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cuments\Готово ОП НП 2026\база повні\"/>
    </mc:Choice>
  </mc:AlternateContent>
  <bookViews>
    <workbookView xWindow="0" yWindow="0" windowWidth="23040" windowHeight="9072" tabRatio="787" firstSheet="3" activeTab="4"/>
  </bookViews>
  <sheets>
    <sheet name="K_PGS_01 (3)" sheetId="4" state="hidden" r:id="rId1"/>
    <sheet name="K_PGS_03" sheetId="3" state="hidden" r:id="rId2"/>
    <sheet name="RUPpgs03_з триместрами" sheetId="5" state="hidden" r:id="rId3"/>
    <sheet name="Графік ОП дфн" sheetId="9" r:id="rId4"/>
    <sheet name="НП дфн" sheetId="7" r:id="rId5"/>
    <sheet name="Графік ОП зфн" sheetId="10" r:id="rId6"/>
    <sheet name="НП зфн" sheetId="11" r:id="rId7"/>
  </sheets>
  <definedNames>
    <definedName name="_xlnm._FilterDatabase" localSheetId="2" hidden="1">'RUPpgs03_з триместрами'!$C$7:$C$100</definedName>
    <definedName name="_xlnm.Print_Area" localSheetId="0">'K_PGS_01 (3)'!$A$1:$BJ$27</definedName>
    <definedName name="_xlnm.Print_Area" localSheetId="1">K_PGS_03!$A$1:$BJ$27</definedName>
    <definedName name="_xlnm.Print_Area" localSheetId="3">'Графік ОП дфн'!$A$1:$BA$35</definedName>
    <definedName name="_xlnm.Print_Area" localSheetId="4">'НП дфн'!$A$1:$U$56</definedName>
    <definedName name="_xlnm.Print_Area" localSheetId="6">'НП зфн'!$A$1:$Q$56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6" i="11" l="1"/>
  <c r="R26" i="11" s="1"/>
  <c r="C40" i="11"/>
  <c r="D40" i="11"/>
  <c r="E40" i="11"/>
  <c r="F40" i="11"/>
  <c r="I37" i="11"/>
  <c r="K37" i="11"/>
  <c r="L37" i="11"/>
  <c r="M37" i="11"/>
  <c r="O37" i="11"/>
  <c r="P37" i="11"/>
  <c r="Q37" i="11"/>
  <c r="G37" i="11"/>
  <c r="G18" i="11"/>
  <c r="U34" i="11"/>
  <c r="T34" i="11"/>
  <c r="H34" i="11"/>
  <c r="R34" i="11" s="1"/>
  <c r="U33" i="11"/>
  <c r="T33" i="11"/>
  <c r="H33" i="11"/>
  <c r="R33" i="11" s="1"/>
  <c r="H38" i="7"/>
  <c r="H26" i="7"/>
  <c r="M26" i="7" s="1"/>
  <c r="C40" i="7"/>
  <c r="D40" i="7"/>
  <c r="E40" i="7"/>
  <c r="F40" i="7"/>
  <c r="I37" i="7"/>
  <c r="J37" i="7"/>
  <c r="K37" i="7"/>
  <c r="L37" i="7"/>
  <c r="N37" i="7"/>
  <c r="O37" i="7"/>
  <c r="P37" i="7"/>
  <c r="G37" i="7"/>
  <c r="H35" i="7"/>
  <c r="Q35" i="7" s="1"/>
  <c r="H33" i="7"/>
  <c r="Q33" i="7" s="1"/>
  <c r="N26" i="11" l="1"/>
  <c r="N34" i="11"/>
  <c r="N33" i="11"/>
  <c r="M35" i="7"/>
  <c r="M33" i="7"/>
  <c r="H25" i="11"/>
  <c r="H24" i="11"/>
  <c r="H22" i="11"/>
  <c r="H21" i="11"/>
  <c r="H23" i="11"/>
  <c r="H17" i="11"/>
  <c r="H16" i="11"/>
  <c r="H15" i="11"/>
  <c r="H14" i="11"/>
  <c r="H13" i="11"/>
  <c r="H12" i="11"/>
  <c r="H11" i="11"/>
  <c r="G18" i="7"/>
  <c r="I12" i="7" l="1"/>
  <c r="I16" i="7"/>
  <c r="I11" i="7"/>
  <c r="M35" i="9"/>
  <c r="K35" i="9"/>
  <c r="H35" i="9"/>
  <c r="F35" i="9"/>
  <c r="D35" i="9"/>
  <c r="B35" i="9"/>
  <c r="O34" i="9"/>
  <c r="O33" i="9"/>
  <c r="O35" i="9" l="1"/>
  <c r="I25" i="7"/>
  <c r="H25" i="7"/>
  <c r="H22" i="7"/>
  <c r="L24" i="7"/>
  <c r="H24" i="7"/>
  <c r="L21" i="7"/>
  <c r="H21" i="7"/>
  <c r="I23" i="7"/>
  <c r="H23" i="7"/>
  <c r="H15" i="7"/>
  <c r="H17" i="7"/>
  <c r="H16" i="7"/>
  <c r="M16" i="7" s="1"/>
  <c r="H14" i="7"/>
  <c r="H13" i="7"/>
  <c r="H12" i="7"/>
  <c r="Q12" i="7" s="1"/>
  <c r="H11" i="7"/>
  <c r="Q11" i="7" s="1"/>
  <c r="M23" i="7" l="1"/>
  <c r="Q23" i="7"/>
  <c r="Q22" i="7"/>
  <c r="L25" i="7"/>
  <c r="Q25" i="7"/>
  <c r="M21" i="7"/>
  <c r="Q21" i="7"/>
  <c r="Q16" i="7"/>
  <c r="M24" i="7"/>
  <c r="Q24" i="7"/>
  <c r="M12" i="7"/>
  <c r="M25" i="7"/>
  <c r="M22" i="7"/>
  <c r="U12" i="11" l="1"/>
  <c r="U13" i="11"/>
  <c r="U14" i="11"/>
  <c r="U15" i="11"/>
  <c r="U16" i="11"/>
  <c r="U17" i="11"/>
  <c r="U23" i="11"/>
  <c r="U21" i="11"/>
  <c r="U22" i="11"/>
  <c r="U24" i="11"/>
  <c r="U25" i="11"/>
  <c r="U32" i="11"/>
  <c r="U35" i="11"/>
  <c r="U36" i="11"/>
  <c r="U11" i="11"/>
  <c r="T35" i="11" l="1"/>
  <c r="T36" i="11"/>
  <c r="J23" i="11"/>
  <c r="J11" i="11"/>
  <c r="T11" i="11" s="1"/>
  <c r="I30" i="11"/>
  <c r="I40" i="11" s="1"/>
  <c r="I18" i="11"/>
  <c r="T32" i="11" l="1"/>
  <c r="J37" i="11"/>
  <c r="T23" i="11"/>
  <c r="N23" i="11"/>
  <c r="R44" i="11"/>
  <c r="R43" i="11"/>
  <c r="R42" i="11"/>
  <c r="R41" i="11"/>
  <c r="Y40" i="11"/>
  <c r="X40" i="11"/>
  <c r="W40" i="11"/>
  <c r="H36" i="11"/>
  <c r="R36" i="11" s="1"/>
  <c r="H35" i="11"/>
  <c r="H32" i="11"/>
  <c r="Q30" i="11"/>
  <c r="P30" i="11"/>
  <c r="O30" i="11"/>
  <c r="M30" i="11"/>
  <c r="L30" i="11"/>
  <c r="K30" i="11"/>
  <c r="G30" i="11"/>
  <c r="G40" i="11" s="1"/>
  <c r="H38" i="11" s="1"/>
  <c r="H29" i="11"/>
  <c r="R29" i="11" s="1"/>
  <c r="H28" i="11"/>
  <c r="H27" i="11"/>
  <c r="J25" i="11"/>
  <c r="T25" i="11" s="1"/>
  <c r="J24" i="11"/>
  <c r="T24" i="11" s="1"/>
  <c r="R24" i="11"/>
  <c r="J22" i="11"/>
  <c r="T22" i="11" s="1"/>
  <c r="J21" i="11"/>
  <c r="R21" i="11"/>
  <c r="R23" i="11"/>
  <c r="Q18" i="11"/>
  <c r="Q40" i="11" s="1"/>
  <c r="P18" i="11"/>
  <c r="O18" i="11"/>
  <c r="M18" i="11"/>
  <c r="M40" i="11" s="1"/>
  <c r="L18" i="11"/>
  <c r="L40" i="11" s="1"/>
  <c r="K18" i="11"/>
  <c r="K40" i="11" s="1"/>
  <c r="J17" i="11"/>
  <c r="T17" i="11" s="1"/>
  <c r="R17" i="11"/>
  <c r="J16" i="11"/>
  <c r="T16" i="11" s="1"/>
  <c r="R16" i="11"/>
  <c r="J15" i="11"/>
  <c r="T15" i="11" s="1"/>
  <c r="J14" i="11"/>
  <c r="T14" i="11" s="1"/>
  <c r="R14" i="11"/>
  <c r="J13" i="11"/>
  <c r="T13" i="11" s="1"/>
  <c r="J12" i="11"/>
  <c r="T12" i="11" s="1"/>
  <c r="R12" i="11"/>
  <c r="B8" i="11"/>
  <c r="C8" i="11" s="1"/>
  <c r="D8" i="11" s="1"/>
  <c r="E8" i="11" s="1"/>
  <c r="F8" i="11" s="1"/>
  <c r="G8" i="11" s="1"/>
  <c r="P5" i="11"/>
  <c r="Q5" i="11" s="1"/>
  <c r="P40" i="11" l="1"/>
  <c r="O40" i="11"/>
  <c r="R32" i="11"/>
  <c r="H37" i="11"/>
  <c r="N28" i="11"/>
  <c r="R28" i="11"/>
  <c r="N27" i="11"/>
  <c r="R27" i="11"/>
  <c r="N15" i="11"/>
  <c r="R15" i="11"/>
  <c r="N22" i="11"/>
  <c r="R22" i="11"/>
  <c r="H18" i="11"/>
  <c r="R11" i="11"/>
  <c r="N29" i="11"/>
  <c r="N25" i="11"/>
  <c r="R25" i="11"/>
  <c r="H30" i="11"/>
  <c r="R35" i="11"/>
  <c r="N13" i="11"/>
  <c r="R13" i="11"/>
  <c r="J30" i="11"/>
  <c r="T21" i="11"/>
  <c r="N14" i="11"/>
  <c r="J18" i="11"/>
  <c r="N12" i="11"/>
  <c r="N16" i="11"/>
  <c r="N17" i="11"/>
  <c r="H8" i="11"/>
  <c r="K8" i="11" s="1"/>
  <c r="L8" i="11" s="1"/>
  <c r="N24" i="11"/>
  <c r="N21" i="11"/>
  <c r="N35" i="11"/>
  <c r="N11" i="11"/>
  <c r="N36" i="11"/>
  <c r="N32" i="11"/>
  <c r="D37" i="10"/>
  <c r="E37" i="10"/>
  <c r="M37" i="10"/>
  <c r="K37" i="10"/>
  <c r="H37" i="10"/>
  <c r="F37" i="10"/>
  <c r="B37" i="10"/>
  <c r="O36" i="10"/>
  <c r="O35" i="10"/>
  <c r="N37" i="11" l="1"/>
  <c r="J40" i="11"/>
  <c r="H40" i="11"/>
  <c r="M8" i="11"/>
  <c r="N8" i="11" s="1"/>
  <c r="O8" i="11" s="1"/>
  <c r="P8" i="11" s="1"/>
  <c r="Q8" i="11" s="1"/>
  <c r="N30" i="11"/>
  <c r="N18" i="11"/>
  <c r="O37" i="10"/>
  <c r="N40" i="11" l="1"/>
  <c r="R40" i="11"/>
  <c r="H32" i="7"/>
  <c r="H34" i="7"/>
  <c r="M34" i="7" s="1"/>
  <c r="H36" i="7"/>
  <c r="M36" i="7" s="1"/>
  <c r="M32" i="7" l="1"/>
  <c r="H37" i="7"/>
  <c r="M37" i="7"/>
  <c r="Q36" i="7"/>
  <c r="Q34" i="7"/>
  <c r="Q32" i="7"/>
  <c r="G30" i="7"/>
  <c r="G40" i="7" s="1"/>
  <c r="J18" i="7"/>
  <c r="K18" i="7"/>
  <c r="N18" i="7"/>
  <c r="O18" i="7"/>
  <c r="P18" i="7"/>
  <c r="Q41" i="7" l="1"/>
  <c r="Q42" i="7"/>
  <c r="Q43" i="7"/>
  <c r="Q44" i="7"/>
  <c r="T40" i="7" l="1"/>
  <c r="U40" i="7"/>
  <c r="S40" i="7"/>
  <c r="P30" i="7"/>
  <c r="P40" i="7" s="1"/>
  <c r="O30" i="7"/>
  <c r="O40" i="7" s="1"/>
  <c r="N30" i="7"/>
  <c r="N40" i="7" s="1"/>
  <c r="L30" i="7"/>
  <c r="K30" i="7"/>
  <c r="K40" i="7" s="1"/>
  <c r="J30" i="7"/>
  <c r="J40" i="7" s="1"/>
  <c r="H29" i="7" l="1"/>
  <c r="M29" i="7" s="1"/>
  <c r="H28" i="7"/>
  <c r="M28" i="7" s="1"/>
  <c r="H27" i="7"/>
  <c r="M27" i="7" s="1"/>
  <c r="H18" i="7"/>
  <c r="B8" i="7"/>
  <c r="C8" i="7" s="1"/>
  <c r="D8" i="7" s="1"/>
  <c r="E8" i="7" s="1"/>
  <c r="F8" i="7" s="1"/>
  <c r="G8" i="7" s="1"/>
  <c r="H8" i="7" s="1"/>
  <c r="I8" i="7" s="1"/>
  <c r="J8" i="7" s="1"/>
  <c r="K8" i="7" s="1"/>
  <c r="O5" i="7"/>
  <c r="P5" i="7" s="1"/>
  <c r="AK15" i="4"/>
  <c r="AK16" i="4" s="1"/>
  <c r="AL15" i="4" s="1"/>
  <c r="AL16" i="4" s="1"/>
  <c r="AM15" i="4" s="1"/>
  <c r="AM16" i="4" s="1"/>
  <c r="AN15" i="4" s="1"/>
  <c r="AB15" i="4"/>
  <c r="AB16" i="4" s="1"/>
  <c r="AC15" i="4" s="1"/>
  <c r="AC16" i="4" s="1"/>
  <c r="AD15" i="4" s="1"/>
  <c r="AD16" i="4" s="1"/>
  <c r="AE15" i="4" s="1"/>
  <c r="X15" i="4"/>
  <c r="X16" i="4" s="1"/>
  <c r="Y15" i="4" s="1"/>
  <c r="Y16" i="4" s="1"/>
  <c r="Z15" i="4" s="1"/>
  <c r="Z16" i="4" s="1"/>
  <c r="T15" i="4"/>
  <c r="T16" i="4" s="1"/>
  <c r="U15" i="4" s="1"/>
  <c r="U16" i="4" s="1"/>
  <c r="V15" i="4" s="1"/>
  <c r="V16" i="4" s="1"/>
  <c r="G15" i="4"/>
  <c r="G16" i="4" s="1"/>
  <c r="C15" i="4"/>
  <c r="B16" i="4"/>
  <c r="AX16" i="4"/>
  <c r="AY15" i="4" s="1"/>
  <c r="AY16" i="4" s="1"/>
  <c r="AZ15" i="4" s="1"/>
  <c r="AZ16" i="4" s="1"/>
  <c r="AS16" i="4"/>
  <c r="AT15" i="4" s="1"/>
  <c r="AT16" i="4" s="1"/>
  <c r="AU15" i="4" s="1"/>
  <c r="AU16" i="4" s="1"/>
  <c r="AV15" i="4" s="1"/>
  <c r="AV16" i="4" s="1"/>
  <c r="AW15" i="4" s="1"/>
  <c r="AO15" i="4"/>
  <c r="AO16" i="4" s="1"/>
  <c r="AP15" i="4" s="1"/>
  <c r="AP16" i="4" s="1"/>
  <c r="AQ15" i="4" s="1"/>
  <c r="AQ16" i="4" s="1"/>
  <c r="AR15" i="4" s="1"/>
  <c r="AF16" i="4"/>
  <c r="AG15" i="4" s="1"/>
  <c r="AG16" i="4" s="1"/>
  <c r="AH15" i="4" s="1"/>
  <c r="AH16" i="4" s="1"/>
  <c r="AI15" i="4"/>
  <c r="AI16" i="4" s="1"/>
  <c r="P15" i="4"/>
  <c r="Q15" i="4" s="1"/>
  <c r="O16" i="4"/>
  <c r="K15" i="4"/>
  <c r="F16" i="4"/>
  <c r="BI18" i="4"/>
  <c r="BI19" i="4"/>
  <c r="BI20" i="4"/>
  <c r="BI21" i="4"/>
  <c r="BB23" i="4"/>
  <c r="BC23" i="4"/>
  <c r="BD23" i="4"/>
  <c r="BE23" i="4"/>
  <c r="BF23" i="4"/>
  <c r="BG23" i="4"/>
  <c r="BH23" i="4"/>
  <c r="AS22" i="3"/>
  <c r="AT22" i="3" s="1"/>
  <c r="AU22" i="3" s="1"/>
  <c r="AX22" i="3"/>
  <c r="AY22" i="3" s="1"/>
  <c r="AZ22" i="3" s="1"/>
  <c r="BA22" i="3" s="1"/>
  <c r="AQ17" i="3"/>
  <c r="AR17" i="3" s="1"/>
  <c r="AS17" i="3" s="1"/>
  <c r="AT17" i="3" s="1"/>
  <c r="AU17" i="3" s="1"/>
  <c r="AV17" i="3" s="1"/>
  <c r="AW17" i="3" s="1"/>
  <c r="AX17" i="3" s="1"/>
  <c r="AY17" i="3" s="1"/>
  <c r="AZ17" i="3" s="1"/>
  <c r="BA17" i="3" s="1"/>
  <c r="Z17" i="3"/>
  <c r="AA17" i="3" s="1"/>
  <c r="AB17" i="3" s="1"/>
  <c r="AC17" i="3" s="1"/>
  <c r="AD17" i="3" s="1"/>
  <c r="AE17" i="3" s="1"/>
  <c r="AF17" i="3" s="1"/>
  <c r="AG17" i="3" s="1"/>
  <c r="AH17" i="3" s="1"/>
  <c r="AI17" i="3" s="1"/>
  <c r="AJ17" i="3" s="1"/>
  <c r="AK17" i="3" s="1"/>
  <c r="AL17" i="3" s="1"/>
  <c r="AM17" i="3" s="1"/>
  <c r="AN17" i="3" s="1"/>
  <c r="U17" i="3"/>
  <c r="V17" i="3" s="1"/>
  <c r="W17" i="3" s="1"/>
  <c r="X17" i="3" s="1"/>
  <c r="C17" i="3"/>
  <c r="D17" i="3" s="1"/>
  <c r="E17" i="3" s="1"/>
  <c r="F17" i="3" s="1"/>
  <c r="G17" i="3" s="1"/>
  <c r="H17" i="3" s="1"/>
  <c r="I17" i="3" s="1"/>
  <c r="J17" i="3" s="1"/>
  <c r="K17" i="3" s="1"/>
  <c r="L17" i="3" s="1"/>
  <c r="M17" i="3" s="1"/>
  <c r="N17" i="3" s="1"/>
  <c r="O17" i="3" s="1"/>
  <c r="P17" i="3" s="1"/>
  <c r="Q17" i="3" s="1"/>
  <c r="R17" i="3" s="1"/>
  <c r="S17" i="3" s="1"/>
  <c r="BA16" i="3"/>
  <c r="AZ16" i="3"/>
  <c r="AX16" i="3"/>
  <c r="AY15" i="3" s="1"/>
  <c r="AY16" i="3" s="1"/>
  <c r="AT15" i="3"/>
  <c r="AT16" i="3" s="1"/>
  <c r="AU15" i="3" s="1"/>
  <c r="AU16" i="3" s="1"/>
  <c r="AV15" i="3" s="1"/>
  <c r="AV16" i="3" s="1"/>
  <c r="AW15" i="3" s="1"/>
  <c r="AP15" i="3"/>
  <c r="AP16" i="3" s="1"/>
  <c r="AQ15" i="3" s="1"/>
  <c r="AQ16" i="3" s="1"/>
  <c r="AR15" i="3" s="1"/>
  <c r="AK16" i="3"/>
  <c r="AL15" i="3" s="1"/>
  <c r="AL16" i="3" s="1"/>
  <c r="AM15" i="3" s="1"/>
  <c r="AM16" i="3" s="1"/>
  <c r="AN15" i="3" s="1"/>
  <c r="AG16" i="3"/>
  <c r="AH15" i="3" s="1"/>
  <c r="AH16" i="3" s="1"/>
  <c r="AI15" i="3" s="1"/>
  <c r="AI16" i="3" s="1"/>
  <c r="AB16" i="3"/>
  <c r="AC15" i="3" s="1"/>
  <c r="AC16" i="3" s="1"/>
  <c r="AD15" i="3" s="1"/>
  <c r="AD16" i="3" s="1"/>
  <c r="AE15" i="3" s="1"/>
  <c r="X16" i="3"/>
  <c r="Y15" i="3" s="1"/>
  <c r="Y16" i="3" s="1"/>
  <c r="Z15" i="3" s="1"/>
  <c r="Z16" i="3" s="1"/>
  <c r="T16" i="3"/>
  <c r="U15" i="3" s="1"/>
  <c r="U16" i="3" s="1"/>
  <c r="V15" i="3" s="1"/>
  <c r="V16" i="3" s="1"/>
  <c r="P15" i="3"/>
  <c r="Q15" i="3" s="1"/>
  <c r="O16" i="3"/>
  <c r="M15" i="3"/>
  <c r="L16" i="3"/>
  <c r="K16" i="3"/>
  <c r="H15" i="3"/>
  <c r="G16" i="3"/>
  <c r="C15" i="3"/>
  <c r="C16" i="3"/>
  <c r="D15" i="3" s="1"/>
  <c r="D16" i="3" s="1"/>
  <c r="E15" i="3" s="1"/>
  <c r="E16" i="3" s="1"/>
  <c r="C22" i="3"/>
  <c r="D22" i="3" s="1"/>
  <c r="E22" i="3" s="1"/>
  <c r="F22" i="3" s="1"/>
  <c r="G22" i="3" s="1"/>
  <c r="H22" i="3" s="1"/>
  <c r="I22" i="3" s="1"/>
  <c r="J22" i="3" s="1"/>
  <c r="K22" i="3" s="1"/>
  <c r="L22" i="3" s="1"/>
  <c r="M22" i="3" s="1"/>
  <c r="N22" i="3" s="1"/>
  <c r="O22" i="3" s="1"/>
  <c r="Q22" i="3"/>
  <c r="R22" i="3" s="1"/>
  <c r="T22" i="3"/>
  <c r="V22" i="3"/>
  <c r="W22" i="3" s="1"/>
  <c r="X22" i="3" s="1"/>
  <c r="Y22" i="3" s="1"/>
  <c r="Z22" i="3" s="1"/>
  <c r="AA22" i="3" s="1"/>
  <c r="AB22" i="3" s="1"/>
  <c r="AF22" i="3"/>
  <c r="AG22" i="3" s="1"/>
  <c r="AH22" i="3" s="1"/>
  <c r="AI22" i="3" s="1"/>
  <c r="AJ22" i="3" s="1"/>
  <c r="AK22" i="3" s="1"/>
  <c r="AL22" i="3" s="1"/>
  <c r="AM22" i="3" s="1"/>
  <c r="AN22" i="3" s="1"/>
  <c r="AO22" i="3" s="1"/>
  <c r="BI18" i="3"/>
  <c r="BI19" i="3"/>
  <c r="BI20" i="3"/>
  <c r="BI21" i="3"/>
  <c r="BB23" i="3"/>
  <c r="BC23" i="3"/>
  <c r="BD23" i="3"/>
  <c r="BE23" i="3"/>
  <c r="BF23" i="3"/>
  <c r="BG23" i="3"/>
  <c r="BH23" i="3"/>
  <c r="BP7" i="5"/>
  <c r="AP7" i="5"/>
  <c r="AC7" i="5"/>
  <c r="AC58" i="5" s="1"/>
  <c r="CM8" i="5"/>
  <c r="CM21" i="5"/>
  <c r="CM32" i="5"/>
  <c r="CM56" i="5"/>
  <c r="CM65" i="5"/>
  <c r="CM74" i="5"/>
  <c r="CL8" i="5"/>
  <c r="CL21" i="5"/>
  <c r="CL32" i="5"/>
  <c r="CL56" i="5"/>
  <c r="CL65" i="5"/>
  <c r="CL74" i="5"/>
  <c r="CK8" i="5"/>
  <c r="CK21" i="5"/>
  <c r="CK32" i="5"/>
  <c r="CK56" i="5"/>
  <c r="CK65" i="5"/>
  <c r="CK74" i="5"/>
  <c r="CJ8" i="5"/>
  <c r="CJ21" i="5"/>
  <c r="CJ32" i="5"/>
  <c r="CJ56" i="5"/>
  <c r="CJ65" i="5"/>
  <c r="CJ74" i="5"/>
  <c r="CI8" i="5"/>
  <c r="CI21" i="5"/>
  <c r="CI32" i="5"/>
  <c r="CI56" i="5"/>
  <c r="CI65" i="5"/>
  <c r="CI74" i="5"/>
  <c r="CH8" i="5"/>
  <c r="CH21" i="5"/>
  <c r="CH32" i="5"/>
  <c r="CH56" i="5"/>
  <c r="CH65" i="5"/>
  <c r="CH74" i="5"/>
  <c r="CG8" i="5"/>
  <c r="CG21" i="5"/>
  <c r="CG32" i="5"/>
  <c r="CG56" i="5"/>
  <c r="CG65" i="5"/>
  <c r="CG74" i="5"/>
  <c r="CF8" i="5"/>
  <c r="CF21" i="5"/>
  <c r="CF32" i="5"/>
  <c r="CF56" i="5"/>
  <c r="CF65" i="5"/>
  <c r="CF74" i="5"/>
  <c r="CE8" i="5"/>
  <c r="CE21" i="5"/>
  <c r="CE32" i="5"/>
  <c r="CE56" i="5"/>
  <c r="CE65" i="5"/>
  <c r="CE74" i="5"/>
  <c r="CD8" i="5"/>
  <c r="CD21" i="5"/>
  <c r="CD32" i="5"/>
  <c r="CD56" i="5"/>
  <c r="CD65" i="5"/>
  <c r="CD74" i="5"/>
  <c r="CC8" i="5"/>
  <c r="CC21" i="5"/>
  <c r="CC32" i="5"/>
  <c r="CC56" i="5"/>
  <c r="CC65" i="5"/>
  <c r="CC74" i="5"/>
  <c r="BC7" i="5"/>
  <c r="CB8" i="5"/>
  <c r="CB21" i="5"/>
  <c r="CB32" i="5"/>
  <c r="CB56" i="5"/>
  <c r="CB65" i="5"/>
  <c r="CB74" i="5"/>
  <c r="BO9" i="5"/>
  <c r="BO10" i="5"/>
  <c r="BO11" i="5"/>
  <c r="BO12" i="5"/>
  <c r="BO13" i="5"/>
  <c r="BO14" i="5"/>
  <c r="BO15" i="5"/>
  <c r="BO16" i="5"/>
  <c r="BO17" i="5"/>
  <c r="BO18" i="5"/>
  <c r="BO19" i="5"/>
  <c r="BO20" i="5"/>
  <c r="BO22" i="5"/>
  <c r="BO23" i="5"/>
  <c r="BO24" i="5"/>
  <c r="BO25" i="5"/>
  <c r="BO26" i="5"/>
  <c r="BO27" i="5"/>
  <c r="BO28" i="5"/>
  <c r="BO29" i="5"/>
  <c r="BO30" i="5"/>
  <c r="BO31" i="5"/>
  <c r="BO33" i="5"/>
  <c r="BO34" i="5"/>
  <c r="BO35" i="5"/>
  <c r="BO36" i="5"/>
  <c r="BO37" i="5"/>
  <c r="BO38" i="5"/>
  <c r="BO39" i="5"/>
  <c r="BO40" i="5"/>
  <c r="BO41" i="5"/>
  <c r="BO42" i="5"/>
  <c r="BO43" i="5"/>
  <c r="BO44" i="5"/>
  <c r="BO45" i="5"/>
  <c r="BO46" i="5"/>
  <c r="BO47" i="5"/>
  <c r="BO48" i="5"/>
  <c r="BO49" i="5"/>
  <c r="BO50" i="5"/>
  <c r="BO51" i="5"/>
  <c r="BO52" i="5"/>
  <c r="BO53" i="5"/>
  <c r="BO54" i="5"/>
  <c r="BO55" i="5"/>
  <c r="BO57" i="5"/>
  <c r="BO58" i="5"/>
  <c r="BO59" i="5"/>
  <c r="BO60" i="5"/>
  <c r="BO61" i="5"/>
  <c r="BO56" i="5" s="1"/>
  <c r="BO62" i="5"/>
  <c r="BO63" i="5"/>
  <c r="BO64" i="5"/>
  <c r="BO66" i="5"/>
  <c r="BO67" i="5"/>
  <c r="BO68" i="5"/>
  <c r="BO69" i="5"/>
  <c r="BO70" i="5"/>
  <c r="BO71" i="5"/>
  <c r="BO72" i="5"/>
  <c r="BO73" i="5"/>
  <c r="BO75" i="5"/>
  <c r="BO76" i="5"/>
  <c r="BO77" i="5"/>
  <c r="BO78" i="5"/>
  <c r="BO79" i="5"/>
  <c r="BO80" i="5"/>
  <c r="BO81" i="5"/>
  <c r="BO82" i="5"/>
  <c r="BO83" i="5"/>
  <c r="BB9" i="5"/>
  <c r="BB10" i="5"/>
  <c r="BB11" i="5"/>
  <c r="BB12" i="5"/>
  <c r="BB13" i="5"/>
  <c r="BB14" i="5"/>
  <c r="BB15" i="5"/>
  <c r="BB16" i="5"/>
  <c r="BB17" i="5"/>
  <c r="BB18" i="5"/>
  <c r="BB19" i="5"/>
  <c r="BB20" i="5"/>
  <c r="BB22" i="5"/>
  <c r="BB23" i="5"/>
  <c r="BB24" i="5"/>
  <c r="BB25" i="5"/>
  <c r="BB26" i="5"/>
  <c r="BB27" i="5"/>
  <c r="BB28" i="5"/>
  <c r="BB29" i="5"/>
  <c r="BB30" i="5"/>
  <c r="BB31" i="5"/>
  <c r="BB33" i="5"/>
  <c r="BB34" i="5"/>
  <c r="BB35" i="5"/>
  <c r="BB36" i="5"/>
  <c r="BB37" i="5"/>
  <c r="BB38" i="5"/>
  <c r="BB39" i="5"/>
  <c r="BB40" i="5"/>
  <c r="BB41" i="5"/>
  <c r="BB42" i="5"/>
  <c r="BB43" i="5"/>
  <c r="BB44" i="5"/>
  <c r="BB45" i="5"/>
  <c r="BB46" i="5"/>
  <c r="BB47" i="5"/>
  <c r="BB48" i="5"/>
  <c r="BB49" i="5"/>
  <c r="BB50" i="5"/>
  <c r="BB51" i="5"/>
  <c r="BB52" i="5"/>
  <c r="BB53" i="5"/>
  <c r="BB54" i="5"/>
  <c r="BB55" i="5"/>
  <c r="BB57" i="5"/>
  <c r="BB58" i="5"/>
  <c r="BB59" i="5"/>
  <c r="BB60" i="5"/>
  <c r="BB61" i="5"/>
  <c r="BB62" i="5"/>
  <c r="BB63" i="5"/>
  <c r="BB64" i="5"/>
  <c r="BB66" i="5"/>
  <c r="BB67" i="5"/>
  <c r="BB68" i="5"/>
  <c r="BB69" i="5"/>
  <c r="BB70" i="5"/>
  <c r="BB71" i="5"/>
  <c r="BB72" i="5"/>
  <c r="BB73" i="5"/>
  <c r="BB75" i="5"/>
  <c r="BB76" i="5"/>
  <c r="BB77" i="5"/>
  <c r="BB78" i="5"/>
  <c r="BB79" i="5"/>
  <c r="BB80" i="5"/>
  <c r="BB81" i="5"/>
  <c r="BB82" i="5"/>
  <c r="BB83" i="5"/>
  <c r="AO53" i="5"/>
  <c r="AO45" i="5"/>
  <c r="AO42" i="5"/>
  <c r="AO52" i="5"/>
  <c r="AO38" i="5"/>
  <c r="AO40" i="5"/>
  <c r="AO33" i="5"/>
  <c r="AO34" i="5"/>
  <c r="AO35" i="5"/>
  <c r="AO36" i="5"/>
  <c r="AO37" i="5"/>
  <c r="AO39" i="5"/>
  <c r="AO41" i="5"/>
  <c r="AO43" i="5"/>
  <c r="AO44" i="5"/>
  <c r="AO46" i="5"/>
  <c r="AO47" i="5"/>
  <c r="AO48" i="5"/>
  <c r="AO49" i="5"/>
  <c r="AO50" i="5"/>
  <c r="AO51" i="5"/>
  <c r="AO54" i="5"/>
  <c r="AO55" i="5"/>
  <c r="AO66" i="5"/>
  <c r="AO67" i="5"/>
  <c r="AO68" i="5"/>
  <c r="AO69" i="5"/>
  <c r="AO70" i="5"/>
  <c r="AO71" i="5"/>
  <c r="AO72" i="5"/>
  <c r="AO73" i="5"/>
  <c r="AO57" i="5"/>
  <c r="AO58" i="5"/>
  <c r="AO59" i="5"/>
  <c r="AO60" i="5"/>
  <c r="AO61" i="5"/>
  <c r="AO62" i="5"/>
  <c r="AO63" i="5"/>
  <c r="AO64" i="5"/>
  <c r="AO28" i="5"/>
  <c r="AO22" i="5"/>
  <c r="AO23" i="5"/>
  <c r="AO24" i="5"/>
  <c r="AO25" i="5"/>
  <c r="AO26" i="5"/>
  <c r="AO27" i="5"/>
  <c r="AO29" i="5"/>
  <c r="AO30" i="5"/>
  <c r="AO31" i="5"/>
  <c r="AO9" i="5"/>
  <c r="AO10" i="5"/>
  <c r="AO11" i="5"/>
  <c r="AO12" i="5"/>
  <c r="AO13" i="5"/>
  <c r="AO14" i="5"/>
  <c r="AO15" i="5"/>
  <c r="AO16" i="5"/>
  <c r="AO17" i="5"/>
  <c r="AO18" i="5"/>
  <c r="AO19" i="5"/>
  <c r="AO20" i="5"/>
  <c r="AO75" i="5"/>
  <c r="AO76" i="5"/>
  <c r="AO77" i="5"/>
  <c r="AO78" i="5"/>
  <c r="AO79" i="5"/>
  <c r="AO80" i="5"/>
  <c r="AO81" i="5"/>
  <c r="AO82" i="5"/>
  <c r="AO83" i="5"/>
  <c r="J51" i="5"/>
  <c r="Z21" i="5"/>
  <c r="Z32" i="5"/>
  <c r="Z56" i="5"/>
  <c r="Z65" i="5"/>
  <c r="Z8" i="5"/>
  <c r="Y32" i="5"/>
  <c r="Y65" i="5"/>
  <c r="Y21" i="5"/>
  <c r="Y56" i="5"/>
  <c r="Y8" i="5"/>
  <c r="X21" i="5"/>
  <c r="X32" i="5"/>
  <c r="X65" i="5"/>
  <c r="X8" i="5"/>
  <c r="X56" i="5"/>
  <c r="W32" i="5"/>
  <c r="W56" i="5"/>
  <c r="W65" i="5"/>
  <c r="W8" i="5"/>
  <c r="W21" i="5"/>
  <c r="V21" i="5"/>
  <c r="V32" i="5"/>
  <c r="V56" i="5"/>
  <c r="V65" i="5"/>
  <c r="V8" i="5"/>
  <c r="U21" i="5"/>
  <c r="U32" i="5"/>
  <c r="U56" i="5"/>
  <c r="U65" i="5"/>
  <c r="U8" i="5"/>
  <c r="T21" i="5"/>
  <c r="T32" i="5"/>
  <c r="T56" i="5"/>
  <c r="T65" i="5"/>
  <c r="T8" i="5"/>
  <c r="S21" i="5"/>
  <c r="S32" i="5"/>
  <c r="S56" i="5"/>
  <c r="S65" i="5"/>
  <c r="S8" i="5"/>
  <c r="R21" i="5"/>
  <c r="R32" i="5"/>
  <c r="R8" i="5"/>
  <c r="R56" i="5"/>
  <c r="R65" i="5"/>
  <c r="Q21" i="5"/>
  <c r="Q56" i="5"/>
  <c r="Q32" i="5"/>
  <c r="Q8" i="5"/>
  <c r="Q65" i="5"/>
  <c r="P21" i="5"/>
  <c r="P32" i="5"/>
  <c r="P8" i="5"/>
  <c r="P56" i="5"/>
  <c r="P65" i="5"/>
  <c r="Z74" i="5"/>
  <c r="Y74" i="5"/>
  <c r="X74" i="5"/>
  <c r="W74" i="5"/>
  <c r="V74" i="5"/>
  <c r="U74" i="5"/>
  <c r="T74" i="5"/>
  <c r="S74" i="5"/>
  <c r="R74" i="5"/>
  <c r="Q74" i="5"/>
  <c r="P74" i="5"/>
  <c r="O74" i="5"/>
  <c r="N74" i="5"/>
  <c r="M74" i="5"/>
  <c r="L74" i="5"/>
  <c r="K74" i="5"/>
  <c r="J83" i="5"/>
  <c r="I83" i="5" s="1"/>
  <c r="H83" i="5" s="1"/>
  <c r="J75" i="5"/>
  <c r="I75" i="5" s="1"/>
  <c r="H75" i="5" s="1"/>
  <c r="J77" i="5"/>
  <c r="J78" i="5"/>
  <c r="J79" i="5"/>
  <c r="I79" i="5" s="1"/>
  <c r="H79" i="5" s="1"/>
  <c r="J81" i="5"/>
  <c r="I81" i="5" s="1"/>
  <c r="H81" i="5" s="1"/>
  <c r="J76" i="5"/>
  <c r="J80" i="5"/>
  <c r="J82" i="5"/>
  <c r="O65" i="5"/>
  <c r="N65" i="5"/>
  <c r="M65" i="5"/>
  <c r="L65" i="5"/>
  <c r="K65" i="5"/>
  <c r="J73" i="5"/>
  <c r="J66" i="5"/>
  <c r="I66" i="5" s="1"/>
  <c r="H66" i="5" s="1"/>
  <c r="J67" i="5"/>
  <c r="I67" i="5" s="1"/>
  <c r="J69" i="5"/>
  <c r="I69" i="5" s="1"/>
  <c r="H69" i="5" s="1"/>
  <c r="J70" i="5"/>
  <c r="J71" i="5"/>
  <c r="J72" i="5"/>
  <c r="I72" i="5" s="1"/>
  <c r="J68" i="5"/>
  <c r="O56" i="5"/>
  <c r="N56" i="5"/>
  <c r="M56" i="5"/>
  <c r="L56" i="5"/>
  <c r="K56" i="5"/>
  <c r="J57" i="5"/>
  <c r="J58" i="5"/>
  <c r="I58" i="5" s="1"/>
  <c r="H58" i="5" s="1"/>
  <c r="J59" i="5"/>
  <c r="J60" i="5"/>
  <c r="I60" i="5" s="1"/>
  <c r="J61" i="5"/>
  <c r="I61" i="5" s="1"/>
  <c r="H61" i="5" s="1"/>
  <c r="J62" i="5"/>
  <c r="I62" i="5" s="1"/>
  <c r="J63" i="5"/>
  <c r="J64" i="5"/>
  <c r="I64" i="5" s="1"/>
  <c r="O32" i="5"/>
  <c r="N32" i="5"/>
  <c r="M32" i="5"/>
  <c r="L32" i="5"/>
  <c r="K32" i="5"/>
  <c r="J33" i="5"/>
  <c r="I33" i="5" s="1"/>
  <c r="H33" i="5" s="1"/>
  <c r="J35" i="5"/>
  <c r="J36" i="5"/>
  <c r="I36" i="5" s="1"/>
  <c r="H36" i="5" s="1"/>
  <c r="J37" i="5"/>
  <c r="I37" i="5" s="1"/>
  <c r="J38" i="5"/>
  <c r="I38" i="5" s="1"/>
  <c r="J39" i="5"/>
  <c r="I39" i="5" s="1"/>
  <c r="H39" i="5" s="1"/>
  <c r="J40" i="5"/>
  <c r="I40" i="5" s="1"/>
  <c r="H40" i="5" s="1"/>
  <c r="J42" i="5"/>
  <c r="J43" i="5"/>
  <c r="I43" i="5" s="1"/>
  <c r="H43" i="5" s="1"/>
  <c r="J44" i="5"/>
  <c r="I44" i="5" s="1"/>
  <c r="H44" i="5" s="1"/>
  <c r="J45" i="5"/>
  <c r="I45" i="5" s="1"/>
  <c r="J46" i="5"/>
  <c r="J47" i="5"/>
  <c r="J48" i="5"/>
  <c r="I48" i="5" s="1"/>
  <c r="H48" i="5" s="1"/>
  <c r="J49" i="5"/>
  <c r="J50" i="5"/>
  <c r="I50" i="5" s="1"/>
  <c r="J52" i="5"/>
  <c r="J53" i="5"/>
  <c r="I53" i="5" s="1"/>
  <c r="J54" i="5"/>
  <c r="I54" i="5" s="1"/>
  <c r="H54" i="5" s="1"/>
  <c r="J55" i="5"/>
  <c r="J34" i="5"/>
  <c r="I34" i="5" s="1"/>
  <c r="J41" i="5"/>
  <c r="H41" i="5" s="1"/>
  <c r="O21" i="5"/>
  <c r="N21" i="5"/>
  <c r="M21" i="5"/>
  <c r="L21" i="5"/>
  <c r="K21" i="5"/>
  <c r="J22" i="5"/>
  <c r="J23" i="5"/>
  <c r="I23" i="5" s="1"/>
  <c r="J24" i="5"/>
  <c r="I24" i="5" s="1"/>
  <c r="H24" i="5" s="1"/>
  <c r="J25" i="5"/>
  <c r="I25" i="5" s="1"/>
  <c r="H25" i="5" s="1"/>
  <c r="J27" i="5"/>
  <c r="J28" i="5"/>
  <c r="I28" i="5" s="1"/>
  <c r="J29" i="5"/>
  <c r="J30" i="5"/>
  <c r="I30" i="5" s="1"/>
  <c r="H30" i="5" s="1"/>
  <c r="J31" i="5"/>
  <c r="I31" i="5" s="1"/>
  <c r="H31" i="5" s="1"/>
  <c r="J26" i="5"/>
  <c r="I26" i="5" s="1"/>
  <c r="O8" i="5"/>
  <c r="N8" i="5"/>
  <c r="M8" i="5"/>
  <c r="L8" i="5"/>
  <c r="K8" i="5"/>
  <c r="J10" i="5"/>
  <c r="J9" i="5"/>
  <c r="I9" i="5" s="1"/>
  <c r="H9" i="5" s="1"/>
  <c r="J11" i="5"/>
  <c r="I11" i="5" s="1"/>
  <c r="H11" i="5" s="1"/>
  <c r="J12" i="5"/>
  <c r="I12" i="5" s="1"/>
  <c r="H12" i="5" s="1"/>
  <c r="J13" i="5"/>
  <c r="J14" i="5"/>
  <c r="I14" i="5" s="1"/>
  <c r="H14" i="5" s="1"/>
  <c r="J15" i="5"/>
  <c r="I15" i="5" s="1"/>
  <c r="J16" i="5"/>
  <c r="J17" i="5"/>
  <c r="I17" i="5" s="1"/>
  <c r="H17" i="5" s="1"/>
  <c r="J18" i="5"/>
  <c r="J19" i="5"/>
  <c r="J20" i="5"/>
  <c r="I20" i="5" s="1"/>
  <c r="J7" i="5"/>
  <c r="K7" i="5" s="1"/>
  <c r="L7" i="5" s="1"/>
  <c r="M7" i="5" s="1"/>
  <c r="N7" i="5" s="1"/>
  <c r="O7" i="5" s="1"/>
  <c r="P7" i="5" s="1"/>
  <c r="Q7" i="5" s="1"/>
  <c r="R7" i="5" s="1"/>
  <c r="S7" i="5" s="1"/>
  <c r="T7" i="5" s="1"/>
  <c r="U7" i="5" s="1"/>
  <c r="V7" i="5" s="1"/>
  <c r="W7" i="5" s="1"/>
  <c r="X7" i="5" s="1"/>
  <c r="Y7" i="5" s="1"/>
  <c r="Z7" i="5" s="1"/>
  <c r="AB83" i="5"/>
  <c r="AB82" i="5"/>
  <c r="AB81" i="5"/>
  <c r="AB80" i="5"/>
  <c r="AB79" i="5"/>
  <c r="AB78" i="5"/>
  <c r="AB77" i="5"/>
  <c r="AB76" i="5"/>
  <c r="AB73" i="5"/>
  <c r="AB72" i="5"/>
  <c r="AB71" i="5"/>
  <c r="AB70" i="5"/>
  <c r="AB69" i="5"/>
  <c r="AB68" i="5"/>
  <c r="AB67" i="5"/>
  <c r="AB66" i="5"/>
  <c r="AB64" i="5"/>
  <c r="AB63" i="5"/>
  <c r="AB62" i="5"/>
  <c r="AB61" i="5"/>
  <c r="AB60" i="5"/>
  <c r="AB59" i="5"/>
  <c r="AB58" i="5"/>
  <c r="AB55" i="5"/>
  <c r="AB54" i="5"/>
  <c r="AB53" i="5"/>
  <c r="AB52" i="5"/>
  <c r="AB51" i="5"/>
  <c r="AB50" i="5"/>
  <c r="AB49" i="5"/>
  <c r="AB48" i="5"/>
  <c r="AB47" i="5"/>
  <c r="AB46" i="5"/>
  <c r="AB45" i="5"/>
  <c r="AB44" i="5"/>
  <c r="AB43" i="5"/>
  <c r="AB42" i="5"/>
  <c r="AB41" i="5"/>
  <c r="AB40" i="5"/>
  <c r="AB39" i="5"/>
  <c r="AB38" i="5"/>
  <c r="AB37" i="5"/>
  <c r="AB36" i="5"/>
  <c r="AB35" i="5"/>
  <c r="AB34" i="5"/>
  <c r="AB31" i="5"/>
  <c r="AB30" i="5"/>
  <c r="AB29" i="5"/>
  <c r="AB28" i="5"/>
  <c r="AB27" i="5"/>
  <c r="AB26" i="5"/>
  <c r="AB25" i="5"/>
  <c r="AB24" i="5"/>
  <c r="AB23" i="5"/>
  <c r="AB20" i="5"/>
  <c r="AB19" i="5"/>
  <c r="AB18" i="5"/>
  <c r="AB17" i="5"/>
  <c r="AB16" i="5"/>
  <c r="AB15" i="5"/>
  <c r="AB14" i="5"/>
  <c r="AB13" i="5"/>
  <c r="AB12" i="5"/>
  <c r="AB11" i="5"/>
  <c r="AB10" i="5"/>
  <c r="P4" i="5"/>
  <c r="Q4" i="5" s="1"/>
  <c r="R4" i="5" s="1"/>
  <c r="S4" i="5" s="1"/>
  <c r="T4" i="5" s="1"/>
  <c r="U4" i="5" s="1"/>
  <c r="V4" i="5" s="1"/>
  <c r="W4" i="5" s="1"/>
  <c r="X4" i="5" s="1"/>
  <c r="Y4" i="5" s="1"/>
  <c r="Z4" i="5" s="1"/>
  <c r="CC7" i="5"/>
  <c r="CD7" i="5" s="1"/>
  <c r="CE7" i="5" s="1"/>
  <c r="CF7" i="5" s="1"/>
  <c r="CG7" i="5" s="1"/>
  <c r="CH7" i="5" s="1"/>
  <c r="CI7" i="5" s="1"/>
  <c r="CJ7" i="5" s="1"/>
  <c r="CK7" i="5" s="1"/>
  <c r="CL7" i="5" s="1"/>
  <c r="CM7" i="5" s="1"/>
  <c r="J84" i="5"/>
  <c r="B7" i="5"/>
  <c r="C7" i="5" s="1"/>
  <c r="D7" i="5" s="1"/>
  <c r="E7" i="5" s="1"/>
  <c r="F7" i="5" s="1"/>
  <c r="G7" i="5" s="1"/>
  <c r="AB9" i="5"/>
  <c r="AB75" i="5"/>
  <c r="AB57" i="5"/>
  <c r="AB33" i="5"/>
  <c r="AB22" i="5"/>
  <c r="N84" i="5"/>
  <c r="M84" i="5"/>
  <c r="L84" i="5"/>
  <c r="K84" i="5"/>
  <c r="I84" i="5"/>
  <c r="G32" i="5"/>
  <c r="G8" i="5"/>
  <c r="BC79" i="5"/>
  <c r="AP53" i="5"/>
  <c r="AP66" i="5"/>
  <c r="AP27" i="5"/>
  <c r="AP77" i="5"/>
  <c r="AC83" i="5"/>
  <c r="AC73" i="5"/>
  <c r="AC11" i="5"/>
  <c r="AC49" i="5"/>
  <c r="AC39" i="5"/>
  <c r="AC27" i="5"/>
  <c r="BP17" i="5"/>
  <c r="BP44" i="5"/>
  <c r="AC25" i="5"/>
  <c r="AC33" i="5"/>
  <c r="AC42" i="5"/>
  <c r="AC50" i="5"/>
  <c r="AC10" i="5"/>
  <c r="AC17" i="5"/>
  <c r="AC61" i="5"/>
  <c r="AC72" i="5"/>
  <c r="AC80" i="5"/>
  <c r="AP69" i="5"/>
  <c r="AC24" i="5"/>
  <c r="AC34" i="5"/>
  <c r="AC41" i="5"/>
  <c r="AC48" i="5"/>
  <c r="AC9" i="5"/>
  <c r="AC18" i="5"/>
  <c r="AC60" i="5"/>
  <c r="AC67" i="5"/>
  <c r="AC75" i="5"/>
  <c r="AC82" i="5"/>
  <c r="AC71" i="5"/>
  <c r="AC59" i="5"/>
  <c r="AC53" i="5"/>
  <c r="AC40" i="5"/>
  <c r="AC23" i="5"/>
  <c r="AC12" i="5"/>
  <c r="AC26" i="5"/>
  <c r="AP50" i="5"/>
  <c r="AC62" i="5"/>
  <c r="AP29" i="5"/>
  <c r="H15" i="4"/>
  <c r="I15" i="4" s="1"/>
  <c r="BP37" i="5"/>
  <c r="AC69" i="5"/>
  <c r="P16" i="3"/>
  <c r="I10" i="5"/>
  <c r="H10" i="5" s="1"/>
  <c r="C16" i="4"/>
  <c r="D15" i="4"/>
  <c r="D16" i="4" s="1"/>
  <c r="AP26" i="5"/>
  <c r="AP13" i="5"/>
  <c r="P16" i="4"/>
  <c r="AP71" i="5"/>
  <c r="AP49" i="5"/>
  <c r="AP45" i="5"/>
  <c r="AP38" i="5"/>
  <c r="AP81" i="5"/>
  <c r="AP33" i="5"/>
  <c r="AP83" i="5"/>
  <c r="AP23" i="5"/>
  <c r="AP41" i="5"/>
  <c r="AP24" i="5"/>
  <c r="I42" i="5"/>
  <c r="H42" i="5" s="1"/>
  <c r="AC35" i="5"/>
  <c r="I57" i="5"/>
  <c r="H57" i="5" s="1"/>
  <c r="BC10" i="5"/>
  <c r="BC41" i="5"/>
  <c r="BC42" i="5"/>
  <c r="BC39" i="5"/>
  <c r="BC82" i="5"/>
  <c r="BC53" i="5"/>
  <c r="BC50" i="5"/>
  <c r="BC69" i="5"/>
  <c r="BC20" i="5"/>
  <c r="BC40" i="5"/>
  <c r="BC15" i="5"/>
  <c r="BC26" i="5"/>
  <c r="BC47" i="5"/>
  <c r="BC64" i="5"/>
  <c r="BC29" i="5"/>
  <c r="BC58" i="5"/>
  <c r="I27" i="5"/>
  <c r="H27" i="5" s="1"/>
  <c r="BP48" i="5"/>
  <c r="I13" i="5"/>
  <c r="H13" i="5" s="1"/>
  <c r="I71" i="5"/>
  <c r="H28" i="5"/>
  <c r="H62" i="5"/>
  <c r="N15" i="3"/>
  <c r="M16" i="3"/>
  <c r="I51" i="5"/>
  <c r="H51" i="5" s="1"/>
  <c r="CB90" i="5"/>
  <c r="O93" i="5" s="1"/>
  <c r="BP10" i="5"/>
  <c r="BP26" i="5"/>
  <c r="BP43" i="5"/>
  <c r="BP60" i="5"/>
  <c r="BP77" i="5"/>
  <c r="BP23" i="5"/>
  <c r="BP45" i="5"/>
  <c r="BP67" i="5"/>
  <c r="BP19" i="5"/>
  <c r="BP41" i="5"/>
  <c r="BP63" i="5"/>
  <c r="BP80" i="5"/>
  <c r="BP27" i="5"/>
  <c r="BP49" i="5"/>
  <c r="BP71" i="5"/>
  <c r="BP31" i="5"/>
  <c r="BP70" i="5"/>
  <c r="BP14" i="5"/>
  <c r="BP30" i="5"/>
  <c r="BP47" i="5"/>
  <c r="BP64" i="5"/>
  <c r="BP81" i="5"/>
  <c r="BP28" i="5"/>
  <c r="BP50" i="5"/>
  <c r="BP73" i="5"/>
  <c r="BP24" i="5"/>
  <c r="BP46" i="5"/>
  <c r="BP69" i="5"/>
  <c r="BQ7" i="5"/>
  <c r="BQ81" i="5" s="1"/>
  <c r="BP33" i="5"/>
  <c r="BP54" i="5"/>
  <c r="BP78" i="5"/>
  <c r="BP9" i="5"/>
  <c r="BP42" i="5"/>
  <c r="BP15" i="5"/>
  <c r="BP18" i="5"/>
  <c r="BP35" i="5"/>
  <c r="BP51" i="5"/>
  <c r="BP68" i="5"/>
  <c r="BP12" i="5"/>
  <c r="BP34" i="5"/>
  <c r="BP57" i="5"/>
  <c r="BP79" i="5"/>
  <c r="BP29" i="5"/>
  <c r="BP52" i="5"/>
  <c r="BP75" i="5"/>
  <c r="BP11" i="5"/>
  <c r="BP38" i="5"/>
  <c r="BP61" i="5"/>
  <c r="BP83" i="5"/>
  <c r="BP82" i="5"/>
  <c r="BP20" i="5"/>
  <c r="BP59" i="5"/>
  <c r="BP76" i="5"/>
  <c r="BP39" i="5"/>
  <c r="BP40" i="5"/>
  <c r="BP58" i="5"/>
  <c r="BP66" i="5"/>
  <c r="BP55" i="5"/>
  <c r="BP62" i="5"/>
  <c r="BP72" i="5"/>
  <c r="BP13" i="5"/>
  <c r="BP16" i="5"/>
  <c r="BP53" i="5"/>
  <c r="BP25" i="5"/>
  <c r="I18" i="5"/>
  <c r="I59" i="5"/>
  <c r="H59" i="5" s="1"/>
  <c r="I70" i="5"/>
  <c r="H70" i="5" s="1"/>
  <c r="BQ68" i="5"/>
  <c r="BQ52" i="5"/>
  <c r="H64" i="5"/>
  <c r="BC59" i="5"/>
  <c r="BC43" i="5"/>
  <c r="BC38" i="5"/>
  <c r="BC22" i="5"/>
  <c r="CF90" i="5"/>
  <c r="S93" i="5" s="1"/>
  <c r="CJ90" i="5"/>
  <c r="W93" i="5" s="1"/>
  <c r="AC51" i="5"/>
  <c r="AC78" i="5"/>
  <c r="AC63" i="5"/>
  <c r="AC16" i="5"/>
  <c r="AC55" i="5"/>
  <c r="AC44" i="5"/>
  <c r="AC38" i="5"/>
  <c r="AC30" i="5"/>
  <c r="AC29" i="5"/>
  <c r="AC37" i="5"/>
  <c r="AC46" i="5"/>
  <c r="AC54" i="5"/>
  <c r="AC13" i="5"/>
  <c r="AC57" i="5"/>
  <c r="AC68" i="5"/>
  <c r="AC76" i="5"/>
  <c r="AD7" i="5"/>
  <c r="AD25" i="5" s="1"/>
  <c r="AC22" i="5"/>
  <c r="AC28" i="5"/>
  <c r="AC36" i="5"/>
  <c r="AC45" i="5"/>
  <c r="AC52" i="5"/>
  <c r="AC14" i="5"/>
  <c r="AC20" i="5"/>
  <c r="AC64" i="5"/>
  <c r="AC70" i="5"/>
  <c r="AC79" i="5"/>
  <c r="AC81" i="5"/>
  <c r="AC66" i="5"/>
  <c r="AC15" i="5"/>
  <c r="AC47" i="5"/>
  <c r="AC31" i="5"/>
  <c r="AC77" i="5"/>
  <c r="AC43" i="5"/>
  <c r="AC19" i="5"/>
  <c r="BP22" i="5"/>
  <c r="BP36" i="5"/>
  <c r="H34" i="5"/>
  <c r="CD90" i="5"/>
  <c r="Q93" i="5" s="1"/>
  <c r="CH90" i="5"/>
  <c r="U93" i="5" s="1"/>
  <c r="CL90" i="5"/>
  <c r="Y93" i="5" s="1"/>
  <c r="R15" i="3"/>
  <c r="R16" i="3" s="1"/>
  <c r="Q16" i="3"/>
  <c r="L15" i="4"/>
  <c r="M15" i="4" s="1"/>
  <c r="M16" i="4" s="1"/>
  <c r="K16" i="4"/>
  <c r="AD49" i="5"/>
  <c r="AD50" i="5"/>
  <c r="AD71" i="5"/>
  <c r="BQ76" i="5"/>
  <c r="BQ19" i="5"/>
  <c r="BQ61" i="5"/>
  <c r="BQ57" i="5"/>
  <c r="BQ72" i="5"/>
  <c r="BQ18" i="5"/>
  <c r="BQ25" i="5"/>
  <c r="BQ45" i="5"/>
  <c r="BQ75" i="5"/>
  <c r="BQ54" i="5"/>
  <c r="BQ44" i="5"/>
  <c r="BQ15" i="5"/>
  <c r="BQ48" i="5"/>
  <c r="BQ43" i="5"/>
  <c r="BQ80" i="5"/>
  <c r="BQ78" i="5"/>
  <c r="BQ23" i="5"/>
  <c r="BQ77" i="5"/>
  <c r="BQ39" i="5"/>
  <c r="BQ20" i="5"/>
  <c r="BQ70" i="5"/>
  <c r="BQ40" i="5"/>
  <c r="BQ50" i="5"/>
  <c r="BQ62" i="5"/>
  <c r="BQ69" i="5"/>
  <c r="BQ17" i="5"/>
  <c r="BQ31" i="5"/>
  <c r="BQ9" i="5"/>
  <c r="BQ33" i="5"/>
  <c r="BQ22" i="5"/>
  <c r="H72" i="5"/>
  <c r="BQ46" i="5"/>
  <c r="BQ47" i="5"/>
  <c r="H20" i="5"/>
  <c r="I46" i="5"/>
  <c r="H46" i="5" s="1"/>
  <c r="H37" i="5"/>
  <c r="I73" i="5"/>
  <c r="H73" i="5" s="1"/>
  <c r="K90" i="5" l="1"/>
  <c r="O90" i="5"/>
  <c r="L8" i="7"/>
  <c r="N8" i="7" s="1"/>
  <c r="O8" i="7" s="1"/>
  <c r="P8" i="7" s="1"/>
  <c r="H60" i="5"/>
  <c r="BQ55" i="5"/>
  <c r="BR7" i="5"/>
  <c r="BR38" i="5" s="1"/>
  <c r="BQ58" i="5"/>
  <c r="BQ30" i="5"/>
  <c r="BQ36" i="5"/>
  <c r="AD22" i="5"/>
  <c r="BQ79" i="5"/>
  <c r="AD16" i="5"/>
  <c r="L16" i="4"/>
  <c r="AB74" i="5"/>
  <c r="Q88" i="5"/>
  <c r="U90" i="5"/>
  <c r="AD15" i="5"/>
  <c r="AD29" i="5"/>
  <c r="E15" i="4"/>
  <c r="E16" i="4" s="1"/>
  <c r="AD10" i="5"/>
  <c r="BR45" i="5"/>
  <c r="AD43" i="5"/>
  <c r="BB21" i="5"/>
  <c r="CG90" i="5"/>
  <c r="T93" i="5" s="1"/>
  <c r="AD13" i="5"/>
  <c r="AD82" i="5"/>
  <c r="AD46" i="5"/>
  <c r="V90" i="5"/>
  <c r="BI23" i="4"/>
  <c r="CM90" i="5"/>
  <c r="Z93" i="5" s="1"/>
  <c r="BR73" i="5"/>
  <c r="AD45" i="5"/>
  <c r="AB21" i="5"/>
  <c r="AD58" i="5"/>
  <c r="AD14" i="5"/>
  <c r="AD36" i="5"/>
  <c r="BP74" i="5"/>
  <c r="AB32" i="5"/>
  <c r="H45" i="5"/>
  <c r="S90" i="5"/>
  <c r="BR26" i="5"/>
  <c r="AD37" i="5"/>
  <c r="AD35" i="5"/>
  <c r="AC56" i="5"/>
  <c r="H23" i="5"/>
  <c r="K88" i="5"/>
  <c r="AO17" i="3"/>
  <c r="AO15" i="3"/>
  <c r="BR58" i="5"/>
  <c r="BR22" i="5"/>
  <c r="J32" i="5"/>
  <c r="BP21" i="5"/>
  <c r="BR40" i="5"/>
  <c r="BR50" i="5"/>
  <c r="BR82" i="5"/>
  <c r="BQ66" i="5"/>
  <c r="BQ12" i="5"/>
  <c r="BQ83" i="5"/>
  <c r="BQ28" i="5"/>
  <c r="AD80" i="5"/>
  <c r="AD31" i="5"/>
  <c r="AD26" i="5"/>
  <c r="BQ14" i="5"/>
  <c r="O88" i="5"/>
  <c r="BR52" i="5"/>
  <c r="BQ29" i="5"/>
  <c r="BQ71" i="5"/>
  <c r="BQ38" i="5"/>
  <c r="BQ53" i="5"/>
  <c r="AD53" i="5"/>
  <c r="AD57" i="5"/>
  <c r="AD47" i="5"/>
  <c r="AC8" i="5"/>
  <c r="H50" i="5"/>
  <c r="T90" i="5"/>
  <c r="V88" i="5"/>
  <c r="BB74" i="5"/>
  <c r="U88" i="5"/>
  <c r="BQ24" i="5"/>
  <c r="BR18" i="5"/>
  <c r="BQ41" i="5"/>
  <c r="BQ26" i="5"/>
  <c r="BQ63" i="5"/>
  <c r="BQ73" i="5"/>
  <c r="AD59" i="5"/>
  <c r="AD40" i="5"/>
  <c r="AD33" i="5"/>
  <c r="AB65" i="5"/>
  <c r="J65" i="5"/>
  <c r="BR72" i="5"/>
  <c r="BR14" i="5"/>
  <c r="BR27" i="5"/>
  <c r="BR13" i="5"/>
  <c r="H53" i="5"/>
  <c r="N88" i="5"/>
  <c r="Y88" i="5"/>
  <c r="AO21" i="5"/>
  <c r="CC90" i="5"/>
  <c r="P93" i="5" s="1"/>
  <c r="CE90" i="5"/>
  <c r="R93" i="5" s="1"/>
  <c r="CI90" i="5"/>
  <c r="V93" i="5" s="1"/>
  <c r="CK90" i="5"/>
  <c r="X93" i="5" s="1"/>
  <c r="BR42" i="5"/>
  <c r="BR16" i="5"/>
  <c r="AD54" i="5"/>
  <c r="AD81" i="5"/>
  <c r="I29" i="5"/>
  <c r="H29" i="5" s="1"/>
  <c r="AD77" i="5"/>
  <c r="H16" i="4"/>
  <c r="AB8" i="5"/>
  <c r="BR60" i="5"/>
  <c r="BQ13" i="5"/>
  <c r="BQ27" i="5"/>
  <c r="BQ64" i="5"/>
  <c r="BQ37" i="5"/>
  <c r="BQ67" i="5"/>
  <c r="N15" i="4"/>
  <c r="AD17" i="5"/>
  <c r="AD48" i="5"/>
  <c r="AD69" i="5"/>
  <c r="BQ82" i="5"/>
  <c r="BQ74" i="5" s="1"/>
  <c r="AB56" i="5"/>
  <c r="BR24" i="5"/>
  <c r="BR20" i="5"/>
  <c r="AD24" i="5"/>
  <c r="BQ34" i="5"/>
  <c r="M88" i="5"/>
  <c r="S88" i="5"/>
  <c r="Q16" i="4"/>
  <c r="R15" i="4"/>
  <c r="I19" i="5"/>
  <c r="H19" i="5" s="1"/>
  <c r="I16" i="5"/>
  <c r="H16" i="5" s="1"/>
  <c r="I22" i="5"/>
  <c r="H22" i="5" s="1"/>
  <c r="J21" i="5"/>
  <c r="I47" i="5"/>
  <c r="H47" i="5"/>
  <c r="I35" i="5"/>
  <c r="H35" i="5" s="1"/>
  <c r="I77" i="5"/>
  <c r="H77" i="5" s="1"/>
  <c r="J74" i="5"/>
  <c r="P90" i="5"/>
  <c r="P88" i="5"/>
  <c r="Q90" i="5"/>
  <c r="R88" i="5"/>
  <c r="R90" i="5"/>
  <c r="W88" i="5"/>
  <c r="W90" i="5"/>
  <c r="X88" i="5"/>
  <c r="X90" i="5"/>
  <c r="H67" i="5"/>
  <c r="I65" i="5"/>
  <c r="BR55" i="5"/>
  <c r="BR62" i="5"/>
  <c r="BR23" i="5"/>
  <c r="BR19" i="5"/>
  <c r="BR15" i="5"/>
  <c r="BR66" i="5"/>
  <c r="BR54" i="5"/>
  <c r="BR25" i="5"/>
  <c r="BR68" i="5"/>
  <c r="BS7" i="5"/>
  <c r="AC74" i="5"/>
  <c r="AC65" i="5"/>
  <c r="AD72" i="5"/>
  <c r="AD11" i="5"/>
  <c r="AD67" i="5"/>
  <c r="AD20" i="5"/>
  <c r="AD66" i="5"/>
  <c r="AD62" i="5"/>
  <c r="AD30" i="5"/>
  <c r="AD9" i="5"/>
  <c r="AD19" i="5"/>
  <c r="AD44" i="5"/>
  <c r="AD60" i="5"/>
  <c r="AD79" i="5"/>
  <c r="AD39" i="5"/>
  <c r="AD76" i="5"/>
  <c r="AD70" i="5"/>
  <c r="AD41" i="5"/>
  <c r="AD18" i="5"/>
  <c r="AD61" i="5"/>
  <c r="AD52" i="5"/>
  <c r="AD78" i="5"/>
  <c r="AD28" i="5"/>
  <c r="AD73" i="5"/>
  <c r="AD64" i="5"/>
  <c r="AD68" i="5"/>
  <c r="AD34" i="5"/>
  <c r="AD83" i="5"/>
  <c r="AD38" i="5"/>
  <c r="AD75" i="5"/>
  <c r="AD23" i="5"/>
  <c r="AD27" i="5"/>
  <c r="AD63" i="5"/>
  <c r="AD55" i="5"/>
  <c r="AE7" i="5"/>
  <c r="AE63" i="5" s="1"/>
  <c r="AD51" i="5"/>
  <c r="AD42" i="5"/>
  <c r="AD12" i="5"/>
  <c r="AO74" i="5"/>
  <c r="AO8" i="5"/>
  <c r="AO56" i="5"/>
  <c r="AO65" i="5"/>
  <c r="AO32" i="5"/>
  <c r="BB65" i="5"/>
  <c r="BB56" i="5"/>
  <c r="BB32" i="5"/>
  <c r="BB8" i="5"/>
  <c r="BO74" i="5"/>
  <c r="BO65" i="5"/>
  <c r="BO32" i="5"/>
  <c r="BO21" i="5"/>
  <c r="BO8" i="5"/>
  <c r="BC9" i="5"/>
  <c r="BC14" i="5"/>
  <c r="BC25" i="5"/>
  <c r="BC78" i="5"/>
  <c r="BC23" i="5"/>
  <c r="BC70" i="5"/>
  <c r="BC37" i="5"/>
  <c r="BC52" i="5"/>
  <c r="BC51" i="5"/>
  <c r="BC54" i="5"/>
  <c r="BC67" i="5"/>
  <c r="BC24" i="5"/>
  <c r="BC66" i="5"/>
  <c r="BC31" i="5"/>
  <c r="BC81" i="5"/>
  <c r="BC11" i="5"/>
  <c r="BC30" i="5"/>
  <c r="BC72" i="5"/>
  <c r="BC73" i="5"/>
  <c r="BC77" i="5"/>
  <c r="BD7" i="5"/>
  <c r="BC75" i="5"/>
  <c r="BC12" i="5"/>
  <c r="BC80" i="5"/>
  <c r="BC19" i="5"/>
  <c r="BC62" i="5"/>
  <c r="BC35" i="5"/>
  <c r="BC36" i="5"/>
  <c r="BC49" i="5"/>
  <c r="BC60" i="5"/>
  <c r="BC83" i="5"/>
  <c r="BC13" i="5"/>
  <c r="BC61" i="5"/>
  <c r="BC34" i="5"/>
  <c r="BC27" i="5"/>
  <c r="BC48" i="5"/>
  <c r="BC57" i="5"/>
  <c r="BC55" i="5"/>
  <c r="BC46" i="5"/>
  <c r="BC71" i="5"/>
  <c r="BC16" i="5"/>
  <c r="BC76" i="5"/>
  <c r="BC17" i="5"/>
  <c r="BC44" i="5"/>
  <c r="BC33" i="5"/>
  <c r="BC18" i="5"/>
  <c r="BC63" i="5"/>
  <c r="BC28" i="5"/>
  <c r="BC45" i="5"/>
  <c r="BC68" i="5"/>
  <c r="AP35" i="5"/>
  <c r="AP72" i="5"/>
  <c r="AP30" i="5"/>
  <c r="AP9" i="5"/>
  <c r="AP34" i="5"/>
  <c r="AP61" i="5"/>
  <c r="AP63" i="5"/>
  <c r="AP46" i="5"/>
  <c r="AP54" i="5"/>
  <c r="AP60" i="5"/>
  <c r="AP80" i="5"/>
  <c r="AP51" i="5"/>
  <c r="AP36" i="5"/>
  <c r="AP55" i="5"/>
  <c r="AP48" i="5"/>
  <c r="AP18" i="5"/>
  <c r="AP70" i="5"/>
  <c r="AP73" i="5"/>
  <c r="AQ7" i="5"/>
  <c r="AQ18" i="5" s="1"/>
  <c r="AP44" i="5"/>
  <c r="AP58" i="5"/>
  <c r="AP16" i="5"/>
  <c r="AP17" i="5"/>
  <c r="AP76" i="5"/>
  <c r="AP40" i="5"/>
  <c r="AP19" i="5"/>
  <c r="AP52" i="5"/>
  <c r="AP10" i="5"/>
  <c r="AP67" i="5"/>
  <c r="AP62" i="5"/>
  <c r="AP43" i="5"/>
  <c r="AP64" i="5"/>
  <c r="AP37" i="5"/>
  <c r="AP59" i="5"/>
  <c r="AP25" i="5"/>
  <c r="AP15" i="5"/>
  <c r="AP47" i="5"/>
  <c r="AP28" i="5"/>
  <c r="AP75" i="5"/>
  <c r="AP11" i="5"/>
  <c r="AP82" i="5"/>
  <c r="AP39" i="5"/>
  <c r="AP57" i="5"/>
  <c r="AP42" i="5"/>
  <c r="AP79" i="5"/>
  <c r="AP78" i="5"/>
  <c r="AP12" i="5"/>
  <c r="AP31" i="5"/>
  <c r="AP14" i="5"/>
  <c r="AP68" i="5"/>
  <c r="AP22" i="5"/>
  <c r="AP20" i="5"/>
  <c r="J15" i="4"/>
  <c r="I16" i="4"/>
  <c r="L90" i="5"/>
  <c r="L88" i="5"/>
  <c r="I15" i="3"/>
  <c r="I16" i="3" s="1"/>
  <c r="H16" i="3"/>
  <c r="BP32" i="5"/>
  <c r="H15" i="5"/>
  <c r="Y90" i="5"/>
  <c r="BP65" i="5"/>
  <c r="N90" i="5"/>
  <c r="BP56" i="5"/>
  <c r="BP8" i="5"/>
  <c r="T88" i="5"/>
  <c r="BQ65" i="5"/>
  <c r="BR44" i="5"/>
  <c r="BR76" i="5"/>
  <c r="BR35" i="5"/>
  <c r="BR75" i="5"/>
  <c r="BR83" i="5"/>
  <c r="BR12" i="5"/>
  <c r="BR37" i="5"/>
  <c r="BR28" i="5"/>
  <c r="BR69" i="5"/>
  <c r="BR51" i="5"/>
  <c r="BR10" i="5"/>
  <c r="BR67" i="5"/>
  <c r="BR33" i="5"/>
  <c r="BR47" i="5"/>
  <c r="BR57" i="5"/>
  <c r="BR80" i="5"/>
  <c r="BR63" i="5"/>
  <c r="BR59" i="5"/>
  <c r="AE17" i="5"/>
  <c r="AE26" i="5"/>
  <c r="BQ51" i="5"/>
  <c r="I52" i="5"/>
  <c r="H52" i="5" s="1"/>
  <c r="I78" i="5"/>
  <c r="I74" i="5" s="1"/>
  <c r="H74" i="5" s="1"/>
  <c r="BQ42" i="5"/>
  <c r="BQ10" i="5"/>
  <c r="BQ59" i="5"/>
  <c r="BQ60" i="5"/>
  <c r="BQ11" i="5"/>
  <c r="AC32" i="5"/>
  <c r="H71" i="5"/>
  <c r="BQ16" i="5"/>
  <c r="BQ35" i="5"/>
  <c r="BQ49" i="5"/>
  <c r="J8" i="5"/>
  <c r="H18" i="5"/>
  <c r="I63" i="5"/>
  <c r="I56" i="5" s="1"/>
  <c r="J56" i="5"/>
  <c r="AC21" i="5"/>
  <c r="I49" i="5"/>
  <c r="Z88" i="5"/>
  <c r="Z90" i="5"/>
  <c r="H38" i="5"/>
  <c r="BI23" i="3"/>
  <c r="M90" i="5"/>
  <c r="I55" i="5"/>
  <c r="H55" i="5" s="1"/>
  <c r="H30" i="7"/>
  <c r="H40" i="7" s="1"/>
  <c r="I30" i="7"/>
  <c r="AE10" i="5" l="1"/>
  <c r="BR79" i="5"/>
  <c r="BR71" i="5"/>
  <c r="BR49" i="5"/>
  <c r="BR41" i="5"/>
  <c r="BR78" i="5"/>
  <c r="BR61" i="5"/>
  <c r="BR11" i="5"/>
  <c r="BR70" i="5"/>
  <c r="BR48" i="5"/>
  <c r="BR30" i="5"/>
  <c r="BR53" i="5"/>
  <c r="BR9" i="5"/>
  <c r="BR81" i="5"/>
  <c r="BR39" i="5"/>
  <c r="BR64" i="5"/>
  <c r="BR34" i="5"/>
  <c r="BR29" i="5"/>
  <c r="BR36" i="5"/>
  <c r="BR46" i="5"/>
  <c r="BR77" i="5"/>
  <c r="BR31" i="5"/>
  <c r="BC32" i="5"/>
  <c r="H65" i="5"/>
  <c r="BR43" i="5"/>
  <c r="BR17" i="5"/>
  <c r="BR21" i="5"/>
  <c r="AD8" i="5"/>
  <c r="BQ21" i="5"/>
  <c r="C93" i="5"/>
  <c r="Q40" i="7"/>
  <c r="AC90" i="5"/>
  <c r="P94" i="5" s="1"/>
  <c r="AP8" i="5"/>
  <c r="AD21" i="5"/>
  <c r="BQ56" i="5"/>
  <c r="AD74" i="5"/>
  <c r="AB90" i="5"/>
  <c r="O94" i="5" s="1"/>
  <c r="AP56" i="5"/>
  <c r="BC8" i="5"/>
  <c r="AD32" i="5"/>
  <c r="BR65" i="5"/>
  <c r="AD56" i="5"/>
  <c r="M30" i="7"/>
  <c r="BP90" i="5"/>
  <c r="P92" i="5" s="1"/>
  <c r="AP32" i="5"/>
  <c r="BB90" i="5"/>
  <c r="O91" i="5" s="1"/>
  <c r="AF7" i="5"/>
  <c r="AE64" i="5"/>
  <c r="AE41" i="5"/>
  <c r="AE28" i="5"/>
  <c r="AE75" i="5"/>
  <c r="AE27" i="5"/>
  <c r="AE20" i="5"/>
  <c r="AE47" i="5"/>
  <c r="AE36" i="5"/>
  <c r="AE79" i="5"/>
  <c r="AE54" i="5"/>
  <c r="AE35" i="5"/>
  <c r="AE45" i="5"/>
  <c r="AE60" i="5"/>
  <c r="AE16" i="5"/>
  <c r="AE31" i="5"/>
  <c r="AE62" i="5"/>
  <c r="AE59" i="5"/>
  <c r="AE44" i="5"/>
  <c r="AE69" i="5"/>
  <c r="AE77" i="5"/>
  <c r="AE9" i="5"/>
  <c r="AE50" i="5"/>
  <c r="AE11" i="5"/>
  <c r="AE49" i="5"/>
  <c r="AE46" i="5"/>
  <c r="AE25" i="5"/>
  <c r="AE71" i="5"/>
  <c r="AE57" i="5"/>
  <c r="AE14" i="5"/>
  <c r="AE48" i="5"/>
  <c r="AE29" i="5"/>
  <c r="AE18" i="5"/>
  <c r="AE76" i="5"/>
  <c r="AE34" i="5"/>
  <c r="AE15" i="5"/>
  <c r="AE43" i="5"/>
  <c r="AE83" i="5"/>
  <c r="AE13" i="5"/>
  <c r="AE52" i="5"/>
  <c r="AE37" i="5"/>
  <c r="AE73" i="5"/>
  <c r="AE61" i="5"/>
  <c r="AE51" i="5"/>
  <c r="AE68" i="5"/>
  <c r="AE66" i="5"/>
  <c r="AE78" i="5"/>
  <c r="AE53" i="5"/>
  <c r="AE39" i="5"/>
  <c r="AE58" i="5"/>
  <c r="AE72" i="5"/>
  <c r="AE24" i="5"/>
  <c r="AE67" i="5"/>
  <c r="AE12" i="5"/>
  <c r="I32" i="5"/>
  <c r="H63" i="5"/>
  <c r="H78" i="5"/>
  <c r="AE33" i="5"/>
  <c r="AE40" i="5"/>
  <c r="AE42" i="5"/>
  <c r="AE30" i="5"/>
  <c r="BC74" i="5"/>
  <c r="BO90" i="5"/>
  <c r="O92" i="5" s="1"/>
  <c r="BS12" i="5"/>
  <c r="BS51" i="5"/>
  <c r="BS45" i="5"/>
  <c r="BS30" i="5"/>
  <c r="BS49" i="5"/>
  <c r="BS17" i="5"/>
  <c r="BS52" i="5"/>
  <c r="BS59" i="5"/>
  <c r="BS69" i="5"/>
  <c r="BS22" i="5"/>
  <c r="BS81" i="5"/>
  <c r="BS75" i="5"/>
  <c r="BS9" i="5"/>
  <c r="BS27" i="5"/>
  <c r="BS16" i="5"/>
  <c r="BS28" i="5"/>
  <c r="BS23" i="5"/>
  <c r="BS44" i="5"/>
  <c r="BS31" i="5"/>
  <c r="BS57" i="5"/>
  <c r="BS24" i="5"/>
  <c r="BS19" i="5"/>
  <c r="BS71" i="5"/>
  <c r="BS76" i="5"/>
  <c r="BS54" i="5"/>
  <c r="BS42" i="5"/>
  <c r="BS53" i="5"/>
  <c r="BS29" i="5"/>
  <c r="BS58" i="5"/>
  <c r="BS34" i="5"/>
  <c r="BS61" i="5"/>
  <c r="BS64" i="5"/>
  <c r="BS15" i="5"/>
  <c r="BS46" i="5"/>
  <c r="BS80" i="5"/>
  <c r="BS73" i="5"/>
  <c r="BS67" i="5"/>
  <c r="BS63" i="5"/>
  <c r="BS79" i="5"/>
  <c r="BS37" i="5"/>
  <c r="BS72" i="5"/>
  <c r="BS77" i="5"/>
  <c r="BS26" i="5"/>
  <c r="BT7" i="5"/>
  <c r="BS25" i="5"/>
  <c r="BS47" i="5"/>
  <c r="BS83" i="5"/>
  <c r="BS35" i="5"/>
  <c r="BS39" i="5"/>
  <c r="BS33" i="5"/>
  <c r="BS68" i="5"/>
  <c r="BS20" i="5"/>
  <c r="BS10" i="5"/>
  <c r="BS48" i="5"/>
  <c r="BS70" i="5"/>
  <c r="BS82" i="5"/>
  <c r="BS11" i="5"/>
  <c r="BS40" i="5"/>
  <c r="BS43" i="5"/>
  <c r="BS66" i="5"/>
  <c r="BS18" i="5"/>
  <c r="BS41" i="5"/>
  <c r="BS36" i="5"/>
  <c r="BS13" i="5"/>
  <c r="BS50" i="5"/>
  <c r="BS14" i="5"/>
  <c r="BS78" i="5"/>
  <c r="BS38" i="5"/>
  <c r="BS62" i="5"/>
  <c r="BS55" i="5"/>
  <c r="BS60" i="5"/>
  <c r="AD65" i="5"/>
  <c r="BQ32" i="5"/>
  <c r="AE70" i="5"/>
  <c r="AE19" i="5"/>
  <c r="AE82" i="5"/>
  <c r="AE81" i="5"/>
  <c r="AP21" i="5"/>
  <c r="AQ61" i="5"/>
  <c r="AQ63" i="5"/>
  <c r="AQ53" i="5"/>
  <c r="AQ42" i="5"/>
  <c r="AQ34" i="5"/>
  <c r="AQ60" i="5"/>
  <c r="AQ57" i="5"/>
  <c r="AQ44" i="5"/>
  <c r="AQ20" i="5"/>
  <c r="AQ80" i="5"/>
  <c r="AQ73" i="5"/>
  <c r="AQ83" i="5"/>
  <c r="AQ19" i="5"/>
  <c r="AQ59" i="5"/>
  <c r="AQ66" i="5"/>
  <c r="AQ78" i="5"/>
  <c r="AQ26" i="5"/>
  <c r="AQ48" i="5"/>
  <c r="AQ9" i="5"/>
  <c r="AQ29" i="5"/>
  <c r="AQ51" i="5"/>
  <c r="AQ50" i="5"/>
  <c r="AQ15" i="5"/>
  <c r="AQ54" i="5"/>
  <c r="AQ43" i="5"/>
  <c r="AQ76" i="5"/>
  <c r="AQ72" i="5"/>
  <c r="AQ31" i="5"/>
  <c r="AQ36" i="5"/>
  <c r="AQ79" i="5"/>
  <c r="AQ38" i="5"/>
  <c r="AQ35" i="5"/>
  <c r="AQ55" i="5"/>
  <c r="AQ13" i="5"/>
  <c r="AQ25" i="5"/>
  <c r="AQ12" i="5"/>
  <c r="AQ33" i="5"/>
  <c r="AQ40" i="5"/>
  <c r="AQ22" i="5"/>
  <c r="AQ71" i="5"/>
  <c r="AQ64" i="5"/>
  <c r="AQ16" i="5"/>
  <c r="AQ45" i="5"/>
  <c r="AQ39" i="5"/>
  <c r="AQ69" i="5"/>
  <c r="AQ52" i="5"/>
  <c r="AQ67" i="5"/>
  <c r="AQ30" i="5"/>
  <c r="AQ62" i="5"/>
  <c r="AQ17" i="5"/>
  <c r="AQ82" i="5"/>
  <c r="AQ47" i="5"/>
  <c r="AQ11" i="5"/>
  <c r="AQ24" i="5"/>
  <c r="AQ68" i="5"/>
  <c r="AQ27" i="5"/>
  <c r="AQ10" i="5"/>
  <c r="AQ37" i="5"/>
  <c r="AQ49" i="5"/>
  <c r="AQ58" i="5"/>
  <c r="AQ75" i="5"/>
  <c r="AQ81" i="5"/>
  <c r="AQ77" i="5"/>
  <c r="AQ23" i="5"/>
  <c r="AQ70" i="5"/>
  <c r="AQ46" i="5"/>
  <c r="AQ41" i="5"/>
  <c r="AQ14" i="5"/>
  <c r="AR7" i="5"/>
  <c r="AQ28" i="5"/>
  <c r="AP74" i="5"/>
  <c r="BC56" i="5"/>
  <c r="BD52" i="5"/>
  <c r="BD53" i="5"/>
  <c r="BD82" i="5"/>
  <c r="BD15" i="5"/>
  <c r="BD34" i="5"/>
  <c r="BD19" i="5"/>
  <c r="BD22" i="5"/>
  <c r="BD38" i="5"/>
  <c r="BD37" i="5"/>
  <c r="BD10" i="5"/>
  <c r="BD76" i="5"/>
  <c r="BD51" i="5"/>
  <c r="BD62" i="5"/>
  <c r="BD77" i="5"/>
  <c r="BD59" i="5"/>
  <c r="BD80" i="5"/>
  <c r="BD71" i="5"/>
  <c r="BD48" i="5"/>
  <c r="BD46" i="5"/>
  <c r="BD50" i="5"/>
  <c r="BD26" i="5"/>
  <c r="BD36" i="5"/>
  <c r="BD41" i="5"/>
  <c r="BD83" i="5"/>
  <c r="BD69" i="5"/>
  <c r="BD49" i="5"/>
  <c r="BD43" i="5"/>
  <c r="BD45" i="5"/>
  <c r="BD24" i="5"/>
  <c r="BD28" i="5"/>
  <c r="BD35" i="5"/>
  <c r="BD54" i="5"/>
  <c r="BD61" i="5"/>
  <c r="BD78" i="5"/>
  <c r="BD16" i="5"/>
  <c r="BD9" i="5"/>
  <c r="BD11" i="5"/>
  <c r="BD72" i="5"/>
  <c r="BD17" i="5"/>
  <c r="BD47" i="5"/>
  <c r="BD40" i="5"/>
  <c r="BD68" i="5"/>
  <c r="BD44" i="5"/>
  <c r="BD60" i="5"/>
  <c r="BD29" i="5"/>
  <c r="BD79" i="5"/>
  <c r="BD75" i="5"/>
  <c r="BD30" i="5"/>
  <c r="BE7" i="5"/>
  <c r="BD42" i="5"/>
  <c r="BD18" i="5"/>
  <c r="BD73" i="5"/>
  <c r="BD58" i="5"/>
  <c r="BD13" i="5"/>
  <c r="BD12" i="5"/>
  <c r="BD67" i="5"/>
  <c r="BD57" i="5"/>
  <c r="BD33" i="5"/>
  <c r="BD66" i="5"/>
  <c r="BD63" i="5"/>
  <c r="BD39" i="5"/>
  <c r="BD20" i="5"/>
  <c r="BD64" i="5"/>
  <c r="BD81" i="5"/>
  <c r="BD55" i="5"/>
  <c r="BD70" i="5"/>
  <c r="BD14" i="5"/>
  <c r="BD25" i="5"/>
  <c r="BD23" i="5"/>
  <c r="BD27" i="5"/>
  <c r="BD31" i="5"/>
  <c r="BC65" i="5"/>
  <c r="BC21" i="5"/>
  <c r="BC90" i="5" s="1"/>
  <c r="P91" i="5" s="1"/>
  <c r="I8" i="5"/>
  <c r="H8" i="5" s="1"/>
  <c r="AP65" i="5"/>
  <c r="AE38" i="5"/>
  <c r="AE22" i="5"/>
  <c r="AE21" i="5" s="1"/>
  <c r="AE55" i="5"/>
  <c r="AE80" i="5"/>
  <c r="AE23" i="5"/>
  <c r="AO90" i="5"/>
  <c r="O95" i="5" s="1"/>
  <c r="I21" i="5"/>
  <c r="H21" i="5" s="1"/>
  <c r="H32" i="5"/>
  <c r="BR32" i="5"/>
  <c r="BR74" i="5"/>
  <c r="H49" i="5"/>
  <c r="H56" i="5"/>
  <c r="J90" i="5"/>
  <c r="J88" i="5"/>
  <c r="BQ8" i="5"/>
  <c r="BR56" i="5"/>
  <c r="BR8" i="5"/>
  <c r="AE8" i="5" l="1"/>
  <c r="BQ90" i="5"/>
  <c r="Q92" i="5" s="1"/>
  <c r="AE74" i="5"/>
  <c r="AQ32" i="5"/>
  <c r="AQ74" i="5"/>
  <c r="I90" i="5"/>
  <c r="I88" i="5"/>
  <c r="I89" i="5" s="1"/>
  <c r="BD74" i="5"/>
  <c r="AQ8" i="5"/>
  <c r="AD90" i="5"/>
  <c r="Q94" i="5" s="1"/>
  <c r="BS65" i="5"/>
  <c r="AR34" i="5"/>
  <c r="AR77" i="5"/>
  <c r="AR45" i="5"/>
  <c r="AR16" i="5"/>
  <c r="AR11" i="5"/>
  <c r="AR14" i="5"/>
  <c r="AR48" i="5"/>
  <c r="AR38" i="5"/>
  <c r="AR25" i="5"/>
  <c r="AS7" i="5"/>
  <c r="AR12" i="5"/>
  <c r="AR35" i="5"/>
  <c r="AR82" i="5"/>
  <c r="AR83" i="5"/>
  <c r="AR26" i="5"/>
  <c r="AR36" i="5"/>
  <c r="AR19" i="5"/>
  <c r="AR50" i="5"/>
  <c r="AR61" i="5"/>
  <c r="AR57" i="5"/>
  <c r="AR43" i="5"/>
  <c r="AR80" i="5"/>
  <c r="AR17" i="5"/>
  <c r="AR46" i="5"/>
  <c r="AR39" i="5"/>
  <c r="AR23" i="5"/>
  <c r="AR33" i="5"/>
  <c r="AR27" i="5"/>
  <c r="AR9" i="5"/>
  <c r="AR20" i="5"/>
  <c r="AR47" i="5"/>
  <c r="AR79" i="5"/>
  <c r="AR66" i="5"/>
  <c r="AR49" i="5"/>
  <c r="AR13" i="5"/>
  <c r="AR72" i="5"/>
  <c r="AR53" i="5"/>
  <c r="AR54" i="5"/>
  <c r="AR31" i="5"/>
  <c r="AR37" i="5"/>
  <c r="AR58" i="5"/>
  <c r="AR71" i="5"/>
  <c r="AR30" i="5"/>
  <c r="AR69" i="5"/>
  <c r="AR41" i="5"/>
  <c r="AR67" i="5"/>
  <c r="AR24" i="5"/>
  <c r="AR55" i="5"/>
  <c r="AR70" i="5"/>
  <c r="AR15" i="5"/>
  <c r="AR10" i="5"/>
  <c r="AR73" i="5"/>
  <c r="AR75" i="5"/>
  <c r="AR68" i="5"/>
  <c r="AR40" i="5"/>
  <c r="AR76" i="5"/>
  <c r="AR62" i="5"/>
  <c r="AR28" i="5"/>
  <c r="AR44" i="5"/>
  <c r="AR59" i="5"/>
  <c r="AR22" i="5"/>
  <c r="AR42" i="5"/>
  <c r="AR29" i="5"/>
  <c r="AR78" i="5"/>
  <c r="AR81" i="5"/>
  <c r="AR60" i="5"/>
  <c r="AR18" i="5"/>
  <c r="AR63" i="5"/>
  <c r="AR52" i="5"/>
  <c r="AR51" i="5"/>
  <c r="AR64" i="5"/>
  <c r="BS32" i="5"/>
  <c r="BS21" i="5"/>
  <c r="BD56" i="5"/>
  <c r="BD8" i="5"/>
  <c r="AP90" i="5"/>
  <c r="P95" i="5" s="1"/>
  <c r="AE65" i="5"/>
  <c r="BS8" i="5"/>
  <c r="AE56" i="5"/>
  <c r="AF76" i="5"/>
  <c r="AG7" i="5"/>
  <c r="AF16" i="5"/>
  <c r="AF45" i="5"/>
  <c r="AF70" i="5"/>
  <c r="AF62" i="5"/>
  <c r="AF38" i="5"/>
  <c r="AF36" i="5"/>
  <c r="AF43" i="5"/>
  <c r="AF35" i="5"/>
  <c r="AF54" i="5"/>
  <c r="AF13" i="5"/>
  <c r="AF57" i="5"/>
  <c r="AF58" i="5"/>
  <c r="AF81" i="5"/>
  <c r="AF41" i="5"/>
  <c r="AF59" i="5"/>
  <c r="AF52" i="5"/>
  <c r="AF10" i="5"/>
  <c r="AF39" i="5"/>
  <c r="AF63" i="5"/>
  <c r="AF47" i="5"/>
  <c r="AF67" i="5"/>
  <c r="AF51" i="5"/>
  <c r="AF19" i="5"/>
  <c r="AF18" i="5"/>
  <c r="AF83" i="5"/>
  <c r="AF11" i="5"/>
  <c r="AF46" i="5"/>
  <c r="AF55" i="5"/>
  <c r="AF30" i="5"/>
  <c r="AF48" i="5"/>
  <c r="AF29" i="5"/>
  <c r="AF31" i="5"/>
  <c r="AF80" i="5"/>
  <c r="AF53" i="5"/>
  <c r="AF77" i="5"/>
  <c r="AF42" i="5"/>
  <c r="AF27" i="5"/>
  <c r="AF28" i="5"/>
  <c r="AF22" i="5"/>
  <c r="AF26" i="5"/>
  <c r="AF33" i="5"/>
  <c r="AF60" i="5"/>
  <c r="AF66" i="5"/>
  <c r="AF82" i="5"/>
  <c r="AF49" i="5"/>
  <c r="AF37" i="5"/>
  <c r="AF9" i="5"/>
  <c r="AF61" i="5"/>
  <c r="AF23" i="5"/>
  <c r="AF64" i="5"/>
  <c r="AF14" i="5"/>
  <c r="AF25" i="5"/>
  <c r="AF12" i="5"/>
  <c r="AF68" i="5"/>
  <c r="AF34" i="5"/>
  <c r="AF40" i="5"/>
  <c r="AF50" i="5"/>
  <c r="AF73" i="5"/>
  <c r="AF20" i="5"/>
  <c r="AF78" i="5"/>
  <c r="AF69" i="5"/>
  <c r="AF71" i="5"/>
  <c r="AF75" i="5"/>
  <c r="AF15" i="5"/>
  <c r="AF44" i="5"/>
  <c r="AF17" i="5"/>
  <c r="AF79" i="5"/>
  <c r="AF24" i="5"/>
  <c r="AF72" i="5"/>
  <c r="BR90" i="5"/>
  <c r="R92" i="5" s="1"/>
  <c r="BD65" i="5"/>
  <c r="BD21" i="5"/>
  <c r="AQ21" i="5"/>
  <c r="AQ65" i="5"/>
  <c r="AQ56" i="5"/>
  <c r="BT62" i="5"/>
  <c r="BT38" i="5"/>
  <c r="BT28" i="5"/>
  <c r="BT61" i="5"/>
  <c r="BT11" i="5"/>
  <c r="BT31" i="5"/>
  <c r="BT50" i="5"/>
  <c r="BT24" i="5"/>
  <c r="BT54" i="5"/>
  <c r="BT52" i="5"/>
  <c r="BT51" i="5"/>
  <c r="BT66" i="5"/>
  <c r="BT13" i="5"/>
  <c r="BT75" i="5"/>
  <c r="BT39" i="5"/>
  <c r="BT41" i="5"/>
  <c r="BT40" i="5"/>
  <c r="BT69" i="5"/>
  <c r="BT81" i="5"/>
  <c r="BT44" i="5"/>
  <c r="BT80" i="5"/>
  <c r="BT45" i="5"/>
  <c r="BT20" i="5"/>
  <c r="BT71" i="5"/>
  <c r="BT63" i="5"/>
  <c r="BT78" i="5"/>
  <c r="BU7" i="5"/>
  <c r="BT60" i="5"/>
  <c r="BT34" i="5"/>
  <c r="BT55" i="5"/>
  <c r="BT10" i="5"/>
  <c r="BT33" i="5"/>
  <c r="BT82" i="5"/>
  <c r="BT35" i="5"/>
  <c r="BT15" i="5"/>
  <c r="BT42" i="5"/>
  <c r="BT79" i="5"/>
  <c r="BT72" i="5"/>
  <c r="BT37" i="5"/>
  <c r="BT68" i="5"/>
  <c r="BT17" i="5"/>
  <c r="BT22" i="5"/>
  <c r="BT67" i="5"/>
  <c r="BT14" i="5"/>
  <c r="BT25" i="5"/>
  <c r="BT27" i="5"/>
  <c r="BT76" i="5"/>
  <c r="BT18" i="5"/>
  <c r="BT77" i="5"/>
  <c r="BT12" i="5"/>
  <c r="BT23" i="5"/>
  <c r="BT47" i="5"/>
  <c r="BT26" i="5"/>
  <c r="BT83" i="5"/>
  <c r="BT9" i="5"/>
  <c r="BT53" i="5"/>
  <c r="BT36" i="5"/>
  <c r="BT48" i="5"/>
  <c r="BT58" i="5"/>
  <c r="BT19" i="5"/>
  <c r="BT29" i="5"/>
  <c r="BT16" i="5"/>
  <c r="BT57" i="5"/>
  <c r="BT59" i="5"/>
  <c r="BT49" i="5"/>
  <c r="BT73" i="5"/>
  <c r="BT64" i="5"/>
  <c r="BT43" i="5"/>
  <c r="BT30" i="5"/>
  <c r="BT46" i="5"/>
  <c r="BT70" i="5"/>
  <c r="BS56" i="5"/>
  <c r="BS74" i="5"/>
  <c r="BE17" i="5"/>
  <c r="BE35" i="5"/>
  <c r="BE78" i="5"/>
  <c r="BE29" i="5"/>
  <c r="BE67" i="5"/>
  <c r="BE76" i="5"/>
  <c r="BE49" i="5"/>
  <c r="BE71" i="5"/>
  <c r="BE12" i="5"/>
  <c r="BE33" i="5"/>
  <c r="BE75" i="5"/>
  <c r="BE30" i="5"/>
  <c r="BE47" i="5"/>
  <c r="BE11" i="5"/>
  <c r="BE36" i="5"/>
  <c r="BE55" i="5"/>
  <c r="BE42" i="5"/>
  <c r="BE83" i="5"/>
  <c r="BE43" i="5"/>
  <c r="BE70" i="5"/>
  <c r="BE10" i="5"/>
  <c r="BE31" i="5"/>
  <c r="BE22" i="5"/>
  <c r="BE51" i="5"/>
  <c r="BE66" i="5"/>
  <c r="BE61" i="5"/>
  <c r="BE37" i="5"/>
  <c r="BE20" i="5"/>
  <c r="BE81" i="5"/>
  <c r="BE59" i="5"/>
  <c r="BE53" i="5"/>
  <c r="BE60" i="5"/>
  <c r="BE69" i="5"/>
  <c r="BE64" i="5"/>
  <c r="BE23" i="5"/>
  <c r="BE34" i="5"/>
  <c r="BE25" i="5"/>
  <c r="BE28" i="5"/>
  <c r="BE38" i="5"/>
  <c r="BE44" i="5"/>
  <c r="BE45" i="5"/>
  <c r="BE62" i="5"/>
  <c r="BE14" i="5"/>
  <c r="BE18" i="5"/>
  <c r="BF7" i="5"/>
  <c r="BE73" i="5"/>
  <c r="BE48" i="5"/>
  <c r="BE9" i="5"/>
  <c r="BE26" i="5"/>
  <c r="BE13" i="5"/>
  <c r="BE57" i="5"/>
  <c r="BE24" i="5"/>
  <c r="BE52" i="5"/>
  <c r="BE40" i="5"/>
  <c r="BE39" i="5"/>
  <c r="BE63" i="5"/>
  <c r="BE79" i="5"/>
  <c r="BE77" i="5"/>
  <c r="BE50" i="5"/>
  <c r="BE80" i="5"/>
  <c r="BE15" i="5"/>
  <c r="BE68" i="5"/>
  <c r="BE27" i="5"/>
  <c r="BE19" i="5"/>
  <c r="BE54" i="5"/>
  <c r="BE72" i="5"/>
  <c r="BE82" i="5"/>
  <c r="BE41" i="5"/>
  <c r="BE46" i="5"/>
  <c r="BE58" i="5"/>
  <c r="BE16" i="5"/>
  <c r="BD32" i="5"/>
  <c r="AE32" i="5"/>
  <c r="AE90" i="5" s="1"/>
  <c r="R94" i="5" s="1"/>
  <c r="H88" i="5" l="1"/>
  <c r="BD90" i="5"/>
  <c r="Q91" i="5" s="1"/>
  <c r="AR21" i="5"/>
  <c r="AQ90" i="5"/>
  <c r="Q95" i="5" s="1"/>
  <c r="BE32" i="5"/>
  <c r="BT56" i="5"/>
  <c r="BT8" i="5"/>
  <c r="BU67" i="5"/>
  <c r="BU81" i="5"/>
  <c r="BU38" i="5"/>
  <c r="BU77" i="5"/>
  <c r="BU11" i="5"/>
  <c r="BU19" i="5"/>
  <c r="BU27" i="5"/>
  <c r="BU83" i="5"/>
  <c r="BU63" i="5"/>
  <c r="BU15" i="5"/>
  <c r="BU68" i="5"/>
  <c r="BU43" i="5"/>
  <c r="BU28" i="5"/>
  <c r="BU75" i="5"/>
  <c r="BU60" i="5"/>
  <c r="BU24" i="5"/>
  <c r="BU40" i="5"/>
  <c r="BU64" i="5"/>
  <c r="BU9" i="5"/>
  <c r="BU45" i="5"/>
  <c r="BU30" i="5"/>
  <c r="BU80" i="5"/>
  <c r="BU16" i="5"/>
  <c r="BU72" i="5"/>
  <c r="BU34" i="5"/>
  <c r="BU54" i="5"/>
  <c r="BU48" i="5"/>
  <c r="BU66" i="5"/>
  <c r="BU20" i="5"/>
  <c r="BU61" i="5"/>
  <c r="BU46" i="5"/>
  <c r="BU13" i="5"/>
  <c r="BU23" i="5"/>
  <c r="BU78" i="5"/>
  <c r="BU26" i="5"/>
  <c r="BU18" i="5"/>
  <c r="BU55" i="5"/>
  <c r="BU52" i="5"/>
  <c r="BU36" i="5"/>
  <c r="BU44" i="5"/>
  <c r="BU22" i="5"/>
  <c r="BU33" i="5"/>
  <c r="BU14" i="5"/>
  <c r="BU57" i="5"/>
  <c r="BU39" i="5"/>
  <c r="BU29" i="5"/>
  <c r="BU82" i="5"/>
  <c r="BU37" i="5"/>
  <c r="BU42" i="5"/>
  <c r="BV7" i="5"/>
  <c r="BU25" i="5"/>
  <c r="BU70" i="5"/>
  <c r="BU53" i="5"/>
  <c r="BU69" i="5"/>
  <c r="BU35" i="5"/>
  <c r="BU47" i="5"/>
  <c r="BU31" i="5"/>
  <c r="BU51" i="5"/>
  <c r="BU17" i="5"/>
  <c r="BU76" i="5"/>
  <c r="BU79" i="5"/>
  <c r="BU71" i="5"/>
  <c r="BU73" i="5"/>
  <c r="BU49" i="5"/>
  <c r="BU10" i="5"/>
  <c r="BU59" i="5"/>
  <c r="BU41" i="5"/>
  <c r="BU50" i="5"/>
  <c r="BU62" i="5"/>
  <c r="BU58" i="5"/>
  <c r="BU12" i="5"/>
  <c r="AR32" i="5"/>
  <c r="BE8" i="5"/>
  <c r="BF82" i="5"/>
  <c r="BF76" i="5"/>
  <c r="BF49" i="5"/>
  <c r="BF83" i="5"/>
  <c r="BG7" i="5"/>
  <c r="BF52" i="5"/>
  <c r="BF70" i="5"/>
  <c r="BF77" i="5"/>
  <c r="BF39" i="5"/>
  <c r="BF23" i="5"/>
  <c r="BF51" i="5"/>
  <c r="BF78" i="5"/>
  <c r="BF63" i="5"/>
  <c r="BF29" i="5"/>
  <c r="BF47" i="5"/>
  <c r="BF43" i="5"/>
  <c r="BF27" i="5"/>
  <c r="BF61" i="5"/>
  <c r="BF62" i="5"/>
  <c r="BF11" i="5"/>
  <c r="BF19" i="5"/>
  <c r="BF24" i="5"/>
  <c r="BF40" i="5"/>
  <c r="BF55" i="5"/>
  <c r="BF36" i="5"/>
  <c r="BF79" i="5"/>
  <c r="BF45" i="5"/>
  <c r="BF81" i="5"/>
  <c r="BF53" i="5"/>
  <c r="BF16" i="5"/>
  <c r="BF75" i="5"/>
  <c r="BF42" i="5"/>
  <c r="BF48" i="5"/>
  <c r="BF22" i="5"/>
  <c r="BF35" i="5"/>
  <c r="BF15" i="5"/>
  <c r="BF33" i="5"/>
  <c r="BF69" i="5"/>
  <c r="BF67" i="5"/>
  <c r="BF31" i="5"/>
  <c r="BF14" i="5"/>
  <c r="BF41" i="5"/>
  <c r="BF66" i="5"/>
  <c r="BF58" i="5"/>
  <c r="BF80" i="5"/>
  <c r="BF26" i="5"/>
  <c r="BF9" i="5"/>
  <c r="BF28" i="5"/>
  <c r="BF59" i="5"/>
  <c r="BF20" i="5"/>
  <c r="BF73" i="5"/>
  <c r="BF18" i="5"/>
  <c r="BF34" i="5"/>
  <c r="BF30" i="5"/>
  <c r="BF38" i="5"/>
  <c r="BF71" i="5"/>
  <c r="BF25" i="5"/>
  <c r="BF64" i="5"/>
  <c r="BF50" i="5"/>
  <c r="BF72" i="5"/>
  <c r="BF10" i="5"/>
  <c r="BF13" i="5"/>
  <c r="BF57" i="5"/>
  <c r="BF54" i="5"/>
  <c r="BF60" i="5"/>
  <c r="BF17" i="5"/>
  <c r="BF12" i="5"/>
  <c r="BF44" i="5"/>
  <c r="BF46" i="5"/>
  <c r="BF68" i="5"/>
  <c r="BF37" i="5"/>
  <c r="BE65" i="5"/>
  <c r="BT21" i="5"/>
  <c r="BT74" i="5"/>
  <c r="AF32" i="5"/>
  <c r="BS90" i="5"/>
  <c r="S92" i="5" s="1"/>
  <c r="AR65" i="5"/>
  <c r="AS10" i="5"/>
  <c r="AS82" i="5"/>
  <c r="AS19" i="5"/>
  <c r="AS62" i="5"/>
  <c r="AS73" i="5"/>
  <c r="AS76" i="5"/>
  <c r="AS22" i="5"/>
  <c r="AS75" i="5"/>
  <c r="AS20" i="5"/>
  <c r="AS12" i="5"/>
  <c r="AS68" i="5"/>
  <c r="AS45" i="5"/>
  <c r="AS70" i="5"/>
  <c r="AS25" i="5"/>
  <c r="AS13" i="5"/>
  <c r="AS36" i="5"/>
  <c r="AS46" i="5"/>
  <c r="AS34" i="5"/>
  <c r="AS54" i="5"/>
  <c r="AS79" i="5"/>
  <c r="AS31" i="5"/>
  <c r="AS43" i="5"/>
  <c r="AS66" i="5"/>
  <c r="AS55" i="5"/>
  <c r="AS57" i="5"/>
  <c r="AS33" i="5"/>
  <c r="AS50" i="5"/>
  <c r="AS61" i="5"/>
  <c r="AS38" i="5"/>
  <c r="AS27" i="5"/>
  <c r="AS44" i="5"/>
  <c r="AS78" i="5"/>
  <c r="AS26" i="5"/>
  <c r="AS80" i="5"/>
  <c r="AS49" i="5"/>
  <c r="AS41" i="5"/>
  <c r="AS64" i="5"/>
  <c r="AS29" i="5"/>
  <c r="AS47" i="5"/>
  <c r="AS59" i="5"/>
  <c r="AS15" i="5"/>
  <c r="AS18" i="5"/>
  <c r="AS81" i="5"/>
  <c r="AS83" i="5"/>
  <c r="AS28" i="5"/>
  <c r="AS39" i="5"/>
  <c r="AS16" i="5"/>
  <c r="AS71" i="5"/>
  <c r="AS58" i="5"/>
  <c r="AS24" i="5"/>
  <c r="AS30" i="5"/>
  <c r="AS17" i="5"/>
  <c r="AS67" i="5"/>
  <c r="AS37" i="5"/>
  <c r="AS51" i="5"/>
  <c r="AS72" i="5"/>
  <c r="AT7" i="5"/>
  <c r="AS48" i="5"/>
  <c r="AS9" i="5"/>
  <c r="AS23" i="5"/>
  <c r="AS40" i="5"/>
  <c r="AS42" i="5"/>
  <c r="AS52" i="5"/>
  <c r="AS77" i="5"/>
  <c r="AS69" i="5"/>
  <c r="AS60" i="5"/>
  <c r="AS53" i="5"/>
  <c r="AS63" i="5"/>
  <c r="AS14" i="5"/>
  <c r="AS11" i="5"/>
  <c r="AS35" i="5"/>
  <c r="AG36" i="5"/>
  <c r="AG13" i="5"/>
  <c r="AG39" i="5"/>
  <c r="AG9" i="5"/>
  <c r="AG52" i="5"/>
  <c r="AG19" i="5"/>
  <c r="AG33" i="5"/>
  <c r="AG30" i="5"/>
  <c r="AG38" i="5"/>
  <c r="AG72" i="5"/>
  <c r="AG77" i="5"/>
  <c r="AG59" i="5"/>
  <c r="AH7" i="5"/>
  <c r="AG47" i="5"/>
  <c r="AG37" i="5"/>
  <c r="AG53" i="5"/>
  <c r="AG71" i="5"/>
  <c r="AG27" i="5"/>
  <c r="AG10" i="5"/>
  <c r="AG11" i="5"/>
  <c r="AG54" i="5"/>
  <c r="AG46" i="5"/>
  <c r="AG57" i="5"/>
  <c r="AG28" i="5"/>
  <c r="AG68" i="5"/>
  <c r="AG20" i="5"/>
  <c r="AG80" i="5"/>
  <c r="AG25" i="5"/>
  <c r="AG67" i="5"/>
  <c r="AG66" i="5"/>
  <c r="AG51" i="5"/>
  <c r="AG62" i="5"/>
  <c r="AG22" i="5"/>
  <c r="AG78" i="5"/>
  <c r="AG70" i="5"/>
  <c r="AG50" i="5"/>
  <c r="AG64" i="5"/>
  <c r="AG18" i="5"/>
  <c r="AG16" i="5"/>
  <c r="AG12" i="5"/>
  <c r="AG81" i="5"/>
  <c r="AG69" i="5"/>
  <c r="AG76" i="5"/>
  <c r="AG24" i="5"/>
  <c r="AG31" i="5"/>
  <c r="AG60" i="5"/>
  <c r="AG49" i="5"/>
  <c r="AG42" i="5"/>
  <c r="AG48" i="5"/>
  <c r="AG43" i="5"/>
  <c r="AG29" i="5"/>
  <c r="AG44" i="5"/>
  <c r="AG40" i="5"/>
  <c r="AG34" i="5"/>
  <c r="AG61" i="5"/>
  <c r="AG17" i="5"/>
  <c r="AG14" i="5"/>
  <c r="AG23" i="5"/>
  <c r="AG55" i="5"/>
  <c r="AG35" i="5"/>
  <c r="AG58" i="5"/>
  <c r="AG15" i="5"/>
  <c r="AG45" i="5"/>
  <c r="AG82" i="5"/>
  <c r="AG75" i="5"/>
  <c r="AG73" i="5"/>
  <c r="AG63" i="5"/>
  <c r="AG83" i="5"/>
  <c r="AG79" i="5"/>
  <c r="AG26" i="5"/>
  <c r="AG41" i="5"/>
  <c r="AR74" i="5"/>
  <c r="AR8" i="5"/>
  <c r="BE56" i="5"/>
  <c r="BE21" i="5"/>
  <c r="BE74" i="5"/>
  <c r="BT32" i="5"/>
  <c r="BT65" i="5"/>
  <c r="AF74" i="5"/>
  <c r="AF8" i="5"/>
  <c r="AF65" i="5"/>
  <c r="AF21" i="5"/>
  <c r="AF56" i="5"/>
  <c r="AR56" i="5"/>
  <c r="BF21" i="5" l="1"/>
  <c r="BU74" i="5"/>
  <c r="BE90" i="5"/>
  <c r="R91" i="5" s="1"/>
  <c r="AG65" i="5"/>
  <c r="BF32" i="5"/>
  <c r="BG9" i="5"/>
  <c r="BG75" i="5"/>
  <c r="BG26" i="5"/>
  <c r="BH7" i="5"/>
  <c r="BG39" i="5"/>
  <c r="BG11" i="5"/>
  <c r="BG57" i="5"/>
  <c r="BG81" i="5"/>
  <c r="BG58" i="5"/>
  <c r="BG77" i="5"/>
  <c r="BG69" i="5"/>
  <c r="BG17" i="5"/>
  <c r="BG61" i="5"/>
  <c r="BG76" i="5"/>
  <c r="BG41" i="5"/>
  <c r="BG33" i="5"/>
  <c r="BG40" i="5"/>
  <c r="BG49" i="5"/>
  <c r="BG48" i="5"/>
  <c r="BG53" i="5"/>
  <c r="BG59" i="5"/>
  <c r="BG43" i="5"/>
  <c r="BG78" i="5"/>
  <c r="BG31" i="5"/>
  <c r="BG27" i="5"/>
  <c r="BG42" i="5"/>
  <c r="BG24" i="5"/>
  <c r="BG60" i="5"/>
  <c r="BG29" i="5"/>
  <c r="BG45" i="5"/>
  <c r="BG10" i="5"/>
  <c r="BG68" i="5"/>
  <c r="BG15" i="5"/>
  <c r="BG28" i="5"/>
  <c r="BG64" i="5"/>
  <c r="BG80" i="5"/>
  <c r="BG52" i="5"/>
  <c r="BG82" i="5"/>
  <c r="BG73" i="5"/>
  <c r="BG70" i="5"/>
  <c r="BG13" i="5"/>
  <c r="BG63" i="5"/>
  <c r="BG44" i="5"/>
  <c r="BG35" i="5"/>
  <c r="BG30" i="5"/>
  <c r="BG34" i="5"/>
  <c r="BG62" i="5"/>
  <c r="BG22" i="5"/>
  <c r="BG12" i="5"/>
  <c r="BG36" i="5"/>
  <c r="BG50" i="5"/>
  <c r="BG79" i="5"/>
  <c r="BG54" i="5"/>
  <c r="BG16" i="5"/>
  <c r="BG18" i="5"/>
  <c r="BG55" i="5"/>
  <c r="BG23" i="5"/>
  <c r="BG38" i="5"/>
  <c r="BG72" i="5"/>
  <c r="BG20" i="5"/>
  <c r="BG47" i="5"/>
  <c r="BG19" i="5"/>
  <c r="BG66" i="5"/>
  <c r="BG71" i="5"/>
  <c r="BG46" i="5"/>
  <c r="BG51" i="5"/>
  <c r="BG37" i="5"/>
  <c r="BG14" i="5"/>
  <c r="BG67" i="5"/>
  <c r="BG25" i="5"/>
  <c r="BG83" i="5"/>
  <c r="BV78" i="5"/>
  <c r="BV35" i="5"/>
  <c r="BV59" i="5"/>
  <c r="BV52" i="5"/>
  <c r="BV9" i="5"/>
  <c r="BV69" i="5"/>
  <c r="BV72" i="5"/>
  <c r="BV57" i="5"/>
  <c r="BV55" i="5"/>
  <c r="BV33" i="5"/>
  <c r="BV47" i="5"/>
  <c r="BV18" i="5"/>
  <c r="BW7" i="5"/>
  <c r="BV81" i="5"/>
  <c r="BV67" i="5"/>
  <c r="BV26" i="5"/>
  <c r="BV16" i="5"/>
  <c r="BV54" i="5"/>
  <c r="BV12" i="5"/>
  <c r="BV60" i="5"/>
  <c r="BV10" i="5"/>
  <c r="BV40" i="5"/>
  <c r="BV27" i="5"/>
  <c r="BV50" i="5"/>
  <c r="BV31" i="5"/>
  <c r="BV79" i="5"/>
  <c r="BV28" i="5"/>
  <c r="BV75" i="5"/>
  <c r="BV58" i="5"/>
  <c r="BV43" i="5"/>
  <c r="BV19" i="5"/>
  <c r="BV45" i="5"/>
  <c r="BV36" i="5"/>
  <c r="BV30" i="5"/>
  <c r="BV68" i="5"/>
  <c r="BV62" i="5"/>
  <c r="BV48" i="5"/>
  <c r="BV14" i="5"/>
  <c r="BV51" i="5"/>
  <c r="BV49" i="5"/>
  <c r="BV13" i="5"/>
  <c r="BV29" i="5"/>
  <c r="BV61" i="5"/>
  <c r="BV17" i="5"/>
  <c r="BV23" i="5"/>
  <c r="BV63" i="5"/>
  <c r="BV34" i="5"/>
  <c r="BV46" i="5"/>
  <c r="BV22" i="5"/>
  <c r="BV64" i="5"/>
  <c r="BV41" i="5"/>
  <c r="BV73" i="5"/>
  <c r="BV25" i="5"/>
  <c r="BV11" i="5"/>
  <c r="BV53" i="5"/>
  <c r="BV38" i="5"/>
  <c r="BV42" i="5"/>
  <c r="BV24" i="5"/>
  <c r="BV80" i="5"/>
  <c r="BV15" i="5"/>
  <c r="BV20" i="5"/>
  <c r="BV77" i="5"/>
  <c r="BV37" i="5"/>
  <c r="BV76" i="5"/>
  <c r="BV66" i="5"/>
  <c r="BV83" i="5"/>
  <c r="BV82" i="5"/>
  <c r="BV44" i="5"/>
  <c r="BV71" i="5"/>
  <c r="BV39" i="5"/>
  <c r="BV70" i="5"/>
  <c r="BU32" i="5"/>
  <c r="AH59" i="5"/>
  <c r="AH61" i="5"/>
  <c r="AH42" i="5"/>
  <c r="AH9" i="5"/>
  <c r="AH55" i="5"/>
  <c r="AH83" i="5"/>
  <c r="AH53" i="5"/>
  <c r="AH39" i="5"/>
  <c r="AH14" i="5"/>
  <c r="AH77" i="5"/>
  <c r="AH11" i="5"/>
  <c r="AH80" i="5"/>
  <c r="AH12" i="5"/>
  <c r="AH44" i="5"/>
  <c r="AH76" i="5"/>
  <c r="AH68" i="5"/>
  <c r="AH41" i="5"/>
  <c r="AH13" i="5"/>
  <c r="AH27" i="5"/>
  <c r="AH66" i="5"/>
  <c r="AH15" i="5"/>
  <c r="AH28" i="5"/>
  <c r="AH10" i="5"/>
  <c r="AH51" i="5"/>
  <c r="AH43" i="5"/>
  <c r="AH50" i="5"/>
  <c r="AH54" i="5"/>
  <c r="AH20" i="5"/>
  <c r="AH62" i="5"/>
  <c r="AH73" i="5"/>
  <c r="AH34" i="5"/>
  <c r="AH47" i="5"/>
  <c r="AH82" i="5"/>
  <c r="AH23" i="5"/>
  <c r="AH52" i="5"/>
  <c r="AH35" i="5"/>
  <c r="AH37" i="5"/>
  <c r="AH19" i="5"/>
  <c r="AH64" i="5"/>
  <c r="AH22" i="5"/>
  <c r="AH58" i="5"/>
  <c r="AI7" i="5"/>
  <c r="AH79" i="5"/>
  <c r="AH24" i="5"/>
  <c r="AH38" i="5"/>
  <c r="AH31" i="5"/>
  <c r="AH26" i="5"/>
  <c r="AH48" i="5"/>
  <c r="AH67" i="5"/>
  <c r="AH70" i="5"/>
  <c r="AH71" i="5"/>
  <c r="AH33" i="5"/>
  <c r="AH60" i="5"/>
  <c r="AH49" i="5"/>
  <c r="AH30" i="5"/>
  <c r="AH57" i="5"/>
  <c r="AH18" i="5"/>
  <c r="AH40" i="5"/>
  <c r="AH46" i="5"/>
  <c r="AH69" i="5"/>
  <c r="AH16" i="5"/>
  <c r="AH72" i="5"/>
  <c r="AH78" i="5"/>
  <c r="AH29" i="5"/>
  <c r="AH63" i="5"/>
  <c r="AH45" i="5"/>
  <c r="AH81" i="5"/>
  <c r="AH75" i="5"/>
  <c r="AH36" i="5"/>
  <c r="AH17" i="5"/>
  <c r="AH25" i="5"/>
  <c r="AS74" i="5"/>
  <c r="AF90" i="5"/>
  <c r="S94" i="5" s="1"/>
  <c r="AG8" i="5"/>
  <c r="AS8" i="5"/>
  <c r="AS65" i="5"/>
  <c r="BU21" i="5"/>
  <c r="AG74" i="5"/>
  <c r="AG21" i="5"/>
  <c r="AG56" i="5"/>
  <c r="AG32" i="5"/>
  <c r="AS21" i="5"/>
  <c r="BF56" i="5"/>
  <c r="BF8" i="5"/>
  <c r="BF65" i="5"/>
  <c r="BF74" i="5"/>
  <c r="AR90" i="5"/>
  <c r="R95" i="5" s="1"/>
  <c r="BU56" i="5"/>
  <c r="BU65" i="5"/>
  <c r="BT90" i="5"/>
  <c r="T92" i="5" s="1"/>
  <c r="AT23" i="5"/>
  <c r="AT43" i="5"/>
  <c r="AT80" i="5"/>
  <c r="AT16" i="5"/>
  <c r="AT72" i="5"/>
  <c r="AT17" i="5"/>
  <c r="AT47" i="5"/>
  <c r="AT83" i="5"/>
  <c r="AT14" i="5"/>
  <c r="AT42" i="5"/>
  <c r="AT66" i="5"/>
  <c r="AT11" i="5"/>
  <c r="AT52" i="5"/>
  <c r="AT54" i="5"/>
  <c r="AT77" i="5"/>
  <c r="AT13" i="5"/>
  <c r="AT30" i="5"/>
  <c r="AT10" i="5"/>
  <c r="AT61" i="5"/>
  <c r="AT48" i="5"/>
  <c r="AT63" i="5"/>
  <c r="AT39" i="5"/>
  <c r="AT78" i="5"/>
  <c r="AT64" i="5"/>
  <c r="AT38" i="5"/>
  <c r="AT49" i="5"/>
  <c r="AT41" i="5"/>
  <c r="AT15" i="5"/>
  <c r="AT76" i="5"/>
  <c r="AT75" i="5"/>
  <c r="AT82" i="5"/>
  <c r="AT25" i="5"/>
  <c r="AT36" i="5"/>
  <c r="AT55" i="5"/>
  <c r="AT57" i="5"/>
  <c r="AT58" i="5"/>
  <c r="AT60" i="5"/>
  <c r="AT59" i="5"/>
  <c r="AT37" i="5"/>
  <c r="AT53" i="5"/>
  <c r="AT31" i="5"/>
  <c r="AT50" i="5"/>
  <c r="AT70" i="5"/>
  <c r="AT12" i="5"/>
  <c r="AT46" i="5"/>
  <c r="AT81" i="5"/>
  <c r="AT51" i="5"/>
  <c r="AU7" i="5"/>
  <c r="AT79" i="5"/>
  <c r="AT44" i="5"/>
  <c r="AT33" i="5"/>
  <c r="AT71" i="5"/>
  <c r="AT27" i="5"/>
  <c r="AT26" i="5"/>
  <c r="AT24" i="5"/>
  <c r="AT29" i="5"/>
  <c r="AT45" i="5"/>
  <c r="AT67" i="5"/>
  <c r="AT40" i="5"/>
  <c r="AT20" i="5"/>
  <c r="AT28" i="5"/>
  <c r="AT22" i="5"/>
  <c r="AT19" i="5"/>
  <c r="AT69" i="5"/>
  <c r="AT35" i="5"/>
  <c r="AT68" i="5"/>
  <c r="AT62" i="5"/>
  <c r="AT73" i="5"/>
  <c r="AT34" i="5"/>
  <c r="AT18" i="5"/>
  <c r="AT9" i="5"/>
  <c r="AS32" i="5"/>
  <c r="AS56" i="5"/>
  <c r="BU8" i="5"/>
  <c r="BU90" i="5" l="1"/>
  <c r="U92" i="5" s="1"/>
  <c r="BF90" i="5"/>
  <c r="S91" i="5" s="1"/>
  <c r="AH74" i="5"/>
  <c r="AH56" i="5"/>
  <c r="AT65" i="5"/>
  <c r="BG65" i="5"/>
  <c r="BG32" i="5"/>
  <c r="AT8" i="5"/>
  <c r="BG74" i="5"/>
  <c r="BG8" i="5"/>
  <c r="AT56" i="5"/>
  <c r="AT32" i="5"/>
  <c r="AS90" i="5"/>
  <c r="S95" i="5" s="1"/>
  <c r="AU55" i="5"/>
  <c r="AU38" i="5"/>
  <c r="AU40" i="5"/>
  <c r="AU41" i="5"/>
  <c r="AU51" i="5"/>
  <c r="AU76" i="5"/>
  <c r="AU23" i="5"/>
  <c r="AU30" i="5"/>
  <c r="AU14" i="5"/>
  <c r="AU52" i="5"/>
  <c r="AU22" i="5"/>
  <c r="AU33" i="5"/>
  <c r="AU54" i="5"/>
  <c r="AU28" i="5"/>
  <c r="AU9" i="5"/>
  <c r="AU63" i="5"/>
  <c r="AU48" i="5"/>
  <c r="AU61" i="5"/>
  <c r="AU77" i="5"/>
  <c r="AU69" i="5"/>
  <c r="AU72" i="5"/>
  <c r="AU35" i="5"/>
  <c r="AU78" i="5"/>
  <c r="AU82" i="5"/>
  <c r="AU43" i="5"/>
  <c r="AV7" i="5"/>
  <c r="AU60" i="5"/>
  <c r="AU24" i="5"/>
  <c r="AU25" i="5"/>
  <c r="AU46" i="5"/>
  <c r="AU67" i="5"/>
  <c r="AU70" i="5"/>
  <c r="AU50" i="5"/>
  <c r="AU15" i="5"/>
  <c r="AU49" i="5"/>
  <c r="AU53" i="5"/>
  <c r="AU81" i="5"/>
  <c r="AU45" i="5"/>
  <c r="AU68" i="5"/>
  <c r="AU12" i="5"/>
  <c r="AU16" i="5"/>
  <c r="AU26" i="5"/>
  <c r="AU34" i="5"/>
  <c r="AU66" i="5"/>
  <c r="AU42" i="5"/>
  <c r="AU47" i="5"/>
  <c r="AU18" i="5"/>
  <c r="AU11" i="5"/>
  <c r="AU20" i="5"/>
  <c r="AU36" i="5"/>
  <c r="AU19" i="5"/>
  <c r="AU79" i="5"/>
  <c r="AU62" i="5"/>
  <c r="AU80" i="5"/>
  <c r="AU71" i="5"/>
  <c r="AU31" i="5"/>
  <c r="AU17" i="5"/>
  <c r="AU58" i="5"/>
  <c r="AU64" i="5"/>
  <c r="AU10" i="5"/>
  <c r="AU37" i="5"/>
  <c r="AU75" i="5"/>
  <c r="AU13" i="5"/>
  <c r="AU73" i="5"/>
  <c r="AU83" i="5"/>
  <c r="AU27" i="5"/>
  <c r="AU29" i="5"/>
  <c r="AU57" i="5"/>
  <c r="AU44" i="5"/>
  <c r="AU59" i="5"/>
  <c r="AU39" i="5"/>
  <c r="AT21" i="5"/>
  <c r="AG90" i="5"/>
  <c r="T94" i="5" s="1"/>
  <c r="AI51" i="5"/>
  <c r="AI43" i="5"/>
  <c r="AI39" i="5"/>
  <c r="AI79" i="5"/>
  <c r="AI35" i="5"/>
  <c r="AI69" i="5"/>
  <c r="AI49" i="5"/>
  <c r="AI54" i="5"/>
  <c r="AI31" i="5"/>
  <c r="AI57" i="5"/>
  <c r="AI81" i="5"/>
  <c r="AI23" i="5"/>
  <c r="AI44" i="5"/>
  <c r="AI66" i="5"/>
  <c r="AI38" i="5"/>
  <c r="AI50" i="5"/>
  <c r="AI46" i="5"/>
  <c r="AI30" i="5"/>
  <c r="AI71" i="5"/>
  <c r="AI73" i="5"/>
  <c r="AI76" i="5"/>
  <c r="AI60" i="5"/>
  <c r="AI27" i="5"/>
  <c r="AI48" i="5"/>
  <c r="AI55" i="5"/>
  <c r="AI25" i="5"/>
  <c r="AI52" i="5"/>
  <c r="AI19" i="5"/>
  <c r="AI28" i="5"/>
  <c r="AJ7" i="5"/>
  <c r="AI36" i="5"/>
  <c r="AI37" i="5"/>
  <c r="AI26" i="5"/>
  <c r="AI78" i="5"/>
  <c r="AI18" i="5"/>
  <c r="AI15" i="5"/>
  <c r="AI70" i="5"/>
  <c r="AI9" i="5"/>
  <c r="AI62" i="5"/>
  <c r="AI11" i="5"/>
  <c r="AI24" i="5"/>
  <c r="AI34" i="5"/>
  <c r="AI64" i="5"/>
  <c r="AI58" i="5"/>
  <c r="AI13" i="5"/>
  <c r="AI77" i="5"/>
  <c r="AI29" i="5"/>
  <c r="AI42" i="5"/>
  <c r="AI53" i="5"/>
  <c r="AI59" i="5"/>
  <c r="AI20" i="5"/>
  <c r="AI68" i="5"/>
  <c r="AI12" i="5"/>
  <c r="AI22" i="5"/>
  <c r="AI14" i="5"/>
  <c r="AI63" i="5"/>
  <c r="AI47" i="5"/>
  <c r="AI80" i="5"/>
  <c r="AI41" i="5"/>
  <c r="AI40" i="5"/>
  <c r="AI10" i="5"/>
  <c r="AI61" i="5"/>
  <c r="AI33" i="5"/>
  <c r="AI83" i="5"/>
  <c r="AI72" i="5"/>
  <c r="AI75" i="5"/>
  <c r="AI16" i="5"/>
  <c r="AI67" i="5"/>
  <c r="AI17" i="5"/>
  <c r="AI82" i="5"/>
  <c r="AI45" i="5"/>
  <c r="BV32" i="5"/>
  <c r="BV65" i="5"/>
  <c r="BV21" i="5"/>
  <c r="BW14" i="5"/>
  <c r="BW59" i="5"/>
  <c r="BW13" i="5"/>
  <c r="BW28" i="5"/>
  <c r="BW50" i="5"/>
  <c r="BW18" i="5"/>
  <c r="BW35" i="5"/>
  <c r="BW57" i="5"/>
  <c r="BW70" i="5"/>
  <c r="BW79" i="5"/>
  <c r="BW10" i="5"/>
  <c r="BW58" i="5"/>
  <c r="BW83" i="5"/>
  <c r="BW43" i="5"/>
  <c r="BW69" i="5"/>
  <c r="BW12" i="5"/>
  <c r="BW49" i="5"/>
  <c r="BX7" i="5"/>
  <c r="BW34" i="5"/>
  <c r="BW27" i="5"/>
  <c r="BW77" i="5"/>
  <c r="BW26" i="5"/>
  <c r="BW19" i="5"/>
  <c r="BW78" i="5"/>
  <c r="BW67" i="5"/>
  <c r="BW22" i="5"/>
  <c r="BW75" i="5"/>
  <c r="BW47" i="5"/>
  <c r="BW63" i="5"/>
  <c r="BW72" i="5"/>
  <c r="BW38" i="5"/>
  <c r="BW37" i="5"/>
  <c r="BW11" i="5"/>
  <c r="BW40" i="5"/>
  <c r="BW68" i="5"/>
  <c r="BW76" i="5"/>
  <c r="BW60" i="5"/>
  <c r="BW80" i="5"/>
  <c r="BW24" i="5"/>
  <c r="BW45" i="5"/>
  <c r="BW33" i="5"/>
  <c r="BW61" i="5"/>
  <c r="BW42" i="5"/>
  <c r="BW73" i="5"/>
  <c r="BW30" i="5"/>
  <c r="BW23" i="5"/>
  <c r="BW39" i="5"/>
  <c r="BW41" i="5"/>
  <c r="BW54" i="5"/>
  <c r="BW48" i="5"/>
  <c r="BW9" i="5"/>
  <c r="BW15" i="5"/>
  <c r="BW46" i="5"/>
  <c r="BW36" i="5"/>
  <c r="BW25" i="5"/>
  <c r="BW51" i="5"/>
  <c r="BW20" i="5"/>
  <c r="BW66" i="5"/>
  <c r="BW16" i="5"/>
  <c r="BW64" i="5"/>
  <c r="BW31" i="5"/>
  <c r="BW44" i="5"/>
  <c r="BW52" i="5"/>
  <c r="BW62" i="5"/>
  <c r="BW71" i="5"/>
  <c r="BW17" i="5"/>
  <c r="BW81" i="5"/>
  <c r="BW55" i="5"/>
  <c r="BW82" i="5"/>
  <c r="BW29" i="5"/>
  <c r="BW53" i="5"/>
  <c r="BV8" i="5"/>
  <c r="BG21" i="5"/>
  <c r="BH75" i="5"/>
  <c r="BH35" i="5"/>
  <c r="BH53" i="5"/>
  <c r="BH34" i="5"/>
  <c r="BI7" i="5"/>
  <c r="BH9" i="5"/>
  <c r="BH48" i="5"/>
  <c r="BH77" i="5"/>
  <c r="BH13" i="5"/>
  <c r="BH62" i="5"/>
  <c r="BH54" i="5"/>
  <c r="BH59" i="5"/>
  <c r="BH57" i="5"/>
  <c r="BH71" i="5"/>
  <c r="BH83" i="5"/>
  <c r="BH81" i="5"/>
  <c r="BH22" i="5"/>
  <c r="BH39" i="5"/>
  <c r="BH28" i="5"/>
  <c r="BH37" i="5"/>
  <c r="BH78" i="5"/>
  <c r="BH36" i="5"/>
  <c r="BH11" i="5"/>
  <c r="BH58" i="5"/>
  <c r="BH43" i="5"/>
  <c r="BH10" i="5"/>
  <c r="BH63" i="5"/>
  <c r="BH64" i="5"/>
  <c r="BH69" i="5"/>
  <c r="BH82" i="5"/>
  <c r="BH79" i="5"/>
  <c r="BH73" i="5"/>
  <c r="BH67" i="5"/>
  <c r="BH29" i="5"/>
  <c r="BH76" i="5"/>
  <c r="BH25" i="5"/>
  <c r="BH66" i="5"/>
  <c r="BH19" i="5"/>
  <c r="BH61" i="5"/>
  <c r="BH45" i="5"/>
  <c r="BH49" i="5"/>
  <c r="BH16" i="5"/>
  <c r="BH27" i="5"/>
  <c r="BH47" i="5"/>
  <c r="BH30" i="5"/>
  <c r="BH72" i="5"/>
  <c r="BH80" i="5"/>
  <c r="BH70" i="5"/>
  <c r="BH44" i="5"/>
  <c r="BH24" i="5"/>
  <c r="BH38" i="5"/>
  <c r="BH12" i="5"/>
  <c r="BH55" i="5"/>
  <c r="BH40" i="5"/>
  <c r="BH31" i="5"/>
  <c r="BH33" i="5"/>
  <c r="BH26" i="5"/>
  <c r="BH42" i="5"/>
  <c r="BH60" i="5"/>
  <c r="BH51" i="5"/>
  <c r="BH68" i="5"/>
  <c r="BH50" i="5"/>
  <c r="BH46" i="5"/>
  <c r="BH41" i="5"/>
  <c r="BH23" i="5"/>
  <c r="BH18" i="5"/>
  <c r="BH15" i="5"/>
  <c r="BH17" i="5"/>
  <c r="BH52" i="5"/>
  <c r="BH14" i="5"/>
  <c r="BH20" i="5"/>
  <c r="AT74" i="5"/>
  <c r="AH32" i="5"/>
  <c r="AH21" i="5"/>
  <c r="AH65" i="5"/>
  <c r="AH8" i="5"/>
  <c r="BV74" i="5"/>
  <c r="BV56" i="5"/>
  <c r="BG56" i="5"/>
  <c r="BG90" i="5" l="1"/>
  <c r="T91" i="5" s="1"/>
  <c r="AT90" i="5"/>
  <c r="T95" i="5" s="1"/>
  <c r="AU56" i="5"/>
  <c r="AI32" i="5"/>
  <c r="AU65" i="5"/>
  <c r="AU32" i="5"/>
  <c r="BW32" i="5"/>
  <c r="BH8" i="5"/>
  <c r="BV90" i="5"/>
  <c r="V92" i="5" s="1"/>
  <c r="BW56" i="5"/>
  <c r="AI74" i="5"/>
  <c r="AI21" i="5"/>
  <c r="AI8" i="5"/>
  <c r="AJ83" i="5"/>
  <c r="AJ44" i="5"/>
  <c r="AJ26" i="5"/>
  <c r="AJ71" i="5"/>
  <c r="AJ54" i="5"/>
  <c r="AJ80" i="5"/>
  <c r="AJ30" i="5"/>
  <c r="AJ75" i="5"/>
  <c r="AJ47" i="5"/>
  <c r="AJ31" i="5"/>
  <c r="AJ34" i="5"/>
  <c r="AJ40" i="5"/>
  <c r="AJ35" i="5"/>
  <c r="AJ48" i="5"/>
  <c r="AJ79" i="5"/>
  <c r="AJ24" i="5"/>
  <c r="AJ16" i="5"/>
  <c r="AJ50" i="5"/>
  <c r="AJ46" i="5"/>
  <c r="AJ58" i="5"/>
  <c r="AJ39" i="5"/>
  <c r="AJ63" i="5"/>
  <c r="AJ53" i="5"/>
  <c r="AJ55" i="5"/>
  <c r="AJ66" i="5"/>
  <c r="AJ37" i="5"/>
  <c r="AJ73" i="5"/>
  <c r="AJ23" i="5"/>
  <c r="AJ25" i="5"/>
  <c r="AJ43" i="5"/>
  <c r="AJ10" i="5"/>
  <c r="AJ59" i="5"/>
  <c r="AK7" i="5"/>
  <c r="AJ49" i="5"/>
  <c r="AJ11" i="5"/>
  <c r="AJ12" i="5"/>
  <c r="AJ28" i="5"/>
  <c r="AJ64" i="5"/>
  <c r="AJ20" i="5"/>
  <c r="AJ14" i="5"/>
  <c r="AJ72" i="5"/>
  <c r="AJ62" i="5"/>
  <c r="AJ67" i="5"/>
  <c r="AJ17" i="5"/>
  <c r="AJ45" i="5"/>
  <c r="AJ57" i="5"/>
  <c r="AJ77" i="5"/>
  <c r="AJ18" i="5"/>
  <c r="AJ78" i="5"/>
  <c r="AJ68" i="5"/>
  <c r="AJ41" i="5"/>
  <c r="AJ70" i="5"/>
  <c r="AJ33" i="5"/>
  <c r="AJ82" i="5"/>
  <c r="AJ42" i="5"/>
  <c r="AJ29" i="5"/>
  <c r="AJ38" i="5"/>
  <c r="AJ81" i="5"/>
  <c r="AJ9" i="5"/>
  <c r="AJ61" i="5"/>
  <c r="AJ60" i="5"/>
  <c r="AJ51" i="5"/>
  <c r="AJ52" i="5"/>
  <c r="AJ15" i="5"/>
  <c r="AJ27" i="5"/>
  <c r="AJ13" i="5"/>
  <c r="AJ69" i="5"/>
  <c r="AJ36" i="5"/>
  <c r="AJ22" i="5"/>
  <c r="AJ76" i="5"/>
  <c r="AJ19" i="5"/>
  <c r="AI65" i="5"/>
  <c r="AI56" i="5"/>
  <c r="AU8" i="5"/>
  <c r="AU21" i="5"/>
  <c r="BH65" i="5"/>
  <c r="BH21" i="5"/>
  <c r="BH56" i="5"/>
  <c r="BI63" i="5"/>
  <c r="BI69" i="5"/>
  <c r="BI50" i="5"/>
  <c r="BI80" i="5"/>
  <c r="BI62" i="5"/>
  <c r="BI16" i="5"/>
  <c r="BI49" i="5"/>
  <c r="BI30" i="5"/>
  <c r="BI35" i="5"/>
  <c r="BI19" i="5"/>
  <c r="BI71" i="5"/>
  <c r="BI27" i="5"/>
  <c r="BI55" i="5"/>
  <c r="BI14" i="5"/>
  <c r="BI42" i="5"/>
  <c r="BI28" i="5"/>
  <c r="BI31" i="5"/>
  <c r="BI52" i="5"/>
  <c r="BI46" i="5"/>
  <c r="BI54" i="5"/>
  <c r="BI44" i="5"/>
  <c r="BI37" i="5"/>
  <c r="BI15" i="5"/>
  <c r="BI10" i="5"/>
  <c r="BI36" i="5"/>
  <c r="BI39" i="5"/>
  <c r="BI76" i="5"/>
  <c r="BI22" i="5"/>
  <c r="BI68" i="5"/>
  <c r="BI23" i="5"/>
  <c r="BI73" i="5"/>
  <c r="BI9" i="5"/>
  <c r="BI48" i="5"/>
  <c r="BI11" i="5"/>
  <c r="BI26" i="5"/>
  <c r="BI79" i="5"/>
  <c r="BI77" i="5"/>
  <c r="BI83" i="5"/>
  <c r="BI64" i="5"/>
  <c r="BI82" i="5"/>
  <c r="BI58" i="5"/>
  <c r="BI20" i="5"/>
  <c r="BI81" i="5"/>
  <c r="BI38" i="5"/>
  <c r="BI66" i="5"/>
  <c r="BI53" i="5"/>
  <c r="BI29" i="5"/>
  <c r="BI59" i="5"/>
  <c r="BI72" i="5"/>
  <c r="BI47" i="5"/>
  <c r="BI12" i="5"/>
  <c r="BI45" i="5"/>
  <c r="BI60" i="5"/>
  <c r="BJ7" i="5"/>
  <c r="BI43" i="5"/>
  <c r="BI78" i="5"/>
  <c r="BI25" i="5"/>
  <c r="BI13" i="5"/>
  <c r="BI40" i="5"/>
  <c r="BI61" i="5"/>
  <c r="BI70" i="5"/>
  <c r="BI75" i="5"/>
  <c r="BI57" i="5"/>
  <c r="BI17" i="5"/>
  <c r="BI34" i="5"/>
  <c r="BI41" i="5"/>
  <c r="BI33" i="5"/>
  <c r="BI24" i="5"/>
  <c r="BI51" i="5"/>
  <c r="BI67" i="5"/>
  <c r="BI18" i="5"/>
  <c r="BH74" i="5"/>
  <c r="BW8" i="5"/>
  <c r="BW74" i="5"/>
  <c r="AU74" i="5"/>
  <c r="AV17" i="5"/>
  <c r="AV22" i="5"/>
  <c r="AV45" i="5"/>
  <c r="AV13" i="5"/>
  <c r="AV55" i="5"/>
  <c r="AV41" i="5"/>
  <c r="AV33" i="5"/>
  <c r="AV60" i="5"/>
  <c r="AV31" i="5"/>
  <c r="AV43" i="5"/>
  <c r="AV68" i="5"/>
  <c r="AV38" i="5"/>
  <c r="AV23" i="5"/>
  <c r="AV26" i="5"/>
  <c r="AV76" i="5"/>
  <c r="AV79" i="5"/>
  <c r="AV72" i="5"/>
  <c r="AV29" i="5"/>
  <c r="AV16" i="5"/>
  <c r="AV58" i="5"/>
  <c r="AV81" i="5"/>
  <c r="AV78" i="5"/>
  <c r="AV10" i="5"/>
  <c r="AV71" i="5"/>
  <c r="AV82" i="5"/>
  <c r="AV15" i="5"/>
  <c r="AV49" i="5"/>
  <c r="AV39" i="5"/>
  <c r="AV66" i="5"/>
  <c r="AV53" i="5"/>
  <c r="AV67" i="5"/>
  <c r="AV12" i="5"/>
  <c r="AV25" i="5"/>
  <c r="AW7" i="5"/>
  <c r="AV14" i="5"/>
  <c r="AV30" i="5"/>
  <c r="AV61" i="5"/>
  <c r="AV54" i="5"/>
  <c r="AV77" i="5"/>
  <c r="AV37" i="5"/>
  <c r="AV80" i="5"/>
  <c r="AV36" i="5"/>
  <c r="AV62" i="5"/>
  <c r="AV27" i="5"/>
  <c r="AV42" i="5"/>
  <c r="AV35" i="5"/>
  <c r="AV83" i="5"/>
  <c r="AV18" i="5"/>
  <c r="AV48" i="5"/>
  <c r="AV9" i="5"/>
  <c r="AV34" i="5"/>
  <c r="AV52" i="5"/>
  <c r="AV50" i="5"/>
  <c r="AV46" i="5"/>
  <c r="AV47" i="5"/>
  <c r="AV40" i="5"/>
  <c r="AV64" i="5"/>
  <c r="AV70" i="5"/>
  <c r="AV51" i="5"/>
  <c r="AV63" i="5"/>
  <c r="AV44" i="5"/>
  <c r="AV19" i="5"/>
  <c r="AV24" i="5"/>
  <c r="AV73" i="5"/>
  <c r="AV11" i="5"/>
  <c r="AV59" i="5"/>
  <c r="AV20" i="5"/>
  <c r="AV28" i="5"/>
  <c r="AV75" i="5"/>
  <c r="AV69" i="5"/>
  <c r="AV57" i="5"/>
  <c r="AH90" i="5"/>
  <c r="U94" i="5" s="1"/>
  <c r="BH32" i="5"/>
  <c r="BW65" i="5"/>
  <c r="BW21" i="5"/>
  <c r="BX67" i="5"/>
  <c r="BX76" i="5"/>
  <c r="BX49" i="5"/>
  <c r="BX25" i="5"/>
  <c r="BX69" i="5"/>
  <c r="BX43" i="5"/>
  <c r="BX14" i="5"/>
  <c r="BX71" i="5"/>
  <c r="BX75" i="5"/>
  <c r="BX78" i="5"/>
  <c r="BX59" i="5"/>
  <c r="BX47" i="5"/>
  <c r="BX83" i="5"/>
  <c r="BX62" i="5"/>
  <c r="BX33" i="5"/>
  <c r="BX51" i="5"/>
  <c r="BX15" i="5"/>
  <c r="BX70" i="5"/>
  <c r="BX41" i="5"/>
  <c r="BX10" i="5"/>
  <c r="BX34" i="5"/>
  <c r="BY7" i="5"/>
  <c r="BX28" i="5"/>
  <c r="BX40" i="5"/>
  <c r="BX13" i="5"/>
  <c r="BX79" i="5"/>
  <c r="BX45" i="5"/>
  <c r="BX42" i="5"/>
  <c r="BX27" i="5"/>
  <c r="BX39" i="5"/>
  <c r="BX81" i="5"/>
  <c r="BX52" i="5"/>
  <c r="BX12" i="5"/>
  <c r="BX22" i="5"/>
  <c r="BX64" i="5"/>
  <c r="BX58" i="5"/>
  <c r="BX30" i="5"/>
  <c r="BX29" i="5"/>
  <c r="BX16" i="5"/>
  <c r="BX61" i="5"/>
  <c r="BX53" i="5"/>
  <c r="BX11" i="5"/>
  <c r="BX82" i="5"/>
  <c r="BX77" i="5"/>
  <c r="BX50" i="5"/>
  <c r="BX24" i="5"/>
  <c r="BX18" i="5"/>
  <c r="BX54" i="5"/>
  <c r="BX26" i="5"/>
  <c r="BX36" i="5"/>
  <c r="BX80" i="5"/>
  <c r="BX17" i="5"/>
  <c r="BX66" i="5"/>
  <c r="BX46" i="5"/>
  <c r="BX63" i="5"/>
  <c r="BX31" i="5"/>
  <c r="BX37" i="5"/>
  <c r="BX20" i="5"/>
  <c r="BX19" i="5"/>
  <c r="BX55" i="5"/>
  <c r="BX68" i="5"/>
  <c r="BX72" i="5"/>
  <c r="BX48" i="5"/>
  <c r="BX38" i="5"/>
  <c r="BX60" i="5"/>
  <c r="BX73" i="5"/>
  <c r="BX44" i="5"/>
  <c r="BX23" i="5"/>
  <c r="BX57" i="5"/>
  <c r="BX35" i="5"/>
  <c r="BX9" i="5"/>
  <c r="AJ21" i="5" l="1"/>
  <c r="BX74" i="5"/>
  <c r="BI56" i="5"/>
  <c r="BX56" i="5"/>
  <c r="BI32" i="5"/>
  <c r="AJ32" i="5"/>
  <c r="AK48" i="5"/>
  <c r="AK23" i="5"/>
  <c r="AK15" i="5"/>
  <c r="AK66" i="5"/>
  <c r="AL7" i="5"/>
  <c r="AK59" i="5"/>
  <c r="AK58" i="5"/>
  <c r="AK51" i="5"/>
  <c r="AK71" i="5"/>
  <c r="AK67" i="5"/>
  <c r="AK63" i="5"/>
  <c r="AK46" i="5"/>
  <c r="AK31" i="5"/>
  <c r="AK69" i="5"/>
  <c r="AK55" i="5"/>
  <c r="AK10" i="5"/>
  <c r="AK27" i="5"/>
  <c r="AK73" i="5"/>
  <c r="AK80" i="5"/>
  <c r="AK41" i="5"/>
  <c r="AK54" i="5"/>
  <c r="AK83" i="5"/>
  <c r="AK36" i="5"/>
  <c r="AK28" i="5"/>
  <c r="AK12" i="5"/>
  <c r="AK11" i="5"/>
  <c r="AK14" i="5"/>
  <c r="AK40" i="5"/>
  <c r="AK30" i="5"/>
  <c r="AK43" i="5"/>
  <c r="AK29" i="5"/>
  <c r="AK34" i="5"/>
  <c r="AK18" i="5"/>
  <c r="AK22" i="5"/>
  <c r="AK77" i="5"/>
  <c r="AK33" i="5"/>
  <c r="AK17" i="5"/>
  <c r="AK70" i="5"/>
  <c r="AK82" i="5"/>
  <c r="AK78" i="5"/>
  <c r="AK38" i="5"/>
  <c r="AK75" i="5"/>
  <c r="AK19" i="5"/>
  <c r="AK68" i="5"/>
  <c r="AK25" i="5"/>
  <c r="AK79" i="5"/>
  <c r="AK9" i="5"/>
  <c r="AK60" i="5"/>
  <c r="AK53" i="5"/>
  <c r="AK81" i="5"/>
  <c r="AK76" i="5"/>
  <c r="AK20" i="5"/>
  <c r="AK49" i="5"/>
  <c r="AK44" i="5"/>
  <c r="AK50" i="5"/>
  <c r="AK52" i="5"/>
  <c r="AK64" i="5"/>
  <c r="AK24" i="5"/>
  <c r="AK45" i="5"/>
  <c r="AK62" i="5"/>
  <c r="AK37" i="5"/>
  <c r="AK42" i="5"/>
  <c r="AK72" i="5"/>
  <c r="AK61" i="5"/>
  <c r="AK26" i="5"/>
  <c r="AK39" i="5"/>
  <c r="AK47" i="5"/>
  <c r="AK35" i="5"/>
  <c r="AK16" i="5"/>
  <c r="AK57" i="5"/>
  <c r="AK13" i="5"/>
  <c r="AJ65" i="5"/>
  <c r="AV56" i="5"/>
  <c r="AV32" i="5"/>
  <c r="BI74" i="5"/>
  <c r="BJ68" i="5"/>
  <c r="BJ72" i="5"/>
  <c r="BJ59" i="5"/>
  <c r="BK7" i="5"/>
  <c r="BJ63" i="5"/>
  <c r="BJ69" i="5"/>
  <c r="BJ26" i="5"/>
  <c r="BJ43" i="5"/>
  <c r="BJ22" i="5"/>
  <c r="BJ73" i="5"/>
  <c r="BJ29" i="5"/>
  <c r="BJ20" i="5"/>
  <c r="BJ38" i="5"/>
  <c r="BJ23" i="5"/>
  <c r="BJ62" i="5"/>
  <c r="BJ77" i="5"/>
  <c r="BJ37" i="5"/>
  <c r="BJ79" i="5"/>
  <c r="BJ81" i="5"/>
  <c r="BJ54" i="5"/>
  <c r="BJ14" i="5"/>
  <c r="BJ45" i="5"/>
  <c r="BJ40" i="5"/>
  <c r="BJ47" i="5"/>
  <c r="BJ15" i="5"/>
  <c r="BJ66" i="5"/>
  <c r="BJ80" i="5"/>
  <c r="BJ25" i="5"/>
  <c r="BJ44" i="5"/>
  <c r="BJ67" i="5"/>
  <c r="BJ31" i="5"/>
  <c r="BJ11" i="5"/>
  <c r="BJ12" i="5"/>
  <c r="BJ18" i="5"/>
  <c r="BJ61" i="5"/>
  <c r="BJ35" i="5"/>
  <c r="BJ16" i="5"/>
  <c r="BJ78" i="5"/>
  <c r="BJ50" i="5"/>
  <c r="BJ60" i="5"/>
  <c r="BJ48" i="5"/>
  <c r="BJ71" i="5"/>
  <c r="BJ36" i="5"/>
  <c r="BJ33" i="5"/>
  <c r="BJ46" i="5"/>
  <c r="BJ27" i="5"/>
  <c r="BJ42" i="5"/>
  <c r="BJ30" i="5"/>
  <c r="BJ19" i="5"/>
  <c r="BJ76" i="5"/>
  <c r="BJ39" i="5"/>
  <c r="BJ13" i="5"/>
  <c r="BJ51" i="5"/>
  <c r="BJ52" i="5"/>
  <c r="BJ28" i="5"/>
  <c r="BJ64" i="5"/>
  <c r="BJ58" i="5"/>
  <c r="BJ75" i="5"/>
  <c r="BJ55" i="5"/>
  <c r="BJ24" i="5"/>
  <c r="BJ83" i="5"/>
  <c r="BJ10" i="5"/>
  <c r="BJ9" i="5"/>
  <c r="BJ41" i="5"/>
  <c r="BJ17" i="5"/>
  <c r="BJ34" i="5"/>
  <c r="BJ70" i="5"/>
  <c r="BJ49" i="5"/>
  <c r="BJ57" i="5"/>
  <c r="BJ53" i="5"/>
  <c r="BJ82" i="5"/>
  <c r="AJ74" i="5"/>
  <c r="AI90" i="5"/>
  <c r="V94" i="5" s="1"/>
  <c r="BX32" i="5"/>
  <c r="AV8" i="5"/>
  <c r="AW78" i="5"/>
  <c r="AW19" i="5"/>
  <c r="AW41" i="5"/>
  <c r="AW35" i="5"/>
  <c r="AW59" i="5"/>
  <c r="AW44" i="5"/>
  <c r="AW15" i="5"/>
  <c r="AW83" i="5"/>
  <c r="AW45" i="5"/>
  <c r="AW12" i="5"/>
  <c r="AW76" i="5"/>
  <c r="AW79" i="5"/>
  <c r="AW47" i="5"/>
  <c r="AW42" i="5"/>
  <c r="AW63" i="5"/>
  <c r="AW80" i="5"/>
  <c r="AW36" i="5"/>
  <c r="AW34" i="5"/>
  <c r="AW28" i="5"/>
  <c r="AW39" i="5"/>
  <c r="AW31" i="5"/>
  <c r="AW58" i="5"/>
  <c r="AW30" i="5"/>
  <c r="AW10" i="5"/>
  <c r="AW46" i="5"/>
  <c r="AW51" i="5"/>
  <c r="AW70" i="5"/>
  <c r="AW81" i="5"/>
  <c r="AW24" i="5"/>
  <c r="AW13" i="5"/>
  <c r="AW67" i="5"/>
  <c r="AW75" i="5"/>
  <c r="AW64" i="5"/>
  <c r="AW50" i="5"/>
  <c r="AW60" i="5"/>
  <c r="AW69" i="5"/>
  <c r="AW22" i="5"/>
  <c r="AW55" i="5"/>
  <c r="AW68" i="5"/>
  <c r="AW82" i="5"/>
  <c r="AW73" i="5"/>
  <c r="AW26" i="5"/>
  <c r="AW71" i="5"/>
  <c r="AW16" i="5"/>
  <c r="AW27" i="5"/>
  <c r="AW72" i="5"/>
  <c r="AW40" i="5"/>
  <c r="AW53" i="5"/>
  <c r="AW54" i="5"/>
  <c r="AW33" i="5"/>
  <c r="AW23" i="5"/>
  <c r="AW29" i="5"/>
  <c r="AW17" i="5"/>
  <c r="AW11" i="5"/>
  <c r="AW52" i="5"/>
  <c r="AW66" i="5"/>
  <c r="AW77" i="5"/>
  <c r="AW43" i="5"/>
  <c r="AW49" i="5"/>
  <c r="AW37" i="5"/>
  <c r="AW57" i="5"/>
  <c r="AW18" i="5"/>
  <c r="AW62" i="5"/>
  <c r="AW61" i="5"/>
  <c r="AW14" i="5"/>
  <c r="AW38" i="5"/>
  <c r="AW9" i="5"/>
  <c r="AW20" i="5"/>
  <c r="AW48" i="5"/>
  <c r="AW25" i="5"/>
  <c r="AX7" i="5"/>
  <c r="AV21" i="5"/>
  <c r="BW90" i="5"/>
  <c r="W92" i="5" s="1"/>
  <c r="BI65" i="5"/>
  <c r="AJ8" i="5"/>
  <c r="BH90" i="5"/>
  <c r="U91" i="5" s="1"/>
  <c r="BX65" i="5"/>
  <c r="BX8" i="5"/>
  <c r="BX21" i="5"/>
  <c r="BY22" i="5"/>
  <c r="BY9" i="5"/>
  <c r="BY63" i="5"/>
  <c r="BY70" i="5"/>
  <c r="BY11" i="5"/>
  <c r="BY24" i="5"/>
  <c r="BY61" i="5"/>
  <c r="BY15" i="5"/>
  <c r="BY27" i="5"/>
  <c r="BY17" i="5"/>
  <c r="BY73" i="5"/>
  <c r="BY50" i="5"/>
  <c r="BY29" i="5"/>
  <c r="BY66" i="5"/>
  <c r="BY67" i="5"/>
  <c r="BY26" i="5"/>
  <c r="BY23" i="5"/>
  <c r="BY76" i="5"/>
  <c r="BY72" i="5"/>
  <c r="BY42" i="5"/>
  <c r="BY34" i="5"/>
  <c r="BY45" i="5"/>
  <c r="BY51" i="5"/>
  <c r="BY46" i="5"/>
  <c r="BY10" i="5"/>
  <c r="BY69" i="5"/>
  <c r="BY62" i="5"/>
  <c r="BY28" i="5"/>
  <c r="BY58" i="5"/>
  <c r="BY78" i="5"/>
  <c r="BY77" i="5"/>
  <c r="BY13" i="5"/>
  <c r="BY57" i="5"/>
  <c r="BZ7" i="5"/>
  <c r="BY41" i="5"/>
  <c r="BY82" i="5"/>
  <c r="BY43" i="5"/>
  <c r="BY31" i="5"/>
  <c r="BY55" i="5"/>
  <c r="BY49" i="5"/>
  <c r="BY37" i="5"/>
  <c r="BY54" i="5"/>
  <c r="BY19" i="5"/>
  <c r="BY47" i="5"/>
  <c r="BY20" i="5"/>
  <c r="BY64" i="5"/>
  <c r="BY79" i="5"/>
  <c r="BY81" i="5"/>
  <c r="BY39" i="5"/>
  <c r="BY48" i="5"/>
  <c r="BY35" i="5"/>
  <c r="BY14" i="5"/>
  <c r="BY68" i="5"/>
  <c r="BY38" i="5"/>
  <c r="BY60" i="5"/>
  <c r="BY30" i="5"/>
  <c r="BY44" i="5"/>
  <c r="BY52" i="5"/>
  <c r="BY25" i="5"/>
  <c r="BY59" i="5"/>
  <c r="BY36" i="5"/>
  <c r="BY53" i="5"/>
  <c r="BY75" i="5"/>
  <c r="BY12" i="5"/>
  <c r="BY40" i="5"/>
  <c r="BY18" i="5"/>
  <c r="BY80" i="5"/>
  <c r="BY33" i="5"/>
  <c r="BY83" i="5"/>
  <c r="BY71" i="5"/>
  <c r="BY16" i="5"/>
  <c r="AV74" i="5"/>
  <c r="AV65" i="5"/>
  <c r="BI8" i="5"/>
  <c r="BI21" i="5"/>
  <c r="AU90" i="5"/>
  <c r="U95" i="5" s="1"/>
  <c r="AJ56" i="5"/>
  <c r="AW56" i="5" l="1"/>
  <c r="BI90" i="5"/>
  <c r="V91" i="5" s="1"/>
  <c r="BZ67" i="5"/>
  <c r="BZ29" i="5"/>
  <c r="BZ22" i="5"/>
  <c r="BZ15" i="5"/>
  <c r="BZ41" i="5"/>
  <c r="BZ28" i="5"/>
  <c r="BZ80" i="5"/>
  <c r="BZ63" i="5"/>
  <c r="BZ68" i="5"/>
  <c r="BZ31" i="5"/>
  <c r="BZ34" i="5"/>
  <c r="BZ20" i="5"/>
  <c r="BZ11" i="5"/>
  <c r="BZ81" i="5"/>
  <c r="BZ33" i="5"/>
  <c r="BZ9" i="5"/>
  <c r="BZ25" i="5"/>
  <c r="BZ48" i="5"/>
  <c r="BZ75" i="5"/>
  <c r="BZ66" i="5"/>
  <c r="BZ59" i="5"/>
  <c r="BZ13" i="5"/>
  <c r="BZ17" i="5"/>
  <c r="BZ30" i="5"/>
  <c r="BZ73" i="5"/>
  <c r="BZ55" i="5"/>
  <c r="BZ57" i="5"/>
  <c r="BZ64" i="5"/>
  <c r="BZ71" i="5"/>
  <c r="BZ61" i="5"/>
  <c r="BZ38" i="5"/>
  <c r="BZ72" i="5"/>
  <c r="BZ40" i="5"/>
  <c r="BZ44" i="5"/>
  <c r="BZ45" i="5"/>
  <c r="BZ23" i="5"/>
  <c r="BZ77" i="5"/>
  <c r="BZ39" i="5"/>
  <c r="BZ76" i="5"/>
  <c r="BZ70" i="5"/>
  <c r="BZ50" i="5"/>
  <c r="BZ46" i="5"/>
  <c r="BZ83" i="5"/>
  <c r="BZ47" i="5"/>
  <c r="BZ26" i="5"/>
  <c r="BZ52" i="5"/>
  <c r="BZ58" i="5"/>
  <c r="BZ51" i="5"/>
  <c r="BZ53" i="5"/>
  <c r="BZ42" i="5"/>
  <c r="BZ79" i="5"/>
  <c r="BZ43" i="5"/>
  <c r="BZ78" i="5"/>
  <c r="BZ16" i="5"/>
  <c r="BZ36" i="5"/>
  <c r="BZ60" i="5"/>
  <c r="BZ19" i="5"/>
  <c r="BZ37" i="5"/>
  <c r="BZ10" i="5"/>
  <c r="BZ18" i="5"/>
  <c r="BZ69" i="5"/>
  <c r="BZ35" i="5"/>
  <c r="BZ14" i="5"/>
  <c r="BZ82" i="5"/>
  <c r="BZ54" i="5"/>
  <c r="BZ24" i="5"/>
  <c r="BZ62" i="5"/>
  <c r="BZ49" i="5"/>
  <c r="BZ12" i="5"/>
  <c r="BZ27" i="5"/>
  <c r="BJ32" i="5"/>
  <c r="AK8" i="5"/>
  <c r="AW65" i="5"/>
  <c r="AW74" i="5"/>
  <c r="AV90" i="5"/>
  <c r="V95" i="5" s="1"/>
  <c r="BJ8" i="5"/>
  <c r="AK56" i="5"/>
  <c r="AK74" i="5"/>
  <c r="AK21" i="5"/>
  <c r="BY56" i="5"/>
  <c r="BY21" i="5"/>
  <c r="BY32" i="5"/>
  <c r="AJ90" i="5"/>
  <c r="W94" i="5" s="1"/>
  <c r="AX23" i="5"/>
  <c r="AX24" i="5"/>
  <c r="AX43" i="5"/>
  <c r="AX83" i="5"/>
  <c r="AX30" i="5"/>
  <c r="AX80" i="5"/>
  <c r="AX39" i="5"/>
  <c r="AX20" i="5"/>
  <c r="AX76" i="5"/>
  <c r="AX81" i="5"/>
  <c r="AX79" i="5"/>
  <c r="AX45" i="5"/>
  <c r="AX60" i="5"/>
  <c r="AX53" i="5"/>
  <c r="AX16" i="5"/>
  <c r="AX52" i="5"/>
  <c r="AX28" i="5"/>
  <c r="AX11" i="5"/>
  <c r="AX37" i="5"/>
  <c r="AX36" i="5"/>
  <c r="AX18" i="5"/>
  <c r="AX75" i="5"/>
  <c r="AX13" i="5"/>
  <c r="AX19" i="5"/>
  <c r="AX48" i="5"/>
  <c r="AX59" i="5"/>
  <c r="AX41" i="5"/>
  <c r="AX29" i="5"/>
  <c r="AX46" i="5"/>
  <c r="AX67" i="5"/>
  <c r="AX10" i="5"/>
  <c r="AX47" i="5"/>
  <c r="AX31" i="5"/>
  <c r="AX44" i="5"/>
  <c r="AX54" i="5"/>
  <c r="AX66" i="5"/>
  <c r="AX63" i="5"/>
  <c r="AY7" i="5"/>
  <c r="AX34" i="5"/>
  <c r="AX33" i="5"/>
  <c r="AX77" i="5"/>
  <c r="AX40" i="5"/>
  <c r="AX17" i="5"/>
  <c r="AX25" i="5"/>
  <c r="AX82" i="5"/>
  <c r="AX38" i="5"/>
  <c r="AX73" i="5"/>
  <c r="AX26" i="5"/>
  <c r="AX62" i="5"/>
  <c r="AX57" i="5"/>
  <c r="AX78" i="5"/>
  <c r="AX49" i="5"/>
  <c r="AX14" i="5"/>
  <c r="AX71" i="5"/>
  <c r="AX51" i="5"/>
  <c r="AX55" i="5"/>
  <c r="AX68" i="5"/>
  <c r="AX27" i="5"/>
  <c r="AX64" i="5"/>
  <c r="AX50" i="5"/>
  <c r="AX70" i="5"/>
  <c r="AX58" i="5"/>
  <c r="AX12" i="5"/>
  <c r="AX42" i="5"/>
  <c r="AX61" i="5"/>
  <c r="AX35" i="5"/>
  <c r="AX69" i="5"/>
  <c r="AX22" i="5"/>
  <c r="AX72" i="5"/>
  <c r="AX15" i="5"/>
  <c r="AX9" i="5"/>
  <c r="AW8" i="5"/>
  <c r="BJ74" i="5"/>
  <c r="BJ65" i="5"/>
  <c r="AL33" i="5"/>
  <c r="AL64" i="5"/>
  <c r="AL49" i="5"/>
  <c r="AL30" i="5"/>
  <c r="AL53" i="5"/>
  <c r="AL14" i="5"/>
  <c r="AL67" i="5"/>
  <c r="AL51" i="5"/>
  <c r="AL11" i="5"/>
  <c r="AL31" i="5"/>
  <c r="AL82" i="5"/>
  <c r="AL9" i="5"/>
  <c r="AL36" i="5"/>
  <c r="AL17" i="5"/>
  <c r="AL28" i="5"/>
  <c r="AL37" i="5"/>
  <c r="AL81" i="5"/>
  <c r="AL34" i="5"/>
  <c r="AL39" i="5"/>
  <c r="AL83" i="5"/>
  <c r="AL80" i="5"/>
  <c r="AL59" i="5"/>
  <c r="AL48" i="5"/>
  <c r="AL44" i="5"/>
  <c r="AL38" i="5"/>
  <c r="AL16" i="5"/>
  <c r="AL10" i="5"/>
  <c r="AL78" i="5"/>
  <c r="AL27" i="5"/>
  <c r="AL43" i="5"/>
  <c r="AL18" i="5"/>
  <c r="AL61" i="5"/>
  <c r="AL50" i="5"/>
  <c r="AL15" i="5"/>
  <c r="AL42" i="5"/>
  <c r="AL76" i="5"/>
  <c r="AL22" i="5"/>
  <c r="AL63" i="5"/>
  <c r="AL23" i="5"/>
  <c r="AL69" i="5"/>
  <c r="AL19" i="5"/>
  <c r="AL75" i="5"/>
  <c r="AL57" i="5"/>
  <c r="AL24" i="5"/>
  <c r="AL40" i="5"/>
  <c r="AL26" i="5"/>
  <c r="AL79" i="5"/>
  <c r="AL72" i="5"/>
  <c r="AL45" i="5"/>
  <c r="AL13" i="5"/>
  <c r="AL66" i="5"/>
  <c r="AL20" i="5"/>
  <c r="AL60" i="5"/>
  <c r="AL52" i="5"/>
  <c r="AL54" i="5"/>
  <c r="AL68" i="5"/>
  <c r="AL77" i="5"/>
  <c r="AL29" i="5"/>
  <c r="AL46" i="5"/>
  <c r="AM7" i="5"/>
  <c r="AL58" i="5"/>
  <c r="AL62" i="5"/>
  <c r="AL41" i="5"/>
  <c r="AL25" i="5"/>
  <c r="AL12" i="5"/>
  <c r="AL55" i="5"/>
  <c r="AL35" i="5"/>
  <c r="AL73" i="5"/>
  <c r="AL71" i="5"/>
  <c r="AL70" i="5"/>
  <c r="AL47" i="5"/>
  <c r="BY65" i="5"/>
  <c r="BY8" i="5"/>
  <c r="AW21" i="5"/>
  <c r="BK45" i="5"/>
  <c r="BK60" i="5"/>
  <c r="BK63" i="5"/>
  <c r="BK9" i="5"/>
  <c r="BK14" i="5"/>
  <c r="BK24" i="5"/>
  <c r="BK80" i="5"/>
  <c r="BK29" i="5"/>
  <c r="BK34" i="5"/>
  <c r="BK73" i="5"/>
  <c r="BK19" i="5"/>
  <c r="BK58" i="5"/>
  <c r="BK18" i="5"/>
  <c r="BK12" i="5"/>
  <c r="BK20" i="5"/>
  <c r="BK81" i="5"/>
  <c r="BK50" i="5"/>
  <c r="BK27" i="5"/>
  <c r="BK30" i="5"/>
  <c r="BK48" i="5"/>
  <c r="BK79" i="5"/>
  <c r="BK51" i="5"/>
  <c r="BK55" i="5"/>
  <c r="BK69" i="5"/>
  <c r="BK39" i="5"/>
  <c r="BK37" i="5"/>
  <c r="BK70" i="5"/>
  <c r="BK31" i="5"/>
  <c r="BK40" i="5"/>
  <c r="BK61" i="5"/>
  <c r="BK71" i="5"/>
  <c r="BK17" i="5"/>
  <c r="BK35" i="5"/>
  <c r="BK43" i="5"/>
  <c r="BK78" i="5"/>
  <c r="BK83" i="5"/>
  <c r="BK49" i="5"/>
  <c r="BK66" i="5"/>
  <c r="BK57" i="5"/>
  <c r="BL7" i="5"/>
  <c r="BK53" i="5"/>
  <c r="BK28" i="5"/>
  <c r="BK75" i="5"/>
  <c r="BK52" i="5"/>
  <c r="BK36" i="5"/>
  <c r="BK13" i="5"/>
  <c r="BK44" i="5"/>
  <c r="BK38" i="5"/>
  <c r="BK11" i="5"/>
  <c r="BK23" i="5"/>
  <c r="BK42" i="5"/>
  <c r="BK77" i="5"/>
  <c r="BK22" i="5"/>
  <c r="BK67" i="5"/>
  <c r="BK46" i="5"/>
  <c r="BK64" i="5"/>
  <c r="BK41" i="5"/>
  <c r="BK25" i="5"/>
  <c r="BK16" i="5"/>
  <c r="BK72" i="5"/>
  <c r="BK10" i="5"/>
  <c r="BK33" i="5"/>
  <c r="BK47" i="5"/>
  <c r="BK76" i="5"/>
  <c r="BK15" i="5"/>
  <c r="BK59" i="5"/>
  <c r="BK26" i="5"/>
  <c r="BK68" i="5"/>
  <c r="BK82" i="5"/>
  <c r="BK62" i="5"/>
  <c r="BK54" i="5"/>
  <c r="BY74" i="5"/>
  <c r="BX90" i="5"/>
  <c r="X92" i="5" s="1"/>
  <c r="AW32" i="5"/>
  <c r="BJ56" i="5"/>
  <c r="BJ21" i="5"/>
  <c r="AK32" i="5"/>
  <c r="AK65" i="5"/>
  <c r="AX8" i="5" l="1"/>
  <c r="BK74" i="5"/>
  <c r="BK56" i="5"/>
  <c r="AX65" i="5"/>
  <c r="BY90" i="5"/>
  <c r="Y92" i="5" s="1"/>
  <c r="AL21" i="5"/>
  <c r="AL8" i="5"/>
  <c r="AX56" i="5"/>
  <c r="AY63" i="5"/>
  <c r="AY50" i="5"/>
  <c r="AY14" i="5"/>
  <c r="AY53" i="5"/>
  <c r="AY61" i="5"/>
  <c r="AY12" i="5"/>
  <c r="AY45" i="5"/>
  <c r="AY29" i="5"/>
  <c r="AY27" i="5"/>
  <c r="AY19" i="5"/>
  <c r="AY72" i="5"/>
  <c r="AY64" i="5"/>
  <c r="AY23" i="5"/>
  <c r="AY49" i="5"/>
  <c r="AY62" i="5"/>
  <c r="AY81" i="5"/>
  <c r="AY47" i="5"/>
  <c r="AY71" i="5"/>
  <c r="AY26" i="5"/>
  <c r="AY42" i="5"/>
  <c r="AY17" i="5"/>
  <c r="AY33" i="5"/>
  <c r="AY69" i="5"/>
  <c r="AY20" i="5"/>
  <c r="AY79" i="5"/>
  <c r="AY9" i="5"/>
  <c r="AY30" i="5"/>
  <c r="AY75" i="5"/>
  <c r="AY57" i="5"/>
  <c r="AY13" i="5"/>
  <c r="AY48" i="5"/>
  <c r="AY52" i="5"/>
  <c r="AY67" i="5"/>
  <c r="AY77" i="5"/>
  <c r="AY35" i="5"/>
  <c r="AY59" i="5"/>
  <c r="AY24" i="5"/>
  <c r="AY80" i="5"/>
  <c r="AY11" i="5"/>
  <c r="AY58" i="5"/>
  <c r="AY34" i="5"/>
  <c r="AY55" i="5"/>
  <c r="AY36" i="5"/>
  <c r="AY18" i="5"/>
  <c r="AY60" i="5"/>
  <c r="AY51" i="5"/>
  <c r="AY25" i="5"/>
  <c r="AY10" i="5"/>
  <c r="AY54" i="5"/>
  <c r="AY16" i="5"/>
  <c r="AY76" i="5"/>
  <c r="AY73" i="5"/>
  <c r="AY46" i="5"/>
  <c r="AY15" i="5"/>
  <c r="AY70" i="5"/>
  <c r="AY83" i="5"/>
  <c r="AY39" i="5"/>
  <c r="AY38" i="5"/>
  <c r="AY40" i="5"/>
  <c r="AY31" i="5"/>
  <c r="AY66" i="5"/>
  <c r="AY37" i="5"/>
  <c r="AY78" i="5"/>
  <c r="AY28" i="5"/>
  <c r="AY44" i="5"/>
  <c r="AY82" i="5"/>
  <c r="AY68" i="5"/>
  <c r="AY22" i="5"/>
  <c r="AZ7" i="5"/>
  <c r="AY41" i="5"/>
  <c r="AY43" i="5"/>
  <c r="AX74" i="5"/>
  <c r="BZ56" i="5"/>
  <c r="BZ32" i="5"/>
  <c r="BZ74" i="5"/>
  <c r="BZ21" i="5"/>
  <c r="BZ8" i="5"/>
  <c r="BK21" i="5"/>
  <c r="AL65" i="5"/>
  <c r="AL56" i="5"/>
  <c r="AL32" i="5"/>
  <c r="BK32" i="5"/>
  <c r="BK65" i="5"/>
  <c r="AM34" i="5"/>
  <c r="AM41" i="5"/>
  <c r="AM60" i="5"/>
  <c r="AM66" i="5"/>
  <c r="AM26" i="5"/>
  <c r="AM30" i="5"/>
  <c r="AM78" i="5"/>
  <c r="AM10" i="5"/>
  <c r="AM68" i="5"/>
  <c r="AM17" i="5"/>
  <c r="AM33" i="5"/>
  <c r="AM35" i="5"/>
  <c r="AM29" i="5"/>
  <c r="AM82" i="5"/>
  <c r="AM20" i="5"/>
  <c r="AM12" i="5"/>
  <c r="AM23" i="5"/>
  <c r="AM52" i="5"/>
  <c r="AM43" i="5"/>
  <c r="AM24" i="5"/>
  <c r="AM25" i="5"/>
  <c r="AM67" i="5"/>
  <c r="AM59" i="5"/>
  <c r="AM54" i="5"/>
  <c r="AM73" i="5"/>
  <c r="AM79" i="5"/>
  <c r="AM18" i="5"/>
  <c r="AM61" i="5"/>
  <c r="AM42" i="5"/>
  <c r="AM16" i="5"/>
  <c r="AM13" i="5"/>
  <c r="AM72" i="5"/>
  <c r="AM9" i="5"/>
  <c r="AM37" i="5"/>
  <c r="AM48" i="5"/>
  <c r="AM36" i="5"/>
  <c r="AM51" i="5"/>
  <c r="AM22" i="5"/>
  <c r="AM69" i="5"/>
  <c r="AM44" i="5"/>
  <c r="AM39" i="5"/>
  <c r="AM27" i="5"/>
  <c r="AM19" i="5"/>
  <c r="AM58" i="5"/>
  <c r="AM31" i="5"/>
  <c r="AM38" i="5"/>
  <c r="AM57" i="5"/>
  <c r="AM77" i="5"/>
  <c r="AM46" i="5"/>
  <c r="AM80" i="5"/>
  <c r="AM75" i="5"/>
  <c r="AM83" i="5"/>
  <c r="AM71" i="5"/>
  <c r="AM70" i="5"/>
  <c r="AM76" i="5"/>
  <c r="AM81" i="5"/>
  <c r="AM64" i="5"/>
  <c r="AM55" i="5"/>
  <c r="AM53" i="5"/>
  <c r="AM14" i="5"/>
  <c r="AM63" i="5"/>
  <c r="AM47" i="5"/>
  <c r="AM28" i="5"/>
  <c r="AM62" i="5"/>
  <c r="AM49" i="5"/>
  <c r="AM40" i="5"/>
  <c r="AM15" i="5"/>
  <c r="AM11" i="5"/>
  <c r="AM50" i="5"/>
  <c r="AM45" i="5"/>
  <c r="BL16" i="5"/>
  <c r="BL75" i="5"/>
  <c r="BL49" i="5"/>
  <c r="BL55" i="5"/>
  <c r="BL62" i="5"/>
  <c r="BL48" i="5"/>
  <c r="BL46" i="5"/>
  <c r="BL53" i="5"/>
  <c r="BL11" i="5"/>
  <c r="BL36" i="5"/>
  <c r="BL37" i="5"/>
  <c r="BL19" i="5"/>
  <c r="BL18" i="5"/>
  <c r="BL68" i="5"/>
  <c r="BL50" i="5"/>
  <c r="BL78" i="5"/>
  <c r="BL40" i="5"/>
  <c r="BL43" i="5"/>
  <c r="BL76" i="5"/>
  <c r="BL77" i="5"/>
  <c r="BL9" i="5"/>
  <c r="BL59" i="5"/>
  <c r="BL80" i="5"/>
  <c r="BL71" i="5"/>
  <c r="BL83" i="5"/>
  <c r="BL54" i="5"/>
  <c r="BL52" i="5"/>
  <c r="BL60" i="5"/>
  <c r="BL73" i="5"/>
  <c r="BL64" i="5"/>
  <c r="BL47" i="5"/>
  <c r="BL30" i="5"/>
  <c r="BL69" i="5"/>
  <c r="BL24" i="5"/>
  <c r="BL28" i="5"/>
  <c r="BL63" i="5"/>
  <c r="BL25" i="5"/>
  <c r="BL17" i="5"/>
  <c r="BL51" i="5"/>
  <c r="BL12" i="5"/>
  <c r="BL38" i="5"/>
  <c r="BL41" i="5"/>
  <c r="BL42" i="5"/>
  <c r="BL20" i="5"/>
  <c r="BL45" i="5"/>
  <c r="BL81" i="5"/>
  <c r="BL29" i="5"/>
  <c r="BL23" i="5"/>
  <c r="BM7" i="5"/>
  <c r="BL34" i="5"/>
  <c r="BL72" i="5"/>
  <c r="BL15" i="5"/>
  <c r="BL61" i="5"/>
  <c r="BL79" i="5"/>
  <c r="BL70" i="5"/>
  <c r="BL58" i="5"/>
  <c r="BL33" i="5"/>
  <c r="BL35" i="5"/>
  <c r="BL22" i="5"/>
  <c r="BL13" i="5"/>
  <c r="BL82" i="5"/>
  <c r="BL31" i="5"/>
  <c r="BL66" i="5"/>
  <c r="BL14" i="5"/>
  <c r="BL57" i="5"/>
  <c r="BL67" i="5"/>
  <c r="BL44" i="5"/>
  <c r="BL39" i="5"/>
  <c r="BL10" i="5"/>
  <c r="BL27" i="5"/>
  <c r="BL26" i="5"/>
  <c r="BK8" i="5"/>
  <c r="AL74" i="5"/>
  <c r="AW90" i="5"/>
  <c r="W95" i="5" s="1"/>
  <c r="AX21" i="5"/>
  <c r="AX32" i="5"/>
  <c r="BJ90" i="5"/>
  <c r="W91" i="5" s="1"/>
  <c r="AK90" i="5"/>
  <c r="X94" i="5" s="1"/>
  <c r="BZ65" i="5"/>
  <c r="AX90" i="5" l="1"/>
  <c r="X95" i="5" s="1"/>
  <c r="BK90" i="5"/>
  <c r="X91" i="5" s="1"/>
  <c r="AY65" i="5"/>
  <c r="AY74" i="5"/>
  <c r="BZ90" i="5"/>
  <c r="Z92" i="5" s="1"/>
  <c r="C92" i="5" s="1"/>
  <c r="AM21" i="5"/>
  <c r="AZ30" i="5"/>
  <c r="AZ73" i="5"/>
  <c r="AZ50" i="5"/>
  <c r="AZ42" i="5"/>
  <c r="AZ61" i="5"/>
  <c r="AZ49" i="5"/>
  <c r="AZ77" i="5"/>
  <c r="AZ37" i="5"/>
  <c r="AZ48" i="5"/>
  <c r="AZ24" i="5"/>
  <c r="AZ68" i="5"/>
  <c r="AZ51" i="5"/>
  <c r="AZ22" i="5"/>
  <c r="AZ27" i="5"/>
  <c r="AZ36" i="5"/>
  <c r="AZ25" i="5"/>
  <c r="AZ58" i="5"/>
  <c r="AZ45" i="5"/>
  <c r="AZ69" i="5"/>
  <c r="AZ52" i="5"/>
  <c r="AZ55" i="5"/>
  <c r="AZ18" i="5"/>
  <c r="AZ20" i="5"/>
  <c r="AZ79" i="5"/>
  <c r="AZ43" i="5"/>
  <c r="AZ75" i="5"/>
  <c r="AZ40" i="5"/>
  <c r="AZ44" i="5"/>
  <c r="AZ83" i="5"/>
  <c r="AZ71" i="5"/>
  <c r="AZ59" i="5"/>
  <c r="AZ35" i="5"/>
  <c r="AZ38" i="5"/>
  <c r="AZ72" i="5"/>
  <c r="AZ16" i="5"/>
  <c r="AZ78" i="5"/>
  <c r="AZ14" i="5"/>
  <c r="AZ19" i="5"/>
  <c r="AZ57" i="5"/>
  <c r="AZ15" i="5"/>
  <c r="AZ39" i="5"/>
  <c r="AZ53" i="5"/>
  <c r="AZ23" i="5"/>
  <c r="AZ17" i="5"/>
  <c r="AZ54" i="5"/>
  <c r="AZ67" i="5"/>
  <c r="AZ80" i="5"/>
  <c r="AZ13" i="5"/>
  <c r="AZ29" i="5"/>
  <c r="AZ46" i="5"/>
  <c r="AZ33" i="5"/>
  <c r="AZ82" i="5"/>
  <c r="AZ41" i="5"/>
  <c r="AZ66" i="5"/>
  <c r="AZ31" i="5"/>
  <c r="AZ62" i="5"/>
  <c r="AZ76" i="5"/>
  <c r="AZ47" i="5"/>
  <c r="AZ64" i="5"/>
  <c r="AZ28" i="5"/>
  <c r="AZ12" i="5"/>
  <c r="AZ81" i="5"/>
  <c r="AZ10" i="5"/>
  <c r="AZ26" i="5"/>
  <c r="AZ9" i="5"/>
  <c r="AZ34" i="5"/>
  <c r="AZ70" i="5"/>
  <c r="AZ60" i="5"/>
  <c r="AZ11" i="5"/>
  <c r="AZ63" i="5"/>
  <c r="AY56" i="5"/>
  <c r="BL65" i="5"/>
  <c r="AY21" i="5"/>
  <c r="AY8" i="5"/>
  <c r="BL21" i="5"/>
  <c r="AM8" i="5"/>
  <c r="BL74" i="5"/>
  <c r="AM65" i="5"/>
  <c r="AL90" i="5"/>
  <c r="Y94" i="5" s="1"/>
  <c r="BL56" i="5"/>
  <c r="BL32" i="5"/>
  <c r="BM13" i="5"/>
  <c r="BM19" i="5"/>
  <c r="BM11" i="5"/>
  <c r="BM80" i="5"/>
  <c r="BM83" i="5"/>
  <c r="BM78" i="5"/>
  <c r="BM26" i="5"/>
  <c r="BM35" i="5"/>
  <c r="BM39" i="5"/>
  <c r="BM10" i="5"/>
  <c r="BM64" i="5"/>
  <c r="BM81" i="5"/>
  <c r="BM72" i="5"/>
  <c r="BM36" i="5"/>
  <c r="BM63" i="5"/>
  <c r="BM25" i="5"/>
  <c r="BM20" i="5"/>
  <c r="BM55" i="5"/>
  <c r="BM30" i="5"/>
  <c r="BM54" i="5"/>
  <c r="BM16" i="5"/>
  <c r="BM58" i="5"/>
  <c r="BM34" i="5"/>
  <c r="BM71" i="5"/>
  <c r="BM57" i="5"/>
  <c r="BM50" i="5"/>
  <c r="BM33" i="5"/>
  <c r="BM82" i="5"/>
  <c r="BM44" i="5"/>
  <c r="BM67" i="5"/>
  <c r="BM40" i="5"/>
  <c r="BM22" i="5"/>
  <c r="BM77" i="5"/>
  <c r="BM17" i="5"/>
  <c r="BM23" i="5"/>
  <c r="BM31" i="5"/>
  <c r="BM69" i="5"/>
  <c r="BM76" i="5"/>
  <c r="BM14" i="5"/>
  <c r="BM47" i="5"/>
  <c r="BM37" i="5"/>
  <c r="BM9" i="5"/>
  <c r="BM73" i="5"/>
  <c r="BM41" i="5"/>
  <c r="BM42" i="5"/>
  <c r="BM24" i="5"/>
  <c r="BM46" i="5"/>
  <c r="BM43" i="5"/>
  <c r="BM45" i="5"/>
  <c r="BM79" i="5"/>
  <c r="BM68" i="5"/>
  <c r="BM12" i="5"/>
  <c r="BM53" i="5"/>
  <c r="BM70" i="5"/>
  <c r="BM52" i="5"/>
  <c r="BM29" i="5"/>
  <c r="BM18" i="5"/>
  <c r="BM75" i="5"/>
  <c r="BM15" i="5"/>
  <c r="BM66" i="5"/>
  <c r="BM28" i="5"/>
  <c r="BM61" i="5"/>
  <c r="BM48" i="5"/>
  <c r="BM59" i="5"/>
  <c r="BM27" i="5"/>
  <c r="BM51" i="5"/>
  <c r="BM49" i="5"/>
  <c r="BM38" i="5"/>
  <c r="BM60" i="5"/>
  <c r="BM62" i="5"/>
  <c r="BL8" i="5"/>
  <c r="AM74" i="5"/>
  <c r="AM56" i="5"/>
  <c r="AM32" i="5"/>
  <c r="AY32" i="5"/>
  <c r="BM74" i="5" l="1"/>
  <c r="BM56" i="5"/>
  <c r="BM65" i="5"/>
  <c r="BM21" i="5"/>
  <c r="AY90" i="5"/>
  <c r="Y95" i="5" s="1"/>
  <c r="AZ65" i="5"/>
  <c r="AZ74" i="5"/>
  <c r="AZ56" i="5"/>
  <c r="BL90" i="5"/>
  <c r="Y91" i="5" s="1"/>
  <c r="BM32" i="5"/>
  <c r="AM90" i="5"/>
  <c r="Z94" i="5" s="1"/>
  <c r="C94" i="5" s="1"/>
  <c r="AZ8" i="5"/>
  <c r="AZ21" i="5"/>
  <c r="BM8" i="5"/>
  <c r="AZ32" i="5"/>
  <c r="AZ90" i="5" l="1"/>
  <c r="Z95" i="5" s="1"/>
  <c r="C95" i="5" s="1"/>
  <c r="BM90" i="5"/>
  <c r="Z91" i="5" s="1"/>
  <c r="C91" i="5" s="1"/>
  <c r="M11" i="7" l="1"/>
  <c r="I13" i="7"/>
  <c r="Q13" i="7" l="1"/>
  <c r="M13" i="7"/>
  <c r="I14" i="7"/>
  <c r="M14" i="7" s="1"/>
  <c r="Q14" i="7" l="1"/>
  <c r="I17" i="7"/>
  <c r="Q17" i="7" s="1"/>
  <c r="I15" i="7"/>
  <c r="M15" i="7" s="1"/>
  <c r="L18" i="7"/>
  <c r="L40" i="7" s="1"/>
  <c r="M17" i="7" l="1"/>
  <c r="M18" i="7" s="1"/>
  <c r="M40" i="7" s="1"/>
  <c r="I18" i="7"/>
  <c r="I40" i="7" s="1"/>
  <c r="Q15" i="7"/>
</calcChain>
</file>

<file path=xl/sharedStrings.xml><?xml version="1.0" encoding="utf-8"?>
<sst xmlns="http://schemas.openxmlformats.org/spreadsheetml/2006/main" count="979" uniqueCount="427">
  <si>
    <t>Годин</t>
  </si>
  <si>
    <t>Розподіл по курсах і семестрах</t>
  </si>
  <si>
    <t>№</t>
  </si>
  <si>
    <t>1 курс</t>
  </si>
  <si>
    <t>2 курс</t>
  </si>
  <si>
    <t>3 курс</t>
  </si>
  <si>
    <t>4 курс</t>
  </si>
  <si>
    <t xml:space="preserve"> </t>
  </si>
  <si>
    <t>поз</t>
  </si>
  <si>
    <t xml:space="preserve">         Назва дисципліни</t>
  </si>
  <si>
    <t>іспит</t>
  </si>
  <si>
    <t>залік</t>
  </si>
  <si>
    <t>курс.</t>
  </si>
  <si>
    <t>РГР</t>
  </si>
  <si>
    <t>Всьо-</t>
  </si>
  <si>
    <t>Ауди-</t>
  </si>
  <si>
    <t>Лек-</t>
  </si>
  <si>
    <t>Лаб.</t>
  </si>
  <si>
    <t>Пра-</t>
  </si>
  <si>
    <t>Сам.</t>
  </si>
  <si>
    <t>н.п.</t>
  </si>
  <si>
    <t>пр-кт</t>
  </si>
  <si>
    <t>роб.</t>
  </si>
  <si>
    <t>го</t>
  </si>
  <si>
    <t>торні</t>
  </si>
  <si>
    <t>ції</t>
  </si>
  <si>
    <t>ктич.</t>
  </si>
  <si>
    <t>Іспит</t>
  </si>
  <si>
    <t>Залік</t>
  </si>
  <si>
    <t>Курсовий проект</t>
  </si>
  <si>
    <t>Курсова робота</t>
  </si>
  <si>
    <t>Р  Г  Р</t>
  </si>
  <si>
    <t>Семестр</t>
  </si>
  <si>
    <t xml:space="preserve"> Гуманітарні та соціально-економічні:</t>
  </si>
  <si>
    <t xml:space="preserve"> Історія України</t>
  </si>
  <si>
    <t xml:space="preserve"> Ділова українська мова </t>
  </si>
  <si>
    <t xml:space="preserve"> Українська і зарубіжна культура</t>
  </si>
  <si>
    <t xml:space="preserve"> Філософія</t>
  </si>
  <si>
    <t xml:space="preserve"> Основи психології і педагогіки</t>
  </si>
  <si>
    <t xml:space="preserve"> Релігієзнавство</t>
  </si>
  <si>
    <t xml:space="preserve"> Основи економічних теорій</t>
  </si>
  <si>
    <t xml:space="preserve"> Політологія</t>
  </si>
  <si>
    <t xml:space="preserve"> Основи права</t>
  </si>
  <si>
    <t xml:space="preserve"> Соціологія</t>
  </si>
  <si>
    <t xml:space="preserve"> Іноземна мова</t>
  </si>
  <si>
    <t>1,2,3</t>
  </si>
  <si>
    <t xml:space="preserve"> Фізичне виховання</t>
  </si>
  <si>
    <t xml:space="preserve"> Ф у н д а м е н т а л ь н і  :</t>
  </si>
  <si>
    <t xml:space="preserve"> Вища математика</t>
  </si>
  <si>
    <t xml:space="preserve"> Фізика</t>
  </si>
  <si>
    <t xml:space="preserve"> Хімія</t>
  </si>
  <si>
    <t xml:space="preserve"> Теоретична механіка</t>
  </si>
  <si>
    <t>Обчислювальна техніка і програмування,</t>
  </si>
  <si>
    <t xml:space="preserve"> практикум з ОТ і програмування</t>
  </si>
  <si>
    <t xml:space="preserve"> Основи екології</t>
  </si>
  <si>
    <t xml:space="preserve"> Безпека життєдіяльності </t>
  </si>
  <si>
    <t xml:space="preserve"> Вступ до системного аналізу</t>
  </si>
  <si>
    <t xml:space="preserve">  Професійно-орієнтовані  :</t>
  </si>
  <si>
    <t xml:space="preserve"> Вступ до будівельної справи</t>
  </si>
  <si>
    <t xml:space="preserve"> Технічна механіка рідин і газу </t>
  </si>
  <si>
    <t xml:space="preserve"> Опір матеріалів </t>
  </si>
  <si>
    <t xml:space="preserve"> Будівельна механіка</t>
  </si>
  <si>
    <t xml:space="preserve"> Будівельне матеріалознавство</t>
  </si>
  <si>
    <t xml:space="preserve"> Інженерна графіка</t>
  </si>
  <si>
    <t xml:space="preserve"> Метрологія і стандартизація</t>
  </si>
  <si>
    <t xml:space="preserve"> Інженерна геодезія</t>
  </si>
  <si>
    <t xml:space="preserve"> Практикум з інженерної геодезії</t>
  </si>
  <si>
    <t xml:space="preserve"> Інженерна геологія</t>
  </si>
  <si>
    <t xml:space="preserve"> Інженерні вишукування</t>
  </si>
  <si>
    <t xml:space="preserve"> Архітектура будівель і споруд</t>
  </si>
  <si>
    <t xml:space="preserve"> Транспорт і шляхи сполучення</t>
  </si>
  <si>
    <t xml:space="preserve"> Планування міст</t>
  </si>
  <si>
    <t xml:space="preserve"> Будівельні конструкції </t>
  </si>
  <si>
    <t xml:space="preserve"> Будівельна техніка</t>
  </si>
  <si>
    <t xml:space="preserve"> Технологія будівельного виробництва</t>
  </si>
  <si>
    <t xml:space="preserve"> Організація будівництва</t>
  </si>
  <si>
    <t xml:space="preserve"> Економіка будівництва</t>
  </si>
  <si>
    <t xml:space="preserve"> Виробнича база будівництва</t>
  </si>
  <si>
    <t xml:space="preserve"> Електротехніка у будівництві</t>
  </si>
  <si>
    <t xml:space="preserve"> Водопостачання і каналізація</t>
  </si>
  <si>
    <t xml:space="preserve"> Теплопостачання і вентиляція</t>
  </si>
  <si>
    <t>Вибіркові дисципліни за програмою</t>
  </si>
  <si>
    <t>4.1</t>
  </si>
  <si>
    <t>4.2</t>
  </si>
  <si>
    <t>Опір матеріалів (спецкурс)</t>
  </si>
  <si>
    <t>4.3</t>
  </si>
  <si>
    <t>Теоретична механіка ( спецкурс)</t>
  </si>
  <si>
    <t>4.4</t>
  </si>
  <si>
    <t>Будівельна механіка ( спецкурс)</t>
  </si>
  <si>
    <t>4.5</t>
  </si>
  <si>
    <t>Економіка будівництва ( спецкурс)</t>
  </si>
  <si>
    <t>4.6</t>
  </si>
  <si>
    <t>Будівельна техніка ( спецкурс)</t>
  </si>
  <si>
    <t>4.7</t>
  </si>
  <si>
    <t>Інженерна графіка ( спецкурс)</t>
  </si>
  <si>
    <t>4.8</t>
  </si>
  <si>
    <t xml:space="preserve">Архітектура будівель і споруд (спецкурс) </t>
  </si>
  <si>
    <t>5</t>
  </si>
  <si>
    <t>Вибіркові дисципліни навчальн. закладу</t>
  </si>
  <si>
    <t>5.1</t>
  </si>
  <si>
    <t>5.2</t>
  </si>
  <si>
    <t xml:space="preserve"> Основи автоматизованого проектування</t>
  </si>
  <si>
    <t>5.3</t>
  </si>
  <si>
    <t xml:space="preserve"> Будівельні конструкції (спецкурс):</t>
  </si>
  <si>
    <t xml:space="preserve"> - металеві</t>
  </si>
  <si>
    <t xml:space="preserve"> - дерев'яні</t>
  </si>
  <si>
    <t xml:space="preserve"> - кам'яні та залізобетонні</t>
  </si>
  <si>
    <t>5.4</t>
  </si>
  <si>
    <t xml:space="preserve"> Механіка грунтів, основи і фундаменти</t>
  </si>
  <si>
    <t>5.5</t>
  </si>
  <si>
    <t xml:space="preserve"> Архітектура будівель і споруд </t>
  </si>
  <si>
    <t>6</t>
  </si>
  <si>
    <t xml:space="preserve"> Дисципліни вільного вибору студентом</t>
  </si>
  <si>
    <t>6.1</t>
  </si>
  <si>
    <t>6.2</t>
  </si>
  <si>
    <t>6.3</t>
  </si>
  <si>
    <t>6.4</t>
  </si>
  <si>
    <t>6.5</t>
  </si>
  <si>
    <t>Учбові практики:</t>
  </si>
  <si>
    <t>З інженерної геології</t>
  </si>
  <si>
    <t>Професійна</t>
  </si>
  <si>
    <t>Виробнича</t>
  </si>
  <si>
    <t xml:space="preserve"> Разом з підготовки бакалавра</t>
  </si>
  <si>
    <t>Кредити =&gt;</t>
  </si>
  <si>
    <t>Кількість годин учбових занять</t>
  </si>
  <si>
    <t>Кількість курсових проектів</t>
  </si>
  <si>
    <t>Кількість курсових робіт</t>
  </si>
  <si>
    <t>Кількість РГР</t>
  </si>
  <si>
    <t>Кількість іспитів</t>
  </si>
  <si>
    <t>Кількість заліків</t>
  </si>
  <si>
    <t>(53)</t>
  </si>
  <si>
    <t>Учбова  практика</t>
  </si>
  <si>
    <t>Виробнича  практика</t>
  </si>
  <si>
    <t>Дипломні проекти або</t>
  </si>
  <si>
    <t>Сем.</t>
  </si>
  <si>
    <t>Державний  іспит</t>
  </si>
  <si>
    <t>Назва практики</t>
  </si>
  <si>
    <t>Тижн.</t>
  </si>
  <si>
    <t>Дипломні роботи</t>
  </si>
  <si>
    <t>(Назва дисциплін)</t>
  </si>
  <si>
    <t>8 семестр</t>
  </si>
  <si>
    <t xml:space="preserve">Державний іспит </t>
  </si>
  <si>
    <t>з спеціальності</t>
  </si>
  <si>
    <t>П Р И М І Т К А :</t>
  </si>
  <si>
    <t xml:space="preserve">1. Корегування робочого навчального плану затверджено Радою факультету </t>
  </si>
  <si>
    <t xml:space="preserve">2. Робочий навчальний план розглянутий і затверджений Радою університету </t>
  </si>
  <si>
    <t xml:space="preserve">             Декан факультету</t>
  </si>
  <si>
    <t>О.А. Шкурупій</t>
  </si>
  <si>
    <t>Начальник навчального відділу</t>
  </si>
  <si>
    <t xml:space="preserve"> Основи охорони праці</t>
  </si>
  <si>
    <t xml:space="preserve"> 2 - Чисельні методи рішення інженерних задач на ПЕОМ</t>
  </si>
  <si>
    <t xml:space="preserve"> 1 - Облік і аудит</t>
  </si>
  <si>
    <t xml:space="preserve"> 2 - Проектно-кошторисна справа</t>
  </si>
  <si>
    <t xml:space="preserve"> 1 - Основи менеджменту</t>
  </si>
  <si>
    <t xml:space="preserve"> 2 - Основи бізнесу</t>
  </si>
  <si>
    <t>ЗАТВЕРДЖУЮ</t>
  </si>
  <si>
    <t>Освітньо-кваліфікаційний рівень -БАКАЛАВР-БУДІВНИЦТВА</t>
  </si>
  <si>
    <t>Термін навчання  -</t>
  </si>
  <si>
    <t>№____________</t>
  </si>
  <si>
    <t xml:space="preserve">   </t>
  </si>
  <si>
    <t>ПОЛТАВСЬКИЙ ДЕРЖАВНИЙ ТЕХНІЧНИЙ УНІВЕРСИТЕТ ІМЕНІ ЮРІЯ КОНДРАТЮКА</t>
  </si>
  <si>
    <t xml:space="preserve">    </t>
  </si>
  <si>
    <t>За напрямком підготовки 0921 - "БУДІВНИЦТВО"</t>
  </si>
  <si>
    <t xml:space="preserve">  </t>
  </si>
  <si>
    <t>ГРАФІК НАВЧАЛЬНОГО ПРОЦЕСУ</t>
  </si>
  <si>
    <t>ЗАГАЛЬНІ  ДАНІ  ПО  БЮДЖЕТУ  ЧАСУ  (у тижнях)</t>
  </si>
  <si>
    <t>Курси</t>
  </si>
  <si>
    <t>Вересень</t>
  </si>
  <si>
    <t>Жовтень</t>
  </si>
  <si>
    <t>Листопад</t>
  </si>
  <si>
    <t>Грудень</t>
  </si>
  <si>
    <t>Січень</t>
  </si>
  <si>
    <t>Лютий</t>
  </si>
  <si>
    <t>Березень</t>
  </si>
  <si>
    <t>Квітень</t>
  </si>
  <si>
    <t>Травень</t>
  </si>
  <si>
    <t>Червень</t>
  </si>
  <si>
    <t>Липень</t>
  </si>
  <si>
    <t>Серпень</t>
  </si>
  <si>
    <t>Теор.</t>
  </si>
  <si>
    <t>Екзам.</t>
  </si>
  <si>
    <t>Навч.</t>
  </si>
  <si>
    <t>Вироб.</t>
  </si>
  <si>
    <t>Дипл.</t>
  </si>
  <si>
    <t>Держ.</t>
  </si>
  <si>
    <t>Канікули</t>
  </si>
  <si>
    <t>Всього</t>
  </si>
  <si>
    <t>Х</t>
  </si>
  <si>
    <t>ІІ</t>
  </si>
  <si>
    <t>навч.</t>
  </si>
  <si>
    <t>сесії</t>
  </si>
  <si>
    <t>практ.</t>
  </si>
  <si>
    <t>робота,</t>
  </si>
  <si>
    <t xml:space="preserve">з відр. </t>
  </si>
  <si>
    <t>проект</t>
  </si>
  <si>
    <t>V</t>
  </si>
  <si>
    <t>VIII</t>
  </si>
  <si>
    <t>від вир.</t>
  </si>
  <si>
    <t>I</t>
  </si>
  <si>
    <t>О</t>
  </si>
  <si>
    <t>II</t>
  </si>
  <si>
    <t>III</t>
  </si>
  <si>
    <t>IV</t>
  </si>
  <si>
    <t>ДІ</t>
  </si>
  <si>
    <t>VI</t>
  </si>
  <si>
    <t>Всього :</t>
  </si>
  <si>
    <t>Умовні позначки :</t>
  </si>
  <si>
    <t>Теоретичне навчання =&gt;</t>
  </si>
  <si>
    <t>Екзаменаційна сесія =&gt;</t>
  </si>
  <si>
    <t>Учбова практика =&gt;</t>
  </si>
  <si>
    <t>Виробнича практика =&gt;</t>
  </si>
  <si>
    <t>Дипломний проект, робота =&gt;</t>
  </si>
  <si>
    <t>Д</t>
  </si>
  <si>
    <t>Держ. іспит =&gt;</t>
  </si>
  <si>
    <t>Полтавський державний технічний університет                                          імені Юрія Кондратюка</t>
  </si>
  <si>
    <t>НАВЧАЛЬНИЙ ПЛАН</t>
  </si>
  <si>
    <t>с</t>
  </si>
  <si>
    <t>К</t>
  </si>
  <si>
    <t>Канікули                      =&gt;</t>
  </si>
  <si>
    <t>РЕКТОР __________________ОНИЩЕНКО О.Г.</t>
  </si>
  <si>
    <t>В.Г. Ліберний</t>
  </si>
  <si>
    <t>XI</t>
  </si>
  <si>
    <t>XII</t>
  </si>
  <si>
    <t>МІНІСТЕРСТВО  ОСВІТИ  І  НАУКИ  УКРАЇНИ</t>
  </si>
  <si>
    <t>Металознавство і зварювання</t>
  </si>
  <si>
    <r>
      <t xml:space="preserve">Кваліфікація  -  </t>
    </r>
    <r>
      <rPr>
        <sz val="12"/>
        <rFont val="Times New Roman Cyr"/>
        <family val="1"/>
        <charset val="204"/>
      </rPr>
      <t>бакалавр будівництва</t>
    </r>
  </si>
  <si>
    <t xml:space="preserve">(2001-2005 н.р.)  </t>
  </si>
  <si>
    <r>
      <t>Спеціальність 6.092100 "</t>
    </r>
    <r>
      <rPr>
        <b/>
        <sz val="12"/>
        <rFont val="Times New Roman Cyr"/>
        <family val="1"/>
        <charset val="204"/>
      </rPr>
      <t>ПРОМИСЛОВЕ І ЦИВІЛЬНЕ БУДІВНИЦТВО</t>
    </r>
    <r>
      <rPr>
        <sz val="12"/>
        <rFont val="Times New Roman Cyr"/>
        <charset val="204"/>
      </rPr>
      <t>"</t>
    </r>
  </si>
  <si>
    <t>"_____"_________________2001 року</t>
  </si>
  <si>
    <t xml:space="preserve">                        4 роки </t>
  </si>
  <si>
    <t>(протокол №      від               2002р.)</t>
  </si>
  <si>
    <t>(протокол №      від              2002р.)</t>
  </si>
  <si>
    <t>Геодезичний практикум</t>
  </si>
  <si>
    <t>Розподіл по семестрах</t>
  </si>
  <si>
    <t>% ауд</t>
  </si>
  <si>
    <t>5-3</t>
  </si>
  <si>
    <t>Проректор з навчально-організаційної роботи</t>
  </si>
  <si>
    <t>А.В. Васильєв</t>
  </si>
  <si>
    <t xml:space="preserve"> Технічна експлуатація будівель і споруд </t>
  </si>
  <si>
    <t xml:space="preserve"> Випробування у будівництві </t>
  </si>
  <si>
    <t xml:space="preserve"> 1 - Основи науково-технічної творчості</t>
  </si>
  <si>
    <t>Екзам. Сесії</t>
  </si>
  <si>
    <t>Виробничі  практики</t>
  </si>
  <si>
    <t>Навчальні практики</t>
  </si>
  <si>
    <t>Дипломна робота, проект</t>
  </si>
  <si>
    <t>Державні  іспити</t>
  </si>
  <si>
    <t xml:space="preserve">(2003-2007 н.р.)  </t>
  </si>
  <si>
    <t>"_____"_________________2003 року</t>
  </si>
  <si>
    <t>БУДІВЕЛЬНИЙ ФАКУЛЬТЕТ  2003 - 2007 р.р.</t>
  </si>
  <si>
    <t>кількість тижнів</t>
  </si>
  <si>
    <t>3,6,9</t>
  </si>
  <si>
    <t>3-3,4-3</t>
  </si>
  <si>
    <t xml:space="preserve">3-2,4-2 </t>
  </si>
  <si>
    <t>1-2,2-1,3-1</t>
  </si>
  <si>
    <t>4 - д.з.</t>
  </si>
  <si>
    <t>7-3</t>
  </si>
  <si>
    <t>8-1,9-2,10-2</t>
  </si>
  <si>
    <t>3-1</t>
  </si>
  <si>
    <t>12-1</t>
  </si>
  <si>
    <t>1,2,3,4</t>
  </si>
  <si>
    <t>Практика</t>
  </si>
  <si>
    <t>Розподіл за семестрами</t>
  </si>
  <si>
    <t>Кількість екзаменів</t>
  </si>
  <si>
    <t>Курс</t>
  </si>
  <si>
    <t>Разом</t>
  </si>
  <si>
    <t>Тижні</t>
  </si>
  <si>
    <t>Назва
 практики</t>
  </si>
  <si>
    <t>Шифр за ОПП</t>
  </si>
  <si>
    <t>Кількість годин</t>
  </si>
  <si>
    <t>роботи</t>
  </si>
  <si>
    <t>у тому числі:</t>
  </si>
  <si>
    <t>лекції</t>
  </si>
  <si>
    <t>лабораторні</t>
  </si>
  <si>
    <t>практичні</t>
  </si>
  <si>
    <t>Розподіл годин на тиждень за курсами і семестрами</t>
  </si>
  <si>
    <t>Кількість кредитів ЄКТС</t>
  </si>
  <si>
    <t>Теоретичне 
навчання</t>
  </si>
  <si>
    <t>Усього</t>
  </si>
  <si>
    <t>екзамени</t>
  </si>
  <si>
    <t>курсові</t>
  </si>
  <si>
    <t>заліки</t>
  </si>
  <si>
    <t>загальний обсяг</t>
  </si>
  <si>
    <t>всього</t>
  </si>
  <si>
    <t>аудиторних</t>
  </si>
  <si>
    <t>самостійна робота</t>
  </si>
  <si>
    <t>семестри</t>
  </si>
  <si>
    <t>Президент Відкритого</t>
  </si>
  <si>
    <t>міжнародного університету</t>
  </si>
  <si>
    <t>розвитку людини "Україна"</t>
  </si>
  <si>
    <t>ПОГОДЖЕНО</t>
  </si>
  <si>
    <t>IV.  АТЕСТАЦІЯ</t>
  </si>
  <si>
    <t>Відкритий міжнародний університет розвитку людини "Україна"</t>
  </si>
  <si>
    <t xml:space="preserve">                                                        </t>
  </si>
  <si>
    <t xml:space="preserve">                                                                                                 </t>
  </si>
  <si>
    <t>Н А В Ч А Л Ь Н И Й    П Л А Н</t>
  </si>
  <si>
    <t>рішенням Вченої ради</t>
  </si>
  <si>
    <t>Університету "Україна"</t>
  </si>
  <si>
    <t>Екзамена-ційна сесія</t>
  </si>
  <si>
    <t>ІІІ. ПРАКТИКА</t>
  </si>
  <si>
    <t>II. ЗВЕДЕНІ ДАНІ ПРО БЮДЖЕТ ЧАСУ, тижні</t>
  </si>
  <si>
    <t>І. ЦИКЛ ЗАГАЛЬНОЇ ПІДГОТОВКИ</t>
  </si>
  <si>
    <t>ІІ. ЦИКЛ ПРОФЕСІЙНОЇ ПІДГОТОВКИ</t>
  </si>
  <si>
    <t xml:space="preserve">ЗАГАЛЬНА КІЛЬКІСТЬ ГОДИН </t>
  </si>
  <si>
    <t>Виробнича (переддипломна) практика</t>
  </si>
  <si>
    <t>Педагогічна практика</t>
  </si>
  <si>
    <t>Т</t>
  </si>
  <si>
    <t>С</t>
  </si>
  <si>
    <t>П</t>
  </si>
  <si>
    <t>Педагогічна</t>
  </si>
  <si>
    <t>З</t>
  </si>
  <si>
    <t>Атестація</t>
  </si>
  <si>
    <t>І курс</t>
  </si>
  <si>
    <t>ІI курс</t>
  </si>
  <si>
    <t>ОК 1.1</t>
  </si>
  <si>
    <t>ОК 1.2</t>
  </si>
  <si>
    <t>ОК 1.3</t>
  </si>
  <si>
    <t>ОК 1.4</t>
  </si>
  <si>
    <t>ОК 2.1</t>
  </si>
  <si>
    <t>ОК 2.2</t>
  </si>
  <si>
    <t>ПР 1</t>
  </si>
  <si>
    <t>ПР 2</t>
  </si>
  <si>
    <t>кількість тижнів у семестрі</t>
  </si>
  <si>
    <t>Всього ОК за циклом загальної підготовки</t>
  </si>
  <si>
    <t>Всього ОК за циклом професійної підготовки</t>
  </si>
  <si>
    <t>Всього за циклом професійної підготовки</t>
  </si>
  <si>
    <t>1 сем</t>
  </si>
  <si>
    <t>2 сем</t>
  </si>
  <si>
    <t>3 сем</t>
  </si>
  <si>
    <t>Форма випускової атестації (іспит, дипломний проєкт (робота))</t>
  </si>
  <si>
    <t>Частка вибіркових компонент у загальному обсязі освітньої програми, %</t>
  </si>
  <si>
    <t>Кількість курсових проєктів</t>
  </si>
  <si>
    <t>проєкти</t>
  </si>
  <si>
    <r>
      <t>ПОЗНАЧЕННЯ:</t>
    </r>
    <r>
      <rPr>
        <sz val="8"/>
        <rFont val="Times New Roman"/>
        <family val="1"/>
        <charset val="204"/>
      </rPr>
      <t xml:space="preserve"> Т – теоретичне навчання; С – екзаменаційна сесія; П – практика; К – канікули; Д – написання магістерського проекту; Е – складання комплексного екзамену; З – захист магістерського проєкту. </t>
    </r>
  </si>
  <si>
    <t>Виконання дипломного проєкту 
(роботи)</t>
  </si>
  <si>
    <t>діяльності</t>
  </si>
  <si>
    <t>Магістерська кваліфікаційна робота</t>
  </si>
  <si>
    <t>ОК 1.5</t>
  </si>
  <si>
    <t>ОК 2.3</t>
  </si>
  <si>
    <t>ОК 2.4</t>
  </si>
  <si>
    <t>ОК 2.5</t>
  </si>
  <si>
    <t>ОК 1.6</t>
  </si>
  <si>
    <t>ОК 1.7</t>
  </si>
  <si>
    <t>Кількість дипломних проєктів</t>
  </si>
  <si>
    <t>Начальник відділу</t>
  </si>
  <si>
    <t>методичної роботи</t>
  </si>
  <si>
    <t>V. ПЛАН ОСВІТНЬОГО ПРОЦЕСУ</t>
  </si>
  <si>
    <t>І . ГРАФІК ОСВІТНЬОГО ПРОЦЕСУ</t>
  </si>
  <si>
    <t>Виробнича (переддипломна)</t>
  </si>
  <si>
    <t>ЗАТВЕРДЖУЮ:</t>
  </si>
  <si>
    <t>ЗАТВЕРДЖЕНО:</t>
  </si>
  <si>
    <t>_________________ Петро ТАЛАНЧУК</t>
  </si>
  <si>
    <t xml:space="preserve"> освітньо-професійна програма:</t>
  </si>
  <si>
    <r>
      <t xml:space="preserve">підготовки </t>
    </r>
    <r>
      <rPr>
        <b/>
        <u/>
        <sz val="14"/>
        <rFont val="Times New Roman"/>
        <family val="1"/>
        <charset val="204"/>
      </rPr>
      <t>магістра</t>
    </r>
  </si>
  <si>
    <t>(другий рівень вищої освіти)</t>
  </si>
  <si>
    <r>
      <t xml:space="preserve">Форма здобуття вищої освіти: </t>
    </r>
    <r>
      <rPr>
        <b/>
        <sz val="10"/>
        <rFont val="Times New Roman"/>
        <family val="1"/>
        <charset val="204"/>
      </rPr>
      <t>денна</t>
    </r>
  </si>
  <si>
    <r>
      <t xml:space="preserve">Рік вступу: </t>
    </r>
    <r>
      <rPr>
        <b/>
        <sz val="10"/>
        <rFont val="Times New Roman"/>
        <family val="1"/>
        <charset val="204"/>
      </rPr>
      <t>2026-2027 н.р.</t>
    </r>
  </si>
  <si>
    <r>
      <t xml:space="preserve">Ступінь вищої освіти: </t>
    </r>
    <r>
      <rPr>
        <b/>
        <sz val="10"/>
        <rFont val="Times New Roman"/>
        <family val="1"/>
        <charset val="204"/>
      </rPr>
      <t>магістр</t>
    </r>
  </si>
  <si>
    <r>
      <t xml:space="preserve">Термін навчання:  </t>
    </r>
    <r>
      <rPr>
        <b/>
        <sz val="10"/>
        <rFont val="Times New Roman"/>
        <family val="1"/>
        <charset val="204"/>
      </rPr>
      <t>1 рік 6 місяців</t>
    </r>
    <r>
      <rPr>
        <sz val="10"/>
        <rFont val="Times New Roman"/>
        <family val="1"/>
        <charset val="204"/>
      </rPr>
      <t xml:space="preserve"> </t>
    </r>
  </si>
  <si>
    <r>
      <t>На основі:</t>
    </r>
    <r>
      <rPr>
        <sz val="10"/>
        <color indexed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 xml:space="preserve"> ступеня бакалавра</t>
    </r>
  </si>
  <si>
    <t>Назва освітніх компонентів, які включено до іспиту</t>
  </si>
  <si>
    <t>1.1. Обов’язкові освітні компоненти</t>
  </si>
  <si>
    <t>2.1. Обов’язкові освітні компоненти</t>
  </si>
  <si>
    <t>"06" квітня 2026 р.</t>
  </si>
  <si>
    <t>"23" квітня 2026 р.</t>
  </si>
  <si>
    <t>"16" квітня 2026 р.</t>
  </si>
  <si>
    <t>"10" березня 2026 р.</t>
  </si>
  <si>
    <t xml:space="preserve">Спеціалізація </t>
  </si>
  <si>
    <t xml:space="preserve">Професійна кваліфікація </t>
  </si>
  <si>
    <r>
      <t xml:space="preserve">Форма здобуття вищої освіти: </t>
    </r>
    <r>
      <rPr>
        <b/>
        <sz val="10"/>
        <rFont val="Times New Roman"/>
        <family val="1"/>
        <charset val="204"/>
      </rPr>
      <t>заочна</t>
    </r>
  </si>
  <si>
    <t>С/Т</t>
  </si>
  <si>
    <t>ЗФН має бути годин (25% від дфн)</t>
  </si>
  <si>
    <t>ЗФН</t>
  </si>
  <si>
    <t>всього за ДФН</t>
  </si>
  <si>
    <t>всього за ЗФН</t>
  </si>
  <si>
    <t>Заклад вищої освіти</t>
  </si>
  <si>
    <t>Екзаменаційна сесія/Теоретичне навчання</t>
  </si>
  <si>
    <t>Інститут філології та масових комунікацій</t>
  </si>
  <si>
    <t>Кафедра туризму, документних та міжкультурних комунікацій</t>
  </si>
  <si>
    <t>Академічна та професійна комунікація</t>
  </si>
  <si>
    <t>Інформаційна, бібліотечна та архівна справа</t>
  </si>
  <si>
    <t>Information, Library and Archival Studies</t>
  </si>
  <si>
    <r>
      <t xml:space="preserve">Галузь знань:  </t>
    </r>
    <r>
      <rPr>
        <b/>
        <sz val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В Культура, мистецтво та гуманітарні науки</t>
    </r>
  </si>
  <si>
    <t>Спеціальність: В13 Бібліотечна, інформаційна та архівна справа</t>
  </si>
  <si>
    <r>
      <t xml:space="preserve">Освітня кваліфікація: </t>
    </r>
    <r>
      <rPr>
        <b/>
        <sz val="10"/>
        <rFont val="Times New Roman"/>
        <family val="1"/>
        <charset val="204"/>
      </rPr>
      <t xml:space="preserve">магістр з </t>
    </r>
    <r>
      <rPr>
        <sz val="10"/>
        <rFont val="Times New Roman"/>
        <family val="1"/>
        <charset val="204"/>
      </rPr>
      <t xml:space="preserve"> бібліотечної, інформаційної та архівної справи</t>
    </r>
  </si>
  <si>
    <t>Психолого-педагогічні засади і методика викладання в умовах інклюзивного навчання у вищій освіті</t>
  </si>
  <si>
    <t>Методологія та організація наукових досліджень</t>
  </si>
  <si>
    <t>Правове забезпечення інформаційної діяльності та захист інтелектуальної власності</t>
  </si>
  <si>
    <r>
      <t>Управління інноваційними документно</t>
    </r>
    <r>
      <rPr>
        <sz val="12"/>
        <color rgb="FFFF0000"/>
        <rFont val="Times New Roman"/>
        <family val="1"/>
        <charset val="204"/>
      </rPr>
      <t>-</t>
    </r>
    <r>
      <rPr>
        <sz val="12"/>
        <rFont val="Times New Roman"/>
        <family val="1"/>
        <charset val="204"/>
      </rPr>
      <t>інформаційними проєктами</t>
    </r>
  </si>
  <si>
    <t>Стратегічний та операційний менеджмент і маркетинг у професійній діяльності</t>
  </si>
  <si>
    <t>Прикладні соціокомунікаційні технології</t>
  </si>
  <si>
    <t>Інформаційно-аналітична діяльність</t>
  </si>
  <si>
    <t>Бібліотекознавство та адміністрування бібліотечних систем</t>
  </si>
  <si>
    <t>Архівознавство та адміністрування архівних фондів</t>
  </si>
  <si>
    <t>Аналітико-синтетичне опрацювання наукової та управлінської інформації</t>
  </si>
  <si>
    <t>Автоматизація інформаційних процесів у галузі</t>
  </si>
  <si>
    <t>ID 78586</t>
  </si>
  <si>
    <t>протокол № 2</t>
  </si>
  <si>
    <t>від "30" квітня 2026 р.</t>
  </si>
  <si>
    <t>"30" квітня 2026 р.</t>
  </si>
  <si>
    <r>
      <t>ПОЗНАЧЕННЯ:</t>
    </r>
    <r>
      <rPr>
        <sz val="8"/>
        <rFont val="Times New Roman"/>
        <family val="1"/>
        <charset val="204"/>
      </rPr>
      <t xml:space="preserve"> Т – теоретичне навчання; С – екзаменаційна сесія; П – практика; К – канікули; Д – виконання дипломного проекту; З – захист дипломного проєкту (роботи). </t>
    </r>
  </si>
  <si>
    <t>IV. АТЕСТАЦІЯ</t>
  </si>
  <si>
    <t>Назва навчальної дисципліни</t>
  </si>
  <si>
    <t>Форма
 випускової атестації                                           (іспит, дипломний проєкт (робота))</t>
  </si>
  <si>
    <t>Захист</t>
  </si>
  <si>
    <t xml:space="preserve">Виробнича (переддипломна) </t>
  </si>
  <si>
    <r>
      <t xml:space="preserve">Термін навчання:  </t>
    </r>
    <r>
      <rPr>
        <b/>
        <sz val="10"/>
        <rFont val="Times New Roman"/>
        <family val="1"/>
        <charset val="204"/>
      </rPr>
      <t>1 рік 4 місяця</t>
    </r>
    <r>
      <rPr>
        <sz val="10"/>
        <rFont val="Times New Roman"/>
        <family val="1"/>
        <charset val="204"/>
      </rPr>
      <t xml:space="preserve"> </t>
    </r>
  </si>
  <si>
    <t>Директор Інституту філології та масових комунікацій</t>
  </si>
  <si>
    <t>Завідувач кафедри туризму, документних та міжкультурних комунікацій</t>
  </si>
  <si>
    <t>______________ Людмила ТАНСЬКА</t>
  </si>
  <si>
    <t xml:space="preserve">з туризму, культури та документно-інформаційних комунікацій </t>
  </si>
  <si>
    <t>В.о. Проректор з освітньої</t>
  </si>
  <si>
    <t xml:space="preserve">________Октябрина ЧЕМАКІНА </t>
  </si>
  <si>
    <t xml:space="preserve">_____Вікторія БАУЛА </t>
  </si>
  <si>
    <t>______Світлана НЕСТЕРЕНКО</t>
  </si>
  <si>
    <t>В.о .голова Науково-методичного об'єднання</t>
  </si>
  <si>
    <t>НАЗВА ОСВІТНІХ КОМПОНЕНТІВ</t>
  </si>
  <si>
    <t>ІІІ. Вибіркові компоненти освітньої програми</t>
  </si>
  <si>
    <t>Вибіркові компоненти освітньої програми</t>
  </si>
  <si>
    <t>ВК 3.1</t>
  </si>
  <si>
    <t>ВК 3.2</t>
  </si>
  <si>
    <t>ВК 3.3</t>
  </si>
  <si>
    <t>ВК 3.4</t>
  </si>
  <si>
    <t>ВК 3.5</t>
  </si>
  <si>
    <t>КР 1</t>
  </si>
  <si>
    <t>Курсова робота з освітньої компоненти "Інформаційно-аналітична діяльність"</t>
  </si>
  <si>
    <t>МКР</t>
  </si>
  <si>
    <t>Всього ВК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</si>
</sst>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"/>
    <numFmt numFmtId="165" formatCode="\1\.0"/>
    <numFmt numFmtId="166" formatCode="\1\.00"/>
    <numFmt numFmtId="167" formatCode="\2\.0"/>
    <numFmt numFmtId="168" formatCode="\3\.0"/>
    <numFmt numFmtId="169" formatCode="\3\.00"/>
  </numFmts>
  <fonts count="75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sz val="10"/>
      <name val="Arial Cyr"/>
      <charset val="204"/>
    </font>
    <font>
      <sz val="8"/>
      <name val="Arial Cyr"/>
      <family val="2"/>
      <charset val="204"/>
    </font>
    <font>
      <b/>
      <sz val="10"/>
      <name val="Times New Roman Cyr"/>
      <charset val="204"/>
    </font>
    <font>
      <b/>
      <sz val="14"/>
      <name val="Times New Roman Cyr"/>
      <charset val="204"/>
    </font>
    <font>
      <sz val="14"/>
      <name val="Times New Roman Cyr"/>
      <charset val="204"/>
    </font>
    <font>
      <sz val="10"/>
      <name val="Times New Roman Cyr"/>
      <charset val="204"/>
    </font>
    <font>
      <sz val="10"/>
      <name val="Condens"/>
      <charset val="238"/>
    </font>
    <font>
      <b/>
      <sz val="10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2"/>
      <name val="Times New Roman Cyr"/>
      <family val="1"/>
      <charset val="204"/>
    </font>
    <font>
      <b/>
      <sz val="12"/>
      <name val="Times New Roman Cyr"/>
      <charset val="204"/>
    </font>
    <font>
      <sz val="12"/>
      <name val="Times New Roman Cyr"/>
      <charset val="204"/>
    </font>
    <font>
      <b/>
      <sz val="22"/>
      <name val="Times New Roman Cyr"/>
      <charset val="204"/>
    </font>
    <font>
      <sz val="22"/>
      <name val="Times New Roman Cyr"/>
      <charset val="204"/>
    </font>
    <font>
      <sz val="11"/>
      <name val="Times New Roman Cyr"/>
      <charset val="204"/>
    </font>
    <font>
      <sz val="12"/>
      <name val="Arial Cyr"/>
      <charset val="204"/>
    </font>
    <font>
      <sz val="14"/>
      <name val="Times New Roman Cyr"/>
      <family val="1"/>
      <charset val="204"/>
    </font>
    <font>
      <sz val="10"/>
      <name val="Times New Roman Cyr"/>
      <family val="1"/>
      <charset val="204"/>
    </font>
    <font>
      <sz val="11"/>
      <name val="Times New Roman Cyr"/>
      <family val="1"/>
      <charset val="204"/>
    </font>
    <font>
      <sz val="8"/>
      <name val="Times New Roman Cyr"/>
      <family val="1"/>
      <charset val="204"/>
    </font>
    <font>
      <sz val="10"/>
      <color indexed="10"/>
      <name val="Arial Cyr"/>
      <family val="2"/>
      <charset val="204"/>
    </font>
    <font>
      <sz val="10"/>
      <color indexed="56"/>
      <name val="Arial Cyr"/>
      <family val="2"/>
      <charset val="204"/>
    </font>
    <font>
      <sz val="10"/>
      <color indexed="8"/>
      <name val="Arial Cyr"/>
      <family val="2"/>
      <charset val="204"/>
    </font>
    <font>
      <sz val="8"/>
      <color indexed="56"/>
      <name val="Arial Cyr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14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Arial Cyr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6"/>
      <name val="Times New Roman"/>
      <family val="1"/>
      <charset val="204"/>
    </font>
    <font>
      <sz val="18"/>
      <name val="Times New Roman"/>
      <family val="1"/>
      <charset val="204"/>
    </font>
    <font>
      <b/>
      <sz val="13"/>
      <name val="Times New Roman"/>
      <family val="1"/>
      <charset val="204"/>
    </font>
    <font>
      <sz val="9"/>
      <name val="Times New Roman"/>
      <family val="1"/>
      <charset val="204"/>
    </font>
    <font>
      <i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i/>
      <sz val="14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Arial Cyr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Arial Cyr"/>
      <charset val="204"/>
    </font>
    <font>
      <b/>
      <sz val="14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sz val="14"/>
      <name val="Arial Cyr"/>
      <charset val="204"/>
    </font>
    <font>
      <b/>
      <u/>
      <sz val="14"/>
      <name val="Times New Roman"/>
      <family val="1"/>
      <charset val="204"/>
    </font>
    <font>
      <u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6"/>
      <name val="Times New Roman"/>
      <family val="1"/>
      <charset val="204"/>
    </font>
    <font>
      <sz val="12"/>
      <color rgb="FF00206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rgb="FF002060"/>
      <name val="Times New Roman"/>
      <family val="1"/>
      <charset val="204"/>
    </font>
    <font>
      <sz val="11"/>
      <color rgb="FF002060"/>
      <name val="Times New Roman"/>
      <family val="1"/>
      <charset val="204"/>
    </font>
    <font>
      <sz val="11"/>
      <color indexed="18"/>
      <name val="Times New Roman"/>
      <family val="1"/>
      <charset val="204"/>
    </font>
    <font>
      <b/>
      <sz val="11"/>
      <color indexed="18"/>
      <name val="Times New Roman"/>
      <family val="1"/>
      <charset val="204"/>
    </font>
    <font>
      <sz val="11"/>
      <color indexed="58"/>
      <name val="Times New Roman"/>
      <family val="1"/>
      <charset val="204"/>
    </font>
    <font>
      <b/>
      <sz val="12"/>
      <color rgb="FF002060"/>
      <name val="Times New Roman Cyr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9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26"/>
      </right>
      <top style="medium">
        <color indexed="64"/>
      </top>
      <bottom style="thin">
        <color indexed="64"/>
      </bottom>
      <diagonal/>
    </border>
    <border>
      <left style="thin">
        <color indexed="26"/>
      </left>
      <right style="thin">
        <color indexed="26"/>
      </right>
      <top style="medium">
        <color indexed="64"/>
      </top>
      <bottom style="thin">
        <color indexed="64"/>
      </bottom>
      <diagonal/>
    </border>
    <border>
      <left style="thin">
        <color indexed="26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0">
    <xf numFmtId="0" fontId="0" fillId="0" borderId="0"/>
    <xf numFmtId="0" fontId="47" fillId="0" borderId="0"/>
    <xf numFmtId="9" fontId="5" fillId="0" borderId="0" applyFont="0" applyFill="0" applyBorder="0" applyAlignment="0" applyProtection="0"/>
    <xf numFmtId="0" fontId="3" fillId="0" borderId="0"/>
    <xf numFmtId="0" fontId="5" fillId="0" borderId="0"/>
    <xf numFmtId="0" fontId="50" fillId="0" borderId="0">
      <protection locked="0"/>
    </xf>
    <xf numFmtId="0" fontId="2" fillId="0" borderId="0"/>
    <xf numFmtId="9" fontId="2" fillId="0" borderId="0" applyFont="0" applyFill="0" applyBorder="0" applyAlignment="0" applyProtection="0"/>
    <xf numFmtId="0" fontId="5" fillId="0" borderId="0">
      <protection locked="0"/>
    </xf>
    <xf numFmtId="0" fontId="65" fillId="0" borderId="0"/>
  </cellStyleXfs>
  <cellXfs count="85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0" xfId="0" applyAlignment="1">
      <alignment horizontal="centerContinuous"/>
    </xf>
    <xf numFmtId="0" fontId="0" fillId="0" borderId="3" xfId="0" applyBorder="1" applyAlignment="1">
      <alignment horizontal="centerContinuous"/>
    </xf>
    <xf numFmtId="0" fontId="0" fillId="0" borderId="2" xfId="0" applyBorder="1" applyAlignment="1">
      <alignment horizontal="centerContinuous"/>
    </xf>
    <xf numFmtId="0" fontId="0" fillId="0" borderId="4" xfId="0" applyBorder="1" applyAlignment="1">
      <alignment horizontal="centerContinuous"/>
    </xf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Continuous"/>
    </xf>
    <xf numFmtId="0" fontId="0" fillId="0" borderId="8" xfId="0" applyBorder="1"/>
    <xf numFmtId="0" fontId="0" fillId="0" borderId="9" xfId="0" applyBorder="1"/>
    <xf numFmtId="0" fontId="0" fillId="0" borderId="9" xfId="0" applyBorder="1" applyAlignment="1">
      <alignment horizontal="centerContinuous"/>
    </xf>
    <xf numFmtId="0" fontId="5" fillId="0" borderId="1" xfId="0" applyFont="1" applyBorder="1"/>
    <xf numFmtId="167" fontId="0" fillId="0" borderId="2" xfId="0" applyNumberFormat="1" applyBorder="1"/>
    <xf numFmtId="168" fontId="0" fillId="0" borderId="2" xfId="0" applyNumberFormat="1" applyBorder="1"/>
    <xf numFmtId="169" fontId="0" fillId="0" borderId="2" xfId="0" applyNumberForma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0" fontId="0" fillId="0" borderId="13" xfId="0" applyBorder="1"/>
    <xf numFmtId="0" fontId="0" fillId="0" borderId="14" xfId="0" applyBorder="1"/>
    <xf numFmtId="165" fontId="0" fillId="0" borderId="13" xfId="0" applyNumberFormat="1" applyBorder="1" applyAlignment="1">
      <alignment horizontal="center"/>
    </xf>
    <xf numFmtId="166" fontId="0" fillId="0" borderId="13" xfId="0" applyNumberFormat="1" applyBorder="1" applyAlignment="1">
      <alignment horizontal="center"/>
    </xf>
    <xf numFmtId="0" fontId="4" fillId="0" borderId="0" xfId="0" applyFont="1" applyAlignment="1">
      <alignment horizontal="centerContinuous"/>
    </xf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 applyAlignment="1">
      <alignment horizontal="centerContinuous"/>
    </xf>
    <xf numFmtId="0" fontId="4" fillId="0" borderId="22" xfId="0" applyFont="1" applyBorder="1" applyAlignment="1">
      <alignment horizontal="centerContinuous"/>
    </xf>
    <xf numFmtId="0" fontId="0" fillId="0" borderId="20" xfId="0" applyBorder="1" applyAlignment="1">
      <alignment horizontal="centerContinuous"/>
    </xf>
    <xf numFmtId="0" fontId="4" fillId="0" borderId="23" xfId="0" applyFont="1" applyBorder="1" applyAlignment="1">
      <alignment horizontal="centerContinuous"/>
    </xf>
    <xf numFmtId="0" fontId="0" fillId="0" borderId="23" xfId="0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0" fillId="0" borderId="24" xfId="0" applyBorder="1" applyAlignment="1">
      <alignment horizontal="centerContinuous"/>
    </xf>
    <xf numFmtId="0" fontId="0" fillId="0" borderId="18" xfId="0" applyBorder="1" applyAlignment="1">
      <alignment horizontal="centerContinuous"/>
    </xf>
    <xf numFmtId="0" fontId="0" fillId="0" borderId="25" xfId="0" applyBorder="1" applyAlignment="1">
      <alignment horizontal="centerContinuous"/>
    </xf>
    <xf numFmtId="0" fontId="0" fillId="0" borderId="26" xfId="0" applyBorder="1"/>
    <xf numFmtId="0" fontId="0" fillId="0" borderId="21" xfId="0" applyBorder="1" applyAlignment="1"/>
    <xf numFmtId="0" fontId="0" fillId="0" borderId="27" xfId="0" applyBorder="1" applyAlignment="1"/>
    <xf numFmtId="0" fontId="0" fillId="0" borderId="28" xfId="0" applyBorder="1"/>
    <xf numFmtId="0" fontId="4" fillId="0" borderId="3" xfId="0" applyFont="1" applyBorder="1" applyAlignment="1">
      <alignment horizontal="centerContinuous"/>
    </xf>
    <xf numFmtId="0" fontId="4" fillId="0" borderId="20" xfId="0" applyFont="1" applyBorder="1" applyAlignment="1">
      <alignment horizontal="centerContinuous"/>
    </xf>
    <xf numFmtId="0" fontId="0" fillId="0" borderId="19" xfId="0" applyBorder="1" applyAlignment="1">
      <alignment horizontal="centerContinuous"/>
    </xf>
    <xf numFmtId="0" fontId="0" fillId="0" borderId="0" xfId="0" applyAlignment="1"/>
    <xf numFmtId="0" fontId="0" fillId="0" borderId="26" xfId="0" applyBorder="1" applyAlignment="1">
      <alignment horizontal="centerContinuous"/>
    </xf>
    <xf numFmtId="0" fontId="0" fillId="0" borderId="29" xfId="0" applyBorder="1"/>
    <xf numFmtId="0" fontId="4" fillId="0" borderId="0" xfId="0" applyFont="1" applyBorder="1" applyAlignment="1">
      <alignment horizontal="centerContinuous"/>
    </xf>
    <xf numFmtId="0" fontId="0" fillId="0" borderId="17" xfId="0" applyBorder="1" applyAlignment="1">
      <alignment horizontal="centerContinuous"/>
    </xf>
    <xf numFmtId="0" fontId="0" fillId="0" borderId="30" xfId="0" applyBorder="1"/>
    <xf numFmtId="0" fontId="0" fillId="0" borderId="31" xfId="0" applyBorder="1" applyAlignment="1">
      <alignment horizontal="centerContinuous"/>
    </xf>
    <xf numFmtId="49" fontId="0" fillId="0" borderId="2" xfId="0" applyNumberFormat="1" applyBorder="1" applyAlignment="1">
      <alignment horizontal="centerContinuous"/>
    </xf>
    <xf numFmtId="49" fontId="0" fillId="0" borderId="1" xfId="0" applyNumberForma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0" fillId="0" borderId="0" xfId="0" quotePrefix="1" applyAlignment="1">
      <alignment horizontal="left"/>
    </xf>
    <xf numFmtId="0" fontId="0" fillId="0" borderId="2" xfId="0" quotePrefix="1" applyBorder="1" applyAlignment="1">
      <alignment horizontal="left"/>
    </xf>
    <xf numFmtId="0" fontId="0" fillId="0" borderId="4" xfId="0" applyBorder="1"/>
    <xf numFmtId="0" fontId="0" fillId="0" borderId="32" xfId="0" applyBorder="1" applyAlignment="1">
      <alignment horizontal="centerContinuous"/>
    </xf>
    <xf numFmtId="0" fontId="0" fillId="0" borderId="28" xfId="0" applyBorder="1" applyAlignment="1"/>
    <xf numFmtId="165" fontId="0" fillId="0" borderId="13" xfId="0" applyNumberFormat="1" applyBorder="1" applyAlignment="1">
      <alignment horizontal="center" vertical="center"/>
    </xf>
    <xf numFmtId="0" fontId="0" fillId="0" borderId="3" xfId="0" applyBorder="1" applyAlignment="1">
      <alignment horizontal="center" textRotation="90"/>
    </xf>
    <xf numFmtId="0" fontId="0" fillId="0" borderId="9" xfId="0" applyBorder="1" applyAlignment="1">
      <alignment horizontal="center" textRotation="90"/>
    </xf>
    <xf numFmtId="0" fontId="0" fillId="0" borderId="3" xfId="0" applyBorder="1" applyAlignment="1">
      <alignment horizontal="center"/>
    </xf>
    <xf numFmtId="0" fontId="6" fillId="0" borderId="18" xfId="0" applyFont="1" applyBorder="1"/>
    <xf numFmtId="0" fontId="6" fillId="0" borderId="25" xfId="0" applyFont="1" applyBorder="1"/>
    <xf numFmtId="0" fontId="0" fillId="0" borderId="2" xfId="0" applyBorder="1" applyAlignment="1">
      <alignment horizontal="left"/>
    </xf>
    <xf numFmtId="169" fontId="0" fillId="0" borderId="33" xfId="0" applyNumberFormat="1" applyBorder="1"/>
    <xf numFmtId="0" fontId="0" fillId="0" borderId="0" xfId="0" applyBorder="1" applyAlignment="1">
      <alignment horizontal="centerContinuous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 vertical="center" wrapText="1"/>
    </xf>
    <xf numFmtId="49" fontId="0" fillId="0" borderId="2" xfId="0" applyNumberFormat="1" applyBorder="1" applyAlignment="1">
      <alignment horizontal="center" vertical="top"/>
    </xf>
    <xf numFmtId="49" fontId="0" fillId="0" borderId="34" xfId="0" applyNumberFormat="1" applyBorder="1" applyAlignment="1">
      <alignment horizontal="center" vertical="top"/>
    </xf>
    <xf numFmtId="0" fontId="0" fillId="0" borderId="10" xfId="0" applyBorder="1" applyAlignment="1">
      <alignment horizontal="left" vertical="center" wrapText="1"/>
    </xf>
    <xf numFmtId="0" fontId="0" fillId="0" borderId="10" xfId="0" applyBorder="1" applyAlignment="1">
      <alignment vertical="center" wrapText="1"/>
    </xf>
    <xf numFmtId="0" fontId="0" fillId="0" borderId="33" xfId="0" applyBorder="1"/>
    <xf numFmtId="1" fontId="0" fillId="0" borderId="2" xfId="0" applyNumberFormat="1" applyBorder="1"/>
    <xf numFmtId="49" fontId="0" fillId="0" borderId="2" xfId="0" applyNumberFormat="1" applyBorder="1" applyAlignment="1">
      <alignment horizontal="center" vertical="center"/>
    </xf>
    <xf numFmtId="0" fontId="0" fillId="0" borderId="2" xfId="0" applyBorder="1" applyAlignment="1" applyProtection="1">
      <alignment horizontal="left" vertical="center" wrapText="1"/>
    </xf>
    <xf numFmtId="49" fontId="0" fillId="0" borderId="19" xfId="0" applyNumberFormat="1" applyBorder="1" applyAlignment="1">
      <alignment horizontal="left" vertical="center"/>
    </xf>
    <xf numFmtId="0" fontId="7" fillId="0" borderId="0" xfId="0" applyFont="1" applyAlignment="1">
      <alignment horizontal="centerContinuous"/>
    </xf>
    <xf numFmtId="0" fontId="9" fillId="0" borderId="0" xfId="0" applyFont="1"/>
    <xf numFmtId="0" fontId="10" fillId="0" borderId="0" xfId="0" applyFont="1" applyAlignment="1">
      <alignment horizontal="centerContinuous"/>
    </xf>
    <xf numFmtId="0" fontId="11" fillId="0" borderId="0" xfId="0" applyFont="1"/>
    <xf numFmtId="0" fontId="9" fillId="0" borderId="0" xfId="0" applyFont="1" applyAlignment="1">
      <alignment horizontal="centerContinuous"/>
    </xf>
    <xf numFmtId="0" fontId="10" fillId="0" borderId="0" xfId="0" applyFont="1" applyAlignment="1"/>
    <xf numFmtId="0" fontId="10" fillId="0" borderId="0" xfId="0" applyFont="1"/>
    <xf numFmtId="0" fontId="15" fillId="0" borderId="0" xfId="0" applyFont="1" applyAlignment="1">
      <alignment horizontal="centerContinuous"/>
    </xf>
    <xf numFmtId="0" fontId="16" fillId="0" borderId="0" xfId="0" applyFont="1" applyAlignment="1">
      <alignment horizontal="centerContinuous"/>
    </xf>
    <xf numFmtId="0" fontId="17" fillId="0" borderId="0" xfId="0" applyFont="1" applyAlignment="1">
      <alignment horizontal="centerContinuous"/>
    </xf>
    <xf numFmtId="0" fontId="18" fillId="0" borderId="0" xfId="0" applyFont="1" applyAlignment="1">
      <alignment horizontal="centerContinuous"/>
    </xf>
    <xf numFmtId="0" fontId="19" fillId="0" borderId="35" xfId="0" applyFont="1" applyBorder="1" applyAlignment="1">
      <alignment horizontal="centerContinuous"/>
    </xf>
    <xf numFmtId="0" fontId="19" fillId="0" borderId="1" xfId="0" applyFont="1" applyBorder="1" applyAlignment="1">
      <alignment horizontal="centerContinuous"/>
    </xf>
    <xf numFmtId="0" fontId="19" fillId="0" borderId="2" xfId="0" applyFont="1" applyBorder="1" applyAlignment="1">
      <alignment horizontal="centerContinuous"/>
    </xf>
    <xf numFmtId="0" fontId="19" fillId="0" borderId="2" xfId="0" applyFont="1" applyBorder="1" applyAlignment="1">
      <alignment horizontal="center"/>
    </xf>
    <xf numFmtId="0" fontId="19" fillId="0" borderId="2" xfId="0" applyFont="1" applyBorder="1" applyAlignment="1">
      <alignment horizontal="left"/>
    </xf>
    <xf numFmtId="0" fontId="19" fillId="0" borderId="33" xfId="0" applyFont="1" applyBorder="1"/>
    <xf numFmtId="0" fontId="19" fillId="0" borderId="33" xfId="0" applyFont="1" applyBorder="1" applyAlignment="1">
      <alignment horizontal="centerContinuous"/>
    </xf>
    <xf numFmtId="0" fontId="9" fillId="0" borderId="36" xfId="0" applyFont="1" applyBorder="1" applyAlignment="1">
      <alignment horizontal="centerContinuous"/>
    </xf>
    <xf numFmtId="0" fontId="10" fillId="0" borderId="12" xfId="0" applyFont="1" applyBorder="1"/>
    <xf numFmtId="0" fontId="16" fillId="0" borderId="12" xfId="0" applyFont="1" applyBorder="1" applyAlignment="1">
      <alignment horizontal="centerContinuous"/>
    </xf>
    <xf numFmtId="0" fontId="8" fillId="0" borderId="12" xfId="0" applyFont="1" applyBorder="1" applyAlignment="1">
      <alignment horizontal="centerContinuous"/>
    </xf>
    <xf numFmtId="0" fontId="16" fillId="0" borderId="12" xfId="0" applyFont="1" applyBorder="1"/>
    <xf numFmtId="0" fontId="19" fillId="0" borderId="12" xfId="0" applyFont="1" applyBorder="1" applyAlignment="1">
      <alignment horizontal="centerContinuous"/>
    </xf>
    <xf numFmtId="0" fontId="16" fillId="0" borderId="12" xfId="0" applyFont="1" applyBorder="1" applyAlignment="1"/>
    <xf numFmtId="0" fontId="9" fillId="0" borderId="37" xfId="0" applyFont="1" applyBorder="1" applyAlignment="1">
      <alignment horizontal="centerContinuous"/>
    </xf>
    <xf numFmtId="0" fontId="9" fillId="0" borderId="38" xfId="0" applyFont="1" applyBorder="1" applyAlignment="1">
      <alignment horizontal="centerContinuous"/>
    </xf>
    <xf numFmtId="0" fontId="10" fillId="0" borderId="1" xfId="0" applyFont="1" applyBorder="1"/>
    <xf numFmtId="0" fontId="16" fillId="0" borderId="1" xfId="0" applyFont="1" applyBorder="1" applyAlignment="1">
      <alignment horizontal="centerContinuous"/>
    </xf>
    <xf numFmtId="0" fontId="8" fillId="0" borderId="1" xfId="0" applyFont="1" applyBorder="1" applyAlignment="1">
      <alignment horizontal="centerContinuous"/>
    </xf>
    <xf numFmtId="0" fontId="16" fillId="0" borderId="1" xfId="0" applyFont="1" applyBorder="1"/>
    <xf numFmtId="0" fontId="16" fillId="0" borderId="1" xfId="0" applyFont="1" applyBorder="1" applyAlignment="1"/>
    <xf numFmtId="0" fontId="9" fillId="0" borderId="24" xfId="0" applyFont="1" applyBorder="1" applyAlignment="1">
      <alignment horizontal="centerContinuous"/>
    </xf>
    <xf numFmtId="0" fontId="9" fillId="0" borderId="39" xfId="0" applyFont="1" applyBorder="1" applyAlignment="1">
      <alignment horizontal="centerContinuous"/>
    </xf>
    <xf numFmtId="0" fontId="10" fillId="0" borderId="18" xfId="0" applyFont="1" applyBorder="1"/>
    <xf numFmtId="0" fontId="7" fillId="0" borderId="18" xfId="0" applyFont="1" applyBorder="1" applyAlignment="1">
      <alignment horizontal="centerContinuous"/>
    </xf>
    <xf numFmtId="0" fontId="16" fillId="0" borderId="18" xfId="0" applyFont="1" applyBorder="1" applyAlignment="1">
      <alignment horizontal="centerContinuous"/>
    </xf>
    <xf numFmtId="0" fontId="9" fillId="0" borderId="25" xfId="0" applyFont="1" applyBorder="1" applyAlignment="1">
      <alignment horizontal="centerContinuous"/>
    </xf>
    <xf numFmtId="0" fontId="16" fillId="0" borderId="0" xfId="0" applyFont="1" applyAlignment="1"/>
    <xf numFmtId="0" fontId="15" fillId="0" borderId="40" xfId="0" applyFont="1" applyBorder="1" applyAlignment="1"/>
    <xf numFmtId="0" fontId="8" fillId="0" borderId="40" xfId="0" applyFont="1" applyBorder="1" applyAlignment="1">
      <alignment horizontal="centerContinuous"/>
    </xf>
    <xf numFmtId="0" fontId="19" fillId="0" borderId="40" xfId="0" applyFont="1" applyBorder="1" applyAlignment="1">
      <alignment horizontal="centerContinuous"/>
    </xf>
    <xf numFmtId="0" fontId="10" fillId="0" borderId="40" xfId="0" applyFont="1" applyBorder="1" applyAlignment="1">
      <alignment horizontal="centerContinuous"/>
    </xf>
    <xf numFmtId="0" fontId="16" fillId="0" borderId="0" xfId="0" applyFont="1"/>
    <xf numFmtId="0" fontId="20" fillId="0" borderId="0" xfId="0" applyFont="1"/>
    <xf numFmtId="0" fontId="19" fillId="0" borderId="0" xfId="0" applyFont="1" applyBorder="1" applyAlignment="1">
      <alignment horizontal="centerContinuous"/>
    </xf>
    <xf numFmtId="0" fontId="20" fillId="0" borderId="0" xfId="0" applyFont="1" applyAlignment="1">
      <alignment horizontal="centerContinuous"/>
    </xf>
    <xf numFmtId="16" fontId="0" fillId="0" borderId="0" xfId="0" applyNumberFormat="1"/>
    <xf numFmtId="0" fontId="10" fillId="0" borderId="0" xfId="0" applyFont="1" applyAlignment="1">
      <alignment horizontal="centerContinuous" wrapText="1"/>
    </xf>
    <xf numFmtId="0" fontId="12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21" fillId="0" borderId="1" xfId="0" applyFont="1" applyBorder="1" applyAlignment="1">
      <alignment horizontal="centerContinuous"/>
    </xf>
    <xf numFmtId="0" fontId="21" fillId="0" borderId="15" xfId="0" applyFont="1" applyBorder="1" applyAlignment="1">
      <alignment horizontal="centerContinuous"/>
    </xf>
    <xf numFmtId="0" fontId="19" fillId="0" borderId="18" xfId="0" applyFont="1" applyBorder="1"/>
    <xf numFmtId="0" fontId="10" fillId="0" borderId="0" xfId="0" applyFont="1" applyBorder="1" applyAlignment="1">
      <alignment horizontal="centerContinuous"/>
    </xf>
    <xf numFmtId="0" fontId="12" fillId="0" borderId="12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2" fillId="0" borderId="40" xfId="0" applyFont="1" applyBorder="1" applyAlignment="1">
      <alignment horizontal="center"/>
    </xf>
    <xf numFmtId="0" fontId="22" fillId="0" borderId="0" xfId="0" applyFont="1" applyAlignment="1">
      <alignment horizontal="centerContinuous"/>
    </xf>
    <xf numFmtId="0" fontId="10" fillId="0" borderId="0" xfId="0" quotePrefix="1" applyFont="1" applyAlignment="1">
      <alignment horizontal="center"/>
    </xf>
    <xf numFmtId="0" fontId="13" fillId="0" borderId="0" xfId="0" applyFont="1" applyAlignment="1">
      <alignment horizontal="center" wrapText="1"/>
    </xf>
    <xf numFmtId="0" fontId="13" fillId="0" borderId="0" xfId="0" applyFont="1" applyAlignment="1">
      <alignment horizontal="center" vertical="center"/>
    </xf>
    <xf numFmtId="0" fontId="21" fillId="0" borderId="0" xfId="0" applyFont="1" applyAlignment="1">
      <alignment horizontal="centerContinuous"/>
    </xf>
    <xf numFmtId="0" fontId="21" fillId="0" borderId="0" xfId="0" applyFont="1"/>
    <xf numFmtId="0" fontId="13" fillId="0" borderId="0" xfId="0" quotePrefix="1" applyFont="1" applyAlignment="1">
      <alignment horizontal="left"/>
    </xf>
    <xf numFmtId="0" fontId="13" fillId="0" borderId="0" xfId="0" applyFont="1"/>
    <xf numFmtId="0" fontId="10" fillId="0" borderId="0" xfId="0" quotePrefix="1" applyFont="1" applyBorder="1" applyAlignment="1">
      <alignment horizont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wrapText="1"/>
    </xf>
    <xf numFmtId="0" fontId="16" fillId="0" borderId="19" xfId="0" applyFont="1" applyBorder="1" applyAlignment="1">
      <alignment horizontal="centerContinuous"/>
    </xf>
    <xf numFmtId="0" fontId="16" fillId="0" borderId="0" xfId="0" applyFont="1" applyAlignment="1">
      <alignment horizontal="center"/>
    </xf>
    <xf numFmtId="0" fontId="19" fillId="0" borderId="41" xfId="0" applyFont="1" applyBorder="1" applyAlignment="1">
      <alignment horizontal="centerContinuous"/>
    </xf>
    <xf numFmtId="0" fontId="19" fillId="0" borderId="42" xfId="0" applyFont="1" applyBorder="1" applyAlignment="1">
      <alignment horizontal="centerContinuous"/>
    </xf>
    <xf numFmtId="0" fontId="19" fillId="0" borderId="11" xfId="0" applyFont="1" applyBorder="1" applyAlignment="1">
      <alignment horizontal="centerContinuous"/>
    </xf>
    <xf numFmtId="0" fontId="10" fillId="0" borderId="19" xfId="0" applyFont="1" applyBorder="1"/>
    <xf numFmtId="0" fontId="19" fillId="0" borderId="4" xfId="0" applyFont="1" applyBorder="1" applyAlignment="1">
      <alignment horizontal="centerContinuous"/>
    </xf>
    <xf numFmtId="0" fontId="19" fillId="0" borderId="1" xfId="0" applyFont="1" applyBorder="1"/>
    <xf numFmtId="0" fontId="23" fillId="0" borderId="1" xfId="0" applyFont="1" applyBorder="1"/>
    <xf numFmtId="0" fontId="13" fillId="0" borderId="12" xfId="0" applyFont="1" applyBorder="1"/>
    <xf numFmtId="0" fontId="13" fillId="0" borderId="1" xfId="0" applyFont="1" applyBorder="1"/>
    <xf numFmtId="0" fontId="24" fillId="0" borderId="33" xfId="0" applyFont="1" applyBorder="1" applyAlignment="1">
      <alignment horizontal="center"/>
    </xf>
    <xf numFmtId="0" fontId="24" fillId="0" borderId="18" xfId="0" applyFont="1" applyBorder="1" applyAlignment="1">
      <alignment horizontal="center"/>
    </xf>
    <xf numFmtId="0" fontId="0" fillId="0" borderId="43" xfId="0" applyBorder="1" applyAlignment="1">
      <alignment vertical="center" wrapText="1"/>
    </xf>
    <xf numFmtId="49" fontId="0" fillId="0" borderId="33" xfId="0" applyNumberFormat="1" applyBorder="1" applyAlignment="1">
      <alignment horizontal="center" vertical="top"/>
    </xf>
    <xf numFmtId="0" fontId="0" fillId="0" borderId="2" xfId="0" applyBorder="1" applyAlignment="1">
      <alignment horizontal="center"/>
    </xf>
    <xf numFmtId="164" fontId="25" fillId="0" borderId="4" xfId="0" applyNumberFormat="1" applyFont="1" applyBorder="1" applyAlignment="1">
      <alignment horizontal="center"/>
    </xf>
    <xf numFmtId="164" fontId="25" fillId="0" borderId="44" xfId="0" applyNumberFormat="1" applyFont="1" applyBorder="1"/>
    <xf numFmtId="164" fontId="25" fillId="0" borderId="1" xfId="0" applyNumberFormat="1" applyFont="1" applyBorder="1"/>
    <xf numFmtId="164" fontId="26" fillId="0" borderId="2" xfId="0" applyNumberFormat="1" applyFont="1" applyBorder="1"/>
    <xf numFmtId="0" fontId="0" fillId="0" borderId="0" xfId="0" applyAlignment="1">
      <alignment horizontal="center"/>
    </xf>
    <xf numFmtId="0" fontId="0" fillId="0" borderId="9" xfId="0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8" xfId="0" applyBorder="1" applyAlignment="1">
      <alignment horizontal="center"/>
    </xf>
    <xf numFmtId="1" fontId="0" fillId="0" borderId="1" xfId="0" applyNumberFormat="1" applyBorder="1"/>
    <xf numFmtId="1" fontId="25" fillId="0" borderId="1" xfId="0" applyNumberFormat="1" applyFont="1" applyBorder="1"/>
    <xf numFmtId="1" fontId="28" fillId="0" borderId="46" xfId="0" applyNumberFormat="1" applyFont="1" applyBorder="1" applyAlignment="1" applyProtection="1">
      <alignment horizontal="center" vertical="center"/>
      <protection hidden="1"/>
    </xf>
    <xf numFmtId="1" fontId="28" fillId="0" borderId="47" xfId="0" applyNumberFormat="1" applyFont="1" applyBorder="1" applyAlignment="1" applyProtection="1">
      <alignment horizontal="center" vertical="center"/>
      <protection hidden="1"/>
    </xf>
    <xf numFmtId="0" fontId="25" fillId="0" borderId="1" xfId="0" applyFont="1" applyBorder="1"/>
    <xf numFmtId="0" fontId="27" fillId="0" borderId="0" xfId="0" applyFont="1" applyBorder="1"/>
    <xf numFmtId="0" fontId="4" fillId="0" borderId="19" xfId="0" applyFont="1" applyBorder="1" applyAlignment="1">
      <alignment horizontal="centerContinuous"/>
    </xf>
    <xf numFmtId="0" fontId="0" fillId="0" borderId="35" xfId="0" applyBorder="1"/>
    <xf numFmtId="0" fontId="0" fillId="0" borderId="2" xfId="0" applyNumberFormat="1" applyBorder="1" applyAlignment="1">
      <alignment horizontal="center"/>
    </xf>
    <xf numFmtId="49" fontId="0" fillId="0" borderId="2" xfId="0" applyNumberFormat="1" applyBorder="1" applyAlignment="1">
      <alignment horizontal="center"/>
    </xf>
    <xf numFmtId="0" fontId="25" fillId="0" borderId="2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27" fillId="0" borderId="2" xfId="0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35" fillId="0" borderId="56" xfId="0" applyFont="1" applyFill="1" applyBorder="1" applyAlignment="1">
      <alignment horizontal="center" vertical="center"/>
    </xf>
    <xf numFmtId="0" fontId="30" fillId="0" borderId="0" xfId="0" applyFont="1" applyFill="1" applyAlignment="1">
      <alignment vertical="center"/>
    </xf>
    <xf numFmtId="0" fontId="31" fillId="0" borderId="0" xfId="0" applyFont="1" applyFill="1"/>
    <xf numFmtId="0" fontId="35" fillId="0" borderId="48" xfId="0" applyFont="1" applyFill="1" applyBorder="1" applyAlignment="1">
      <alignment horizontal="left"/>
    </xf>
    <xf numFmtId="0" fontId="35" fillId="0" borderId="38" xfId="0" applyFont="1" applyFill="1" applyBorder="1" applyAlignment="1">
      <alignment horizontal="center" vertical="center"/>
    </xf>
    <xf numFmtId="0" fontId="35" fillId="0" borderId="0" xfId="0" applyFont="1" applyFill="1" applyBorder="1" applyAlignment="1">
      <alignment horizontal="center"/>
    </xf>
    <xf numFmtId="0" fontId="33" fillId="0" borderId="0" xfId="0" applyFont="1" applyFill="1"/>
    <xf numFmtId="0" fontId="33" fillId="0" borderId="0" xfId="0" applyFont="1" applyFill="1" applyBorder="1"/>
    <xf numFmtId="0" fontId="31" fillId="0" borderId="0" xfId="0" applyFont="1" applyFill="1" applyAlignment="1">
      <alignment horizontal="center" vertical="center"/>
    </xf>
    <xf numFmtId="0" fontId="38" fillId="0" borderId="0" xfId="0" applyFont="1" applyFill="1" applyAlignment="1">
      <alignment vertical="center"/>
    </xf>
    <xf numFmtId="0" fontId="43" fillId="0" borderId="0" xfId="0" applyFont="1" applyFill="1"/>
    <xf numFmtId="0" fontId="45" fillId="0" borderId="0" xfId="0" applyFont="1" applyFill="1"/>
    <xf numFmtId="0" fontId="35" fillId="0" borderId="0" xfId="0" applyFont="1" applyFill="1" applyBorder="1" applyAlignment="1">
      <alignment horizontal="center" vertical="center" textRotation="90" wrapText="1"/>
    </xf>
    <xf numFmtId="0" fontId="35" fillId="0" borderId="36" xfId="0" applyFont="1" applyFill="1" applyBorder="1" applyAlignment="1">
      <alignment horizontal="center" vertical="center" textRotation="90" wrapText="1"/>
    </xf>
    <xf numFmtId="0" fontId="37" fillId="0" borderId="0" xfId="0" applyFont="1" applyFill="1" applyBorder="1" applyAlignment="1">
      <alignment horizontal="left"/>
    </xf>
    <xf numFmtId="0" fontId="31" fillId="0" borderId="0" xfId="0" applyFont="1" applyFill="1" applyBorder="1"/>
    <xf numFmtId="0" fontId="44" fillId="0" borderId="0" xfId="0" applyFont="1" applyFill="1" applyAlignment="1">
      <alignment vertical="center"/>
    </xf>
    <xf numFmtId="0" fontId="40" fillId="0" borderId="0" xfId="0" applyFont="1" applyFill="1" applyAlignment="1">
      <alignment horizontal="center" vertical="center"/>
    </xf>
    <xf numFmtId="0" fontId="31" fillId="0" borderId="0" xfId="0" applyFont="1" applyFill="1" applyAlignment="1">
      <alignment vertical="center" wrapText="1"/>
    </xf>
    <xf numFmtId="0" fontId="41" fillId="0" borderId="0" xfId="0" applyFont="1" applyFill="1" applyAlignment="1">
      <alignment vertical="center" wrapText="1"/>
    </xf>
    <xf numFmtId="0" fontId="40" fillId="0" borderId="0" xfId="0" applyFont="1" applyFill="1" applyAlignment="1">
      <alignment vertical="center"/>
    </xf>
    <xf numFmtId="0" fontId="30" fillId="0" borderId="0" xfId="0" applyFont="1" applyFill="1" applyAlignment="1">
      <alignment vertical="center" wrapText="1"/>
    </xf>
    <xf numFmtId="0" fontId="33" fillId="0" borderId="0" xfId="0" applyFont="1" applyFill="1" applyAlignment="1">
      <alignment horizontal="center" vertical="top"/>
    </xf>
    <xf numFmtId="0" fontId="32" fillId="0" borderId="0" xfId="0" applyFont="1" applyFill="1" applyAlignment="1">
      <alignment horizontal="left" vertical="center"/>
    </xf>
    <xf numFmtId="0" fontId="44" fillId="0" borderId="0" xfId="0" applyFont="1" applyFill="1" applyBorder="1" applyAlignment="1">
      <alignment horizontal="center" vertical="top" wrapText="1"/>
    </xf>
    <xf numFmtId="0" fontId="33" fillId="0" borderId="81" xfId="0" applyFont="1" applyFill="1" applyBorder="1" applyAlignment="1">
      <alignment horizontal="center" vertical="center"/>
    </xf>
    <xf numFmtId="0" fontId="33" fillId="0" borderId="30" xfId="0" applyFont="1" applyFill="1" applyBorder="1" applyAlignment="1">
      <alignment horizontal="center" vertical="center"/>
    </xf>
    <xf numFmtId="0" fontId="38" fillId="0" borderId="0" xfId="0" applyFont="1" applyFill="1" applyBorder="1" applyAlignment="1">
      <alignment vertical="center"/>
    </xf>
    <xf numFmtId="0" fontId="30" fillId="0" borderId="0" xfId="0" applyFont="1" applyFill="1" applyBorder="1" applyAlignment="1">
      <alignment horizontal="left" vertical="center"/>
    </xf>
    <xf numFmtId="0" fontId="30" fillId="0" borderId="0" xfId="0" applyFont="1" applyFill="1" applyBorder="1" applyAlignment="1">
      <alignment horizontal="center"/>
    </xf>
    <xf numFmtId="0" fontId="37" fillId="0" borderId="0" xfId="0" applyFont="1" applyFill="1" applyAlignment="1">
      <alignment horizontal="left"/>
    </xf>
    <xf numFmtId="0" fontId="0" fillId="0" borderId="0" xfId="0" applyFont="1" applyFill="1" applyAlignment="1"/>
    <xf numFmtId="0" fontId="30" fillId="0" borderId="0" xfId="0" applyFont="1" applyFill="1" applyBorder="1" applyAlignment="1">
      <alignment vertical="center"/>
    </xf>
    <xf numFmtId="0" fontId="52" fillId="0" borderId="0" xfId="0" applyFont="1" applyFill="1" applyAlignment="1">
      <alignment vertical="center"/>
    </xf>
    <xf numFmtId="0" fontId="52" fillId="0" borderId="0" xfId="0" applyFont="1" applyFill="1" applyAlignment="1">
      <alignment horizontal="center" vertical="center"/>
    </xf>
    <xf numFmtId="0" fontId="52" fillId="0" borderId="34" xfId="0" applyFont="1" applyFill="1" applyBorder="1" applyAlignment="1">
      <alignment horizontal="center" vertical="center"/>
    </xf>
    <xf numFmtId="0" fontId="52" fillId="0" borderId="10" xfId="0" applyFont="1" applyFill="1" applyBorder="1" applyAlignment="1">
      <alignment horizontal="center" vertical="center"/>
    </xf>
    <xf numFmtId="0" fontId="52" fillId="0" borderId="1" xfId="0" applyFont="1" applyFill="1" applyBorder="1" applyAlignment="1">
      <alignment horizontal="center" vertical="center"/>
    </xf>
    <xf numFmtId="0" fontId="52" fillId="0" borderId="49" xfId="0" applyFont="1" applyFill="1" applyBorder="1" applyAlignment="1">
      <alignment horizontal="center" vertical="center"/>
    </xf>
    <xf numFmtId="0" fontId="52" fillId="0" borderId="50" xfId="0" applyFont="1" applyFill="1" applyBorder="1" applyAlignment="1">
      <alignment horizontal="center" vertical="center"/>
    </xf>
    <xf numFmtId="0" fontId="54" fillId="0" borderId="0" xfId="0" applyFont="1" applyFill="1" applyAlignment="1">
      <alignment vertical="center"/>
    </xf>
    <xf numFmtId="0" fontId="54" fillId="0" borderId="0" xfId="0" applyFont="1" applyFill="1" applyAlignment="1">
      <alignment horizontal="center" vertical="center"/>
    </xf>
    <xf numFmtId="0" fontId="54" fillId="0" borderId="1" xfId="0" applyFont="1" applyFill="1" applyBorder="1" applyAlignment="1">
      <alignment horizontal="center" vertical="center"/>
    </xf>
    <xf numFmtId="2" fontId="54" fillId="0" borderId="65" xfId="0" applyNumberFormat="1" applyFont="1" applyFill="1" applyBorder="1" applyAlignment="1" applyProtection="1">
      <alignment horizontal="center" vertical="center" wrapText="1"/>
      <protection locked="0"/>
    </xf>
    <xf numFmtId="0" fontId="54" fillId="0" borderId="1" xfId="0" applyFont="1" applyFill="1" applyBorder="1" applyAlignment="1" applyProtection="1">
      <alignment horizontal="center" vertical="center"/>
      <protection locked="0"/>
    </xf>
    <xf numFmtId="0" fontId="55" fillId="0" borderId="1" xfId="5" applyFont="1" applyFill="1" applyBorder="1" applyAlignment="1">
      <alignment horizontal="center" vertical="center"/>
      <protection locked="0"/>
    </xf>
    <xf numFmtId="0" fontId="51" fillId="0" borderId="15" xfId="0" applyFont="1" applyFill="1" applyBorder="1" applyAlignment="1" applyProtection="1">
      <alignment horizontal="center" vertical="center"/>
      <protection locked="0"/>
    </xf>
    <xf numFmtId="1" fontId="55" fillId="0" borderId="1" xfId="5" applyNumberFormat="1" applyFont="1" applyFill="1" applyBorder="1" applyAlignment="1">
      <alignment horizontal="center" vertical="center" wrapText="1"/>
      <protection locked="0"/>
    </xf>
    <xf numFmtId="1" fontId="55" fillId="0" borderId="1" xfId="5" applyNumberFormat="1" applyFont="1" applyFill="1" applyBorder="1" applyAlignment="1">
      <alignment horizontal="center" vertical="center"/>
      <protection locked="0"/>
    </xf>
    <xf numFmtId="1" fontId="55" fillId="0" borderId="34" xfId="5" applyNumberFormat="1" applyFont="1" applyFill="1" applyBorder="1" applyAlignment="1">
      <alignment horizontal="center" vertical="center"/>
      <protection locked="0"/>
    </xf>
    <xf numFmtId="1" fontId="54" fillId="0" borderId="62" xfId="0" applyNumberFormat="1" applyFont="1" applyFill="1" applyBorder="1" applyAlignment="1" applyProtection="1">
      <alignment horizontal="center" vertical="center"/>
      <protection locked="0"/>
    </xf>
    <xf numFmtId="0" fontId="55" fillId="0" borderId="10" xfId="5" applyFont="1" applyFill="1" applyBorder="1" applyAlignment="1">
      <alignment horizontal="center" vertical="center"/>
      <protection locked="0"/>
    </xf>
    <xf numFmtId="0" fontId="55" fillId="0" borderId="24" xfId="5" applyFont="1" applyFill="1" applyBorder="1" applyAlignment="1">
      <alignment horizontal="center" vertical="center"/>
      <protection locked="0"/>
    </xf>
    <xf numFmtId="9" fontId="54" fillId="0" borderId="0" xfId="2" applyFont="1" applyFill="1" applyAlignment="1">
      <alignment vertical="center"/>
    </xf>
    <xf numFmtId="0" fontId="51" fillId="0" borderId="1" xfId="0" applyFont="1" applyFill="1" applyBorder="1" applyAlignment="1" applyProtection="1">
      <alignment horizontal="center" vertical="center"/>
      <protection locked="0"/>
    </xf>
    <xf numFmtId="1" fontId="54" fillId="0" borderId="1" xfId="0" applyNumberFormat="1" applyFont="1" applyFill="1" applyBorder="1" applyAlignment="1" applyProtection="1">
      <alignment horizontal="center" vertical="center"/>
      <protection locked="0"/>
    </xf>
    <xf numFmtId="1" fontId="54" fillId="0" borderId="34" xfId="0" applyNumberFormat="1" applyFont="1" applyFill="1" applyBorder="1" applyAlignment="1" applyProtection="1">
      <alignment horizontal="center" vertical="center"/>
      <protection locked="0"/>
    </xf>
    <xf numFmtId="0" fontId="54" fillId="0" borderId="55" xfId="0" applyFont="1" applyFill="1" applyBorder="1" applyAlignment="1" applyProtection="1">
      <alignment horizontal="center" vertical="center"/>
    </xf>
    <xf numFmtId="0" fontId="54" fillId="0" borderId="38" xfId="0" applyFont="1" applyFill="1" applyBorder="1" applyAlignment="1" applyProtection="1">
      <alignment horizontal="center" vertical="center"/>
      <protection locked="0"/>
    </xf>
    <xf numFmtId="0" fontId="54" fillId="0" borderId="24" xfId="0" applyFont="1" applyFill="1" applyBorder="1" applyAlignment="1" applyProtection="1">
      <alignment horizontal="center" vertical="center"/>
      <protection locked="0"/>
    </xf>
    <xf numFmtId="0" fontId="54" fillId="0" borderId="15" xfId="0" applyFont="1" applyFill="1" applyBorder="1" applyAlignment="1">
      <alignment horizontal="left" vertical="center" wrapText="1"/>
    </xf>
    <xf numFmtId="0" fontId="51" fillId="0" borderId="51" xfId="0" applyFont="1" applyFill="1" applyBorder="1" applyAlignment="1">
      <alignment horizontal="center" vertical="center"/>
    </xf>
    <xf numFmtId="0" fontId="51" fillId="0" borderId="71" xfId="0" applyFont="1" applyFill="1" applyBorder="1" applyAlignment="1">
      <alignment horizontal="center" vertical="center"/>
    </xf>
    <xf numFmtId="1" fontId="51" fillId="0" borderId="40" xfId="0" applyNumberFormat="1" applyFont="1" applyFill="1" applyBorder="1" applyAlignment="1">
      <alignment horizontal="center" vertical="center"/>
    </xf>
    <xf numFmtId="1" fontId="51" fillId="0" borderId="54" xfId="0" applyNumberFormat="1" applyFont="1" applyFill="1" applyBorder="1" applyAlignment="1">
      <alignment horizontal="center" vertical="center"/>
    </xf>
    <xf numFmtId="1" fontId="51" fillId="0" borderId="51" xfId="0" applyNumberFormat="1" applyFont="1" applyFill="1" applyBorder="1" applyAlignment="1">
      <alignment horizontal="center" vertical="center"/>
    </xf>
    <xf numFmtId="1" fontId="51" fillId="0" borderId="84" xfId="0" applyNumberFormat="1" applyFont="1" applyFill="1" applyBorder="1" applyAlignment="1">
      <alignment horizontal="center" vertical="center"/>
    </xf>
    <xf numFmtId="1" fontId="51" fillId="0" borderId="61" xfId="0" applyNumberFormat="1" applyFont="1" applyFill="1" applyBorder="1" applyAlignment="1">
      <alignment horizontal="center" vertical="center"/>
    </xf>
    <xf numFmtId="0" fontId="54" fillId="0" borderId="15" xfId="0" applyFont="1" applyFill="1" applyBorder="1" applyAlignment="1" applyProtection="1">
      <alignment horizontal="center" vertical="center" wrapText="1"/>
      <protection locked="0"/>
    </xf>
    <xf numFmtId="0" fontId="54" fillId="0" borderId="43" xfId="0" applyFont="1" applyFill="1" applyBorder="1" applyAlignment="1" applyProtection="1">
      <alignment horizontal="center" vertical="center" wrapText="1"/>
      <protection locked="0"/>
    </xf>
    <xf numFmtId="0" fontId="51" fillId="0" borderId="62" xfId="0" applyFont="1" applyFill="1" applyBorder="1" applyAlignment="1" applyProtection="1">
      <alignment horizontal="center" vertical="center" wrapText="1"/>
      <protection locked="0"/>
    </xf>
    <xf numFmtId="1" fontId="54" fillId="0" borderId="4" xfId="0" applyNumberFormat="1" applyFont="1" applyFill="1" applyBorder="1" applyAlignment="1">
      <alignment horizontal="center" vertical="center"/>
    </xf>
    <xf numFmtId="1" fontId="54" fillId="0" borderId="74" xfId="0" applyNumberFormat="1" applyFont="1" applyFill="1" applyBorder="1" applyAlignment="1" applyProtection="1">
      <alignment horizontal="center" vertical="center" wrapText="1"/>
      <protection locked="0"/>
    </xf>
    <xf numFmtId="0" fontId="54" fillId="0" borderId="11" xfId="0" applyFont="1" applyFill="1" applyBorder="1" applyAlignment="1" applyProtection="1">
      <alignment horizontal="center" vertical="center" wrapText="1"/>
      <protection locked="0"/>
    </xf>
    <xf numFmtId="0" fontId="54" fillId="0" borderId="12" xfId="0" applyFont="1" applyFill="1" applyBorder="1" applyAlignment="1" applyProtection="1">
      <alignment horizontal="center" vertical="center" wrapText="1"/>
      <protection locked="0"/>
    </xf>
    <xf numFmtId="0" fontId="54" fillId="0" borderId="37" xfId="0" applyFont="1" applyFill="1" applyBorder="1" applyAlignment="1" applyProtection="1">
      <alignment horizontal="center" vertical="center" wrapText="1"/>
      <protection locked="0"/>
    </xf>
    <xf numFmtId="0" fontId="51" fillId="0" borderId="35" xfId="0" applyFont="1" applyFill="1" applyBorder="1" applyAlignment="1">
      <alignment horizontal="center" vertical="center"/>
    </xf>
    <xf numFmtId="0" fontId="51" fillId="0" borderId="41" xfId="0" applyFont="1" applyFill="1" applyBorder="1" applyAlignment="1">
      <alignment horizontal="center" vertical="center"/>
    </xf>
    <xf numFmtId="1" fontId="51" fillId="0" borderId="42" xfId="0" applyNumberFormat="1" applyFont="1" applyFill="1" applyBorder="1" applyAlignment="1">
      <alignment horizontal="center" vertical="center"/>
    </xf>
    <xf numFmtId="1" fontId="51" fillId="0" borderId="35" xfId="0" applyNumberFormat="1" applyFont="1" applyFill="1" applyBorder="1" applyAlignment="1">
      <alignment horizontal="center" vertical="center"/>
    </xf>
    <xf numFmtId="1" fontId="51" fillId="0" borderId="41" xfId="0" applyNumberFormat="1" applyFont="1" applyFill="1" applyBorder="1" applyAlignment="1">
      <alignment horizontal="center" vertical="center"/>
    </xf>
    <xf numFmtId="1" fontId="51" fillId="0" borderId="53" xfId="0" applyNumberFormat="1" applyFont="1" applyFill="1" applyBorder="1" applyAlignment="1">
      <alignment horizontal="center" vertical="center"/>
    </xf>
    <xf numFmtId="1" fontId="51" fillId="0" borderId="52" xfId="0" applyNumberFormat="1" applyFont="1" applyFill="1" applyBorder="1" applyAlignment="1">
      <alignment horizontal="center" vertical="center"/>
    </xf>
    <xf numFmtId="0" fontId="51" fillId="0" borderId="51" xfId="0" applyFont="1" applyFill="1" applyBorder="1" applyAlignment="1">
      <alignment horizontal="center" vertical="center"/>
    </xf>
    <xf numFmtId="167" fontId="54" fillId="0" borderId="63" xfId="0" applyNumberFormat="1" applyFont="1" applyFill="1" applyBorder="1" applyAlignment="1" applyProtection="1">
      <alignment horizontal="center" vertical="center"/>
      <protection locked="0"/>
    </xf>
    <xf numFmtId="0" fontId="54" fillId="0" borderId="15" xfId="0" applyFont="1" applyFill="1" applyBorder="1" applyAlignment="1">
      <alignment horizontal="center" vertical="center"/>
    </xf>
    <xf numFmtId="1" fontId="51" fillId="0" borderId="15" xfId="0" applyNumberFormat="1" applyFont="1" applyFill="1" applyBorder="1" applyAlignment="1">
      <alignment horizontal="center" vertical="center"/>
    </xf>
    <xf numFmtId="1" fontId="54" fillId="0" borderId="15" xfId="0" applyNumberFormat="1" applyFont="1" applyFill="1" applyBorder="1" applyAlignment="1">
      <alignment horizontal="center" vertical="center"/>
    </xf>
    <xf numFmtId="0" fontId="54" fillId="0" borderId="37" xfId="0" applyFont="1" applyFill="1" applyBorder="1" applyAlignment="1">
      <alignment horizontal="center" vertical="center"/>
    </xf>
    <xf numFmtId="167" fontId="54" fillId="0" borderId="38" xfId="0" applyNumberFormat="1" applyFont="1" applyFill="1" applyBorder="1" applyAlignment="1" applyProtection="1">
      <alignment horizontal="center" vertical="center"/>
      <protection locked="0"/>
    </xf>
    <xf numFmtId="1" fontId="51" fillId="0" borderId="57" xfId="0" applyNumberFormat="1" applyFont="1" applyFill="1" applyBorder="1" applyAlignment="1">
      <alignment horizontal="center" vertical="center"/>
    </xf>
    <xf numFmtId="1" fontId="54" fillId="0" borderId="1" xfId="0" applyNumberFormat="1" applyFont="1" applyFill="1" applyBorder="1" applyAlignment="1">
      <alignment horizontal="center" vertical="center"/>
    </xf>
    <xf numFmtId="1" fontId="54" fillId="0" borderId="64" xfId="0" applyNumberFormat="1" applyFont="1" applyFill="1" applyBorder="1" applyAlignment="1" applyProtection="1">
      <alignment horizontal="center" vertical="center"/>
      <protection locked="0"/>
    </xf>
    <xf numFmtId="0" fontId="54" fillId="0" borderId="10" xfId="0" applyFont="1" applyFill="1" applyBorder="1" applyAlignment="1">
      <alignment horizontal="center" vertical="center"/>
    </xf>
    <xf numFmtId="0" fontId="54" fillId="0" borderId="24" xfId="0" applyFont="1" applyFill="1" applyBorder="1" applyAlignment="1">
      <alignment horizontal="center" vertical="center"/>
    </xf>
    <xf numFmtId="1" fontId="54" fillId="0" borderId="66" xfId="0" applyNumberFormat="1" applyFont="1" applyFill="1" applyBorder="1" applyAlignment="1" applyProtection="1">
      <alignment horizontal="center" vertical="center"/>
      <protection locked="0"/>
    </xf>
    <xf numFmtId="0" fontId="51" fillId="0" borderId="15" xfId="0" applyFont="1" applyFill="1" applyBorder="1" applyAlignment="1">
      <alignment horizontal="left" vertical="center"/>
    </xf>
    <xf numFmtId="0" fontId="51" fillId="0" borderId="15" xfId="0" applyFont="1" applyFill="1" applyBorder="1" applyAlignment="1">
      <alignment horizontal="center" vertical="center"/>
    </xf>
    <xf numFmtId="0" fontId="51" fillId="0" borderId="43" xfId="0" applyFont="1" applyFill="1" applyBorder="1" applyAlignment="1">
      <alignment horizontal="center" vertical="center"/>
    </xf>
    <xf numFmtId="1" fontId="51" fillId="0" borderId="43" xfId="0" applyNumberFormat="1" applyFont="1" applyFill="1" applyBorder="1" applyAlignment="1">
      <alignment horizontal="center" vertical="center"/>
    </xf>
    <xf numFmtId="1" fontId="51" fillId="0" borderId="4" xfId="0" applyNumberFormat="1" applyFont="1" applyFill="1" applyBorder="1" applyAlignment="1">
      <alignment horizontal="center" vertical="center"/>
    </xf>
    <xf numFmtId="1" fontId="51" fillId="0" borderId="32" xfId="0" applyNumberFormat="1" applyFont="1" applyFill="1" applyBorder="1" applyAlignment="1">
      <alignment horizontal="center" vertical="center"/>
    </xf>
    <xf numFmtId="0" fontId="51" fillId="0" borderId="1" xfId="0" applyFont="1" applyFill="1" applyBorder="1" applyAlignment="1">
      <alignment horizontal="left" vertical="center"/>
    </xf>
    <xf numFmtId="0" fontId="51" fillId="0" borderId="1" xfId="0" applyFont="1" applyFill="1" applyBorder="1" applyAlignment="1">
      <alignment horizontal="center" vertical="center"/>
    </xf>
    <xf numFmtId="0" fontId="51" fillId="0" borderId="34" xfId="0" applyFont="1" applyFill="1" applyBorder="1" applyAlignment="1">
      <alignment horizontal="center" vertical="center"/>
    </xf>
    <xf numFmtId="1" fontId="54" fillId="0" borderId="10" xfId="0" applyNumberFormat="1" applyFont="1" applyFill="1" applyBorder="1" applyAlignment="1">
      <alignment horizontal="center" vertical="center"/>
    </xf>
    <xf numFmtId="1" fontId="51" fillId="0" borderId="1" xfId="0" applyNumberFormat="1" applyFont="1" applyFill="1" applyBorder="1" applyAlignment="1">
      <alignment horizontal="center" vertical="center"/>
    </xf>
    <xf numFmtId="1" fontId="51" fillId="0" borderId="34" xfId="0" applyNumberFormat="1" applyFont="1" applyFill="1" applyBorder="1" applyAlignment="1">
      <alignment horizontal="center" vertical="center"/>
    </xf>
    <xf numFmtId="1" fontId="54" fillId="0" borderId="55" xfId="0" applyNumberFormat="1" applyFont="1" applyFill="1" applyBorder="1" applyAlignment="1" applyProtection="1">
      <alignment horizontal="center" vertical="center"/>
      <protection locked="0"/>
    </xf>
    <xf numFmtId="1" fontId="51" fillId="0" borderId="10" xfId="0" applyNumberFormat="1" applyFont="1" applyFill="1" applyBorder="1" applyAlignment="1">
      <alignment horizontal="center" vertical="center"/>
    </xf>
    <xf numFmtId="1" fontId="51" fillId="0" borderId="24" xfId="0" applyNumberFormat="1" applyFont="1" applyFill="1" applyBorder="1" applyAlignment="1">
      <alignment horizontal="center" vertical="center"/>
    </xf>
    <xf numFmtId="167" fontId="54" fillId="0" borderId="65" xfId="0" applyNumberFormat="1" applyFont="1" applyFill="1" applyBorder="1" applyAlignment="1" applyProtection="1">
      <alignment horizontal="center" vertical="center"/>
      <protection locked="0"/>
    </xf>
    <xf numFmtId="0" fontId="51" fillId="0" borderId="1" xfId="0" applyFont="1" applyFill="1" applyBorder="1" applyAlignment="1">
      <alignment horizontal="left" vertical="center" wrapText="1"/>
    </xf>
    <xf numFmtId="1" fontId="51" fillId="0" borderId="55" xfId="0" applyNumberFormat="1" applyFont="1" applyFill="1" applyBorder="1" applyAlignment="1">
      <alignment horizontal="center" vertical="center"/>
    </xf>
    <xf numFmtId="164" fontId="51" fillId="0" borderId="17" xfId="0" applyNumberFormat="1" applyFont="1" applyFill="1" applyBorder="1" applyAlignment="1">
      <alignment horizontal="center" vertical="center"/>
    </xf>
    <xf numFmtId="164" fontId="51" fillId="0" borderId="18" xfId="0" applyNumberFormat="1" applyFont="1" applyFill="1" applyBorder="1" applyAlignment="1">
      <alignment horizontal="center" vertical="center"/>
    </xf>
    <xf numFmtId="164" fontId="51" fillId="0" borderId="25" xfId="0" applyNumberFormat="1" applyFont="1" applyFill="1" applyBorder="1" applyAlignment="1">
      <alignment horizontal="center" vertical="center"/>
    </xf>
    <xf numFmtId="1" fontId="51" fillId="0" borderId="89" xfId="0" applyNumberFormat="1" applyFont="1" applyFill="1" applyBorder="1" applyAlignment="1">
      <alignment horizontal="center" vertical="center"/>
    </xf>
    <xf numFmtId="0" fontId="54" fillId="0" borderId="12" xfId="0" applyFont="1" applyFill="1" applyBorder="1" applyAlignment="1" applyProtection="1">
      <alignment horizontal="center" vertical="center" wrapText="1"/>
    </xf>
    <xf numFmtId="0" fontId="54" fillId="0" borderId="75" xfId="0" applyFont="1" applyFill="1" applyBorder="1" applyAlignment="1" applyProtection="1">
      <alignment horizontal="center" vertical="center" wrapText="1"/>
      <protection locked="0"/>
    </xf>
    <xf numFmtId="0" fontId="51" fillId="0" borderId="74" xfId="0" applyFont="1" applyFill="1" applyBorder="1" applyAlignment="1" applyProtection="1">
      <alignment horizontal="center" vertical="center" wrapText="1"/>
      <protection locked="0"/>
    </xf>
    <xf numFmtId="0" fontId="54" fillId="0" borderId="0" xfId="0" applyFont="1" applyFill="1" applyBorder="1" applyAlignment="1">
      <alignment vertical="center"/>
    </xf>
    <xf numFmtId="0" fontId="54" fillId="0" borderId="1" xfId="0" applyFont="1" applyFill="1" applyBorder="1" applyAlignment="1" applyProtection="1">
      <alignment horizontal="center" vertical="center" wrapText="1"/>
      <protection locked="0"/>
    </xf>
    <xf numFmtId="0" fontId="54" fillId="0" borderId="1" xfId="0" applyFont="1" applyFill="1" applyBorder="1" applyAlignment="1" applyProtection="1">
      <alignment horizontal="center" vertical="center" wrapText="1"/>
    </xf>
    <xf numFmtId="0" fontId="54" fillId="0" borderId="34" xfId="0" applyFont="1" applyFill="1" applyBorder="1" applyAlignment="1" applyProtection="1">
      <alignment horizontal="center" vertical="center" wrapText="1"/>
      <protection locked="0"/>
    </xf>
    <xf numFmtId="0" fontId="51" fillId="0" borderId="55" xfId="0" applyFont="1" applyFill="1" applyBorder="1" applyAlignment="1" applyProtection="1">
      <alignment horizontal="center" vertical="center" wrapText="1"/>
      <protection locked="0"/>
    </xf>
    <xf numFmtId="1" fontId="54" fillId="0" borderId="55" xfId="0" applyNumberFormat="1" applyFont="1" applyFill="1" applyBorder="1" applyAlignment="1" applyProtection="1">
      <alignment horizontal="center" vertical="center" wrapText="1"/>
      <protection locked="0"/>
    </xf>
    <xf numFmtId="0" fontId="54" fillId="0" borderId="10" xfId="0" applyFont="1" applyFill="1" applyBorder="1" applyAlignment="1" applyProtection="1">
      <alignment horizontal="center" vertical="center" wrapText="1"/>
      <protection locked="0"/>
    </xf>
    <xf numFmtId="1" fontId="54" fillId="0" borderId="57" xfId="0" applyNumberFormat="1" applyFont="1" applyFill="1" applyBorder="1" applyAlignment="1">
      <alignment horizontal="center" vertical="center"/>
    </xf>
    <xf numFmtId="1" fontId="54" fillId="0" borderId="60" xfId="0" applyNumberFormat="1" applyFont="1" applyFill="1" applyBorder="1" applyAlignment="1">
      <alignment horizontal="center" vertical="center"/>
    </xf>
    <xf numFmtId="0" fontId="54" fillId="0" borderId="58" xfId="0" applyFont="1" applyFill="1" applyBorder="1" applyAlignment="1">
      <alignment horizontal="center" vertical="center"/>
    </xf>
    <xf numFmtId="0" fontId="54" fillId="0" borderId="57" xfId="0" applyFont="1" applyFill="1" applyBorder="1" applyAlignment="1">
      <alignment horizontal="center" vertical="center"/>
    </xf>
    <xf numFmtId="1" fontId="51" fillId="0" borderId="83" xfId="0" applyNumberFormat="1" applyFont="1" applyFill="1" applyBorder="1" applyAlignment="1">
      <alignment horizontal="center" vertical="center"/>
    </xf>
    <xf numFmtId="0" fontId="56" fillId="0" borderId="51" xfId="0" applyFont="1" applyFill="1" applyBorder="1" applyAlignment="1">
      <alignment horizontal="center" vertical="center"/>
    </xf>
    <xf numFmtId="9" fontId="56" fillId="0" borderId="53" xfId="2" applyFont="1" applyFill="1" applyBorder="1" applyAlignment="1">
      <alignment horizontal="center" vertical="center"/>
    </xf>
    <xf numFmtId="0" fontId="56" fillId="0" borderId="40" xfId="0" applyFont="1" applyFill="1" applyBorder="1" applyAlignment="1">
      <alignment horizontal="center" vertical="center"/>
    </xf>
    <xf numFmtId="0" fontId="56" fillId="0" borderId="71" xfId="0" applyFont="1" applyFill="1" applyBorder="1" applyAlignment="1">
      <alignment horizontal="center" vertical="center"/>
    </xf>
    <xf numFmtId="0" fontId="56" fillId="0" borderId="52" xfId="0" applyFont="1" applyFill="1" applyBorder="1" applyAlignment="1">
      <alignment horizontal="center" vertical="center"/>
    </xf>
    <xf numFmtId="167" fontId="51" fillId="0" borderId="0" xfId="0" applyNumberFormat="1" applyFont="1" applyFill="1" applyBorder="1" applyAlignment="1">
      <alignment horizontal="center" vertical="center"/>
    </xf>
    <xf numFmtId="0" fontId="51" fillId="0" borderId="0" xfId="0" applyFont="1" applyFill="1" applyBorder="1" applyAlignment="1">
      <alignment horizontal="right" vertical="center"/>
    </xf>
    <xf numFmtId="1" fontId="51" fillId="0" borderId="71" xfId="0" applyNumberFormat="1" applyFont="1" applyFill="1" applyBorder="1" applyAlignment="1">
      <alignment horizontal="center" vertical="center"/>
    </xf>
    <xf numFmtId="1" fontId="51" fillId="0" borderId="0" xfId="0" applyNumberFormat="1" applyFont="1" applyFill="1" applyAlignment="1">
      <alignment vertical="center"/>
    </xf>
    <xf numFmtId="169" fontId="54" fillId="0" borderId="0" xfId="0" applyNumberFormat="1" applyFont="1" applyFill="1" applyBorder="1" applyAlignment="1">
      <alignment vertical="center"/>
    </xf>
    <xf numFmtId="2" fontId="54" fillId="0" borderId="0" xfId="0" applyNumberFormat="1" applyFont="1" applyFill="1" applyAlignment="1">
      <alignment vertical="center"/>
    </xf>
    <xf numFmtId="1" fontId="54" fillId="0" borderId="1" xfId="0" applyNumberFormat="1" applyFont="1" applyFill="1" applyBorder="1" applyAlignment="1">
      <alignment vertical="center"/>
    </xf>
    <xf numFmtId="1" fontId="54" fillId="0" borderId="10" xfId="0" applyNumberFormat="1" applyFont="1" applyFill="1" applyBorder="1" applyAlignment="1">
      <alignment vertical="center"/>
    </xf>
    <xf numFmtId="1" fontId="54" fillId="0" borderId="24" xfId="0" applyNumberFormat="1" applyFont="1" applyFill="1" applyBorder="1" applyAlignment="1">
      <alignment vertical="center"/>
    </xf>
    <xf numFmtId="1" fontId="54" fillId="0" borderId="3" xfId="0" applyNumberFormat="1" applyFont="1" applyFill="1" applyBorder="1" applyAlignment="1">
      <alignment vertical="center"/>
    </xf>
    <xf numFmtId="1" fontId="54" fillId="0" borderId="26" xfId="0" applyNumberFormat="1" applyFont="1" applyFill="1" applyBorder="1" applyAlignment="1">
      <alignment vertical="center"/>
    </xf>
    <xf numFmtId="0" fontId="54" fillId="0" borderId="18" xfId="0" applyFont="1" applyFill="1" applyBorder="1" applyAlignment="1">
      <alignment vertical="center"/>
    </xf>
    <xf numFmtId="0" fontId="54" fillId="0" borderId="25" xfId="0" applyFont="1" applyFill="1" applyBorder="1" applyAlignment="1">
      <alignment vertical="center"/>
    </xf>
    <xf numFmtId="0" fontId="58" fillId="0" borderId="0" xfId="0" applyFont="1" applyFill="1" applyAlignment="1">
      <alignment horizontal="center" vertical="center"/>
    </xf>
    <xf numFmtId="0" fontId="52" fillId="0" borderId="0" xfId="0" applyFont="1" applyFill="1" applyBorder="1" applyAlignment="1">
      <alignment vertical="center"/>
    </xf>
    <xf numFmtId="0" fontId="52" fillId="0" borderId="0" xfId="0" applyFont="1" applyFill="1" applyBorder="1" applyAlignment="1">
      <alignment horizontal="left" vertical="center"/>
    </xf>
    <xf numFmtId="0" fontId="55" fillId="0" borderId="0" xfId="0" applyFont="1" applyFill="1" applyAlignment="1">
      <alignment vertical="center"/>
    </xf>
    <xf numFmtId="0" fontId="55" fillId="0" borderId="0" xfId="0" applyFont="1" applyFill="1" applyAlignment="1">
      <alignment horizontal="center" vertical="center"/>
    </xf>
    <xf numFmtId="0" fontId="37" fillId="0" borderId="93" xfId="8" applyFont="1" applyFill="1" applyBorder="1" applyAlignment="1" applyProtection="1">
      <alignment horizontal="centerContinuous"/>
    </xf>
    <xf numFmtId="0" fontId="37" fillId="0" borderId="33" xfId="8" applyFont="1" applyFill="1" applyBorder="1" applyAlignment="1" applyProtection="1">
      <alignment horizontal="centerContinuous"/>
    </xf>
    <xf numFmtId="0" fontId="37" fillId="0" borderId="19" xfId="8" applyFont="1" applyFill="1" applyBorder="1" applyAlignment="1" applyProtection="1">
      <alignment horizontal="centerContinuous"/>
    </xf>
    <xf numFmtId="0" fontId="37" fillId="0" borderId="28" xfId="8" applyFont="1" applyFill="1" applyBorder="1" applyAlignment="1" applyProtection="1">
      <alignment horizontal="centerContinuous"/>
    </xf>
    <xf numFmtId="0" fontId="37" fillId="0" borderId="16" xfId="8" applyFont="1" applyFill="1" applyBorder="1" applyAlignment="1" applyProtection="1">
      <alignment horizontal="centerContinuous"/>
    </xf>
    <xf numFmtId="0" fontId="37" fillId="0" borderId="27" xfId="8" applyFont="1" applyFill="1" applyBorder="1" applyAlignment="1" applyProtection="1">
      <alignment horizontal="centerContinuous"/>
    </xf>
    <xf numFmtId="0" fontId="37" fillId="0" borderId="20" xfId="8" applyFont="1" applyFill="1" applyBorder="1" applyAlignment="1" applyProtection="1">
      <alignment horizontal="centerContinuous"/>
    </xf>
    <xf numFmtId="0" fontId="37" fillId="0" borderId="33" xfId="8" applyFont="1" applyFill="1" applyBorder="1" applyAlignment="1" applyProtection="1">
      <alignment horizontal="center"/>
    </xf>
    <xf numFmtId="0" fontId="37" fillId="0" borderId="28" xfId="8" applyFont="1" applyFill="1" applyBorder="1" applyAlignment="1" applyProtection="1">
      <alignment horizontal="center"/>
    </xf>
    <xf numFmtId="0" fontId="31" fillId="3" borderId="36" xfId="8" applyFont="1" applyFill="1" applyBorder="1" applyAlignment="1" applyProtection="1">
      <alignment horizontal="center" vertical="center"/>
    </xf>
    <xf numFmtId="0" fontId="31" fillId="3" borderId="12" xfId="8" applyFont="1" applyFill="1" applyBorder="1" applyAlignment="1" applyProtection="1">
      <alignment horizontal="center" vertical="center"/>
    </xf>
    <xf numFmtId="0" fontId="31" fillId="3" borderId="14" xfId="8" applyFont="1" applyFill="1" applyBorder="1" applyAlignment="1" applyProtection="1">
      <alignment horizontal="center" vertical="center"/>
    </xf>
    <xf numFmtId="0" fontId="31" fillId="3" borderId="37" xfId="8" applyFont="1" applyFill="1" applyBorder="1" applyAlignment="1" applyProtection="1">
      <alignment horizontal="center" vertical="center"/>
    </xf>
    <xf numFmtId="0" fontId="31" fillId="3" borderId="11" xfId="8" applyFont="1" applyFill="1" applyBorder="1" applyAlignment="1" applyProtection="1">
      <alignment horizontal="center" vertical="center"/>
    </xf>
    <xf numFmtId="0" fontId="31" fillId="3" borderId="77" xfId="8" applyFont="1" applyFill="1" applyBorder="1" applyAlignment="1" applyProtection="1">
      <alignment horizontal="center" vertical="center"/>
    </xf>
    <xf numFmtId="0" fontId="31" fillId="3" borderId="75" xfId="8" applyFont="1" applyFill="1" applyBorder="1" applyAlignment="1" applyProtection="1">
      <alignment horizontal="center" vertical="center"/>
    </xf>
    <xf numFmtId="0" fontId="31" fillId="3" borderId="65" xfId="8" applyFont="1" applyFill="1" applyBorder="1" applyAlignment="1" applyProtection="1">
      <alignment horizontal="center" vertical="center"/>
    </xf>
    <xf numFmtId="0" fontId="31" fillId="3" borderId="57" xfId="8" applyFont="1" applyFill="1" applyBorder="1" applyAlignment="1" applyProtection="1">
      <alignment horizontal="center" vertical="center"/>
    </xf>
    <xf numFmtId="0" fontId="31" fillId="3" borderId="95" xfId="8" applyFont="1" applyFill="1" applyBorder="1" applyAlignment="1" applyProtection="1">
      <alignment horizontal="center" vertical="center"/>
    </xf>
    <xf numFmtId="0" fontId="31" fillId="3" borderId="68" xfId="8" applyFont="1" applyFill="1" applyBorder="1" applyAlignment="1" applyProtection="1">
      <alignment horizontal="center" vertical="center"/>
    </xf>
    <xf numFmtId="0" fontId="31" fillId="3" borderId="58" xfId="8" applyFont="1" applyFill="1" applyBorder="1" applyAlignment="1" applyProtection="1">
      <alignment horizontal="center" vertical="center"/>
    </xf>
    <xf numFmtId="0" fontId="31" fillId="3" borderId="94" xfId="8" applyFont="1" applyFill="1" applyBorder="1" applyAlignment="1" applyProtection="1">
      <alignment horizontal="center" vertical="center"/>
    </xf>
    <xf numFmtId="0" fontId="31" fillId="3" borderId="18" xfId="8" applyFont="1" applyFill="1" applyBorder="1" applyAlignment="1" applyProtection="1">
      <alignment horizontal="center" vertical="center"/>
    </xf>
    <xf numFmtId="0" fontId="31" fillId="3" borderId="60" xfId="8" applyFont="1" applyFill="1" applyBorder="1" applyAlignment="1" applyProtection="1">
      <alignment horizontal="center" vertical="center"/>
    </xf>
    <xf numFmtId="0" fontId="37" fillId="0" borderId="0" xfId="0" applyFont="1" applyFill="1"/>
    <xf numFmtId="0" fontId="31" fillId="0" borderId="0" xfId="0" applyFont="1" applyFill="1" applyAlignment="1">
      <alignment horizontal="left"/>
    </xf>
    <xf numFmtId="0" fontId="49" fillId="0" borderId="0" xfId="0" applyFont="1" applyFill="1" applyAlignment="1"/>
    <xf numFmtId="0" fontId="31" fillId="0" borderId="0" xfId="4" applyFont="1" applyFill="1" applyAlignment="1">
      <alignment wrapText="1"/>
    </xf>
    <xf numFmtId="0" fontId="62" fillId="0" borderId="0" xfId="4" applyFont="1" applyFill="1" applyAlignment="1">
      <alignment vertical="center"/>
    </xf>
    <xf numFmtId="0" fontId="37" fillId="0" borderId="0" xfId="4" applyFont="1" applyFill="1"/>
    <xf numFmtId="0" fontId="37" fillId="0" borderId="0" xfId="4" applyFont="1" applyFill="1" applyAlignment="1">
      <alignment horizontal="left" wrapText="1"/>
    </xf>
    <xf numFmtId="0" fontId="37" fillId="0" borderId="0" xfId="4" applyFont="1" applyFill="1" applyBorder="1" applyAlignment="1">
      <alignment wrapText="1"/>
    </xf>
    <xf numFmtId="0" fontId="31" fillId="0" borderId="0" xfId="4" applyFont="1" applyFill="1" applyBorder="1" applyAlignment="1">
      <alignment wrapText="1"/>
    </xf>
    <xf numFmtId="0" fontId="63" fillId="0" borderId="0" xfId="4" applyFont="1" applyFill="1" applyBorder="1" applyAlignment="1">
      <alignment horizontal="center" vertical="top" wrapText="1"/>
    </xf>
    <xf numFmtId="0" fontId="31" fillId="0" borderId="0" xfId="4" applyFont="1" applyFill="1" applyAlignment="1">
      <alignment vertical="center" wrapText="1"/>
    </xf>
    <xf numFmtId="1" fontId="54" fillId="0" borderId="62" xfId="0" applyNumberFormat="1" applyFont="1" applyFill="1" applyBorder="1" applyAlignment="1" applyProtection="1">
      <alignment horizontal="center" vertical="center" wrapText="1"/>
      <protection locked="0"/>
    </xf>
    <xf numFmtId="0" fontId="54" fillId="0" borderId="4" xfId="0" applyFont="1" applyFill="1" applyBorder="1" applyAlignment="1" applyProtection="1">
      <alignment horizontal="center" vertical="center" wrapText="1"/>
      <protection locked="0"/>
    </xf>
    <xf numFmtId="0" fontId="54" fillId="0" borderId="32" xfId="0" applyFont="1" applyFill="1" applyBorder="1" applyAlignment="1" applyProtection="1">
      <alignment horizontal="center" vertical="center" wrapText="1"/>
      <protection locked="0"/>
    </xf>
    <xf numFmtId="0" fontId="29" fillId="0" borderId="0" xfId="4" applyFont="1" applyFill="1" applyAlignment="1">
      <alignment horizontal="left" wrapText="1"/>
    </xf>
    <xf numFmtId="0" fontId="29" fillId="0" borderId="0" xfId="4" applyFont="1" applyFill="1" applyAlignment="1"/>
    <xf numFmtId="0" fontId="29" fillId="0" borderId="0" xfId="0" applyFont="1" applyFill="1" applyAlignment="1">
      <alignment horizontal="left" vertical="center"/>
    </xf>
    <xf numFmtId="0" fontId="29" fillId="0" borderId="0" xfId="0" applyFont="1" applyFill="1" applyAlignment="1">
      <alignment vertical="center"/>
    </xf>
    <xf numFmtId="0" fontId="34" fillId="0" borderId="0" xfId="0" applyFont="1" applyFill="1" applyAlignment="1">
      <alignment vertical="center"/>
    </xf>
    <xf numFmtId="1" fontId="30" fillId="0" borderId="0" xfId="0" applyNumberFormat="1" applyFont="1" applyFill="1" applyAlignment="1">
      <alignment vertical="center"/>
    </xf>
    <xf numFmtId="0" fontId="34" fillId="0" borderId="0" xfId="4" applyFont="1" applyFill="1" applyAlignment="1">
      <alignment horizontal="left" wrapText="1"/>
    </xf>
    <xf numFmtId="0" fontId="34" fillId="0" borderId="0" xfId="4" applyFont="1" applyFill="1" applyAlignment="1"/>
    <xf numFmtId="0" fontId="34" fillId="0" borderId="0" xfId="0" applyFont="1" applyFill="1" applyAlignment="1">
      <alignment horizontal="left" vertical="center"/>
    </xf>
    <xf numFmtId="0" fontId="34" fillId="0" borderId="0" xfId="4" applyFont="1" applyFill="1" applyAlignment="1">
      <alignment wrapText="1"/>
    </xf>
    <xf numFmtId="0" fontId="30" fillId="0" borderId="0" xfId="0" applyFont="1" applyFill="1" applyAlignment="1">
      <alignment wrapText="1"/>
    </xf>
    <xf numFmtId="1" fontId="38" fillId="0" borderId="0" xfId="0" applyNumberFormat="1" applyFont="1" applyFill="1" applyAlignment="1">
      <alignment vertical="center"/>
    </xf>
    <xf numFmtId="0" fontId="34" fillId="0" borderId="0" xfId="4" applyFont="1" applyFill="1"/>
    <xf numFmtId="0" fontId="29" fillId="0" borderId="0" xfId="4" applyFont="1" applyFill="1" applyBorder="1" applyAlignment="1">
      <alignment horizontal="left" wrapText="1"/>
    </xf>
    <xf numFmtId="0" fontId="54" fillId="0" borderId="0" xfId="0" applyFont="1" applyFill="1" applyAlignment="1">
      <alignment wrapText="1"/>
    </xf>
    <xf numFmtId="0" fontId="29" fillId="0" borderId="0" xfId="9" applyFont="1" applyFill="1" applyBorder="1" applyAlignment="1">
      <alignment horizontal="left" vertical="center"/>
    </xf>
    <xf numFmtId="0" fontId="34" fillId="0" borderId="0" xfId="4" applyFont="1" applyFill="1" applyBorder="1" applyAlignment="1"/>
    <xf numFmtId="0" fontId="34" fillId="0" borderId="0" xfId="9" applyFont="1" applyFill="1" applyBorder="1" applyAlignment="1">
      <alignment horizontal="left" vertical="center"/>
    </xf>
    <xf numFmtId="0" fontId="30" fillId="0" borderId="0" xfId="0" applyFont="1" applyFill="1" applyBorder="1" applyAlignment="1">
      <alignment horizontal="left" vertical="center" wrapText="1"/>
    </xf>
    <xf numFmtId="0" fontId="34" fillId="0" borderId="0" xfId="4" applyFont="1" applyFill="1" applyBorder="1" applyAlignment="1">
      <alignment horizontal="center"/>
    </xf>
    <xf numFmtId="0" fontId="34" fillId="0" borderId="0" xfId="0" applyFont="1" applyFill="1" applyBorder="1" applyAlignment="1">
      <alignment vertical="center" wrapText="1"/>
    </xf>
    <xf numFmtId="0" fontId="54" fillId="0" borderId="0" xfId="0" applyFont="1" applyFill="1" applyAlignment="1">
      <alignment horizontal="center" wrapText="1"/>
    </xf>
    <xf numFmtId="0" fontId="54" fillId="0" borderId="0" xfId="0" applyFont="1" applyAlignment="1">
      <alignment horizontal="center" wrapText="1"/>
    </xf>
    <xf numFmtId="0" fontId="34" fillId="0" borderId="0" xfId="4" applyFont="1" applyFill="1" applyBorder="1" applyAlignment="1">
      <alignment horizontal="left"/>
    </xf>
    <xf numFmtId="0" fontId="29" fillId="0" borderId="0" xfId="4" applyFont="1" applyFill="1" applyBorder="1" applyAlignment="1"/>
    <xf numFmtId="0" fontId="34" fillId="0" borderId="0" xfId="4" applyFont="1" applyFill="1" applyBorder="1" applyAlignment="1">
      <alignment vertical="top" wrapText="1"/>
    </xf>
    <xf numFmtId="0" fontId="33" fillId="0" borderId="12" xfId="0" applyFont="1" applyFill="1" applyBorder="1" applyAlignment="1">
      <alignment horizontal="center"/>
    </xf>
    <xf numFmtId="0" fontId="33" fillId="0" borderId="12" xfId="0" applyFont="1" applyFill="1" applyBorder="1"/>
    <xf numFmtId="0" fontId="35" fillId="0" borderId="12" xfId="0" applyFont="1" applyFill="1" applyBorder="1" applyAlignment="1">
      <alignment vertical="center" textRotation="90" wrapText="1"/>
    </xf>
    <xf numFmtId="0" fontId="10" fillId="0" borderId="15" xfId="0" applyFont="1" applyFill="1" applyBorder="1" applyAlignment="1"/>
    <xf numFmtId="0" fontId="10" fillId="0" borderId="57" xfId="0" applyFont="1" applyFill="1" applyBorder="1" applyAlignment="1"/>
    <xf numFmtId="0" fontId="7" fillId="0" borderId="25" xfId="0" applyFont="1" applyFill="1" applyBorder="1" applyAlignment="1"/>
    <xf numFmtId="0" fontId="66" fillId="0" borderId="12" xfId="0" applyFont="1" applyFill="1" applyBorder="1" applyAlignment="1">
      <alignment vertical="center" textRotation="90" wrapText="1"/>
    </xf>
    <xf numFmtId="0" fontId="52" fillId="0" borderId="95" xfId="0" applyFont="1" applyFill="1" applyBorder="1" applyAlignment="1">
      <alignment horizontal="center" vertical="center" textRotation="90" wrapText="1"/>
    </xf>
    <xf numFmtId="1" fontId="51" fillId="0" borderId="15" xfId="0" applyNumberFormat="1" applyFont="1" applyFill="1" applyBorder="1" applyAlignment="1" applyProtection="1">
      <alignment horizontal="center" vertical="center"/>
      <protection locked="0"/>
    </xf>
    <xf numFmtId="0" fontId="30" fillId="0" borderId="0" xfId="0" applyFont="1" applyFill="1" applyAlignment="1">
      <alignment horizontal="center" vertical="center"/>
    </xf>
    <xf numFmtId="9" fontId="30" fillId="0" borderId="1" xfId="2" applyNumberFormat="1" applyFont="1" applyFill="1" applyBorder="1" applyAlignment="1">
      <alignment vertical="center"/>
    </xf>
    <xf numFmtId="1" fontId="30" fillId="0" borderId="1" xfId="2" applyNumberFormat="1" applyFont="1" applyFill="1" applyBorder="1" applyAlignment="1">
      <alignment vertical="center"/>
    </xf>
    <xf numFmtId="0" fontId="54" fillId="0" borderId="15" xfId="0" applyFont="1" applyFill="1" applyBorder="1" applyAlignment="1" applyProtection="1">
      <alignment horizontal="center" vertical="center" wrapText="1"/>
    </xf>
    <xf numFmtId="0" fontId="52" fillId="2" borderId="10" xfId="0" applyFont="1" applyFill="1" applyBorder="1" applyAlignment="1">
      <alignment horizontal="center" vertical="center"/>
    </xf>
    <xf numFmtId="0" fontId="52" fillId="2" borderId="1" xfId="0" applyFont="1" applyFill="1" applyBorder="1" applyAlignment="1">
      <alignment horizontal="center" vertical="center"/>
    </xf>
    <xf numFmtId="0" fontId="30" fillId="6" borderId="1" xfId="0" applyFont="1" applyFill="1" applyBorder="1" applyAlignment="1">
      <alignment horizontal="left" vertical="center" wrapText="1"/>
    </xf>
    <xf numFmtId="0" fontId="67" fillId="6" borderId="1" xfId="0" applyFont="1" applyFill="1" applyBorder="1" applyAlignment="1" applyProtection="1">
      <alignment horizontal="center" vertical="center"/>
      <protection locked="0"/>
    </xf>
    <xf numFmtId="0" fontId="70" fillId="6" borderId="1" xfId="5" applyFont="1" applyFill="1" applyBorder="1" applyAlignment="1">
      <alignment horizontal="center" vertical="center"/>
      <protection locked="0"/>
    </xf>
    <xf numFmtId="0" fontId="71" fillId="6" borderId="1" xfId="5" applyFont="1" applyFill="1" applyBorder="1" applyAlignment="1">
      <alignment horizontal="center" vertical="center"/>
      <protection locked="0"/>
    </xf>
    <xf numFmtId="0" fontId="71" fillId="6" borderId="34" xfId="5" applyFont="1" applyFill="1" applyBorder="1" applyAlignment="1">
      <alignment horizontal="center" vertical="center"/>
      <protection locked="0"/>
    </xf>
    <xf numFmtId="0" fontId="72" fillId="6" borderId="55" xfId="5" applyFont="1" applyFill="1" applyBorder="1" applyAlignment="1">
      <alignment horizontal="center" vertical="center"/>
      <protection locked="0"/>
    </xf>
    <xf numFmtId="0" fontId="67" fillId="6" borderId="10" xfId="0" applyFont="1" applyFill="1" applyBorder="1" applyAlignment="1" applyProtection="1">
      <alignment horizontal="center" vertical="center"/>
      <protection locked="0"/>
    </xf>
    <xf numFmtId="0" fontId="69" fillId="6" borderId="15" xfId="0" applyFont="1" applyFill="1" applyBorder="1" applyAlignment="1" applyProtection="1">
      <alignment horizontal="center" vertical="center"/>
      <protection locked="0"/>
    </xf>
    <xf numFmtId="1" fontId="73" fillId="6" borderId="1" xfId="5" applyNumberFormat="1" applyFont="1" applyFill="1" applyBorder="1" applyAlignment="1">
      <alignment horizontal="center" vertical="center" wrapText="1"/>
      <protection locked="0"/>
    </xf>
    <xf numFmtId="1" fontId="71" fillId="6" borderId="1" xfId="5" applyNumberFormat="1" applyFont="1" applyFill="1" applyBorder="1" applyAlignment="1">
      <alignment horizontal="center" vertical="center"/>
      <protection locked="0"/>
    </xf>
    <xf numFmtId="1" fontId="71" fillId="6" borderId="34" xfId="5" applyNumberFormat="1" applyFont="1" applyFill="1" applyBorder="1" applyAlignment="1">
      <alignment horizontal="center" vertical="center"/>
      <protection locked="0"/>
    </xf>
    <xf numFmtId="1" fontId="67" fillId="6" borderId="62" xfId="0" applyNumberFormat="1" applyFont="1" applyFill="1" applyBorder="1" applyAlignment="1" applyProtection="1">
      <alignment horizontal="center" vertical="center"/>
      <protection locked="0"/>
    </xf>
    <xf numFmtId="0" fontId="71" fillId="6" borderId="10" xfId="5" applyFont="1" applyFill="1" applyBorder="1" applyAlignment="1">
      <alignment horizontal="center" vertical="center"/>
      <protection locked="0"/>
    </xf>
    <xf numFmtId="0" fontId="71" fillId="6" borderId="24" xfId="5" applyFont="1" applyFill="1" applyBorder="1" applyAlignment="1">
      <alignment horizontal="center" vertical="center"/>
      <protection locked="0"/>
    </xf>
    <xf numFmtId="0" fontId="67" fillId="6" borderId="34" xfId="0" applyFont="1" applyFill="1" applyBorder="1" applyAlignment="1" applyProtection="1">
      <alignment horizontal="center" vertical="center"/>
      <protection locked="0"/>
    </xf>
    <xf numFmtId="1" fontId="67" fillId="6" borderId="1" xfId="0" applyNumberFormat="1" applyFont="1" applyFill="1" applyBorder="1" applyAlignment="1" applyProtection="1">
      <alignment horizontal="center" vertical="center"/>
      <protection locked="0"/>
    </xf>
    <xf numFmtId="0" fontId="67" fillId="6" borderId="55" xfId="0" applyFont="1" applyFill="1" applyBorder="1" applyAlignment="1">
      <alignment horizontal="center" vertical="center"/>
    </xf>
    <xf numFmtId="0" fontId="67" fillId="6" borderId="10" xfId="0" applyFont="1" applyFill="1" applyBorder="1" applyAlignment="1">
      <alignment horizontal="center" vertical="center"/>
    </xf>
    <xf numFmtId="0" fontId="67" fillId="6" borderId="24" xfId="0" applyFont="1" applyFill="1" applyBorder="1" applyAlignment="1" applyProtection="1">
      <alignment horizontal="center" vertical="center"/>
      <protection locked="0"/>
    </xf>
    <xf numFmtId="0" fontId="30" fillId="0" borderId="1" xfId="0" applyFont="1" applyBorder="1" applyAlignment="1">
      <alignment horizontal="left" vertical="center" wrapText="1"/>
    </xf>
    <xf numFmtId="0" fontId="67" fillId="0" borderId="1" xfId="0" applyFont="1" applyBorder="1" applyAlignment="1" applyProtection="1">
      <alignment horizontal="center" vertical="center"/>
      <protection locked="0"/>
    </xf>
    <xf numFmtId="0" fontId="67" fillId="0" borderId="34" xfId="0" applyFont="1" applyBorder="1" applyAlignment="1" applyProtection="1">
      <alignment horizontal="center" vertical="center"/>
      <protection locked="0"/>
    </xf>
    <xf numFmtId="1" fontId="74" fillId="0" borderId="55" xfId="0" applyNumberFormat="1" applyFont="1" applyBorder="1" applyAlignment="1" applyProtection="1">
      <alignment horizontal="center" vertical="center"/>
      <protection locked="0"/>
    </xf>
    <xf numFmtId="0" fontId="67" fillId="0" borderId="10" xfId="0" applyFont="1" applyBorder="1" applyAlignment="1" applyProtection="1">
      <alignment horizontal="center" vertical="center"/>
      <protection locked="0"/>
    </xf>
    <xf numFmtId="1" fontId="67" fillId="0" borderId="1" xfId="0" applyNumberFormat="1" applyFont="1" applyBorder="1" applyAlignment="1" applyProtection="1">
      <alignment horizontal="center" vertical="center"/>
      <protection locked="0"/>
    </xf>
    <xf numFmtId="0" fontId="67" fillId="0" borderId="55" xfId="0" applyFont="1" applyBorder="1" applyAlignment="1">
      <alignment horizontal="center" vertical="center"/>
    </xf>
    <xf numFmtId="0" fontId="67" fillId="0" borderId="38" xfId="0" applyFont="1" applyBorder="1" applyAlignment="1" applyProtection="1">
      <alignment horizontal="center" vertical="center"/>
      <protection locked="0"/>
    </xf>
    <xf numFmtId="0" fontId="67" fillId="0" borderId="24" xfId="0" applyFont="1" applyBorder="1" applyAlignment="1" applyProtection="1">
      <alignment horizontal="center" vertical="center"/>
      <protection locked="0"/>
    </xf>
    <xf numFmtId="0" fontId="30" fillId="6" borderId="15" xfId="0" applyFont="1" applyFill="1" applyBorder="1" applyAlignment="1">
      <alignment horizontal="left" vertical="center" wrapText="1"/>
    </xf>
    <xf numFmtId="0" fontId="69" fillId="6" borderId="55" xfId="0" applyFont="1" applyFill="1" applyBorder="1" applyAlignment="1" applyProtection="1">
      <alignment horizontal="center" vertical="center"/>
      <protection locked="0"/>
    </xf>
    <xf numFmtId="0" fontId="67" fillId="6" borderId="38" xfId="0" applyFont="1" applyFill="1" applyBorder="1" applyAlignment="1" applyProtection="1">
      <alignment horizontal="center" vertical="center"/>
      <protection locked="0"/>
    </xf>
    <xf numFmtId="0" fontId="30" fillId="0" borderId="1" xfId="0" applyFont="1" applyBorder="1" applyAlignment="1" applyProtection="1">
      <alignment horizontal="center" vertical="center"/>
      <protection locked="0"/>
    </xf>
    <xf numFmtId="0" fontId="68" fillId="6" borderId="1" xfId="0" applyFont="1" applyFill="1" applyBorder="1" applyAlignment="1" applyProtection="1">
      <alignment horizontal="center" vertical="center"/>
      <protection locked="0"/>
    </xf>
    <xf numFmtId="0" fontId="67" fillId="6" borderId="1" xfId="0" applyFont="1" applyFill="1" applyBorder="1" applyAlignment="1">
      <alignment horizontal="center" vertical="center"/>
    </xf>
    <xf numFmtId="0" fontId="67" fillId="6" borderId="34" xfId="0" applyFont="1" applyFill="1" applyBorder="1" applyAlignment="1">
      <alignment horizontal="center" vertical="center"/>
    </xf>
    <xf numFmtId="1" fontId="74" fillId="6" borderId="62" xfId="0" applyNumberFormat="1" applyFont="1" applyFill="1" applyBorder="1" applyAlignment="1" applyProtection="1">
      <alignment horizontal="center" vertical="center"/>
      <protection locked="0"/>
    </xf>
    <xf numFmtId="1" fontId="67" fillId="6" borderId="58" xfId="0" applyNumberFormat="1" applyFont="1" applyFill="1" applyBorder="1" applyAlignment="1">
      <alignment horizontal="center" vertical="center"/>
    </xf>
    <xf numFmtId="1" fontId="67" fillId="6" borderId="1" xfId="0" applyNumberFormat="1" applyFont="1" applyFill="1" applyBorder="1" applyAlignment="1">
      <alignment horizontal="center" vertical="center"/>
    </xf>
    <xf numFmtId="1" fontId="67" fillId="6" borderId="64" xfId="0" applyNumberFormat="1" applyFont="1" applyFill="1" applyBorder="1" applyAlignment="1" applyProtection="1">
      <alignment horizontal="center" vertical="center"/>
      <protection locked="0"/>
    </xf>
    <xf numFmtId="0" fontId="67" fillId="6" borderId="24" xfId="0" applyFont="1" applyFill="1" applyBorder="1" applyAlignment="1">
      <alignment horizontal="center" vertical="center"/>
    </xf>
    <xf numFmtId="1" fontId="74" fillId="6" borderId="55" xfId="0" applyNumberFormat="1" applyFont="1" applyFill="1" applyBorder="1" applyAlignment="1" applyProtection="1">
      <alignment horizontal="center" vertical="center"/>
      <protection locked="0"/>
    </xf>
    <xf numFmtId="1" fontId="74" fillId="6" borderId="64" xfId="0" applyNumberFormat="1" applyFont="1" applyFill="1" applyBorder="1" applyAlignment="1" applyProtection="1">
      <alignment horizontal="center" vertical="center"/>
      <protection locked="0"/>
    </xf>
    <xf numFmtId="0" fontId="37" fillId="6" borderId="93" xfId="4" applyFont="1" applyFill="1" applyBorder="1" applyAlignment="1">
      <alignment horizontal="centerContinuous"/>
    </xf>
    <xf numFmtId="0" fontId="37" fillId="6" borderId="33" xfId="4" applyFont="1" applyFill="1" applyBorder="1" applyAlignment="1">
      <alignment horizontal="centerContinuous"/>
    </xf>
    <xf numFmtId="0" fontId="37" fillId="6" borderId="19" xfId="4" applyFont="1" applyFill="1" applyBorder="1" applyAlignment="1">
      <alignment horizontal="centerContinuous"/>
    </xf>
    <xf numFmtId="0" fontId="37" fillId="6" borderId="28" xfId="4" applyFont="1" applyFill="1" applyBorder="1" applyAlignment="1">
      <alignment horizontal="centerContinuous"/>
    </xf>
    <xf numFmtId="0" fontId="37" fillId="6" borderId="16" xfId="4" applyFont="1" applyFill="1" applyBorder="1" applyAlignment="1">
      <alignment horizontal="centerContinuous"/>
    </xf>
    <xf numFmtId="0" fontId="37" fillId="6" borderId="27" xfId="4" applyFont="1" applyFill="1" applyBorder="1" applyAlignment="1">
      <alignment horizontal="centerContinuous"/>
    </xf>
    <xf numFmtId="0" fontId="37" fillId="6" borderId="20" xfId="4" applyFont="1" applyFill="1" applyBorder="1" applyAlignment="1">
      <alignment horizontal="centerContinuous"/>
    </xf>
    <xf numFmtId="0" fontId="37" fillId="6" borderId="33" xfId="4" applyFont="1" applyFill="1" applyBorder="1" applyAlignment="1">
      <alignment horizontal="center"/>
    </xf>
    <xf numFmtId="0" fontId="37" fillId="6" borderId="28" xfId="4" applyFont="1" applyFill="1" applyBorder="1" applyAlignment="1">
      <alignment horizontal="center"/>
    </xf>
    <xf numFmtId="0" fontId="31" fillId="6" borderId="81" xfId="0" applyFont="1" applyFill="1" applyBorder="1" applyAlignment="1">
      <alignment horizontal="centerContinuous"/>
    </xf>
    <xf numFmtId="0" fontId="31" fillId="6" borderId="36" xfId="0" applyFont="1" applyFill="1" applyBorder="1" applyAlignment="1">
      <alignment horizontal="center" vertical="center"/>
    </xf>
    <xf numFmtId="0" fontId="31" fillId="6" borderId="12" xfId="0" applyFont="1" applyFill="1" applyBorder="1" applyAlignment="1">
      <alignment horizontal="center" vertical="center"/>
    </xf>
    <xf numFmtId="0" fontId="31" fillId="6" borderId="37" xfId="0" applyFont="1" applyFill="1" applyBorder="1" applyAlignment="1">
      <alignment horizontal="center" vertical="center"/>
    </xf>
    <xf numFmtId="0" fontId="31" fillId="6" borderId="11" xfId="0" applyFont="1" applyFill="1" applyBorder="1" applyAlignment="1">
      <alignment horizontal="center" vertical="center"/>
    </xf>
    <xf numFmtId="0" fontId="31" fillId="6" borderId="75" xfId="0" applyFont="1" applyFill="1" applyBorder="1" applyAlignment="1">
      <alignment horizontal="center" vertical="center"/>
    </xf>
    <xf numFmtId="0" fontId="31" fillId="2" borderId="12" xfId="0" applyFont="1" applyFill="1" applyBorder="1" applyAlignment="1">
      <alignment horizontal="center" vertical="center"/>
    </xf>
    <xf numFmtId="0" fontId="31" fillId="2" borderId="37" xfId="0" applyFont="1" applyFill="1" applyBorder="1" applyAlignment="1">
      <alignment horizontal="center" vertical="center"/>
    </xf>
    <xf numFmtId="0" fontId="31" fillId="6" borderId="56" xfId="0" applyFont="1" applyFill="1" applyBorder="1" applyAlignment="1">
      <alignment horizontal="centerContinuous"/>
    </xf>
    <xf numFmtId="0" fontId="31" fillId="0" borderId="39" xfId="0" applyFont="1" applyFill="1" applyBorder="1" applyAlignment="1">
      <alignment horizontal="center" vertical="center" shrinkToFit="1"/>
    </xf>
    <xf numFmtId="0" fontId="31" fillId="0" borderId="18" xfId="0" applyFont="1" applyFill="1" applyBorder="1" applyAlignment="1">
      <alignment horizontal="center" vertical="center" shrinkToFit="1"/>
    </xf>
    <xf numFmtId="0" fontId="31" fillId="0" borderId="25" xfId="0" applyFont="1" applyFill="1" applyBorder="1" applyAlignment="1">
      <alignment horizontal="center" vertical="center" shrinkToFit="1"/>
    </xf>
    <xf numFmtId="0" fontId="31" fillId="2" borderId="25" xfId="0" applyFont="1" applyFill="1" applyBorder="1" applyAlignment="1">
      <alignment horizontal="center" vertical="center" shrinkToFit="1"/>
    </xf>
    <xf numFmtId="0" fontId="31" fillId="2" borderId="97" xfId="0" applyFont="1" applyFill="1" applyBorder="1" applyAlignment="1">
      <alignment horizontal="center" vertical="center" shrinkToFit="1"/>
    </xf>
    <xf numFmtId="0" fontId="31" fillId="2" borderId="73" xfId="0" applyFont="1" applyFill="1" applyBorder="1" applyAlignment="1">
      <alignment horizontal="center" vertical="center" shrinkToFit="1"/>
    </xf>
    <xf numFmtId="0" fontId="31" fillId="0" borderId="73" xfId="0" applyFont="1" applyFill="1" applyBorder="1" applyAlignment="1">
      <alignment horizontal="center" vertical="center" shrinkToFit="1"/>
    </xf>
    <xf numFmtId="0" fontId="31" fillId="0" borderId="17" xfId="0" applyFont="1" applyFill="1" applyBorder="1" applyAlignment="1">
      <alignment horizontal="center" vertical="center" shrinkToFit="1"/>
    </xf>
    <xf numFmtId="0" fontId="31" fillId="6" borderId="18" xfId="0" applyFont="1" applyFill="1" applyBorder="1" applyAlignment="1">
      <alignment vertical="center"/>
    </xf>
    <xf numFmtId="0" fontId="31" fillId="6" borderId="25" xfId="0" applyFont="1" applyFill="1" applyBorder="1" applyAlignment="1">
      <alignment vertical="center"/>
    </xf>
    <xf numFmtId="0" fontId="31" fillId="6" borderId="17" xfId="0" applyFont="1" applyFill="1" applyBorder="1" applyAlignment="1">
      <alignment vertical="center"/>
    </xf>
    <xf numFmtId="0" fontId="31" fillId="6" borderId="73" xfId="0" applyFont="1" applyFill="1" applyBorder="1" applyAlignment="1">
      <alignment vertical="center"/>
    </xf>
    <xf numFmtId="0" fontId="31" fillId="6" borderId="39" xfId="0" applyFont="1" applyFill="1" applyBorder="1" applyAlignment="1">
      <alignment vertical="center"/>
    </xf>
    <xf numFmtId="0" fontId="35" fillId="6" borderId="48" xfId="0" applyFont="1" applyFill="1" applyBorder="1" applyAlignment="1">
      <alignment horizontal="left"/>
    </xf>
    <xf numFmtId="0" fontId="30" fillId="6" borderId="0" xfId="0" applyFont="1" applyFill="1" applyBorder="1" applyAlignment="1">
      <alignment horizontal="center"/>
    </xf>
    <xf numFmtId="0" fontId="33" fillId="6" borderId="0" xfId="0" applyFont="1" applyFill="1"/>
    <xf numFmtId="0" fontId="31" fillId="6" borderId="0" xfId="0" applyFont="1" applyFill="1"/>
    <xf numFmtId="0" fontId="45" fillId="6" borderId="0" xfId="0" applyFont="1" applyFill="1"/>
    <xf numFmtId="0" fontId="35" fillId="6" borderId="36" xfId="0" applyFont="1" applyFill="1" applyBorder="1" applyAlignment="1">
      <alignment horizontal="center" vertical="center" textRotation="90" wrapText="1"/>
    </xf>
    <xf numFmtId="0" fontId="35" fillId="6" borderId="0" xfId="0" applyFont="1" applyFill="1" applyBorder="1" applyAlignment="1">
      <alignment horizontal="center" vertical="center" textRotation="90" wrapText="1"/>
    </xf>
    <xf numFmtId="0" fontId="33" fillId="6" borderId="0" xfId="0" applyFont="1" applyFill="1" applyBorder="1"/>
    <xf numFmtId="0" fontId="35" fillId="6" borderId="38" xfId="0" applyFont="1" applyFill="1" applyBorder="1" applyAlignment="1">
      <alignment horizontal="center" vertical="center"/>
    </xf>
    <xf numFmtId="0" fontId="35" fillId="6" borderId="0" xfId="0" applyFont="1" applyFill="1" applyBorder="1" applyAlignment="1">
      <alignment horizontal="center"/>
    </xf>
    <xf numFmtId="0" fontId="31" fillId="6" borderId="0" xfId="0" applyFont="1" applyFill="1" applyBorder="1"/>
    <xf numFmtId="0" fontId="35" fillId="6" borderId="39" xfId="0" applyFont="1" applyFill="1" applyBorder="1" applyAlignment="1">
      <alignment horizontal="center" vertical="center"/>
    </xf>
    <xf numFmtId="0" fontId="54" fillId="2" borderId="1" xfId="0" applyFont="1" applyFill="1" applyBorder="1" applyAlignment="1">
      <alignment horizontal="center" vertical="center"/>
    </xf>
    <xf numFmtId="0" fontId="67" fillId="2" borderId="1" xfId="0" applyFont="1" applyFill="1" applyBorder="1" applyAlignment="1" applyProtection="1">
      <alignment horizontal="center" vertical="center"/>
      <protection locked="0"/>
    </xf>
    <xf numFmtId="0" fontId="54" fillId="2" borderId="32" xfId="0" applyFont="1" applyFill="1" applyBorder="1" applyAlignment="1" applyProtection="1">
      <alignment horizontal="center" vertical="center" wrapText="1"/>
      <protection locked="0"/>
    </xf>
    <xf numFmtId="0" fontId="67" fillId="2" borderId="10" xfId="0" applyFont="1" applyFill="1" applyBorder="1" applyAlignment="1">
      <alignment horizontal="center" vertical="center"/>
    </xf>
    <xf numFmtId="1" fontId="69" fillId="6" borderId="15" xfId="0" applyNumberFormat="1" applyFont="1" applyFill="1" applyBorder="1" applyAlignment="1" applyProtection="1">
      <alignment horizontal="center" vertical="center"/>
      <protection locked="0"/>
    </xf>
    <xf numFmtId="0" fontId="30" fillId="6" borderId="0" xfId="0" applyFont="1" applyFill="1" applyBorder="1" applyAlignment="1">
      <alignment vertical="center" wrapText="1"/>
    </xf>
    <xf numFmtId="0" fontId="37" fillId="0" borderId="0" xfId="0" applyFont="1" applyFill="1" applyAlignment="1">
      <alignment horizontal="left"/>
    </xf>
    <xf numFmtId="0" fontId="51" fillId="0" borderId="51" xfId="0" applyFont="1" applyFill="1" applyBorder="1" applyAlignment="1">
      <alignment horizontal="center" vertical="center"/>
    </xf>
    <xf numFmtId="0" fontId="31" fillId="2" borderId="75" xfId="0" applyFont="1" applyFill="1" applyBorder="1" applyAlignment="1">
      <alignment horizontal="center" vertical="center"/>
    </xf>
    <xf numFmtId="0" fontId="31" fillId="2" borderId="36" xfId="0" applyFont="1" applyFill="1" applyBorder="1" applyAlignment="1">
      <alignment horizontal="center" vertical="center"/>
    </xf>
    <xf numFmtId="1" fontId="54" fillId="0" borderId="14" xfId="0" applyNumberFormat="1" applyFont="1" applyFill="1" applyBorder="1" applyAlignment="1">
      <alignment horizontal="center" vertical="center"/>
    </xf>
    <xf numFmtId="1" fontId="54" fillId="0" borderId="22" xfId="0" applyNumberFormat="1" applyFont="1" applyFill="1" applyBorder="1" applyAlignment="1">
      <alignment horizontal="center" vertical="center"/>
    </xf>
    <xf numFmtId="1" fontId="54" fillId="0" borderId="58" xfId="0" applyNumberFormat="1" applyFont="1" applyFill="1" applyBorder="1" applyAlignment="1">
      <alignment horizontal="center" vertical="center"/>
    </xf>
    <xf numFmtId="0" fontId="51" fillId="0" borderId="66" xfId="0" applyFont="1" applyFill="1" applyBorder="1" applyAlignment="1" applyProtection="1">
      <alignment horizontal="center" vertical="center" wrapText="1"/>
      <protection locked="0"/>
    </xf>
    <xf numFmtId="2" fontId="54" fillId="2" borderId="74" xfId="0" applyNumberFormat="1" applyFont="1" applyFill="1" applyBorder="1" applyAlignment="1" applyProtection="1">
      <alignment horizontal="left" vertical="center" wrapText="1"/>
      <protection locked="0"/>
    </xf>
    <xf numFmtId="2" fontId="54" fillId="2" borderId="55" xfId="0" applyNumberFormat="1" applyFont="1" applyFill="1" applyBorder="1" applyAlignment="1" applyProtection="1">
      <alignment horizontal="left" vertical="center" wrapText="1"/>
      <protection locked="0"/>
    </xf>
    <xf numFmtId="2" fontId="54" fillId="2" borderId="66" xfId="0" applyNumberFormat="1" applyFont="1" applyFill="1" applyBorder="1" applyAlignment="1" applyProtection="1">
      <alignment horizontal="left" vertical="center" wrapText="1"/>
      <protection locked="0"/>
    </xf>
    <xf numFmtId="0" fontId="30" fillId="6" borderId="10" xfId="0" applyFont="1" applyFill="1" applyBorder="1" applyAlignment="1">
      <alignment horizontal="left" vertical="center" wrapText="1"/>
    </xf>
    <xf numFmtId="167" fontId="54" fillId="2" borderId="55" xfId="0" applyNumberFormat="1" applyFont="1" applyFill="1" applyBorder="1" applyAlignment="1" applyProtection="1">
      <alignment horizontal="center" vertical="center"/>
      <protection locked="0"/>
    </xf>
    <xf numFmtId="0" fontId="69" fillId="6" borderId="2" xfId="0" applyFont="1" applyFill="1" applyBorder="1" applyAlignment="1" applyProtection="1">
      <alignment horizontal="center" vertical="center"/>
      <protection locked="0"/>
    </xf>
    <xf numFmtId="1" fontId="67" fillId="6" borderId="88" xfId="0" applyNumberFormat="1" applyFont="1" applyFill="1" applyBorder="1" applyAlignment="1" applyProtection="1">
      <alignment horizontal="center" vertical="center"/>
      <protection locked="0"/>
    </xf>
    <xf numFmtId="0" fontId="30" fillId="6" borderId="4" xfId="0" applyFont="1" applyFill="1" applyBorder="1" applyAlignment="1">
      <alignment horizontal="left" vertical="center" wrapText="1"/>
    </xf>
    <xf numFmtId="0" fontId="67" fillId="0" borderId="15" xfId="0" applyFont="1" applyFill="1" applyBorder="1" applyAlignment="1">
      <alignment horizontal="center" vertical="center"/>
    </xf>
    <xf numFmtId="0" fontId="67" fillId="0" borderId="43" xfId="0" applyFont="1" applyFill="1" applyBorder="1" applyAlignment="1">
      <alignment horizontal="center" vertical="center"/>
    </xf>
    <xf numFmtId="1" fontId="74" fillId="2" borderId="62" xfId="0" applyNumberFormat="1" applyFont="1" applyFill="1" applyBorder="1" applyAlignment="1" applyProtection="1">
      <alignment horizontal="center" vertical="center"/>
      <protection locked="0"/>
    </xf>
    <xf numFmtId="1" fontId="67" fillId="6" borderId="4" xfId="0" applyNumberFormat="1" applyFont="1" applyFill="1" applyBorder="1" applyAlignment="1">
      <alignment horizontal="center" vertical="center"/>
    </xf>
    <xf numFmtId="1" fontId="67" fillId="6" borderId="15" xfId="0" applyNumberFormat="1" applyFont="1" applyFill="1" applyBorder="1" applyAlignment="1">
      <alignment horizontal="center" vertical="center"/>
    </xf>
    <xf numFmtId="1" fontId="71" fillId="6" borderId="43" xfId="5" applyNumberFormat="1" applyFont="1" applyFill="1" applyBorder="1" applyAlignment="1">
      <alignment horizontal="center" vertical="center"/>
      <protection locked="0"/>
    </xf>
    <xf numFmtId="0" fontId="67" fillId="6" borderId="32" xfId="0" applyFont="1" applyFill="1" applyBorder="1" applyAlignment="1">
      <alignment horizontal="center" vertical="center"/>
    </xf>
    <xf numFmtId="0" fontId="30" fillId="6" borderId="38" xfId="0" applyFont="1" applyFill="1" applyBorder="1" applyAlignment="1">
      <alignment horizontal="left" vertical="center" wrapText="1"/>
    </xf>
    <xf numFmtId="1" fontId="67" fillId="6" borderId="10" xfId="0" applyNumberFormat="1" applyFont="1" applyFill="1" applyBorder="1" applyAlignment="1">
      <alignment horizontal="center" vertical="center"/>
    </xf>
    <xf numFmtId="0" fontId="69" fillId="6" borderId="1" xfId="0" applyFont="1" applyFill="1" applyBorder="1" applyAlignment="1" applyProtection="1">
      <alignment horizontal="center" vertical="center"/>
      <protection locked="0"/>
    </xf>
    <xf numFmtId="1" fontId="67" fillId="6" borderId="55" xfId="0" applyNumberFormat="1" applyFont="1" applyFill="1" applyBorder="1" applyAlignment="1" applyProtection="1">
      <alignment horizontal="center" vertical="center"/>
      <protection locked="0"/>
    </xf>
    <xf numFmtId="167" fontId="54" fillId="2" borderId="63" xfId="0" applyNumberFormat="1" applyFont="1" applyFill="1" applyBorder="1" applyAlignment="1" applyProtection="1">
      <alignment horizontal="center" vertical="center"/>
      <protection locked="0"/>
    </xf>
    <xf numFmtId="0" fontId="54" fillId="0" borderId="36" xfId="0" applyFont="1" applyFill="1" applyBorder="1" applyAlignment="1">
      <alignment horizontal="center" vertical="center"/>
    </xf>
    <xf numFmtId="0" fontId="54" fillId="2" borderId="12" xfId="0" applyFont="1" applyFill="1" applyBorder="1" applyAlignment="1">
      <alignment horizontal="center" vertical="center"/>
    </xf>
    <xf numFmtId="0" fontId="54" fillId="2" borderId="38" xfId="0" applyFont="1" applyFill="1" applyBorder="1" applyAlignment="1">
      <alignment horizontal="center" vertical="center"/>
    </xf>
    <xf numFmtId="0" fontId="54" fillId="0" borderId="38" xfId="0" applyFont="1" applyFill="1" applyBorder="1" applyAlignment="1">
      <alignment horizontal="center" vertical="center"/>
    </xf>
    <xf numFmtId="0" fontId="54" fillId="0" borderId="39" xfId="0" applyFont="1" applyFill="1" applyBorder="1" applyAlignment="1">
      <alignment horizontal="center" vertical="center"/>
    </xf>
    <xf numFmtId="0" fontId="54" fillId="0" borderId="18" xfId="0" applyFont="1" applyFill="1" applyBorder="1" applyAlignment="1">
      <alignment horizontal="center" vertical="center"/>
    </xf>
    <xf numFmtId="0" fontId="54" fillId="0" borderId="25" xfId="0" applyFont="1" applyFill="1" applyBorder="1" applyAlignment="1">
      <alignment horizontal="center" vertical="center"/>
    </xf>
    <xf numFmtId="167" fontId="54" fillId="2" borderId="64" xfId="0" applyNumberFormat="1" applyFont="1" applyFill="1" applyBorder="1" applyAlignment="1" applyProtection="1">
      <alignment horizontal="center" vertical="center"/>
      <protection locked="0"/>
    </xf>
    <xf numFmtId="0" fontId="30" fillId="6" borderId="58" xfId="0" applyFont="1" applyFill="1" applyBorder="1" applyAlignment="1">
      <alignment horizontal="left" vertical="center" wrapText="1"/>
    </xf>
    <xf numFmtId="0" fontId="67" fillId="6" borderId="57" xfId="0" applyFont="1" applyFill="1" applyBorder="1" applyAlignment="1" applyProtection="1">
      <alignment horizontal="center" vertical="center"/>
      <protection locked="0"/>
    </xf>
    <xf numFmtId="0" fontId="67" fillId="6" borderId="57" xfId="0" applyFont="1" applyFill="1" applyBorder="1" applyAlignment="1">
      <alignment horizontal="center" vertical="center"/>
    </xf>
    <xf numFmtId="0" fontId="67" fillId="6" borderId="60" xfId="0" applyFont="1" applyFill="1" applyBorder="1" applyAlignment="1">
      <alignment horizontal="center" vertical="center"/>
    </xf>
    <xf numFmtId="1" fontId="67" fillId="6" borderId="57" xfId="0" applyNumberFormat="1" applyFont="1" applyFill="1" applyBorder="1" applyAlignment="1">
      <alignment horizontal="center" vertical="center"/>
    </xf>
    <xf numFmtId="1" fontId="71" fillId="6" borderId="60" xfId="5" applyNumberFormat="1" applyFont="1" applyFill="1" applyBorder="1" applyAlignment="1">
      <alignment horizontal="center" vertical="center"/>
      <protection locked="0"/>
    </xf>
    <xf numFmtId="0" fontId="67" fillId="6" borderId="58" xfId="0" applyFont="1" applyFill="1" applyBorder="1" applyAlignment="1">
      <alignment horizontal="center" vertical="center"/>
    </xf>
    <xf numFmtId="0" fontId="67" fillId="6" borderId="68" xfId="0" applyFont="1" applyFill="1" applyBorder="1" applyAlignment="1">
      <alignment horizontal="center" vertical="center"/>
    </xf>
    <xf numFmtId="167" fontId="54" fillId="2" borderId="54" xfId="0" applyNumberFormat="1" applyFont="1" applyFill="1" applyBorder="1" applyAlignment="1" applyProtection="1">
      <alignment horizontal="center" vertical="center"/>
      <protection locked="0"/>
    </xf>
    <xf numFmtId="0" fontId="54" fillId="2" borderId="51" xfId="0" applyFont="1" applyFill="1" applyBorder="1" applyAlignment="1">
      <alignment horizontal="left" vertical="center" wrapText="1"/>
    </xf>
    <xf numFmtId="0" fontId="51" fillId="0" borderId="51" xfId="0" applyFont="1" applyFill="1" applyBorder="1" applyAlignment="1">
      <alignment horizontal="left" vertical="center"/>
    </xf>
    <xf numFmtId="0" fontId="54" fillId="0" borderId="51" xfId="0" applyFont="1" applyFill="1" applyBorder="1" applyAlignment="1">
      <alignment horizontal="center" vertical="center"/>
    </xf>
    <xf numFmtId="0" fontId="51" fillId="2" borderId="40" xfId="0" applyFont="1" applyFill="1" applyBorder="1" applyAlignment="1" applyProtection="1">
      <alignment horizontal="center" vertical="center" wrapText="1"/>
      <protection locked="0"/>
    </xf>
    <xf numFmtId="1" fontId="54" fillId="0" borderId="53" xfId="0" applyNumberFormat="1" applyFont="1" applyFill="1" applyBorder="1" applyAlignment="1">
      <alignment horizontal="center" vertical="center"/>
    </xf>
    <xf numFmtId="1" fontId="54" fillId="0" borderId="40" xfId="0" applyNumberFormat="1" applyFont="1" applyFill="1" applyBorder="1" applyAlignment="1" applyProtection="1">
      <alignment horizontal="center" vertical="center"/>
      <protection locked="0"/>
    </xf>
    <xf numFmtId="0" fontId="30" fillId="0" borderId="10" xfId="0" applyFont="1" applyBorder="1" applyAlignment="1">
      <alignment horizontal="left" vertical="center" wrapText="1"/>
    </xf>
    <xf numFmtId="2" fontId="54" fillId="2" borderId="87" xfId="0" applyNumberFormat="1" applyFont="1" applyFill="1" applyBorder="1" applyAlignment="1" applyProtection="1">
      <alignment horizontal="center" vertical="center" wrapText="1"/>
      <protection locked="0"/>
    </xf>
    <xf numFmtId="2" fontId="54" fillId="2" borderId="64" xfId="0" applyNumberFormat="1" applyFont="1" applyFill="1" applyBorder="1" applyAlignment="1" applyProtection="1">
      <alignment horizontal="center" vertical="center" wrapText="1"/>
      <protection locked="0"/>
    </xf>
    <xf numFmtId="2" fontId="54" fillId="2" borderId="66" xfId="0" applyNumberFormat="1" applyFont="1" applyFill="1" applyBorder="1" applyAlignment="1" applyProtection="1">
      <alignment horizontal="center" vertical="center" wrapText="1"/>
      <protection locked="0"/>
    </xf>
    <xf numFmtId="1" fontId="54" fillId="2" borderId="1" xfId="0" applyNumberFormat="1" applyFont="1" applyFill="1" applyBorder="1" applyAlignment="1" applyProtection="1">
      <alignment horizontal="center" vertical="center"/>
      <protection locked="0"/>
    </xf>
    <xf numFmtId="0" fontId="54" fillId="2" borderId="1" xfId="0" applyFont="1" applyFill="1" applyBorder="1" applyAlignment="1" applyProtection="1">
      <alignment horizontal="center" vertical="center"/>
      <protection locked="0"/>
    </xf>
    <xf numFmtId="0" fontId="54" fillId="2" borderId="38" xfId="0" applyFont="1" applyFill="1" applyBorder="1" applyAlignment="1" applyProtection="1">
      <alignment horizontal="center" vertical="center"/>
      <protection locked="0"/>
    </xf>
    <xf numFmtId="1" fontId="67" fillId="6" borderId="65" xfId="0" applyNumberFormat="1" applyFont="1" applyFill="1" applyBorder="1" applyAlignment="1">
      <alignment horizontal="center" vertical="center"/>
    </xf>
    <xf numFmtId="1" fontId="54" fillId="0" borderId="24" xfId="0" applyNumberFormat="1" applyFont="1" applyFill="1" applyBorder="1" applyAlignment="1">
      <alignment horizontal="center" vertical="center"/>
    </xf>
    <xf numFmtId="2" fontId="54" fillId="2" borderId="63" xfId="0" applyNumberFormat="1" applyFont="1" applyFill="1" applyBorder="1" applyAlignment="1" applyProtection="1">
      <alignment horizontal="left" vertical="center" wrapText="1"/>
      <protection locked="0"/>
    </xf>
    <xf numFmtId="0" fontId="54" fillId="0" borderId="32" xfId="0" applyFont="1" applyFill="1" applyBorder="1" applyAlignment="1">
      <alignment horizontal="center" vertical="center"/>
    </xf>
    <xf numFmtId="1" fontId="54" fillId="2" borderId="10" xfId="0" applyNumberFormat="1" applyFont="1" applyFill="1" applyBorder="1" applyAlignment="1">
      <alignment vertical="center"/>
    </xf>
    <xf numFmtId="0" fontId="51" fillId="2" borderId="71" xfId="0" applyFont="1" applyFill="1" applyBorder="1" applyAlignment="1">
      <alignment horizontal="center" vertical="center"/>
    </xf>
    <xf numFmtId="0" fontId="67" fillId="2" borderId="15" xfId="0" applyFont="1" applyFill="1" applyBorder="1" applyAlignment="1" applyProtection="1">
      <alignment horizontal="center" vertical="center"/>
      <protection locked="0"/>
    </xf>
    <xf numFmtId="1" fontId="54" fillId="2" borderId="3" xfId="0" applyNumberFormat="1" applyFont="1" applyFill="1" applyBorder="1" applyAlignment="1">
      <alignment vertical="center"/>
    </xf>
    <xf numFmtId="1" fontId="54" fillId="2" borderId="1" xfId="0" applyNumberFormat="1" applyFont="1" applyFill="1" applyBorder="1" applyAlignment="1">
      <alignment vertical="center"/>
    </xf>
    <xf numFmtId="0" fontId="30" fillId="6" borderId="57" xfId="0" applyFont="1" applyFill="1" applyBorder="1" applyAlignment="1">
      <alignment horizontal="left" vertical="center" wrapText="1"/>
    </xf>
    <xf numFmtId="1" fontId="54" fillId="0" borderId="68" xfId="0" applyNumberFormat="1" applyFont="1" applyFill="1" applyBorder="1" applyAlignment="1">
      <alignment horizontal="center" vertical="center"/>
    </xf>
    <xf numFmtId="0" fontId="54" fillId="0" borderId="68" xfId="0" applyFont="1" applyFill="1" applyBorder="1" applyAlignment="1">
      <alignment horizontal="center" vertical="center"/>
    </xf>
    <xf numFmtId="1" fontId="54" fillId="0" borderId="15" xfId="0" applyNumberFormat="1" applyFont="1" applyFill="1" applyBorder="1" applyAlignment="1" applyProtection="1">
      <alignment horizontal="center" vertical="center"/>
      <protection locked="0"/>
    </xf>
    <xf numFmtId="1" fontId="54" fillId="0" borderId="51" xfId="0" applyNumberFormat="1" applyFont="1" applyFill="1" applyBorder="1" applyAlignment="1" applyProtection="1">
      <alignment horizontal="center" vertical="center"/>
      <protection locked="0"/>
    </xf>
    <xf numFmtId="167" fontId="54" fillId="2" borderId="38" xfId="0" applyNumberFormat="1" applyFont="1" applyFill="1" applyBorder="1" applyAlignment="1" applyProtection="1">
      <alignment horizontal="center" vertical="center"/>
      <protection locked="0"/>
    </xf>
    <xf numFmtId="1" fontId="67" fillId="6" borderId="63" xfId="0" applyNumberFormat="1" applyFont="1" applyFill="1" applyBorder="1" applyAlignment="1">
      <alignment horizontal="center" vertical="center"/>
    </xf>
    <xf numFmtId="1" fontId="54" fillId="0" borderId="32" xfId="0" applyNumberFormat="1" applyFont="1" applyFill="1" applyBorder="1" applyAlignment="1">
      <alignment horizontal="center" vertical="center"/>
    </xf>
    <xf numFmtId="1" fontId="54" fillId="0" borderId="88" xfId="0" applyNumberFormat="1" applyFont="1" applyFill="1" applyBorder="1" applyAlignment="1" applyProtection="1">
      <alignment horizontal="center" vertical="center"/>
      <protection locked="0"/>
    </xf>
    <xf numFmtId="1" fontId="67" fillId="6" borderId="38" xfId="0" applyNumberFormat="1" applyFont="1" applyFill="1" applyBorder="1" applyAlignment="1">
      <alignment horizontal="center" vertical="center"/>
    </xf>
    <xf numFmtId="0" fontId="54" fillId="2" borderId="4" xfId="0" applyFont="1" applyFill="1" applyBorder="1" applyAlignment="1">
      <alignment horizontal="center" vertical="center"/>
    </xf>
    <xf numFmtId="0" fontId="54" fillId="2" borderId="15" xfId="0" applyFont="1" applyFill="1" applyBorder="1" applyAlignment="1">
      <alignment horizontal="center" vertical="center"/>
    </xf>
    <xf numFmtId="0" fontId="67" fillId="2" borderId="4" xfId="0" applyFont="1" applyFill="1" applyBorder="1" applyAlignment="1">
      <alignment horizontal="center" vertical="center"/>
    </xf>
    <xf numFmtId="0" fontId="67" fillId="2" borderId="15" xfId="0" applyFont="1" applyFill="1" applyBorder="1" applyAlignment="1">
      <alignment horizontal="center" vertical="center"/>
    </xf>
    <xf numFmtId="0" fontId="54" fillId="2" borderId="4" xfId="0" applyFont="1" applyFill="1" applyBorder="1" applyAlignment="1" applyProtection="1">
      <alignment horizontal="center" vertical="center" wrapText="1"/>
      <protection locked="0"/>
    </xf>
    <xf numFmtId="0" fontId="54" fillId="2" borderId="15" xfId="0" applyFont="1" applyFill="1" applyBorder="1" applyAlignment="1" applyProtection="1">
      <alignment horizontal="center" vertical="center" wrapText="1"/>
      <protection locked="0"/>
    </xf>
    <xf numFmtId="0" fontId="54" fillId="2" borderId="10" xfId="0" applyFont="1" applyFill="1" applyBorder="1" applyAlignment="1" applyProtection="1">
      <alignment horizontal="center" vertical="center" wrapText="1"/>
      <protection locked="0"/>
    </xf>
    <xf numFmtId="0" fontId="54" fillId="2" borderId="1" xfId="0" applyFont="1" applyFill="1" applyBorder="1" applyAlignment="1" applyProtection="1">
      <alignment horizontal="center" vertical="center" wrapText="1"/>
      <protection locked="0"/>
    </xf>
    <xf numFmtId="0" fontId="54" fillId="2" borderId="24" xfId="0" applyFont="1" applyFill="1" applyBorder="1" applyAlignment="1">
      <alignment horizontal="center" vertical="center"/>
    </xf>
    <xf numFmtId="0" fontId="54" fillId="2" borderId="58" xfId="0" applyFont="1" applyFill="1" applyBorder="1" applyAlignment="1">
      <alignment horizontal="center" vertical="center"/>
    </xf>
    <xf numFmtId="0" fontId="54" fillId="2" borderId="57" xfId="0" applyFont="1" applyFill="1" applyBorder="1" applyAlignment="1">
      <alignment horizontal="center" vertical="center"/>
    </xf>
    <xf numFmtId="0" fontId="51" fillId="2" borderId="43" xfId="0" applyFont="1" applyFill="1" applyBorder="1" applyAlignment="1" applyProtection="1">
      <alignment horizontal="center" vertical="center" wrapText="1"/>
      <protection locked="0"/>
    </xf>
    <xf numFmtId="0" fontId="51" fillId="2" borderId="74" xfId="0" applyFont="1" applyFill="1" applyBorder="1" applyAlignment="1" applyProtection="1">
      <alignment horizontal="center" vertical="center" wrapText="1"/>
      <protection locked="0"/>
    </xf>
    <xf numFmtId="0" fontId="51" fillId="2" borderId="55" xfId="0" applyFont="1" applyFill="1" applyBorder="1" applyAlignment="1" applyProtection="1">
      <alignment horizontal="center" vertical="center" wrapText="1"/>
      <protection locked="0"/>
    </xf>
    <xf numFmtId="0" fontId="51" fillId="2" borderId="66" xfId="0" applyFont="1" applyFill="1" applyBorder="1" applyAlignment="1" applyProtection="1">
      <alignment horizontal="center" vertical="center" wrapText="1"/>
      <protection locked="0"/>
    </xf>
    <xf numFmtId="0" fontId="10" fillId="0" borderId="35" xfId="0" applyFont="1" applyBorder="1" applyAlignment="1">
      <alignment horizontal="center" vertical="center" textRotation="90" wrapText="1"/>
    </xf>
    <xf numFmtId="0" fontId="0" fillId="0" borderId="2" xfId="0" applyBorder="1" applyAlignment="1">
      <alignment horizontal="center" vertical="center" textRotation="90" wrapText="1"/>
    </xf>
    <xf numFmtId="0" fontId="0" fillId="0" borderId="33" xfId="0" applyBorder="1" applyAlignment="1">
      <alignment horizontal="center" vertical="center" textRotation="90" wrapText="1"/>
    </xf>
    <xf numFmtId="0" fontId="13" fillId="0" borderId="0" xfId="0" applyFont="1" applyAlignment="1">
      <alignment horizontal="center" vertical="center"/>
    </xf>
    <xf numFmtId="0" fontId="19" fillId="0" borderId="75" xfId="0" applyFont="1" applyBorder="1" applyAlignment="1">
      <alignment horizontal="center"/>
    </xf>
    <xf numFmtId="0" fontId="19" fillId="0" borderId="14" xfId="0" applyFont="1" applyBorder="1" applyAlignment="1">
      <alignment horizontal="center"/>
    </xf>
    <xf numFmtId="0" fontId="19" fillId="0" borderId="11" xfId="0" applyFont="1" applyBorder="1" applyAlignment="1">
      <alignment horizontal="center"/>
    </xf>
    <xf numFmtId="0" fontId="10" fillId="0" borderId="0" xfId="0" quotePrefix="1" applyFont="1" applyAlignment="1">
      <alignment horizontal="center"/>
    </xf>
    <xf numFmtId="0" fontId="10" fillId="0" borderId="0" xfId="0" applyFont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10" fillId="0" borderId="0" xfId="0" quotePrefix="1" applyFont="1" applyBorder="1" applyAlignment="1">
      <alignment horizontal="center"/>
    </xf>
    <xf numFmtId="0" fontId="13" fillId="0" borderId="0" xfId="0" applyFont="1" applyBorder="1" applyAlignment="1">
      <alignment horizontal="right"/>
    </xf>
    <xf numFmtId="0" fontId="19" fillId="0" borderId="35" xfId="0" applyFont="1" applyBorder="1" applyAlignment="1">
      <alignment horizontal="center" vertical="center" textRotation="90" wrapText="1"/>
    </xf>
    <xf numFmtId="0" fontId="12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3" fillId="0" borderId="0" xfId="0" applyFont="1" applyAlignment="1">
      <alignment horizontal="center" wrapText="1"/>
    </xf>
    <xf numFmtId="0" fontId="19" fillId="0" borderId="2" xfId="0" applyFont="1" applyBorder="1" applyAlignment="1">
      <alignment horizontal="center" vertical="center" textRotation="90" wrapText="1"/>
    </xf>
    <xf numFmtId="0" fontId="19" fillId="0" borderId="33" xfId="0" applyFont="1" applyBorder="1" applyAlignment="1">
      <alignment horizontal="center" vertical="center" textRotation="90" wrapText="1"/>
    </xf>
    <xf numFmtId="0" fontId="22" fillId="0" borderId="35" xfId="0" applyFont="1" applyBorder="1" applyAlignment="1">
      <alignment horizontal="center" vertical="center" textRotation="90" wrapText="1"/>
    </xf>
    <xf numFmtId="0" fontId="22" fillId="0" borderId="2" xfId="0" applyFont="1" applyBorder="1" applyAlignment="1">
      <alignment horizontal="center" vertical="center" textRotation="90" wrapText="1"/>
    </xf>
    <xf numFmtId="0" fontId="22" fillId="0" borderId="33" xfId="0" applyFont="1" applyBorder="1" applyAlignment="1">
      <alignment horizontal="center" vertical="center" textRotation="90" wrapText="1"/>
    </xf>
    <xf numFmtId="0" fontId="0" fillId="0" borderId="34" xfId="0" applyBorder="1" applyAlignment="1">
      <alignment horizontal="center"/>
    </xf>
    <xf numFmtId="0" fontId="0" fillId="0" borderId="67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85" xfId="0" applyBorder="1" applyAlignment="1">
      <alignment horizontal="center"/>
    </xf>
    <xf numFmtId="0" fontId="0" fillId="0" borderId="8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1" fillId="6" borderId="96" xfId="0" applyFont="1" applyFill="1" applyBorder="1" applyAlignment="1">
      <alignment horizontal="center" vertical="center" wrapText="1"/>
    </xf>
    <xf numFmtId="0" fontId="31" fillId="6" borderId="95" xfId="0" applyFont="1" applyFill="1" applyBorder="1" applyAlignment="1">
      <alignment horizontal="center" vertical="center" wrapText="1"/>
    </xf>
    <xf numFmtId="0" fontId="31" fillId="6" borderId="58" xfId="0" applyFont="1" applyFill="1" applyBorder="1" applyAlignment="1">
      <alignment horizontal="center" vertical="center" wrapText="1"/>
    </xf>
    <xf numFmtId="0" fontId="0" fillId="6" borderId="69" xfId="0" applyFill="1" applyBorder="1" applyAlignment="1">
      <alignment horizontal="center" vertical="center" wrapText="1"/>
    </xf>
    <xf numFmtId="0" fontId="0" fillId="6" borderId="0" xfId="0" applyFill="1" applyAlignment="1">
      <alignment horizontal="center" vertical="center" wrapText="1"/>
    </xf>
    <xf numFmtId="0" fontId="0" fillId="6" borderId="3" xfId="0" applyFill="1" applyBorder="1" applyAlignment="1">
      <alignment horizontal="center" vertical="center" wrapText="1"/>
    </xf>
    <xf numFmtId="0" fontId="0" fillId="6" borderId="30" xfId="0" applyFill="1" applyBorder="1" applyAlignment="1">
      <alignment horizontal="center" vertical="center" wrapText="1"/>
    </xf>
    <xf numFmtId="0" fontId="0" fillId="6" borderId="19" xfId="0" applyFill="1" applyBorder="1" applyAlignment="1">
      <alignment horizontal="center" vertical="center" wrapText="1"/>
    </xf>
    <xf numFmtId="0" fontId="0" fillId="6" borderId="20" xfId="0" applyFill="1" applyBorder="1" applyAlignment="1">
      <alignment horizontal="center" vertical="center" wrapText="1"/>
    </xf>
    <xf numFmtId="0" fontId="31" fillId="6" borderId="60" xfId="0" applyFont="1" applyFill="1" applyBorder="1" applyAlignment="1">
      <alignment horizontal="center" vertical="center" wrapText="1"/>
    </xf>
    <xf numFmtId="0" fontId="31" fillId="6" borderId="13" xfId="0" applyFont="1" applyFill="1" applyBorder="1" applyAlignment="1">
      <alignment horizontal="center" vertical="center" wrapText="1"/>
    </xf>
    <xf numFmtId="0" fontId="31" fillId="6" borderId="0" xfId="0" applyFont="1" applyFill="1" applyBorder="1" applyAlignment="1">
      <alignment horizontal="center" vertical="center" wrapText="1"/>
    </xf>
    <xf numFmtId="0" fontId="31" fillId="6" borderId="3" xfId="0" applyFont="1" applyFill="1" applyBorder="1" applyAlignment="1">
      <alignment horizontal="center" vertical="center" wrapText="1"/>
    </xf>
    <xf numFmtId="0" fontId="31" fillId="6" borderId="16" xfId="0" applyFont="1" applyFill="1" applyBorder="1" applyAlignment="1">
      <alignment horizontal="center" vertical="center" wrapText="1"/>
    </xf>
    <xf numFmtId="0" fontId="31" fillId="6" borderId="19" xfId="0" applyFont="1" applyFill="1" applyBorder="1" applyAlignment="1">
      <alignment horizontal="center" vertical="center" wrapText="1"/>
    </xf>
    <xf numFmtId="0" fontId="31" fillId="6" borderId="20" xfId="0" applyFont="1" applyFill="1" applyBorder="1" applyAlignment="1">
      <alignment horizontal="center" vertical="center" wrapText="1"/>
    </xf>
    <xf numFmtId="0" fontId="31" fillId="6" borderId="94" xfId="0" applyFont="1" applyFill="1" applyBorder="1" applyAlignment="1">
      <alignment horizontal="center" vertical="center" wrapText="1"/>
    </xf>
    <xf numFmtId="0" fontId="31" fillId="6" borderId="21" xfId="0" applyFont="1" applyFill="1" applyBorder="1" applyAlignment="1">
      <alignment horizontal="center" vertical="center" wrapText="1"/>
    </xf>
    <xf numFmtId="0" fontId="31" fillId="6" borderId="27" xfId="0" applyFont="1" applyFill="1" applyBorder="1" applyAlignment="1">
      <alignment horizontal="center" vertical="center" wrapText="1"/>
    </xf>
    <xf numFmtId="0" fontId="31" fillId="6" borderId="56" xfId="0" applyFont="1" applyFill="1" applyBorder="1" applyAlignment="1">
      <alignment horizontal="left"/>
    </xf>
    <xf numFmtId="0" fontId="31" fillId="6" borderId="97" xfId="0" applyFont="1" applyFill="1" applyBorder="1" applyAlignment="1">
      <alignment horizontal="left"/>
    </xf>
    <xf numFmtId="0" fontId="31" fillId="6" borderId="17" xfId="0" applyFont="1" applyFill="1" applyBorder="1" applyAlignment="1">
      <alignment horizontal="left"/>
    </xf>
    <xf numFmtId="0" fontId="31" fillId="6" borderId="73" xfId="0" applyFont="1" applyFill="1" applyBorder="1" applyAlignment="1" applyProtection="1">
      <alignment horizontal="center" vertical="center" wrapText="1"/>
      <protection locked="0"/>
    </xf>
    <xf numFmtId="0" fontId="31" fillId="6" borderId="17" xfId="0" applyFont="1" applyFill="1" applyBorder="1" applyAlignment="1" applyProtection="1">
      <alignment horizontal="center" vertical="center" wrapText="1"/>
      <protection locked="0"/>
    </xf>
    <xf numFmtId="0" fontId="31" fillId="6" borderId="73" xfId="0" applyFont="1" applyFill="1" applyBorder="1" applyAlignment="1">
      <alignment horizontal="center" vertical="center"/>
    </xf>
    <xf numFmtId="0" fontId="31" fillId="6" borderId="98" xfId="0" applyFont="1" applyFill="1" applyBorder="1" applyAlignment="1">
      <alignment horizontal="center" vertical="center"/>
    </xf>
    <xf numFmtId="0" fontId="31" fillId="0" borderId="0" xfId="4" applyFont="1" applyFill="1" applyAlignment="1">
      <alignment horizontal="left" wrapText="1"/>
    </xf>
    <xf numFmtId="0" fontId="31" fillId="0" borderId="0" xfId="4" applyFont="1" applyFill="1" applyBorder="1" applyAlignment="1">
      <alignment horizontal="left" vertical="top" wrapText="1"/>
    </xf>
    <xf numFmtId="0" fontId="31" fillId="0" borderId="0" xfId="4" applyFont="1" applyFill="1" applyAlignment="1">
      <alignment horizontal="left" vertical="center" wrapText="1"/>
    </xf>
    <xf numFmtId="0" fontId="49" fillId="4" borderId="1" xfId="0" applyFont="1" applyFill="1" applyBorder="1" applyAlignment="1">
      <alignment horizontal="center"/>
    </xf>
    <xf numFmtId="0" fontId="34" fillId="0" borderId="0" xfId="0" applyFont="1" applyFill="1" applyAlignment="1">
      <alignment horizontal="center"/>
    </xf>
    <xf numFmtId="0" fontId="60" fillId="0" borderId="0" xfId="0" applyFont="1" applyFill="1" applyAlignment="1">
      <alignment horizontal="center"/>
    </xf>
    <xf numFmtId="0" fontId="31" fillId="0" borderId="0" xfId="0" applyFont="1" applyFill="1" applyBorder="1" applyAlignment="1">
      <alignment horizontal="center" vertical="top" wrapText="1"/>
    </xf>
    <xf numFmtId="0" fontId="37" fillId="0" borderId="0" xfId="0" applyFont="1" applyFill="1" applyBorder="1" applyAlignment="1">
      <alignment horizontal="center" vertical="top" wrapText="1"/>
    </xf>
    <xf numFmtId="0" fontId="40" fillId="0" borderId="0" xfId="0" applyFont="1" applyFill="1" applyAlignment="1">
      <alignment horizontal="center" vertical="center" wrapText="1"/>
    </xf>
    <xf numFmtId="0" fontId="46" fillId="0" borderId="0" xfId="0" applyFont="1" applyFill="1" applyAlignment="1">
      <alignment horizontal="center" wrapText="1"/>
    </xf>
    <xf numFmtId="0" fontId="34" fillId="0" borderId="0" xfId="0" applyFont="1" applyFill="1" applyAlignment="1">
      <alignment horizontal="center" wrapText="1"/>
    </xf>
    <xf numFmtId="0" fontId="37" fillId="0" borderId="0" xfId="0" applyFont="1" applyFill="1" applyAlignment="1">
      <alignment horizontal="left"/>
    </xf>
    <xf numFmtId="0" fontId="59" fillId="0" borderId="0" xfId="0" applyFont="1" applyFill="1" applyAlignment="1">
      <alignment horizontal="center" vertical="top"/>
    </xf>
    <xf numFmtId="0" fontId="42" fillId="0" borderId="0" xfId="0" applyFont="1" applyFill="1" applyBorder="1" applyAlignment="1">
      <alignment horizontal="center" vertical="center"/>
    </xf>
    <xf numFmtId="0" fontId="44" fillId="0" borderId="0" xfId="0" applyFont="1" applyFill="1" applyAlignment="1">
      <alignment horizontal="center" vertical="center"/>
    </xf>
    <xf numFmtId="0" fontId="31" fillId="6" borderId="82" xfId="4" applyFont="1" applyFill="1" applyBorder="1" applyAlignment="1">
      <alignment horizontal="center" vertical="center"/>
    </xf>
    <xf numFmtId="0" fontId="48" fillId="6" borderId="83" xfId="0" applyFont="1" applyFill="1" applyBorder="1" applyAlignment="1">
      <alignment vertical="center"/>
    </xf>
    <xf numFmtId="0" fontId="48" fillId="6" borderId="84" xfId="0" applyFont="1" applyFill="1" applyBorder="1" applyAlignment="1">
      <alignment vertical="center"/>
    </xf>
    <xf numFmtId="0" fontId="39" fillId="6" borderId="0" xfId="0" applyFont="1" applyFill="1" applyAlignment="1">
      <alignment horizontal="center"/>
    </xf>
    <xf numFmtId="0" fontId="0" fillId="6" borderId="83" xfId="0" applyFill="1" applyBorder="1" applyAlignment="1"/>
    <xf numFmtId="0" fontId="0" fillId="6" borderId="84" xfId="0" applyFill="1" applyBorder="1" applyAlignment="1"/>
    <xf numFmtId="0" fontId="31" fillId="6" borderId="83" xfId="4" applyFont="1" applyFill="1" applyBorder="1" applyAlignment="1">
      <alignment horizontal="center" vertical="center"/>
    </xf>
    <xf numFmtId="0" fontId="0" fillId="6" borderId="83" xfId="0" applyFill="1" applyBorder="1" applyAlignment="1">
      <alignment vertical="center"/>
    </xf>
    <xf numFmtId="0" fontId="0" fillId="6" borderId="84" xfId="0" applyFill="1" applyBorder="1" applyAlignment="1">
      <alignment vertical="center"/>
    </xf>
    <xf numFmtId="0" fontId="35" fillId="0" borderId="18" xfId="0" applyFont="1" applyFill="1" applyBorder="1" applyAlignment="1">
      <alignment horizontal="center"/>
    </xf>
    <xf numFmtId="0" fontId="33" fillId="0" borderId="1" xfId="0" applyFont="1" applyFill="1" applyBorder="1" applyAlignment="1">
      <alignment horizontal="center"/>
    </xf>
    <xf numFmtId="0" fontId="35" fillId="6" borderId="75" xfId="0" applyFont="1" applyFill="1" applyBorder="1" applyAlignment="1">
      <alignment horizontal="center" vertical="center" textRotation="90"/>
    </xf>
    <xf numFmtId="0" fontId="35" fillId="6" borderId="11" xfId="0" applyFont="1" applyFill="1" applyBorder="1" applyAlignment="1">
      <alignment horizontal="center" vertical="center" textRotation="90"/>
    </xf>
    <xf numFmtId="0" fontId="35" fillId="6" borderId="12" xfId="0" applyFont="1" applyFill="1" applyBorder="1" applyAlignment="1">
      <alignment horizontal="center" vertical="center" textRotation="90" wrapText="1"/>
    </xf>
    <xf numFmtId="0" fontId="35" fillId="6" borderId="12" xfId="0" applyFont="1" applyFill="1" applyBorder="1" applyAlignment="1">
      <alignment horizontal="center" vertical="center" textRotation="90"/>
    </xf>
    <xf numFmtId="0" fontId="31" fillId="2" borderId="34" xfId="0" applyFont="1" applyFill="1" applyBorder="1" applyAlignment="1" applyProtection="1">
      <alignment horizontal="center" vertical="center" wrapText="1"/>
      <protection locked="0"/>
    </xf>
    <xf numFmtId="0" fontId="31" fillId="2" borderId="10" xfId="0" applyFont="1" applyFill="1" applyBorder="1" applyAlignment="1" applyProtection="1">
      <alignment horizontal="center" vertical="center" wrapText="1"/>
      <protection locked="0"/>
    </xf>
    <xf numFmtId="0" fontId="35" fillId="0" borderId="1" xfId="0" applyFont="1" applyFill="1" applyBorder="1" applyAlignment="1">
      <alignment horizontal="center"/>
    </xf>
    <xf numFmtId="0" fontId="35" fillId="0" borderId="24" xfId="0" applyFont="1" applyFill="1" applyBorder="1" applyAlignment="1">
      <alignment horizontal="center"/>
    </xf>
    <xf numFmtId="0" fontId="35" fillId="6" borderId="81" xfId="0" applyFont="1" applyFill="1" applyBorder="1" applyAlignment="1">
      <alignment horizontal="center" vertical="center" wrapText="1"/>
    </xf>
    <xf numFmtId="0" fontId="35" fillId="6" borderId="14" xfId="0" applyFont="1" applyFill="1" applyBorder="1" applyAlignment="1">
      <alignment horizontal="center" vertical="center" wrapText="1"/>
    </xf>
    <xf numFmtId="0" fontId="35" fillId="6" borderId="11" xfId="0" applyFont="1" applyFill="1" applyBorder="1" applyAlignment="1">
      <alignment horizontal="center" vertical="center" wrapText="1"/>
    </xf>
    <xf numFmtId="0" fontId="35" fillId="6" borderId="37" xfId="0" applyFont="1" applyFill="1" applyBorder="1" applyAlignment="1">
      <alignment horizontal="center" vertical="center" textRotation="90" wrapText="1"/>
    </xf>
    <xf numFmtId="0" fontId="31" fillId="6" borderId="70" xfId="0" applyFont="1" applyFill="1" applyBorder="1" applyAlignment="1">
      <alignment horizontal="left"/>
    </xf>
    <xf numFmtId="0" fontId="31" fillId="6" borderId="67" xfId="0" applyFont="1" applyFill="1" applyBorder="1" applyAlignment="1">
      <alignment horizontal="left"/>
    </xf>
    <xf numFmtId="0" fontId="31" fillId="6" borderId="10" xfId="0" applyFont="1" applyFill="1" applyBorder="1" applyAlignment="1">
      <alignment horizontal="left"/>
    </xf>
    <xf numFmtId="0" fontId="35" fillId="0" borderId="25" xfId="0" applyFont="1" applyFill="1" applyBorder="1" applyAlignment="1">
      <alignment horizontal="center"/>
    </xf>
    <xf numFmtId="0" fontId="45" fillId="6" borderId="0" xfId="0" applyFont="1" applyFill="1" applyAlignment="1">
      <alignment horizontal="center"/>
    </xf>
    <xf numFmtId="0" fontId="35" fillId="6" borderId="75" xfId="0" applyFont="1" applyFill="1" applyBorder="1" applyAlignment="1">
      <alignment horizontal="center" vertical="center" textRotation="90" wrapText="1"/>
    </xf>
    <xf numFmtId="0" fontId="35" fillId="6" borderId="77" xfId="0" applyFont="1" applyFill="1" applyBorder="1" applyAlignment="1">
      <alignment horizontal="center" vertical="center" textRotation="90" wrapText="1"/>
    </xf>
    <xf numFmtId="0" fontId="45" fillId="6" borderId="0" xfId="0" applyFont="1" applyFill="1" applyAlignment="1">
      <alignment horizontal="center" vertical="center"/>
    </xf>
    <xf numFmtId="0" fontId="35" fillId="6" borderId="78" xfId="0" applyFont="1" applyFill="1" applyBorder="1" applyAlignment="1">
      <alignment horizontal="center" vertical="center" wrapText="1"/>
    </xf>
    <xf numFmtId="0" fontId="35" fillId="6" borderId="79" xfId="0" applyFont="1" applyFill="1" applyBorder="1" applyAlignment="1">
      <alignment horizontal="center" vertical="center" wrapText="1"/>
    </xf>
    <xf numFmtId="0" fontId="35" fillId="6" borderId="80" xfId="0" applyFont="1" applyFill="1" applyBorder="1" applyAlignment="1">
      <alignment horizontal="center" vertical="center" wrapText="1"/>
    </xf>
    <xf numFmtId="0" fontId="35" fillId="6" borderId="77" xfId="0" applyFont="1" applyFill="1" applyBorder="1" applyAlignment="1">
      <alignment horizontal="center" vertical="center" textRotation="90"/>
    </xf>
    <xf numFmtId="0" fontId="35" fillId="6" borderId="12" xfId="0" applyFont="1" applyFill="1" applyBorder="1" applyAlignment="1">
      <alignment horizontal="center" vertical="center" wrapText="1"/>
    </xf>
    <xf numFmtId="0" fontId="31" fillId="6" borderId="34" xfId="0" applyFont="1" applyFill="1" applyBorder="1" applyAlignment="1">
      <alignment horizontal="center" vertical="center"/>
    </xf>
    <xf numFmtId="0" fontId="31" fillId="6" borderId="59" xfId="0" applyFont="1" applyFill="1" applyBorder="1" applyAlignment="1">
      <alignment horizontal="center" vertical="center"/>
    </xf>
    <xf numFmtId="0" fontId="37" fillId="6" borderId="92" xfId="4" applyFont="1" applyFill="1" applyBorder="1" applyAlignment="1">
      <alignment horizontal="center" vertical="center" wrapText="1"/>
    </xf>
    <xf numFmtId="0" fontId="37" fillId="6" borderId="69" xfId="4" applyFont="1" applyFill="1" applyBorder="1" applyAlignment="1">
      <alignment horizontal="center" vertical="center" wrapText="1"/>
    </xf>
    <xf numFmtId="0" fontId="5" fillId="6" borderId="69" xfId="4" applyFont="1" applyFill="1" applyBorder="1" applyAlignment="1">
      <alignment horizontal="center" vertical="center" wrapText="1"/>
    </xf>
    <xf numFmtId="0" fontId="5" fillId="6" borderId="30" xfId="4" applyFont="1" applyFill="1" applyBorder="1" applyAlignment="1">
      <alignment horizontal="center" vertical="center" wrapText="1"/>
    </xf>
    <xf numFmtId="0" fontId="52" fillId="0" borderId="75" xfId="0" applyFont="1" applyFill="1" applyBorder="1" applyAlignment="1">
      <alignment horizontal="center" vertical="center" wrapText="1"/>
    </xf>
    <xf numFmtId="0" fontId="52" fillId="0" borderId="14" xfId="0" applyFont="1" applyFill="1" applyBorder="1" applyAlignment="1">
      <alignment horizontal="center" vertical="center" wrapText="1"/>
    </xf>
    <xf numFmtId="0" fontId="52" fillId="0" borderId="87" xfId="0" applyFont="1" applyFill="1" applyBorder="1" applyAlignment="1">
      <alignment horizontal="center" vertical="center" textRotation="90" wrapText="1"/>
    </xf>
    <xf numFmtId="0" fontId="52" fillId="0" borderId="88" xfId="0" applyFont="1" applyFill="1" applyBorder="1" applyAlignment="1">
      <alignment horizontal="center" vertical="center" textRotation="90" wrapText="1"/>
    </xf>
    <xf numFmtId="0" fontId="52" fillId="0" borderId="91" xfId="0" applyFont="1" applyFill="1" applyBorder="1" applyAlignment="1">
      <alignment horizontal="center" vertical="center" textRotation="90" wrapText="1"/>
    </xf>
    <xf numFmtId="0" fontId="51" fillId="0" borderId="82" xfId="0" applyFont="1" applyFill="1" applyBorder="1" applyAlignment="1">
      <alignment horizontal="center" vertical="center"/>
    </xf>
    <xf numFmtId="0" fontId="51" fillId="0" borderId="83" xfId="0" applyFont="1" applyFill="1" applyBorder="1" applyAlignment="1">
      <alignment horizontal="center" vertical="center"/>
    </xf>
    <xf numFmtId="0" fontId="51" fillId="0" borderId="82" xfId="0" applyFont="1" applyFill="1" applyBorder="1" applyAlignment="1" applyProtection="1">
      <alignment horizontal="right" vertical="center" wrapText="1"/>
      <protection locked="0"/>
    </xf>
    <xf numFmtId="0" fontId="51" fillId="0" borderId="53" xfId="0" applyFont="1" applyFill="1" applyBorder="1" applyAlignment="1" applyProtection="1">
      <alignment horizontal="right" vertical="center" wrapText="1"/>
      <protection locked="0"/>
    </xf>
    <xf numFmtId="0" fontId="51" fillId="0" borderId="92" xfId="0" applyFont="1" applyFill="1" applyBorder="1" applyAlignment="1" applyProtection="1">
      <alignment horizontal="right" vertical="center" wrapText="1"/>
      <protection locked="0"/>
    </xf>
    <xf numFmtId="0" fontId="57" fillId="0" borderId="42" xfId="0" applyFont="1" applyFill="1" applyBorder="1" applyAlignment="1">
      <alignment vertical="center"/>
    </xf>
    <xf numFmtId="0" fontId="52" fillId="0" borderId="57" xfId="0" applyFont="1" applyFill="1" applyBorder="1" applyAlignment="1">
      <alignment horizontal="center" vertical="center" textRotation="90" wrapText="1"/>
    </xf>
    <xf numFmtId="0" fontId="52" fillId="0" borderId="2" xfId="0" applyFont="1" applyFill="1" applyBorder="1" applyAlignment="1">
      <alignment horizontal="center" vertical="center" textRotation="90" wrapText="1"/>
    </xf>
    <xf numFmtId="0" fontId="52" fillId="0" borderId="57" xfId="0" applyFont="1" applyFill="1" applyBorder="1" applyAlignment="1">
      <alignment horizontal="center" vertical="center" textRotation="90"/>
    </xf>
    <xf numFmtId="0" fontId="52" fillId="0" borderId="2" xfId="0" applyFont="1" applyFill="1" applyBorder="1" applyAlignment="1">
      <alignment horizontal="center" vertical="center" textRotation="90"/>
    </xf>
    <xf numFmtId="0" fontId="52" fillId="0" borderId="76" xfId="0" applyFont="1" applyFill="1" applyBorder="1" applyAlignment="1">
      <alignment horizontal="center" vertical="center" textRotation="90"/>
    </xf>
    <xf numFmtId="0" fontId="52" fillId="0" borderId="72" xfId="0" applyFont="1" applyFill="1" applyBorder="1" applyAlignment="1">
      <alignment horizontal="center" vertical="center" textRotation="90"/>
    </xf>
    <xf numFmtId="0" fontId="53" fillId="0" borderId="83" xfId="0" applyFont="1" applyFill="1" applyBorder="1" applyAlignment="1">
      <alignment vertical="center"/>
    </xf>
    <xf numFmtId="0" fontId="53" fillId="0" borderId="84" xfId="0" applyFont="1" applyFill="1" applyBorder="1" applyAlignment="1">
      <alignment vertical="center"/>
    </xf>
    <xf numFmtId="0" fontId="38" fillId="2" borderId="1" xfId="0" applyFont="1" applyFill="1" applyBorder="1" applyAlignment="1">
      <alignment horizontal="center" vertical="center" wrapText="1"/>
    </xf>
    <xf numFmtId="0" fontId="52" fillId="0" borderId="1" xfId="0" applyFont="1" applyFill="1" applyBorder="1" applyAlignment="1">
      <alignment horizontal="center" vertical="center"/>
    </xf>
    <xf numFmtId="0" fontId="52" fillId="0" borderId="34" xfId="0" applyFont="1" applyFill="1" applyBorder="1" applyAlignment="1">
      <alignment horizontal="center" vertical="center"/>
    </xf>
    <xf numFmtId="0" fontId="52" fillId="0" borderId="3" xfId="0" applyFont="1" applyFill="1" applyBorder="1" applyAlignment="1">
      <alignment horizontal="center" vertical="center" wrapText="1"/>
    </xf>
    <xf numFmtId="0" fontId="52" fillId="0" borderId="2" xfId="0" applyFont="1" applyFill="1" applyBorder="1" applyAlignment="1">
      <alignment horizontal="center" vertical="center" wrapText="1"/>
    </xf>
    <xf numFmtId="0" fontId="34" fillId="0" borderId="0" xfId="0" applyFont="1" applyFill="1" applyAlignment="1">
      <alignment horizontal="left" vertical="top" wrapText="1"/>
    </xf>
    <xf numFmtId="0" fontId="34" fillId="0" borderId="0" xfId="4" applyFont="1" applyFill="1" applyBorder="1" applyAlignment="1">
      <alignment horizontal="left" vertical="top" wrapText="1"/>
    </xf>
    <xf numFmtId="0" fontId="51" fillId="0" borderId="38" xfId="0" applyFont="1" applyFill="1" applyBorder="1" applyAlignment="1">
      <alignment vertical="center"/>
    </xf>
    <xf numFmtId="0" fontId="51" fillId="0" borderId="1" xfId="0" applyFont="1" applyFill="1" applyBorder="1" applyAlignment="1">
      <alignment vertical="center"/>
    </xf>
    <xf numFmtId="0" fontId="56" fillId="0" borderId="82" xfId="0" applyFont="1" applyFill="1" applyBorder="1" applyAlignment="1">
      <alignment vertical="center" wrapText="1"/>
    </xf>
    <xf numFmtId="0" fontId="1" fillId="0" borderId="53" xfId="0" applyFont="1" applyFill="1" applyBorder="1" applyAlignment="1">
      <alignment vertical="center" wrapText="1"/>
    </xf>
    <xf numFmtId="0" fontId="52" fillId="0" borderId="10" xfId="0" applyFont="1" applyFill="1" applyBorder="1" applyAlignment="1">
      <alignment horizontal="center" vertical="center" textRotation="90"/>
    </xf>
    <xf numFmtId="0" fontId="52" fillId="0" borderId="58" xfId="0" applyFont="1" applyFill="1" applyBorder="1" applyAlignment="1">
      <alignment horizontal="center" vertical="center" textRotation="90"/>
    </xf>
    <xf numFmtId="0" fontId="52" fillId="0" borderId="90" xfId="0" applyFont="1" applyFill="1" applyBorder="1" applyAlignment="1">
      <alignment horizontal="center" vertical="center" textRotation="90"/>
    </xf>
    <xf numFmtId="0" fontId="52" fillId="0" borderId="67" xfId="0" applyFont="1" applyFill="1" applyBorder="1" applyAlignment="1">
      <alignment horizontal="center" vertical="center"/>
    </xf>
    <xf numFmtId="0" fontId="52" fillId="0" borderId="10" xfId="0" applyFont="1" applyFill="1" applyBorder="1" applyAlignment="1">
      <alignment horizontal="center" vertical="center"/>
    </xf>
    <xf numFmtId="0" fontId="52" fillId="0" borderId="8" xfId="0" applyFont="1" applyFill="1" applyBorder="1" applyAlignment="1">
      <alignment horizontal="center" vertical="center" textRotation="90" wrapText="1"/>
    </xf>
    <xf numFmtId="0" fontId="52" fillId="0" borderId="58" xfId="0" applyFont="1" applyFill="1" applyBorder="1" applyAlignment="1">
      <alignment horizontal="center" vertical="center" textRotation="90" wrapText="1"/>
    </xf>
    <xf numFmtId="0" fontId="52" fillId="0" borderId="3" xfId="0" applyFont="1" applyFill="1" applyBorder="1" applyAlignment="1">
      <alignment horizontal="center" vertical="center" textRotation="90" wrapText="1"/>
    </xf>
    <xf numFmtId="0" fontId="51" fillId="2" borderId="82" xfId="0" applyFont="1" applyFill="1" applyBorder="1" applyAlignment="1">
      <alignment horizontal="center" vertical="center"/>
    </xf>
    <xf numFmtId="0" fontId="51" fillId="2" borderId="83" xfId="0" applyFont="1" applyFill="1" applyBorder="1" applyAlignment="1">
      <alignment horizontal="center" vertical="center"/>
    </xf>
    <xf numFmtId="0" fontId="52" fillId="0" borderId="14" xfId="0" applyFont="1" applyFill="1" applyBorder="1" applyAlignment="1">
      <alignment horizontal="center" vertical="center"/>
    </xf>
    <xf numFmtId="0" fontId="52" fillId="0" borderId="11" xfId="0" applyFont="1" applyFill="1" applyBorder="1" applyAlignment="1">
      <alignment horizontal="center" vertical="center"/>
    </xf>
    <xf numFmtId="0" fontId="52" fillId="0" borderId="60" xfId="0" applyFont="1" applyFill="1" applyBorder="1" applyAlignment="1">
      <alignment horizontal="center" vertical="center" textRotation="90"/>
    </xf>
    <xf numFmtId="0" fontId="52" fillId="0" borderId="13" xfId="0" applyFont="1" applyFill="1" applyBorder="1" applyAlignment="1">
      <alignment horizontal="center" vertical="center" textRotation="90"/>
    </xf>
    <xf numFmtId="0" fontId="51" fillId="0" borderId="39" xfId="0" applyFont="1" applyFill="1" applyBorder="1" applyAlignment="1">
      <alignment vertical="center"/>
    </xf>
    <xf numFmtId="0" fontId="51" fillId="0" borderId="18" xfId="0" applyFont="1" applyFill="1" applyBorder="1" applyAlignment="1">
      <alignment vertical="center"/>
    </xf>
    <xf numFmtId="0" fontId="51" fillId="0" borderId="54" xfId="0" applyFont="1" applyFill="1" applyBorder="1" applyAlignment="1">
      <alignment horizontal="center" vertical="center"/>
    </xf>
    <xf numFmtId="0" fontId="51" fillId="0" borderId="51" xfId="0" applyFont="1" applyFill="1" applyBorder="1" applyAlignment="1">
      <alignment horizontal="center" vertical="center"/>
    </xf>
    <xf numFmtId="0" fontId="51" fillId="2" borderId="76" xfId="0" applyFont="1" applyFill="1" applyBorder="1" applyAlignment="1">
      <alignment horizontal="center" vertical="center"/>
    </xf>
    <xf numFmtId="0" fontId="51" fillId="2" borderId="51" xfId="0" applyFont="1" applyFill="1" applyBorder="1" applyAlignment="1">
      <alignment horizontal="center" vertical="center"/>
    </xf>
    <xf numFmtId="0" fontId="51" fillId="2" borderId="92" xfId="0" applyFont="1" applyFill="1" applyBorder="1" applyAlignment="1" applyProtection="1">
      <alignment horizontal="center" vertical="center" wrapText="1"/>
      <protection locked="0"/>
    </xf>
    <xf numFmtId="0" fontId="51" fillId="2" borderId="83" xfId="0" applyFont="1" applyFill="1" applyBorder="1" applyAlignment="1" applyProtection="1">
      <alignment horizontal="center" vertical="center" wrapText="1"/>
      <protection locked="0"/>
    </xf>
    <xf numFmtId="0" fontId="51" fillId="2" borderId="48" xfId="0" applyFont="1" applyFill="1" applyBorder="1" applyAlignment="1" applyProtection="1">
      <alignment horizontal="center" vertical="center" wrapText="1"/>
      <protection locked="0"/>
    </xf>
    <xf numFmtId="167" fontId="51" fillId="0" borderId="54" xfId="0" applyNumberFormat="1" applyFont="1" applyFill="1" applyBorder="1" applyAlignment="1">
      <alignment horizontal="center" vertical="center"/>
    </xf>
    <xf numFmtId="167" fontId="51" fillId="0" borderId="51" xfId="0" applyNumberFormat="1" applyFont="1" applyFill="1" applyBorder="1" applyAlignment="1">
      <alignment horizontal="center" vertical="center"/>
    </xf>
    <xf numFmtId="0" fontId="51" fillId="0" borderId="30" xfId="0" applyFont="1" applyFill="1" applyBorder="1" applyAlignment="1">
      <alignment horizontal="center" vertical="center"/>
    </xf>
    <xf numFmtId="0" fontId="57" fillId="0" borderId="53" xfId="0" applyFont="1" applyFill="1" applyBorder="1" applyAlignment="1">
      <alignment horizontal="center" vertical="center"/>
    </xf>
    <xf numFmtId="0" fontId="55" fillId="2" borderId="42" xfId="0" applyFont="1" applyFill="1" applyBorder="1" applyAlignment="1" applyProtection="1">
      <alignment horizontal="center" vertical="center" wrapText="1"/>
      <protection locked="0"/>
    </xf>
    <xf numFmtId="0" fontId="55" fillId="2" borderId="3" xfId="0" applyFont="1" applyFill="1" applyBorder="1" applyAlignment="1" applyProtection="1">
      <alignment horizontal="center" vertical="center" wrapText="1"/>
      <protection locked="0"/>
    </xf>
    <xf numFmtId="0" fontId="55" fillId="2" borderId="20" xfId="0" applyFont="1" applyFill="1" applyBorder="1" applyAlignment="1" applyProtection="1">
      <alignment horizontal="center" vertical="center" wrapText="1"/>
      <protection locked="0"/>
    </xf>
    <xf numFmtId="0" fontId="37" fillId="0" borderId="1" xfId="0" applyFont="1" applyFill="1" applyBorder="1" applyAlignment="1">
      <alignment horizontal="center"/>
    </xf>
    <xf numFmtId="0" fontId="37" fillId="0" borderId="24" xfId="0" applyFont="1" applyFill="1" applyBorder="1" applyAlignment="1">
      <alignment horizontal="center"/>
    </xf>
    <xf numFmtId="0" fontId="31" fillId="0" borderId="96" xfId="0" applyFont="1" applyFill="1" applyBorder="1" applyAlignment="1">
      <alignment horizontal="left" vertical="center" wrapText="1"/>
    </xf>
    <xf numFmtId="0" fontId="31" fillId="0" borderId="95" xfId="0" applyFont="1" applyFill="1" applyBorder="1" applyAlignment="1">
      <alignment horizontal="left" vertical="center" wrapText="1"/>
    </xf>
    <xf numFmtId="0" fontId="0" fillId="0" borderId="30" xfId="0" applyFill="1" applyBorder="1" applyAlignment="1">
      <alignment wrapText="1"/>
    </xf>
    <xf numFmtId="0" fontId="0" fillId="0" borderId="19" xfId="0" applyFill="1" applyBorder="1" applyAlignment="1">
      <alignment wrapText="1"/>
    </xf>
    <xf numFmtId="0" fontId="31" fillId="0" borderId="60" xfId="0" applyFont="1" applyFill="1" applyBorder="1" applyAlignment="1" applyProtection="1">
      <alignment horizontal="center" vertical="center" wrapText="1"/>
      <protection locked="0"/>
    </xf>
    <xf numFmtId="0" fontId="31" fillId="0" borderId="58" xfId="0" applyFont="1" applyFill="1" applyBorder="1" applyAlignment="1" applyProtection="1">
      <alignment horizontal="center" vertical="center" wrapText="1"/>
      <protection locked="0"/>
    </xf>
    <xf numFmtId="0" fontId="0" fillId="0" borderId="16" xfId="0" applyFill="1" applyBorder="1" applyAlignment="1"/>
    <xf numFmtId="0" fontId="0" fillId="0" borderId="20" xfId="0" applyFill="1" applyBorder="1" applyAlignment="1"/>
    <xf numFmtId="0" fontId="31" fillId="0" borderId="95" xfId="0" applyFont="1" applyFill="1" applyBorder="1" applyAlignment="1">
      <alignment horizontal="center" vertical="center"/>
    </xf>
    <xf numFmtId="0" fontId="31" fillId="0" borderId="94" xfId="0" applyFont="1" applyFill="1" applyBorder="1" applyAlignment="1">
      <alignment horizontal="center" vertical="center"/>
    </xf>
    <xf numFmtId="0" fontId="0" fillId="0" borderId="19" xfId="0" applyFill="1" applyBorder="1" applyAlignment="1"/>
    <xf numFmtId="0" fontId="0" fillId="0" borderId="27" xfId="0" applyFill="1" applyBorder="1" applyAlignment="1"/>
    <xf numFmtId="0" fontId="31" fillId="0" borderId="1" xfId="0" applyFont="1" applyFill="1" applyBorder="1" applyAlignment="1">
      <alignment horizontal="center"/>
    </xf>
    <xf numFmtId="0" fontId="37" fillId="0" borderId="18" xfId="0" applyFont="1" applyFill="1" applyBorder="1" applyAlignment="1">
      <alignment horizontal="center"/>
    </xf>
    <xf numFmtId="0" fontId="37" fillId="0" borderId="25" xfId="0" applyFont="1" applyFill="1" applyBorder="1" applyAlignment="1">
      <alignment horizontal="center"/>
    </xf>
    <xf numFmtId="0" fontId="31" fillId="0" borderId="34" xfId="0" applyFont="1" applyFill="1" applyBorder="1" applyAlignment="1">
      <alignment horizontal="center" vertical="center"/>
    </xf>
    <xf numFmtId="0" fontId="31" fillId="0" borderId="59" xfId="0" applyFont="1" applyFill="1" applyBorder="1" applyAlignment="1">
      <alignment horizontal="center" vertical="center"/>
    </xf>
    <xf numFmtId="0" fontId="7" fillId="0" borderId="25" xfId="0" applyFont="1" applyFill="1" applyBorder="1" applyAlignment="1">
      <alignment horizontal="center"/>
    </xf>
    <xf numFmtId="0" fontId="7" fillId="0" borderId="56" xfId="0" applyFont="1" applyFill="1" applyBorder="1" applyAlignment="1">
      <alignment horizontal="center"/>
    </xf>
    <xf numFmtId="0" fontId="37" fillId="0" borderId="17" xfId="0" applyFont="1" applyFill="1" applyBorder="1" applyAlignment="1">
      <alignment horizontal="center"/>
    </xf>
    <xf numFmtId="0" fontId="31" fillId="0" borderId="83" xfId="8" applyFont="1" applyFill="1" applyBorder="1" applyAlignment="1" applyProtection="1">
      <alignment horizontal="center" vertical="center"/>
    </xf>
    <xf numFmtId="0" fontId="0" fillId="0" borderId="83" xfId="0" applyFill="1" applyBorder="1" applyAlignment="1">
      <alignment vertical="center"/>
    </xf>
    <xf numFmtId="0" fontId="0" fillId="0" borderId="84" xfId="0" applyFill="1" applyBorder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Alignment="1">
      <alignment horizontal="center"/>
    </xf>
    <xf numFmtId="0" fontId="35" fillId="0" borderId="12" xfId="0" applyFont="1" applyFill="1" applyBorder="1" applyAlignment="1">
      <alignment horizontal="center" vertical="center" textRotation="90"/>
    </xf>
    <xf numFmtId="0" fontId="35" fillId="0" borderId="12" xfId="0" applyFont="1" applyFill="1" applyBorder="1" applyAlignment="1">
      <alignment horizontal="center" vertical="center" textRotation="90" wrapText="1"/>
    </xf>
    <xf numFmtId="0" fontId="10" fillId="0" borderId="58" xfId="0" applyFont="1" applyFill="1" applyBorder="1" applyAlignment="1">
      <alignment horizontal="center"/>
    </xf>
    <xf numFmtId="0" fontId="10" fillId="0" borderId="57" xfId="0" applyFont="1" applyFill="1" applyBorder="1" applyAlignment="1">
      <alignment horizontal="center"/>
    </xf>
    <xf numFmtId="0" fontId="35" fillId="0" borderId="75" xfId="0" applyFont="1" applyFill="1" applyBorder="1" applyAlignment="1">
      <alignment horizontal="center" vertical="center" textRotation="90" wrapText="1"/>
    </xf>
    <xf numFmtId="0" fontId="35" fillId="0" borderId="77" xfId="0" applyFont="1" applyFill="1" applyBorder="1" applyAlignment="1">
      <alignment horizontal="center" vertical="center" textRotation="90" wrapText="1"/>
    </xf>
    <xf numFmtId="0" fontId="10" fillId="0" borderId="4" xfId="0" applyFont="1" applyFill="1" applyBorder="1" applyAlignment="1">
      <alignment horizontal="center"/>
    </xf>
    <xf numFmtId="0" fontId="10" fillId="0" borderId="15" xfId="0" applyFont="1" applyFill="1" applyBorder="1" applyAlignment="1">
      <alignment horizontal="center"/>
    </xf>
    <xf numFmtId="0" fontId="31" fillId="0" borderId="70" xfId="0" applyFont="1" applyFill="1" applyBorder="1" applyAlignment="1">
      <alignment horizontal="left" vertical="center"/>
    </xf>
    <xf numFmtId="0" fontId="31" fillId="0" borderId="67" xfId="0" applyFont="1" applyFill="1" applyBorder="1" applyAlignment="1">
      <alignment horizontal="left" vertical="center"/>
    </xf>
    <xf numFmtId="0" fontId="31" fillId="0" borderId="10" xfId="0" applyFont="1" applyFill="1" applyBorder="1" applyAlignment="1">
      <alignment horizontal="left" vertical="center"/>
    </xf>
    <xf numFmtId="0" fontId="31" fillId="0" borderId="34" xfId="0" applyFont="1" applyFill="1" applyBorder="1" applyAlignment="1" applyProtection="1">
      <alignment horizontal="center" vertical="center" wrapText="1"/>
      <protection locked="0"/>
    </xf>
    <xf numFmtId="0" fontId="31" fillId="0" borderId="10" xfId="0" applyFont="1" applyFill="1" applyBorder="1" applyAlignment="1" applyProtection="1">
      <alignment horizontal="center" vertical="center" wrapText="1"/>
      <protection locked="0"/>
    </xf>
    <xf numFmtId="0" fontId="35" fillId="0" borderId="37" xfId="0" applyFont="1" applyFill="1" applyBorder="1" applyAlignment="1">
      <alignment horizontal="center" vertical="center" textRotation="90" wrapText="1"/>
    </xf>
    <xf numFmtId="0" fontId="35" fillId="0" borderId="81" xfId="0" applyFont="1" applyFill="1" applyBorder="1" applyAlignment="1">
      <alignment horizontal="center" vertical="center" wrapText="1"/>
    </xf>
    <xf numFmtId="0" fontId="35" fillId="0" borderId="14" xfId="0" applyFont="1" applyFill="1" applyBorder="1" applyAlignment="1">
      <alignment horizontal="center" vertical="center" wrapText="1"/>
    </xf>
    <xf numFmtId="0" fontId="35" fillId="0" borderId="11" xfId="0" applyFont="1" applyFill="1" applyBorder="1" applyAlignment="1">
      <alignment horizontal="center" vertical="center" wrapText="1"/>
    </xf>
    <xf numFmtId="0" fontId="35" fillId="0" borderId="75" xfId="0" applyFont="1" applyFill="1" applyBorder="1" applyAlignment="1">
      <alignment horizontal="center" vertical="center" textRotation="90"/>
    </xf>
    <xf numFmtId="0" fontId="35" fillId="0" borderId="11" xfId="0" applyFont="1" applyFill="1" applyBorder="1" applyAlignment="1">
      <alignment horizontal="center" vertical="center" textRotation="90"/>
    </xf>
    <xf numFmtId="0" fontId="35" fillId="0" borderId="77" xfId="0" applyFont="1" applyFill="1" applyBorder="1" applyAlignment="1">
      <alignment horizontal="center" vertical="center" textRotation="90"/>
    </xf>
    <xf numFmtId="0" fontId="35" fillId="0" borderId="78" xfId="0" applyFont="1" applyFill="1" applyBorder="1" applyAlignment="1">
      <alignment horizontal="center" vertical="center" wrapText="1"/>
    </xf>
    <xf numFmtId="0" fontId="35" fillId="0" borderId="79" xfId="0" applyFont="1" applyFill="1" applyBorder="1" applyAlignment="1">
      <alignment horizontal="center" vertical="center" wrapText="1"/>
    </xf>
    <xf numFmtId="0" fontId="35" fillId="0" borderId="80" xfId="0" applyFont="1" applyFill="1" applyBorder="1" applyAlignment="1">
      <alignment horizontal="center" vertical="center" wrapText="1"/>
    </xf>
    <xf numFmtId="0" fontId="35" fillId="0" borderId="12" xfId="0" applyFont="1" applyFill="1" applyBorder="1" applyAlignment="1">
      <alignment horizontal="center" vertical="center" wrapText="1"/>
    </xf>
    <xf numFmtId="0" fontId="39" fillId="0" borderId="0" xfId="0" applyFont="1" applyFill="1" applyAlignment="1">
      <alignment horizontal="center"/>
    </xf>
    <xf numFmtId="0" fontId="37" fillId="0" borderId="92" xfId="8" applyFont="1" applyFill="1" applyBorder="1" applyAlignment="1" applyProtection="1">
      <alignment horizontal="center" vertical="center" wrapText="1"/>
    </xf>
    <xf numFmtId="0" fontId="37" fillId="0" borderId="69" xfId="8" applyFont="1" applyFill="1" applyBorder="1" applyAlignment="1" applyProtection="1">
      <alignment horizontal="center" vertical="center" wrapText="1"/>
    </xf>
    <xf numFmtId="0" fontId="5" fillId="0" borderId="69" xfId="8" applyFont="1" applyFill="1" applyBorder="1" applyAlignment="1" applyProtection="1">
      <alignment horizontal="center" vertical="center" wrapText="1"/>
    </xf>
    <xf numFmtId="0" fontId="5" fillId="0" borderId="30" xfId="8" applyFont="1" applyFill="1" applyBorder="1" applyAlignment="1" applyProtection="1">
      <alignment horizontal="center" vertical="center" wrapText="1"/>
    </xf>
    <xf numFmtId="0" fontId="31" fillId="0" borderId="82" xfId="8" applyFont="1" applyFill="1" applyBorder="1" applyAlignment="1" applyProtection="1">
      <alignment horizontal="center" vertical="center"/>
    </xf>
    <xf numFmtId="0" fontId="0" fillId="0" borderId="83" xfId="0" applyFill="1" applyBorder="1" applyAlignment="1"/>
    <xf numFmtId="0" fontId="48" fillId="0" borderId="83" xfId="0" applyFont="1" applyFill="1" applyBorder="1" applyAlignment="1">
      <alignment vertical="center"/>
    </xf>
    <xf numFmtId="0" fontId="0" fillId="0" borderId="84" xfId="0" applyFill="1" applyBorder="1" applyAlignment="1"/>
    <xf numFmtId="0" fontId="48" fillId="0" borderId="84" xfId="0" applyFont="1" applyFill="1" applyBorder="1" applyAlignment="1">
      <alignment vertical="center"/>
    </xf>
    <xf numFmtId="0" fontId="52" fillId="0" borderId="0" xfId="4" applyFont="1" applyFill="1" applyAlignment="1">
      <alignment horizontal="left" wrapText="1"/>
    </xf>
    <xf numFmtId="1" fontId="31" fillId="0" borderId="0" xfId="0" applyNumberFormat="1" applyFont="1" applyFill="1" applyAlignment="1">
      <alignment horizontal="center" vertical="center" wrapText="1"/>
    </xf>
    <xf numFmtId="1" fontId="31" fillId="0" borderId="22" xfId="0" applyNumberFormat="1" applyFont="1" applyFill="1" applyBorder="1" applyAlignment="1">
      <alignment horizontal="center" vertical="center" wrapText="1"/>
    </xf>
    <xf numFmtId="0" fontId="37" fillId="0" borderId="10" xfId="0" applyFont="1" applyFill="1" applyBorder="1" applyAlignment="1">
      <alignment horizontal="center" vertical="center" textRotation="90" wrapText="1"/>
    </xf>
    <xf numFmtId="0" fontId="37" fillId="0" borderId="17" xfId="0" applyFont="1" applyFill="1" applyBorder="1" applyAlignment="1">
      <alignment horizontal="center" vertical="center" textRotation="90" wrapText="1"/>
    </xf>
    <xf numFmtId="0" fontId="37" fillId="5" borderId="10" xfId="0" applyFont="1" applyFill="1" applyBorder="1" applyAlignment="1">
      <alignment horizontal="center" vertical="center" textRotation="90" wrapText="1"/>
    </xf>
    <xf numFmtId="0" fontId="37" fillId="5" borderId="17" xfId="0" applyFont="1" applyFill="1" applyBorder="1" applyAlignment="1">
      <alignment horizontal="center" vertical="center" textRotation="90" wrapText="1"/>
    </xf>
    <xf numFmtId="0" fontId="51" fillId="2" borderId="54" xfId="0" applyFont="1" applyFill="1" applyBorder="1" applyAlignment="1">
      <alignment horizontal="center" vertical="center"/>
    </xf>
    <xf numFmtId="0" fontId="51" fillId="2" borderId="82" xfId="0" applyFont="1" applyFill="1" applyBorder="1" applyAlignment="1" applyProtection="1">
      <alignment horizontal="center" vertical="center" wrapText="1"/>
      <protection locked="0"/>
    </xf>
    <xf numFmtId="0" fontId="55" fillId="2" borderId="2" xfId="0" applyFont="1" applyFill="1" applyBorder="1" applyAlignment="1" applyProtection="1">
      <alignment horizontal="center" vertical="center" wrapText="1"/>
      <protection locked="0"/>
    </xf>
  </cellXfs>
  <cellStyles count="10">
    <cellStyle name="Відсотковий" xfId="2" builtinId="5"/>
    <cellStyle name="Відсотковий 2" xfId="7"/>
    <cellStyle name="Звичайний" xfId="0" builtinId="0"/>
    <cellStyle name="Звичайний 2" xfId="3"/>
    <cellStyle name="Звичайний 3" xfId="6"/>
    <cellStyle name="Звичайний 4" xfId="9"/>
    <cellStyle name="Обычный 2" xfId="1"/>
    <cellStyle name="Обычный 2 2" xfId="4"/>
    <cellStyle name="Обычный 2 3" xfId="8"/>
    <cellStyle name="Обычный 3" xf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M30"/>
  <sheetViews>
    <sheetView showZeros="0" workbookViewId="0"/>
  </sheetViews>
  <sheetFormatPr defaultRowHeight="13.2"/>
  <cols>
    <col min="1" max="1" width="4.109375" customWidth="1"/>
    <col min="2" max="13" width="3" customWidth="1"/>
    <col min="14" max="14" width="3.5546875" customWidth="1"/>
    <col min="15" max="43" width="3" customWidth="1"/>
    <col min="44" max="44" width="3.33203125" customWidth="1"/>
    <col min="45" max="48" width="3" customWidth="1"/>
    <col min="49" max="49" width="4.33203125" customWidth="1"/>
    <col min="50" max="53" width="3" customWidth="1"/>
    <col min="54" max="54" width="8.109375" customWidth="1"/>
    <col min="55" max="55" width="7" customWidth="1"/>
    <col min="56" max="56" width="6.88671875" customWidth="1"/>
    <col min="57" max="57" width="6.6640625" customWidth="1"/>
    <col min="58" max="58" width="7.5546875" customWidth="1"/>
    <col min="59" max="59" width="6.33203125" customWidth="1"/>
    <col min="60" max="60" width="5.109375" customWidth="1"/>
    <col min="61" max="61" width="5.33203125" customWidth="1"/>
    <col min="62" max="62" width="4.109375" customWidth="1"/>
  </cols>
  <sheetData>
    <row r="1" spans="1:63" ht="27.6">
      <c r="A1" s="146" t="s">
        <v>7</v>
      </c>
      <c r="B1" s="616" t="s">
        <v>155</v>
      </c>
      <c r="C1" s="616"/>
      <c r="D1" s="616"/>
      <c r="E1" s="616"/>
      <c r="F1" s="616"/>
      <c r="G1" s="616"/>
      <c r="H1" s="616"/>
      <c r="I1" s="616"/>
      <c r="J1" s="616"/>
      <c r="K1" s="616"/>
      <c r="L1" s="616"/>
      <c r="M1" s="616"/>
      <c r="N1" s="150"/>
      <c r="O1" s="150"/>
      <c r="P1" s="150"/>
      <c r="Q1" s="151"/>
      <c r="R1" s="616"/>
      <c r="S1" s="616"/>
      <c r="T1" s="616"/>
      <c r="U1" s="616"/>
      <c r="V1" s="616"/>
      <c r="W1" s="616"/>
      <c r="X1" s="616"/>
      <c r="Y1" s="616"/>
      <c r="Z1" s="616"/>
      <c r="AA1" s="149"/>
      <c r="AB1" s="149"/>
      <c r="AC1" s="616"/>
      <c r="AD1" s="616"/>
      <c r="AE1" s="616"/>
      <c r="AF1" s="616"/>
      <c r="AG1" s="616"/>
      <c r="AH1" s="616"/>
      <c r="AI1" s="616"/>
      <c r="AJ1" s="616"/>
      <c r="AK1" s="616"/>
      <c r="AL1" s="149"/>
      <c r="AM1" s="155"/>
      <c r="AN1" s="616"/>
      <c r="AO1" s="616"/>
      <c r="AP1" s="616"/>
      <c r="AQ1" s="616"/>
      <c r="AR1" s="616"/>
      <c r="AS1" s="616"/>
      <c r="AT1" s="616"/>
      <c r="AU1" s="616"/>
      <c r="AV1" s="616"/>
      <c r="AW1" s="149"/>
      <c r="AX1" s="87"/>
      <c r="AY1" s="87"/>
      <c r="AZ1" s="133"/>
      <c r="BA1" s="133"/>
      <c r="BB1" s="133" t="s">
        <v>214</v>
      </c>
      <c r="BC1" s="133"/>
      <c r="BD1" s="133"/>
      <c r="BE1" s="133"/>
      <c r="BF1" s="133"/>
      <c r="BG1" s="133"/>
      <c r="BH1" s="133"/>
      <c r="BI1" s="133"/>
      <c r="BJ1" s="133"/>
      <c r="BK1" s="88"/>
    </row>
    <row r="2" spans="1:63" ht="18" customHeight="1">
      <c r="A2" s="152" t="s">
        <v>219</v>
      </c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1"/>
      <c r="O2" s="151"/>
      <c r="P2" s="151"/>
      <c r="Q2" s="151"/>
      <c r="R2" s="622"/>
      <c r="S2" s="622"/>
      <c r="T2" s="622"/>
      <c r="U2" s="622"/>
      <c r="V2" s="622"/>
      <c r="W2" s="622"/>
      <c r="X2" s="622"/>
      <c r="Y2" s="622"/>
      <c r="Z2" s="622"/>
      <c r="AA2" s="622"/>
      <c r="AB2" s="148"/>
      <c r="AC2" s="622"/>
      <c r="AD2" s="622"/>
      <c r="AE2" s="622"/>
      <c r="AF2" s="622"/>
      <c r="AG2" s="622"/>
      <c r="AH2" s="622"/>
      <c r="AI2" s="622"/>
      <c r="AJ2" s="622"/>
      <c r="AK2" s="622"/>
      <c r="AL2" s="622"/>
      <c r="AM2" s="156"/>
      <c r="AN2" s="630"/>
      <c r="AO2" s="630"/>
      <c r="AP2" s="630"/>
      <c r="AQ2" s="630"/>
      <c r="AR2" s="630"/>
      <c r="AS2" s="630"/>
      <c r="AT2" s="630"/>
      <c r="AU2" s="630"/>
      <c r="AV2" s="630"/>
      <c r="AW2" s="630"/>
      <c r="AX2" s="134"/>
      <c r="AY2" s="626" t="s">
        <v>156</v>
      </c>
      <c r="AZ2" s="626"/>
      <c r="BA2" s="626"/>
      <c r="BB2" s="626"/>
      <c r="BC2" s="626"/>
      <c r="BD2" s="626"/>
      <c r="BE2" s="626"/>
      <c r="BF2" s="626"/>
      <c r="BG2" s="626"/>
      <c r="BH2" s="626"/>
      <c r="BI2" s="626"/>
      <c r="BJ2" s="626"/>
      <c r="BK2" s="88"/>
    </row>
    <row r="3" spans="1:63" ht="18">
      <c r="A3" s="620" t="s">
        <v>228</v>
      </c>
      <c r="B3" s="620"/>
      <c r="C3" s="620"/>
      <c r="D3" s="620"/>
      <c r="E3" s="620"/>
      <c r="F3" s="620"/>
      <c r="G3" s="620"/>
      <c r="H3" s="620"/>
      <c r="I3" s="620"/>
      <c r="J3" s="620"/>
      <c r="K3" s="620"/>
      <c r="L3" s="620"/>
      <c r="M3" s="620"/>
      <c r="N3" s="620"/>
      <c r="O3" s="620"/>
      <c r="P3" s="89"/>
      <c r="Q3" s="89"/>
      <c r="R3" s="624"/>
      <c r="S3" s="624"/>
      <c r="T3" s="624"/>
      <c r="U3" s="624"/>
      <c r="V3" s="624"/>
      <c r="W3" s="624"/>
      <c r="X3" s="624"/>
      <c r="Y3" s="624"/>
      <c r="Z3" s="624"/>
      <c r="AA3" s="624"/>
      <c r="AB3" s="140"/>
      <c r="AC3" s="623"/>
      <c r="AD3" s="623"/>
      <c r="AE3" s="623"/>
      <c r="AF3" s="623"/>
      <c r="AG3" s="623"/>
      <c r="AH3" s="623"/>
      <c r="AI3" s="623"/>
      <c r="AJ3" s="623"/>
      <c r="AK3" s="623"/>
      <c r="AL3" s="623"/>
      <c r="AM3" s="140"/>
      <c r="AN3" s="623"/>
      <c r="AO3" s="623"/>
      <c r="AP3" s="623"/>
      <c r="AQ3" s="623"/>
      <c r="AR3" s="623"/>
      <c r="AS3" s="623"/>
      <c r="AT3" s="623"/>
      <c r="AU3" s="623"/>
      <c r="AV3" s="623"/>
      <c r="AW3" s="623"/>
      <c r="AX3" s="87"/>
      <c r="AY3" s="87"/>
      <c r="AZ3" s="87"/>
      <c r="BA3" s="87"/>
      <c r="BB3" s="85" t="s">
        <v>157</v>
      </c>
      <c r="BC3" s="85"/>
      <c r="BD3" s="85"/>
      <c r="BE3" s="87" t="s">
        <v>229</v>
      </c>
      <c r="BF3" s="90"/>
      <c r="BG3" s="90"/>
      <c r="BH3" s="90"/>
      <c r="BI3" s="87"/>
      <c r="BJ3" s="87"/>
      <c r="BK3" s="88"/>
    </row>
    <row r="4" spans="1:63" ht="18">
      <c r="A4" s="621" t="s">
        <v>158</v>
      </c>
      <c r="B4" s="621"/>
      <c r="C4" s="621"/>
      <c r="D4" s="621"/>
      <c r="E4" s="621"/>
      <c r="F4" s="621"/>
      <c r="G4" s="621"/>
      <c r="H4" s="621"/>
      <c r="I4" s="621"/>
      <c r="J4" s="621"/>
      <c r="K4" s="621"/>
      <c r="L4" s="621"/>
      <c r="M4" s="621"/>
      <c r="N4" s="621"/>
      <c r="O4" s="621"/>
      <c r="P4" s="89"/>
      <c r="Q4" s="89"/>
      <c r="R4" s="623"/>
      <c r="S4" s="623"/>
      <c r="T4" s="623"/>
      <c r="U4" s="623"/>
      <c r="V4" s="623"/>
      <c r="W4" s="623"/>
      <c r="X4" s="623"/>
      <c r="Y4" s="623"/>
      <c r="Z4" s="623"/>
      <c r="AA4" s="623"/>
      <c r="AB4" s="147"/>
      <c r="AC4" s="623"/>
      <c r="AD4" s="623"/>
      <c r="AE4" s="623"/>
      <c r="AF4" s="623"/>
      <c r="AG4" s="623"/>
      <c r="AH4" s="623"/>
      <c r="AI4" s="623"/>
      <c r="AJ4" s="623"/>
      <c r="AK4" s="623"/>
      <c r="AL4" s="623"/>
      <c r="AM4" s="154"/>
      <c r="AN4" s="623"/>
      <c r="AO4" s="623"/>
      <c r="AP4" s="623"/>
      <c r="AQ4" s="623"/>
      <c r="AR4" s="623"/>
      <c r="AS4" s="623"/>
      <c r="AT4" s="623"/>
      <c r="AU4" s="623"/>
      <c r="AV4" s="623"/>
      <c r="AW4" s="623"/>
      <c r="AX4" s="87"/>
      <c r="AY4" s="87"/>
      <c r="AZ4" s="87"/>
      <c r="BA4" s="87"/>
      <c r="BB4" s="627" t="s">
        <v>225</v>
      </c>
      <c r="BC4" s="628"/>
      <c r="BD4" s="628"/>
      <c r="BE4" s="628"/>
      <c r="BF4" s="628"/>
      <c r="BG4" s="628"/>
      <c r="BH4" s="628"/>
      <c r="BI4" s="87"/>
      <c r="BJ4" s="87"/>
      <c r="BK4" s="88"/>
    </row>
    <row r="5" spans="1:63" ht="18">
      <c r="A5" s="87"/>
      <c r="B5" s="87"/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6"/>
      <c r="S5" s="86"/>
      <c r="T5" s="87"/>
      <c r="U5" s="147"/>
      <c r="V5" s="147"/>
      <c r="W5" s="147"/>
      <c r="X5" s="147"/>
      <c r="Y5" s="147"/>
      <c r="Z5" s="147"/>
      <c r="AA5" s="147"/>
      <c r="AB5" s="147"/>
      <c r="AC5" s="147"/>
      <c r="AD5" s="147"/>
      <c r="AE5" s="87"/>
      <c r="AF5" s="87"/>
      <c r="AG5" s="87"/>
      <c r="AH5" s="87"/>
      <c r="AI5" s="87"/>
      <c r="AJ5" s="87"/>
      <c r="AK5" s="87"/>
      <c r="AL5" s="87"/>
      <c r="AM5" s="87"/>
      <c r="AN5" s="87"/>
      <c r="AO5" s="87"/>
      <c r="AP5" s="87"/>
      <c r="AQ5" s="87"/>
      <c r="AR5" s="87"/>
      <c r="AS5" s="87"/>
      <c r="AT5" s="87"/>
      <c r="AU5" s="87"/>
      <c r="AV5" s="87"/>
      <c r="AW5" s="87"/>
      <c r="AX5" s="87"/>
      <c r="AY5" s="87"/>
      <c r="AZ5" s="87"/>
      <c r="BA5" s="87"/>
      <c r="BB5" s="135"/>
      <c r="BC5" s="136"/>
      <c r="BD5" s="136"/>
      <c r="BE5" s="136"/>
      <c r="BF5" s="136"/>
      <c r="BG5" s="136"/>
      <c r="BH5" s="136"/>
      <c r="BI5" s="87"/>
      <c r="BJ5" s="87"/>
      <c r="BK5" s="88"/>
    </row>
    <row r="6" spans="1:63" ht="15.6">
      <c r="A6" s="87"/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87"/>
      <c r="R6" s="91"/>
      <c r="S6" s="91"/>
      <c r="T6" s="92" t="s">
        <v>223</v>
      </c>
      <c r="U6" s="92"/>
      <c r="V6" s="92"/>
      <c r="W6" s="92"/>
      <c r="X6" s="92"/>
      <c r="Y6" s="92"/>
      <c r="Z6" s="92"/>
      <c r="AA6" s="92"/>
      <c r="AB6" s="92"/>
      <c r="AC6" s="92"/>
      <c r="AD6" s="92"/>
      <c r="AE6" s="92"/>
      <c r="AF6" s="92"/>
      <c r="AG6" s="93"/>
      <c r="AH6" s="93"/>
      <c r="AI6" s="93"/>
      <c r="AJ6" s="93"/>
      <c r="AK6" s="93"/>
      <c r="AL6" s="93"/>
      <c r="AM6" s="93"/>
      <c r="AN6" s="93"/>
      <c r="AO6" s="93"/>
      <c r="AP6" s="93"/>
      <c r="AQ6" s="93"/>
      <c r="AR6" s="93"/>
      <c r="AS6" s="93"/>
      <c r="AT6" s="93"/>
      <c r="AU6" s="93"/>
      <c r="AV6" s="93"/>
      <c r="AW6" s="93"/>
      <c r="AX6" s="93"/>
      <c r="AY6" s="93"/>
      <c r="AZ6" s="93"/>
      <c r="BA6" s="93"/>
      <c r="BB6" s="87" t="s">
        <v>159</v>
      </c>
      <c r="BC6" s="87"/>
      <c r="BD6" s="87"/>
      <c r="BE6" s="87"/>
      <c r="BF6" s="87"/>
      <c r="BG6" s="87"/>
      <c r="BH6" s="87"/>
      <c r="BI6" s="87"/>
      <c r="BJ6" s="87"/>
      <c r="BK6" s="88"/>
    </row>
    <row r="7" spans="1:63" ht="15.6">
      <c r="A7" s="87"/>
      <c r="B7" s="87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92" t="s">
        <v>160</v>
      </c>
      <c r="S7" s="92"/>
      <c r="T7" s="92"/>
      <c r="U7" s="92"/>
      <c r="V7" s="92"/>
      <c r="W7" s="92"/>
      <c r="X7" s="92"/>
      <c r="Y7" s="92"/>
      <c r="Z7" s="92"/>
      <c r="AA7" s="92"/>
      <c r="AB7" s="92"/>
      <c r="AC7" s="92"/>
      <c r="AD7" s="92"/>
      <c r="AE7" s="92"/>
      <c r="AF7" s="92"/>
      <c r="AG7" s="93"/>
      <c r="AH7" s="93"/>
      <c r="AI7" s="93"/>
      <c r="AJ7" s="93"/>
      <c r="AK7" s="93"/>
      <c r="AL7" s="93"/>
      <c r="AM7" s="93"/>
      <c r="AN7" s="93"/>
      <c r="AO7" s="93"/>
      <c r="AP7" s="93"/>
      <c r="AQ7" s="93"/>
      <c r="AR7" s="93"/>
      <c r="AS7" s="93"/>
      <c r="AT7" s="93"/>
      <c r="AU7" s="93"/>
      <c r="AV7" s="93"/>
      <c r="AW7" s="93"/>
      <c r="AX7" s="93"/>
      <c r="AY7" s="93"/>
      <c r="AZ7" s="93"/>
      <c r="BA7" s="93"/>
      <c r="BB7" s="87" t="s">
        <v>159</v>
      </c>
      <c r="BC7" s="87"/>
      <c r="BD7" s="87"/>
      <c r="BE7" s="87"/>
      <c r="BF7" s="87"/>
      <c r="BG7" s="87"/>
      <c r="BH7" s="87"/>
      <c r="BI7" s="87"/>
      <c r="BJ7" s="87"/>
      <c r="BK7" s="88"/>
    </row>
    <row r="8" spans="1:63" ht="28.2">
      <c r="A8" s="87"/>
      <c r="B8" s="87"/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  <c r="P8" s="87"/>
      <c r="Q8" s="87"/>
      <c r="R8" s="91"/>
      <c r="S8" s="91"/>
      <c r="T8" s="94" t="s">
        <v>215</v>
      </c>
      <c r="U8" s="95"/>
      <c r="V8" s="95"/>
      <c r="W8" s="95"/>
      <c r="X8" s="95"/>
      <c r="Y8" s="95"/>
      <c r="Z8" s="95"/>
      <c r="AA8" s="95"/>
      <c r="AB8" s="95"/>
      <c r="AC8" s="95"/>
      <c r="AD8" s="95"/>
      <c r="AE8" s="95"/>
      <c r="AF8" s="95"/>
      <c r="AG8" s="95"/>
      <c r="AH8" s="95"/>
      <c r="AI8" s="95"/>
      <c r="AJ8" s="95"/>
      <c r="AK8" s="95"/>
      <c r="AL8" s="95"/>
      <c r="AM8" s="95"/>
      <c r="AN8" s="95"/>
      <c r="AO8" s="95"/>
      <c r="AP8" s="95"/>
      <c r="AQ8" s="95"/>
      <c r="AR8" s="95"/>
      <c r="AS8" s="95"/>
      <c r="AT8" s="95"/>
      <c r="AU8" s="95"/>
      <c r="AV8" s="95"/>
      <c r="AW8" s="95"/>
      <c r="AX8" s="95"/>
      <c r="AY8" s="95"/>
      <c r="AZ8" s="95"/>
      <c r="BA8" s="95"/>
      <c r="BB8" s="90" t="s">
        <v>159</v>
      </c>
      <c r="BC8" s="87"/>
      <c r="BD8" s="87"/>
      <c r="BE8" s="87"/>
      <c r="BF8" s="87"/>
      <c r="BG8" s="87"/>
      <c r="BH8" s="87"/>
      <c r="BI8" s="87"/>
      <c r="BJ8" s="87"/>
      <c r="BK8" s="88"/>
    </row>
    <row r="9" spans="1:63" ht="15.6">
      <c r="A9" s="87"/>
      <c r="B9" s="93"/>
      <c r="C9" s="87"/>
      <c r="D9" s="93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  <c r="T9" s="629" t="s">
        <v>227</v>
      </c>
      <c r="U9" s="629"/>
      <c r="V9" s="629"/>
      <c r="W9" s="629"/>
      <c r="X9" s="629"/>
      <c r="Y9" s="629"/>
      <c r="Z9" s="629"/>
      <c r="AA9" s="629"/>
      <c r="AB9" s="629"/>
      <c r="AC9" s="629"/>
      <c r="AD9" s="629"/>
      <c r="AE9" s="629"/>
      <c r="AF9" s="629"/>
      <c r="AG9" s="629"/>
      <c r="AH9" s="629"/>
      <c r="AI9" s="629"/>
      <c r="AJ9" s="629"/>
      <c r="AK9" s="629"/>
      <c r="AL9" s="629"/>
      <c r="AM9" s="629"/>
      <c r="AN9" s="629"/>
      <c r="AO9" s="629"/>
      <c r="AP9" s="629"/>
      <c r="AQ9" s="629"/>
      <c r="AR9" s="629"/>
      <c r="AS9" s="629"/>
      <c r="AT9" s="629"/>
      <c r="AU9" s="629"/>
      <c r="AV9" s="629"/>
      <c r="AW9" s="629"/>
      <c r="AX9" s="629"/>
      <c r="AY9" s="629"/>
      <c r="AZ9" s="629"/>
      <c r="BA9" s="158"/>
      <c r="BB9" s="90" t="s">
        <v>161</v>
      </c>
      <c r="BC9" s="87"/>
      <c r="BD9" s="87"/>
      <c r="BE9" s="87"/>
      <c r="BF9" s="87"/>
      <c r="BG9" s="87"/>
      <c r="BH9" s="87"/>
      <c r="BI9" s="87"/>
      <c r="BJ9" s="87"/>
      <c r="BK9" s="88"/>
    </row>
    <row r="10" spans="1:63" ht="15.6">
      <c r="A10" s="87"/>
      <c r="B10" s="93"/>
      <c r="C10" s="87"/>
      <c r="D10" s="93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87"/>
      <c r="S10" s="87"/>
      <c r="T10" s="93" t="s">
        <v>162</v>
      </c>
      <c r="U10" s="93"/>
      <c r="V10" s="93"/>
      <c r="W10" s="93"/>
      <c r="X10" s="93"/>
      <c r="Y10" s="93"/>
      <c r="Z10" s="93"/>
      <c r="AA10" s="93"/>
      <c r="AB10" s="93"/>
      <c r="AC10" s="93"/>
      <c r="AD10" s="93"/>
      <c r="AE10" s="93"/>
      <c r="AF10" s="93"/>
      <c r="AG10" s="93"/>
      <c r="AH10" s="93"/>
      <c r="AI10" s="93"/>
      <c r="AJ10" s="93"/>
      <c r="AK10" s="93"/>
      <c r="AL10" s="93"/>
      <c r="AM10" s="93"/>
      <c r="AN10" s="93"/>
      <c r="AO10" s="93"/>
      <c r="AP10" s="93"/>
      <c r="AQ10" s="93"/>
      <c r="AR10" s="93"/>
      <c r="AS10" s="93"/>
      <c r="AT10" s="93"/>
      <c r="AU10" s="93"/>
      <c r="AV10" s="93"/>
      <c r="AW10" s="93"/>
      <c r="AX10" s="93"/>
      <c r="AY10" s="93"/>
      <c r="AZ10" s="93"/>
      <c r="BA10" s="93"/>
      <c r="BB10" s="90"/>
      <c r="BC10" s="87"/>
      <c r="BD10" s="87"/>
      <c r="BE10" s="87"/>
      <c r="BF10" s="87"/>
      <c r="BG10" s="87"/>
      <c r="BH10" s="87"/>
      <c r="BI10" s="87"/>
      <c r="BJ10" s="87"/>
      <c r="BK10" s="88"/>
    </row>
    <row r="11" spans="1:63" ht="15.6">
      <c r="A11" s="87"/>
      <c r="B11" s="87"/>
      <c r="C11" s="87"/>
      <c r="D11" s="87"/>
      <c r="E11" s="87"/>
      <c r="F11" s="87"/>
      <c r="G11" s="87"/>
      <c r="H11" s="87"/>
      <c r="I11" s="87"/>
      <c r="J11" s="87"/>
      <c r="K11" s="87"/>
      <c r="L11" s="87"/>
      <c r="M11" s="87"/>
      <c r="N11" s="87"/>
      <c r="O11" s="87"/>
      <c r="P11" s="87"/>
      <c r="Q11" s="87"/>
      <c r="R11" s="91"/>
      <c r="S11" s="91"/>
      <c r="T11" s="92" t="s">
        <v>226</v>
      </c>
      <c r="U11" s="87"/>
      <c r="V11" s="87"/>
      <c r="W11" s="87"/>
      <c r="X11" s="87"/>
      <c r="Y11" s="87"/>
      <c r="Z11" s="87"/>
      <c r="AA11" s="87"/>
      <c r="AB11" s="87"/>
      <c r="AC11" s="87"/>
      <c r="AD11" s="87"/>
      <c r="AE11" s="87"/>
      <c r="AF11" s="87"/>
      <c r="AG11" s="87"/>
      <c r="AH11" s="87"/>
      <c r="AI11" s="87"/>
      <c r="AJ11" s="87"/>
      <c r="AK11" s="87"/>
      <c r="AL11" s="87"/>
      <c r="AM11" s="87"/>
      <c r="AN11" s="87"/>
      <c r="AO11" s="87"/>
      <c r="AP11" s="87"/>
      <c r="AQ11" s="87"/>
      <c r="AR11" s="87"/>
      <c r="AS11" s="87"/>
      <c r="AT11" s="87"/>
      <c r="AU11" s="87"/>
      <c r="AV11" s="87"/>
      <c r="AW11" s="87"/>
      <c r="AX11" s="87"/>
      <c r="AY11" s="87"/>
      <c r="AZ11" s="87"/>
      <c r="BA11" s="87"/>
      <c r="BB11" s="90" t="s">
        <v>159</v>
      </c>
      <c r="BC11" s="87"/>
      <c r="BD11" s="87"/>
      <c r="BE11" s="87"/>
      <c r="BF11" s="87"/>
      <c r="BG11" s="87"/>
      <c r="BH11" s="87"/>
      <c r="BI11" s="87"/>
      <c r="BJ11" s="87"/>
      <c r="BK11" s="88"/>
    </row>
    <row r="12" spans="1:63">
      <c r="A12" s="87"/>
      <c r="B12" s="87"/>
      <c r="C12" s="87"/>
      <c r="D12" s="87"/>
      <c r="E12" s="87"/>
      <c r="F12" s="87"/>
      <c r="G12" s="87"/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91"/>
      <c r="S12" s="91"/>
      <c r="T12" s="87"/>
      <c r="U12" s="87"/>
      <c r="V12" s="87"/>
      <c r="W12" s="87"/>
      <c r="X12" s="87"/>
      <c r="Y12" s="87"/>
      <c r="Z12" s="87"/>
      <c r="AA12" s="87"/>
      <c r="AB12" s="87"/>
      <c r="AC12" s="87"/>
      <c r="AD12" s="87"/>
      <c r="AE12" s="87"/>
      <c r="AF12" s="87"/>
      <c r="AG12" s="87"/>
      <c r="AH12" s="87"/>
      <c r="AI12" s="87"/>
      <c r="AJ12" s="87"/>
      <c r="AK12" s="87"/>
      <c r="AL12" s="87"/>
      <c r="AM12" s="87"/>
      <c r="AN12" s="87"/>
      <c r="AO12" s="87"/>
      <c r="AP12" s="87"/>
      <c r="AQ12" s="87"/>
      <c r="AR12" s="87"/>
      <c r="AS12" s="87"/>
      <c r="AT12" s="87"/>
      <c r="AU12" s="87"/>
      <c r="AV12" s="87"/>
      <c r="AW12" s="87"/>
      <c r="AX12" s="87"/>
      <c r="AY12" s="87"/>
      <c r="AZ12" s="87"/>
      <c r="BA12" s="87"/>
      <c r="BB12" s="90" t="s">
        <v>163</v>
      </c>
      <c r="BC12" s="87"/>
      <c r="BD12" s="87"/>
      <c r="BE12" s="87"/>
      <c r="BF12" s="87"/>
      <c r="BG12" s="87"/>
      <c r="BH12" s="87"/>
      <c r="BI12" s="87"/>
      <c r="BJ12" s="87"/>
      <c r="BK12" s="88"/>
    </row>
    <row r="13" spans="1:63" ht="16.2" thickBot="1">
      <c r="A13" s="91"/>
      <c r="B13" s="91"/>
      <c r="C13" s="91"/>
      <c r="D13" s="91"/>
      <c r="E13" s="91"/>
      <c r="F13" s="91"/>
      <c r="G13" s="91"/>
      <c r="H13" s="91"/>
      <c r="I13" s="162"/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3" t="s">
        <v>164</v>
      </c>
      <c r="U13" s="93"/>
      <c r="V13" s="93"/>
      <c r="W13" s="93"/>
      <c r="X13" s="93"/>
      <c r="Y13" s="93"/>
      <c r="Z13" s="93"/>
      <c r="AA13" s="93"/>
      <c r="AB13" s="93"/>
      <c r="AC13" s="93"/>
      <c r="AD13" s="93"/>
      <c r="AE13" s="93"/>
      <c r="AF13" s="93"/>
      <c r="AG13" s="93"/>
      <c r="AH13" s="93"/>
      <c r="AI13" s="157"/>
      <c r="AJ13" s="93"/>
      <c r="AK13" s="93"/>
      <c r="AL13" s="93"/>
      <c r="AM13" s="93"/>
      <c r="AN13" s="157"/>
      <c r="AO13" s="93"/>
      <c r="AP13" s="93"/>
      <c r="AQ13" s="93"/>
      <c r="AR13" s="93"/>
      <c r="AS13" s="93"/>
      <c r="AT13" s="93"/>
      <c r="AU13" s="93"/>
      <c r="AV13" s="93"/>
      <c r="AW13" s="157"/>
      <c r="AX13" s="93"/>
      <c r="AY13" s="93"/>
      <c r="AZ13" s="93"/>
      <c r="BA13" s="93"/>
      <c r="BB13" s="87" t="s">
        <v>165</v>
      </c>
      <c r="BC13" s="87"/>
      <c r="BD13" s="87"/>
      <c r="BE13" s="87"/>
      <c r="BF13" s="87"/>
      <c r="BG13" s="87"/>
      <c r="BH13" s="87"/>
      <c r="BI13" s="87"/>
      <c r="BJ13" s="87"/>
      <c r="BK13" s="88"/>
    </row>
    <row r="14" spans="1:63" ht="13.8">
      <c r="A14" s="613" t="s">
        <v>166</v>
      </c>
      <c r="B14" s="96" t="s">
        <v>167</v>
      </c>
      <c r="C14" s="96"/>
      <c r="D14" s="96"/>
      <c r="E14" s="96"/>
      <c r="F14" s="96" t="s">
        <v>168</v>
      </c>
      <c r="G14" s="96"/>
      <c r="H14" s="159"/>
      <c r="I14" s="130"/>
      <c r="J14" s="161"/>
      <c r="K14" s="617" t="s">
        <v>169</v>
      </c>
      <c r="L14" s="618"/>
      <c r="M14" s="618"/>
      <c r="N14" s="619"/>
      <c r="O14" s="96" t="s">
        <v>170</v>
      </c>
      <c r="P14" s="96"/>
      <c r="Q14" s="96"/>
      <c r="R14" s="96"/>
      <c r="S14" s="96" t="s">
        <v>171</v>
      </c>
      <c r="T14" s="96"/>
      <c r="U14" s="96"/>
      <c r="V14" s="96"/>
      <c r="W14" s="96"/>
      <c r="X14" s="96" t="s">
        <v>172</v>
      </c>
      <c r="Y14" s="96"/>
      <c r="Z14" s="96"/>
      <c r="AA14" s="96"/>
      <c r="AB14" s="96" t="s">
        <v>173</v>
      </c>
      <c r="AC14" s="96"/>
      <c r="AD14" s="96"/>
      <c r="AE14" s="96"/>
      <c r="AF14" s="617" t="s">
        <v>174</v>
      </c>
      <c r="AG14" s="618"/>
      <c r="AH14" s="618"/>
      <c r="AI14" s="618"/>
      <c r="AJ14" s="619"/>
      <c r="AK14" s="617" t="s">
        <v>175</v>
      </c>
      <c r="AL14" s="618"/>
      <c r="AM14" s="618"/>
      <c r="AN14" s="163"/>
      <c r="AO14" s="160" t="s">
        <v>176</v>
      </c>
      <c r="AP14" s="96"/>
      <c r="AQ14" s="96"/>
      <c r="AR14" s="96"/>
      <c r="AS14" s="617" t="s">
        <v>177</v>
      </c>
      <c r="AT14" s="618"/>
      <c r="AU14" s="618"/>
      <c r="AV14" s="618"/>
      <c r="AW14" s="619"/>
      <c r="AX14" s="160" t="s">
        <v>178</v>
      </c>
      <c r="AY14" s="96"/>
      <c r="AZ14" s="96"/>
      <c r="BA14" s="96"/>
      <c r="BB14" s="96" t="s">
        <v>179</v>
      </c>
      <c r="BC14" s="96" t="s">
        <v>180</v>
      </c>
      <c r="BD14" s="96" t="s">
        <v>181</v>
      </c>
      <c r="BE14" s="96" t="s">
        <v>182</v>
      </c>
      <c r="BF14" s="96" t="s">
        <v>183</v>
      </c>
      <c r="BG14" s="96" t="s">
        <v>184</v>
      </c>
      <c r="BH14" s="625" t="s">
        <v>185</v>
      </c>
      <c r="BI14" s="625" t="s">
        <v>186</v>
      </c>
      <c r="BJ14" s="625" t="s">
        <v>166</v>
      </c>
      <c r="BK14" s="88"/>
    </row>
    <row r="15" spans="1:63" ht="13.8">
      <c r="A15" s="614"/>
      <c r="B15" s="97">
        <v>3</v>
      </c>
      <c r="C15" s="97">
        <f>B15+7</f>
        <v>10</v>
      </c>
      <c r="D15" s="97">
        <f>C15+7</f>
        <v>17</v>
      </c>
      <c r="E15" s="97">
        <f>D15+7</f>
        <v>24</v>
      </c>
      <c r="F15" s="97">
        <v>1</v>
      </c>
      <c r="G15" s="97">
        <f>F15+7</f>
        <v>8</v>
      </c>
      <c r="H15" s="97">
        <f>G15+7</f>
        <v>15</v>
      </c>
      <c r="I15" s="97">
        <f>H15+7</f>
        <v>22</v>
      </c>
      <c r="J15" s="97">
        <f>I15+7</f>
        <v>29</v>
      </c>
      <c r="K15" s="97">
        <f>J17+1</f>
        <v>5</v>
      </c>
      <c r="L15" s="97">
        <f>K15+7</f>
        <v>12</v>
      </c>
      <c r="M15" s="97">
        <f>L15+7</f>
        <v>19</v>
      </c>
      <c r="N15" s="97">
        <f>M15+7</f>
        <v>26</v>
      </c>
      <c r="O15" s="97">
        <v>3</v>
      </c>
      <c r="P15" s="97">
        <f>O15+7</f>
        <v>10</v>
      </c>
      <c r="Q15" s="97">
        <f>P15+7</f>
        <v>17</v>
      </c>
      <c r="R15" s="97">
        <f>Q15+7</f>
        <v>24</v>
      </c>
      <c r="S15" s="97">
        <v>31</v>
      </c>
      <c r="T15" s="97">
        <f>S17+1</f>
        <v>7</v>
      </c>
      <c r="U15" s="97">
        <f>T16+1</f>
        <v>14</v>
      </c>
      <c r="V15" s="97">
        <f>U16+1</f>
        <v>21</v>
      </c>
      <c r="W15" s="97">
        <v>28</v>
      </c>
      <c r="X15" s="97">
        <f>W17+1</f>
        <v>4</v>
      </c>
      <c r="Y15" s="97">
        <f>X16+1</f>
        <v>11</v>
      </c>
      <c r="Z15" s="97">
        <f>Y16+1</f>
        <v>18</v>
      </c>
      <c r="AA15" s="97">
        <v>25</v>
      </c>
      <c r="AB15" s="97">
        <f>AA17+1</f>
        <v>4</v>
      </c>
      <c r="AC15" s="97">
        <f>AB16+1</f>
        <v>11</v>
      </c>
      <c r="AD15" s="97">
        <f>AC16+1</f>
        <v>18</v>
      </c>
      <c r="AE15" s="97">
        <f>AD16+1</f>
        <v>25</v>
      </c>
      <c r="AF15" s="97">
        <v>1</v>
      </c>
      <c r="AG15" s="97">
        <f>AF16+1</f>
        <v>8</v>
      </c>
      <c r="AH15" s="97">
        <f>AG16+1</f>
        <v>15</v>
      </c>
      <c r="AI15" s="97">
        <f>AH16+1</f>
        <v>22</v>
      </c>
      <c r="AJ15" s="97">
        <v>29</v>
      </c>
      <c r="AK15" s="97">
        <f>AJ17+1</f>
        <v>6</v>
      </c>
      <c r="AL15" s="97">
        <f>AK16+1</f>
        <v>13</v>
      </c>
      <c r="AM15" s="97">
        <f>AL16+1</f>
        <v>20</v>
      </c>
      <c r="AN15" s="97">
        <f>AM16+1</f>
        <v>27</v>
      </c>
      <c r="AO15" s="97">
        <f>AN17+1</f>
        <v>3</v>
      </c>
      <c r="AP15" s="97">
        <f>AO16+1</f>
        <v>10</v>
      </c>
      <c r="AQ15" s="97">
        <f>AP16+1</f>
        <v>17</v>
      </c>
      <c r="AR15" s="97">
        <f>AQ16+1</f>
        <v>24</v>
      </c>
      <c r="AS15" s="97">
        <v>1</v>
      </c>
      <c r="AT15" s="97">
        <f>AS16+1</f>
        <v>8</v>
      </c>
      <c r="AU15" s="97">
        <f>AT16+1</f>
        <v>15</v>
      </c>
      <c r="AV15" s="97">
        <f>AU16+1</f>
        <v>22</v>
      </c>
      <c r="AW15" s="97">
        <f>AV16+1</f>
        <v>29</v>
      </c>
      <c r="AX15" s="97">
        <v>5</v>
      </c>
      <c r="AY15" s="97">
        <f>AX16+1</f>
        <v>12</v>
      </c>
      <c r="AZ15" s="97">
        <f>AY16+1</f>
        <v>19</v>
      </c>
      <c r="BA15" s="97">
        <v>26</v>
      </c>
      <c r="BB15" s="98" t="s">
        <v>189</v>
      </c>
      <c r="BC15" s="98" t="s">
        <v>190</v>
      </c>
      <c r="BD15" s="98" t="s">
        <v>191</v>
      </c>
      <c r="BE15" s="98" t="s">
        <v>191</v>
      </c>
      <c r="BF15" s="98" t="s">
        <v>192</v>
      </c>
      <c r="BG15" s="99" t="s">
        <v>10</v>
      </c>
      <c r="BH15" s="614"/>
      <c r="BI15" s="614"/>
      <c r="BJ15" s="614"/>
      <c r="BK15" s="88"/>
    </row>
    <row r="16" spans="1:63" ht="13.8">
      <c r="A16" s="614"/>
      <c r="B16" s="97">
        <f t="shared" ref="B16:I16" si="0">B15+6</f>
        <v>9</v>
      </c>
      <c r="C16" s="97">
        <f t="shared" si="0"/>
        <v>16</v>
      </c>
      <c r="D16" s="97">
        <f t="shared" si="0"/>
        <v>23</v>
      </c>
      <c r="E16" s="97">
        <f t="shared" si="0"/>
        <v>30</v>
      </c>
      <c r="F16" s="97">
        <f t="shared" si="0"/>
        <v>7</v>
      </c>
      <c r="G16" s="97">
        <f t="shared" si="0"/>
        <v>14</v>
      </c>
      <c r="H16" s="97">
        <f t="shared" si="0"/>
        <v>21</v>
      </c>
      <c r="I16" s="97">
        <f t="shared" si="0"/>
        <v>28</v>
      </c>
      <c r="J16" s="97" t="s">
        <v>221</v>
      </c>
      <c r="K16" s="97">
        <f>K15+6</f>
        <v>11</v>
      </c>
      <c r="L16" s="97">
        <f>L15+6</f>
        <v>18</v>
      </c>
      <c r="M16" s="97">
        <f>M15+6</f>
        <v>25</v>
      </c>
      <c r="N16" s="97" t="s">
        <v>222</v>
      </c>
      <c r="O16" s="97">
        <f>O15+6</f>
        <v>9</v>
      </c>
      <c r="P16" s="97">
        <f>P15+6</f>
        <v>16</v>
      </c>
      <c r="Q16" s="97">
        <f>Q15+6</f>
        <v>23</v>
      </c>
      <c r="R16" s="97">
        <v>30</v>
      </c>
      <c r="S16" s="97" t="s">
        <v>198</v>
      </c>
      <c r="T16" s="97">
        <f>T15+6</f>
        <v>13</v>
      </c>
      <c r="U16" s="97">
        <f>U15+6</f>
        <v>20</v>
      </c>
      <c r="V16" s="97">
        <f>V15+6</f>
        <v>27</v>
      </c>
      <c r="W16" s="97" t="s">
        <v>188</v>
      </c>
      <c r="X16" s="97">
        <f>X15+6</f>
        <v>10</v>
      </c>
      <c r="Y16" s="97">
        <f>Y15+6</f>
        <v>17</v>
      </c>
      <c r="Z16" s="97">
        <f>Z15+6</f>
        <v>24</v>
      </c>
      <c r="AA16" s="97" t="s">
        <v>201</v>
      </c>
      <c r="AB16" s="97">
        <f>AB15+6</f>
        <v>10</v>
      </c>
      <c r="AC16" s="97">
        <f>AC15+6</f>
        <v>17</v>
      </c>
      <c r="AD16" s="97">
        <f>AD15+6</f>
        <v>24</v>
      </c>
      <c r="AE16" s="97">
        <v>31</v>
      </c>
      <c r="AF16" s="97">
        <f>AF15+6</f>
        <v>7</v>
      </c>
      <c r="AG16" s="97">
        <f>AG15+6</f>
        <v>14</v>
      </c>
      <c r="AH16" s="97">
        <f>AH15+6</f>
        <v>21</v>
      </c>
      <c r="AI16" s="97">
        <f>AI15+6</f>
        <v>28</v>
      </c>
      <c r="AJ16" s="97" t="s">
        <v>195</v>
      </c>
      <c r="AK16" s="97">
        <f>AK15+6</f>
        <v>12</v>
      </c>
      <c r="AL16" s="97">
        <f>AL15+6</f>
        <v>19</v>
      </c>
      <c r="AM16" s="97">
        <f>AM15+6</f>
        <v>26</v>
      </c>
      <c r="AN16" s="97" t="s">
        <v>204</v>
      </c>
      <c r="AO16" s="97">
        <f>AO15+6</f>
        <v>9</v>
      </c>
      <c r="AP16" s="97">
        <f>AP15+6</f>
        <v>16</v>
      </c>
      <c r="AQ16" s="97">
        <f>AQ15+6</f>
        <v>23</v>
      </c>
      <c r="AR16" s="97">
        <v>30</v>
      </c>
      <c r="AS16" s="97">
        <f>AS15+6</f>
        <v>7</v>
      </c>
      <c r="AT16" s="97">
        <f>AT15+6</f>
        <v>14</v>
      </c>
      <c r="AU16" s="97">
        <f>AU15+6</f>
        <v>21</v>
      </c>
      <c r="AV16" s="97">
        <f>AV15+6</f>
        <v>28</v>
      </c>
      <c r="AW16" s="97" t="s">
        <v>196</v>
      </c>
      <c r="AX16" s="97">
        <f>AX15+6</f>
        <v>11</v>
      </c>
      <c r="AY16" s="97">
        <f>AY15+6</f>
        <v>18</v>
      </c>
      <c r="AZ16" s="97">
        <f>AZ15+6</f>
        <v>25</v>
      </c>
      <c r="BA16" s="97" t="s">
        <v>221</v>
      </c>
      <c r="BB16" s="98" t="s">
        <v>193</v>
      </c>
      <c r="BC16" s="100"/>
      <c r="BD16" s="100"/>
      <c r="BE16" s="100"/>
      <c r="BF16" s="98" t="s">
        <v>194</v>
      </c>
      <c r="BG16" s="100"/>
      <c r="BH16" s="614"/>
      <c r="BI16" s="614"/>
      <c r="BJ16" s="614"/>
      <c r="BK16" s="88"/>
    </row>
    <row r="17" spans="1:65" ht="14.4" thickBot="1">
      <c r="A17" s="615"/>
      <c r="B17" s="101"/>
      <c r="C17" s="101"/>
      <c r="D17" s="101"/>
      <c r="E17" s="101"/>
      <c r="F17" s="101"/>
      <c r="G17" s="101"/>
      <c r="H17" s="101"/>
      <c r="I17" s="102"/>
      <c r="J17" s="101">
        <v>4</v>
      </c>
      <c r="K17" s="101"/>
      <c r="L17" s="101"/>
      <c r="M17" s="101"/>
      <c r="N17" s="101">
        <v>2</v>
      </c>
      <c r="O17" s="101"/>
      <c r="P17" s="101"/>
      <c r="Q17" s="101"/>
      <c r="R17" s="102"/>
      <c r="S17" s="139">
        <v>6</v>
      </c>
      <c r="T17" s="139"/>
      <c r="U17" s="139"/>
      <c r="V17" s="101"/>
      <c r="W17" s="102">
        <v>3</v>
      </c>
      <c r="X17" s="101"/>
      <c r="Y17" s="101"/>
      <c r="Z17" s="101"/>
      <c r="AA17" s="102">
        <v>3</v>
      </c>
      <c r="AB17" s="101"/>
      <c r="AC17" s="101"/>
      <c r="AD17" s="101"/>
      <c r="AE17" s="102"/>
      <c r="AF17" s="101"/>
      <c r="AG17" s="101"/>
      <c r="AH17" s="101"/>
      <c r="AI17" s="102"/>
      <c r="AJ17" s="101">
        <v>5</v>
      </c>
      <c r="AK17" s="101"/>
      <c r="AL17" s="101"/>
      <c r="AM17" s="101"/>
      <c r="AN17" s="101">
        <v>2</v>
      </c>
      <c r="AO17" s="101"/>
      <c r="AP17" s="101"/>
      <c r="AQ17" s="101"/>
      <c r="AR17" s="102"/>
      <c r="AS17" s="101"/>
      <c r="AT17" s="101"/>
      <c r="AU17" s="101"/>
      <c r="AV17" s="102"/>
      <c r="AW17" s="101">
        <v>4</v>
      </c>
      <c r="AX17" s="101"/>
      <c r="AY17" s="101"/>
      <c r="AZ17" s="101"/>
      <c r="BA17" s="164">
        <v>1</v>
      </c>
      <c r="BB17" s="102" t="s">
        <v>197</v>
      </c>
      <c r="BC17" s="101"/>
      <c r="BD17" s="101"/>
      <c r="BE17" s="101"/>
      <c r="BF17" s="101"/>
      <c r="BG17" s="101"/>
      <c r="BH17" s="615"/>
      <c r="BI17" s="615"/>
      <c r="BJ17" s="615"/>
      <c r="BK17" s="88"/>
    </row>
    <row r="18" spans="1:65" ht="18">
      <c r="A18" s="103" t="s">
        <v>198</v>
      </c>
      <c r="B18" s="104"/>
      <c r="C18" s="104"/>
      <c r="D18" s="104"/>
      <c r="E18" s="104"/>
      <c r="F18" s="104"/>
      <c r="G18" s="104"/>
      <c r="H18" s="104"/>
      <c r="I18" s="166">
        <v>17</v>
      </c>
      <c r="J18" s="105"/>
      <c r="K18" s="104"/>
      <c r="L18" s="104"/>
      <c r="M18" s="104"/>
      <c r="N18" s="104"/>
      <c r="O18" s="104"/>
      <c r="P18" s="138"/>
      <c r="Q18" s="138"/>
      <c r="R18" s="138"/>
      <c r="S18" s="143" t="s">
        <v>217</v>
      </c>
      <c r="T18" s="138" t="s">
        <v>216</v>
      </c>
      <c r="U18" s="138" t="s">
        <v>216</v>
      </c>
      <c r="V18" s="138" t="s">
        <v>216</v>
      </c>
      <c r="W18" s="143" t="s">
        <v>217</v>
      </c>
      <c r="X18" s="166"/>
      <c r="Y18" s="104"/>
      <c r="Z18" s="104"/>
      <c r="AA18" s="104"/>
      <c r="AB18" s="166">
        <v>9</v>
      </c>
      <c r="AC18" s="138"/>
      <c r="AD18" s="143"/>
      <c r="AE18" s="104"/>
      <c r="AF18" s="138"/>
      <c r="AG18" s="138" t="s">
        <v>216</v>
      </c>
      <c r="AH18" s="143"/>
      <c r="AI18" s="104"/>
      <c r="AJ18" s="107"/>
      <c r="AK18" s="104"/>
      <c r="AL18" s="107">
        <v>9</v>
      </c>
      <c r="AM18" s="107"/>
      <c r="AN18" s="104"/>
      <c r="AO18" s="106"/>
      <c r="AP18" s="106"/>
      <c r="AQ18" s="106" t="s">
        <v>216</v>
      </c>
      <c r="AR18" s="106" t="s">
        <v>216</v>
      </c>
      <c r="AS18" s="108" t="s">
        <v>199</v>
      </c>
      <c r="AT18" s="108" t="s">
        <v>199</v>
      </c>
      <c r="AU18" s="108" t="s">
        <v>199</v>
      </c>
      <c r="AV18" s="141" t="s">
        <v>217</v>
      </c>
      <c r="AW18" s="141" t="s">
        <v>217</v>
      </c>
      <c r="AX18" s="141" t="s">
        <v>217</v>
      </c>
      <c r="AY18" s="141" t="s">
        <v>217</v>
      </c>
      <c r="AZ18" s="141" t="s">
        <v>217</v>
      </c>
      <c r="BA18" s="141" t="s">
        <v>217</v>
      </c>
      <c r="BB18" s="105">
        <v>35</v>
      </c>
      <c r="BC18" s="105">
        <v>6</v>
      </c>
      <c r="BD18" s="105">
        <v>3</v>
      </c>
      <c r="BE18" s="109"/>
      <c r="BF18" s="109"/>
      <c r="BG18" s="109"/>
      <c r="BH18" s="105">
        <v>8</v>
      </c>
      <c r="BI18" s="105">
        <f>SUM(BB18:BH18)</f>
        <v>52</v>
      </c>
      <c r="BJ18" s="110" t="s">
        <v>198</v>
      </c>
      <c r="BK18" s="88"/>
    </row>
    <row r="19" spans="1:65" ht="18">
      <c r="A19" s="111" t="s">
        <v>200</v>
      </c>
      <c r="B19" s="112"/>
      <c r="C19" s="112"/>
      <c r="D19" s="112"/>
      <c r="E19" s="112"/>
      <c r="F19" s="112"/>
      <c r="G19" s="112"/>
      <c r="H19" s="112"/>
      <c r="I19" s="167">
        <v>17</v>
      </c>
      <c r="J19" s="113"/>
      <c r="K19" s="112"/>
      <c r="L19" s="112"/>
      <c r="M19" s="112"/>
      <c r="N19" s="112"/>
      <c r="O19" s="112"/>
      <c r="P19" s="137"/>
      <c r="Q19" s="137"/>
      <c r="R19" s="137"/>
      <c r="S19" s="144" t="s">
        <v>217</v>
      </c>
      <c r="T19" s="137" t="s">
        <v>216</v>
      </c>
      <c r="U19" s="137" t="s">
        <v>216</v>
      </c>
      <c r="V19" s="137" t="s">
        <v>216</v>
      </c>
      <c r="W19" s="144" t="s">
        <v>217</v>
      </c>
      <c r="X19" s="167"/>
      <c r="Y19" s="112"/>
      <c r="Z19" s="112"/>
      <c r="AA19" s="112"/>
      <c r="AB19" s="167">
        <v>9</v>
      </c>
      <c r="AC19" s="137"/>
      <c r="AD19" s="144"/>
      <c r="AE19" s="112"/>
      <c r="AF19" s="137"/>
      <c r="AG19" s="137" t="s">
        <v>216</v>
      </c>
      <c r="AH19" s="144"/>
      <c r="AI19" s="112"/>
      <c r="AJ19" s="115"/>
      <c r="AK19" s="112"/>
      <c r="AL19" s="115">
        <v>9</v>
      </c>
      <c r="AM19" s="115"/>
      <c r="AN19" s="112"/>
      <c r="AO19" s="114"/>
      <c r="AP19" s="114"/>
      <c r="AQ19" s="114" t="s">
        <v>216</v>
      </c>
      <c r="AR19" s="114" t="s">
        <v>216</v>
      </c>
      <c r="AS19" s="97" t="s">
        <v>199</v>
      </c>
      <c r="AT19" s="97" t="s">
        <v>199</v>
      </c>
      <c r="AU19" s="97" t="s">
        <v>199</v>
      </c>
      <c r="AV19" s="142" t="s">
        <v>217</v>
      </c>
      <c r="AW19" s="142" t="s">
        <v>217</v>
      </c>
      <c r="AX19" s="142" t="s">
        <v>217</v>
      </c>
      <c r="AY19" s="142" t="s">
        <v>217</v>
      </c>
      <c r="AZ19" s="142" t="s">
        <v>217</v>
      </c>
      <c r="BA19" s="142" t="s">
        <v>217</v>
      </c>
      <c r="BB19" s="113">
        <v>35</v>
      </c>
      <c r="BC19" s="113">
        <v>6</v>
      </c>
      <c r="BD19" s="113">
        <v>3</v>
      </c>
      <c r="BE19" s="116"/>
      <c r="BF19" s="116"/>
      <c r="BG19" s="116"/>
      <c r="BH19" s="113">
        <v>8</v>
      </c>
      <c r="BI19" s="113">
        <f>SUM(BB19:BH19)</f>
        <v>52</v>
      </c>
      <c r="BJ19" s="117" t="s">
        <v>200</v>
      </c>
      <c r="BK19" s="88"/>
    </row>
    <row r="20" spans="1:65" ht="18">
      <c r="A20" s="111" t="s">
        <v>201</v>
      </c>
      <c r="B20" s="112"/>
      <c r="C20" s="112"/>
      <c r="D20" s="112"/>
      <c r="E20" s="112"/>
      <c r="F20" s="112"/>
      <c r="G20" s="112"/>
      <c r="H20" s="112"/>
      <c r="I20" s="167">
        <v>17</v>
      </c>
      <c r="J20" s="113"/>
      <c r="K20" s="112"/>
      <c r="L20" s="112"/>
      <c r="M20" s="112"/>
      <c r="N20" s="112"/>
      <c r="O20" s="112"/>
      <c r="P20" s="137"/>
      <c r="Q20" s="137"/>
      <c r="R20" s="137"/>
      <c r="S20" s="144" t="s">
        <v>217</v>
      </c>
      <c r="T20" s="137" t="s">
        <v>216</v>
      </c>
      <c r="U20" s="137" t="s">
        <v>216</v>
      </c>
      <c r="V20" s="137" t="s">
        <v>216</v>
      </c>
      <c r="W20" s="144" t="s">
        <v>217</v>
      </c>
      <c r="X20" s="167"/>
      <c r="Y20" s="112"/>
      <c r="Z20" s="112"/>
      <c r="AA20" s="112"/>
      <c r="AB20" s="167">
        <v>9</v>
      </c>
      <c r="AC20" s="137"/>
      <c r="AD20" s="144"/>
      <c r="AE20" s="112"/>
      <c r="AF20" s="137"/>
      <c r="AG20" s="137" t="s">
        <v>216</v>
      </c>
      <c r="AH20" s="144"/>
      <c r="AI20" s="112"/>
      <c r="AJ20" s="115"/>
      <c r="AK20" s="112"/>
      <c r="AL20" s="115">
        <v>9</v>
      </c>
      <c r="AM20" s="115"/>
      <c r="AN20" s="112"/>
      <c r="AO20" s="114"/>
      <c r="AP20" s="114"/>
      <c r="AQ20" s="114" t="s">
        <v>216</v>
      </c>
      <c r="AR20" s="114" t="s">
        <v>216</v>
      </c>
      <c r="AS20" s="97" t="s">
        <v>187</v>
      </c>
      <c r="AT20" s="97" t="s">
        <v>187</v>
      </c>
      <c r="AU20" s="97" t="s">
        <v>187</v>
      </c>
      <c r="AV20" s="97" t="s">
        <v>187</v>
      </c>
      <c r="AW20" s="142" t="s">
        <v>217</v>
      </c>
      <c r="AX20" s="142" t="s">
        <v>217</v>
      </c>
      <c r="AY20" s="142" t="s">
        <v>217</v>
      </c>
      <c r="AZ20" s="142" t="s">
        <v>217</v>
      </c>
      <c r="BA20" s="142" t="s">
        <v>217</v>
      </c>
      <c r="BB20" s="113">
        <v>35</v>
      </c>
      <c r="BC20" s="113">
        <v>6</v>
      </c>
      <c r="BD20" s="116"/>
      <c r="BE20" s="113">
        <v>4</v>
      </c>
      <c r="BF20" s="116"/>
      <c r="BG20" s="116"/>
      <c r="BH20" s="113">
        <v>7</v>
      </c>
      <c r="BI20" s="113">
        <f>SUM(BB20:BH20)</f>
        <v>52</v>
      </c>
      <c r="BJ20" s="117" t="s">
        <v>201</v>
      </c>
      <c r="BK20" s="88"/>
    </row>
    <row r="21" spans="1:65" ht="18">
      <c r="A21" s="111" t="s">
        <v>202</v>
      </c>
      <c r="B21" s="112"/>
      <c r="C21" s="112"/>
      <c r="D21" s="112"/>
      <c r="E21" s="112"/>
      <c r="F21" s="112"/>
      <c r="G21" s="112"/>
      <c r="H21" s="112"/>
      <c r="I21" s="167">
        <v>17</v>
      </c>
      <c r="J21" s="113"/>
      <c r="K21" s="112"/>
      <c r="L21" s="112"/>
      <c r="M21" s="112"/>
      <c r="N21" s="112"/>
      <c r="O21" s="112"/>
      <c r="P21" s="137"/>
      <c r="Q21" s="137"/>
      <c r="R21" s="137"/>
      <c r="S21" s="144" t="s">
        <v>217</v>
      </c>
      <c r="T21" s="137" t="s">
        <v>216</v>
      </c>
      <c r="U21" s="137" t="s">
        <v>216</v>
      </c>
      <c r="V21" s="137" t="s">
        <v>216</v>
      </c>
      <c r="W21" s="144" t="s">
        <v>217</v>
      </c>
      <c r="X21" s="167"/>
      <c r="Y21" s="112"/>
      <c r="Z21" s="112"/>
      <c r="AA21" s="112"/>
      <c r="AB21" s="167">
        <v>9</v>
      </c>
      <c r="AC21" s="137"/>
      <c r="AD21" s="144"/>
      <c r="AE21" s="112"/>
      <c r="AF21" s="137"/>
      <c r="AG21" s="137" t="s">
        <v>216</v>
      </c>
      <c r="AH21" s="144"/>
      <c r="AI21" s="112"/>
      <c r="AJ21" s="115"/>
      <c r="AK21" s="112"/>
      <c r="AL21" s="115">
        <v>9</v>
      </c>
      <c r="AM21" s="115"/>
      <c r="AN21" s="114"/>
      <c r="AO21" s="114"/>
      <c r="AP21" s="114"/>
      <c r="AQ21" s="114" t="s">
        <v>216</v>
      </c>
      <c r="AR21" s="114" t="s">
        <v>216</v>
      </c>
      <c r="AS21" s="97" t="s">
        <v>187</v>
      </c>
      <c r="AT21" s="97" t="s">
        <v>187</v>
      </c>
      <c r="AU21" s="97" t="s">
        <v>187</v>
      </c>
      <c r="AV21" s="97" t="s">
        <v>203</v>
      </c>
      <c r="AW21" s="142" t="s">
        <v>217</v>
      </c>
      <c r="AX21" s="142" t="s">
        <v>217</v>
      </c>
      <c r="AY21" s="142" t="s">
        <v>217</v>
      </c>
      <c r="AZ21" s="142" t="s">
        <v>217</v>
      </c>
      <c r="BA21" s="142" t="s">
        <v>217</v>
      </c>
      <c r="BB21" s="113">
        <v>35</v>
      </c>
      <c r="BC21" s="113">
        <v>6</v>
      </c>
      <c r="BD21" s="116"/>
      <c r="BE21" s="113">
        <v>3</v>
      </c>
      <c r="BF21" s="116"/>
      <c r="BG21" s="113">
        <v>1</v>
      </c>
      <c r="BH21" s="113">
        <v>7</v>
      </c>
      <c r="BI21" s="113">
        <f>SUM(BB21:BH21)</f>
        <v>52</v>
      </c>
      <c r="BJ21" s="117" t="s">
        <v>202</v>
      </c>
      <c r="BK21" s="88"/>
    </row>
    <row r="22" spans="1:65" ht="18">
      <c r="A22" s="111" t="s">
        <v>195</v>
      </c>
      <c r="B22" s="165"/>
      <c r="C22" s="165"/>
      <c r="D22" s="165"/>
      <c r="E22" s="165"/>
      <c r="F22" s="165"/>
      <c r="G22" s="165"/>
      <c r="H22" s="165"/>
      <c r="I22" s="165"/>
      <c r="J22" s="165"/>
      <c r="K22" s="165"/>
      <c r="L22" s="165"/>
      <c r="M22" s="165"/>
      <c r="N22" s="165"/>
      <c r="O22" s="165"/>
      <c r="P22" s="165"/>
      <c r="Q22" s="165"/>
      <c r="R22" s="165"/>
      <c r="S22" s="165"/>
      <c r="T22" s="165"/>
      <c r="U22" s="165"/>
      <c r="V22" s="165"/>
      <c r="W22" s="165"/>
      <c r="X22" s="165"/>
      <c r="Y22" s="165"/>
      <c r="Z22" s="165"/>
      <c r="AA22" s="165"/>
      <c r="AB22" s="165"/>
      <c r="AC22" s="165"/>
      <c r="AD22" s="165"/>
      <c r="AE22" s="165"/>
      <c r="AF22" s="165"/>
      <c r="AG22" s="165"/>
      <c r="AH22" s="165"/>
      <c r="AI22" s="165"/>
      <c r="AJ22" s="165"/>
      <c r="AK22" s="165"/>
      <c r="AL22" s="165"/>
      <c r="AM22" s="165"/>
      <c r="AN22" s="165"/>
      <c r="AO22" s="165"/>
      <c r="AP22" s="165"/>
      <c r="AQ22" s="165"/>
      <c r="AR22" s="165"/>
      <c r="AS22" s="165"/>
      <c r="AT22" s="165"/>
      <c r="AU22" s="165"/>
      <c r="AV22" s="165"/>
      <c r="AW22" s="165"/>
      <c r="AX22" s="165"/>
      <c r="AY22" s="165"/>
      <c r="AZ22" s="165"/>
      <c r="BA22" s="165"/>
      <c r="BB22" s="113"/>
      <c r="BC22" s="113"/>
      <c r="BD22" s="113"/>
      <c r="BE22" s="113"/>
      <c r="BF22" s="113"/>
      <c r="BG22" s="113"/>
      <c r="BH22" s="113"/>
      <c r="BI22" s="113"/>
      <c r="BJ22" s="117" t="s">
        <v>195</v>
      </c>
      <c r="BK22" s="88"/>
    </row>
    <row r="23" spans="1:65" ht="18.600000000000001" thickBot="1">
      <c r="A23" s="118" t="s">
        <v>204</v>
      </c>
      <c r="B23" s="119"/>
      <c r="C23" s="119"/>
      <c r="D23" s="119"/>
      <c r="E23" s="119"/>
      <c r="F23" s="119"/>
      <c r="G23" s="119"/>
      <c r="H23" s="119"/>
      <c r="I23" s="119"/>
      <c r="J23" s="119"/>
      <c r="K23" s="119"/>
      <c r="L23" s="119"/>
      <c r="M23" s="119"/>
      <c r="N23" s="119"/>
      <c r="O23" s="119"/>
      <c r="P23" s="119"/>
      <c r="Q23" s="119"/>
      <c r="R23" s="119"/>
      <c r="S23" s="120"/>
      <c r="T23" s="120"/>
      <c r="U23" s="120"/>
      <c r="V23" s="119"/>
      <c r="W23" s="119"/>
      <c r="X23" s="119"/>
      <c r="Y23" s="119"/>
      <c r="Z23" s="119"/>
      <c r="AA23" s="119"/>
      <c r="AB23" s="119"/>
      <c r="AC23" s="119"/>
      <c r="AD23" s="119"/>
      <c r="AE23" s="119"/>
      <c r="AF23" s="119"/>
      <c r="AG23" s="119"/>
      <c r="AH23" s="119"/>
      <c r="AI23" s="119"/>
      <c r="AJ23" s="119"/>
      <c r="AK23" s="119"/>
      <c r="AL23" s="119"/>
      <c r="AM23" s="119"/>
      <c r="AN23" s="119"/>
      <c r="AO23" s="119"/>
      <c r="AP23" s="119"/>
      <c r="AQ23" s="119"/>
      <c r="AR23" s="119"/>
      <c r="AS23" s="119"/>
      <c r="AT23" s="119"/>
      <c r="AU23" s="119"/>
      <c r="AV23" s="119"/>
      <c r="AW23" s="121" t="s">
        <v>205</v>
      </c>
      <c r="AX23" s="121"/>
      <c r="AY23" s="121"/>
      <c r="AZ23" s="121"/>
      <c r="BA23" s="121"/>
      <c r="BB23" s="121">
        <f t="shared" ref="BB23:BI23" si="1">SUM(BB18:BB22)</f>
        <v>140</v>
      </c>
      <c r="BC23" s="121">
        <f t="shared" si="1"/>
        <v>24</v>
      </c>
      <c r="BD23" s="121">
        <f t="shared" si="1"/>
        <v>6</v>
      </c>
      <c r="BE23" s="121">
        <f t="shared" si="1"/>
        <v>7</v>
      </c>
      <c r="BF23" s="121">
        <f t="shared" si="1"/>
        <v>0</v>
      </c>
      <c r="BG23" s="121">
        <f t="shared" si="1"/>
        <v>1</v>
      </c>
      <c r="BH23" s="121">
        <f t="shared" si="1"/>
        <v>30</v>
      </c>
      <c r="BI23" s="121">
        <f t="shared" si="1"/>
        <v>208</v>
      </c>
      <c r="BJ23" s="122" t="s">
        <v>204</v>
      </c>
      <c r="BK23" s="88"/>
    </row>
    <row r="24" spans="1:65" ht="16.2" thickBot="1">
      <c r="A24" s="92"/>
      <c r="B24" s="92"/>
      <c r="C24" s="92"/>
      <c r="D24" s="92"/>
      <c r="E24" s="92"/>
      <c r="F24" s="91"/>
      <c r="G24" s="91"/>
      <c r="H24" s="91"/>
      <c r="I24" s="91"/>
      <c r="J24" s="91"/>
      <c r="K24" s="91"/>
      <c r="L24" s="91"/>
      <c r="M24" s="91"/>
      <c r="N24" s="91"/>
      <c r="O24" s="91"/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91"/>
      <c r="AA24" s="91"/>
      <c r="AB24" s="91"/>
      <c r="AC24" s="91"/>
      <c r="AD24" s="91"/>
      <c r="AE24" s="91"/>
      <c r="AF24" s="91"/>
      <c r="AG24" s="91"/>
      <c r="AH24" s="91"/>
      <c r="AI24" s="91"/>
      <c r="AJ24" s="91"/>
      <c r="AK24" s="91"/>
      <c r="AL24" s="91"/>
      <c r="AM24" s="91"/>
      <c r="AN24" s="91"/>
      <c r="AO24" s="91"/>
      <c r="AP24" s="91"/>
      <c r="AQ24" s="91"/>
      <c r="AR24" s="91"/>
      <c r="AS24" s="91"/>
      <c r="AT24" s="91"/>
      <c r="AU24" s="91"/>
      <c r="AV24" s="91"/>
      <c r="AW24" s="91"/>
      <c r="AX24" s="91"/>
      <c r="AY24" s="91"/>
      <c r="AZ24" s="91"/>
      <c r="BA24" s="91"/>
      <c r="BB24" s="91"/>
      <c r="BC24" s="91"/>
      <c r="BD24" s="91"/>
      <c r="BE24" s="91"/>
      <c r="BF24" s="91"/>
      <c r="BG24" s="91"/>
      <c r="BH24" s="91"/>
      <c r="BI24" s="91"/>
      <c r="BJ24" s="91"/>
      <c r="BK24" s="88"/>
    </row>
    <row r="25" spans="1:65" ht="16.5" customHeight="1" thickBot="1">
      <c r="A25" s="85"/>
      <c r="B25" s="85"/>
      <c r="C25" s="85"/>
      <c r="D25" s="92" t="s">
        <v>206</v>
      </c>
      <c r="E25" s="85"/>
      <c r="F25" s="123"/>
      <c r="G25" s="123"/>
      <c r="H25" s="123"/>
      <c r="I25" s="123"/>
      <c r="J25" s="123"/>
      <c r="K25" s="123"/>
      <c r="L25" s="123"/>
      <c r="M25" s="123"/>
      <c r="O25" s="123" t="s">
        <v>207</v>
      </c>
      <c r="Y25" s="124"/>
      <c r="AB25" s="123" t="s">
        <v>208</v>
      </c>
      <c r="AC25" s="123"/>
      <c r="AD25" s="123"/>
      <c r="AE25" s="123"/>
      <c r="AF25" s="123"/>
      <c r="AG25" s="123"/>
      <c r="AH25" s="123"/>
      <c r="AI25" s="123"/>
      <c r="AJ25" s="87"/>
      <c r="AK25" s="125" t="s">
        <v>216</v>
      </c>
      <c r="AL25" s="87" t="s">
        <v>163</v>
      </c>
      <c r="AM25" s="87"/>
      <c r="AN25" s="87"/>
      <c r="AO25" s="93" t="s">
        <v>209</v>
      </c>
      <c r="AP25" s="93"/>
      <c r="AQ25" s="93"/>
      <c r="AR25" s="93"/>
      <c r="AS25" s="93"/>
      <c r="AT25" s="93"/>
      <c r="AU25" s="93"/>
      <c r="AV25" s="90"/>
      <c r="AW25" s="126" t="s">
        <v>199</v>
      </c>
      <c r="AY25" s="90"/>
      <c r="AZ25" s="87"/>
      <c r="BA25" s="87"/>
      <c r="BB25" s="87"/>
      <c r="BC25" s="93" t="s">
        <v>210</v>
      </c>
      <c r="BD25" s="93"/>
      <c r="BE25" s="93"/>
      <c r="BF25" s="93"/>
      <c r="BG25" s="127" t="s">
        <v>187</v>
      </c>
      <c r="BI25" s="91"/>
      <c r="BJ25" s="91"/>
      <c r="BK25" s="88"/>
    </row>
    <row r="26" spans="1:65" ht="13.8" thickBot="1">
      <c r="A26" s="91"/>
      <c r="B26" s="91"/>
      <c r="C26" s="91"/>
      <c r="D26" s="91"/>
      <c r="E26" s="91"/>
      <c r="F26" s="91"/>
      <c r="G26" s="91"/>
      <c r="H26" s="91"/>
      <c r="I26" s="91"/>
      <c r="J26" s="91"/>
      <c r="K26" s="91"/>
      <c r="L26" s="91"/>
      <c r="M26" s="91"/>
      <c r="N26" s="91"/>
      <c r="O26" s="91"/>
      <c r="P26" s="91"/>
      <c r="Q26" s="91"/>
      <c r="R26" s="91"/>
      <c r="S26" s="91"/>
      <c r="T26" s="91"/>
      <c r="U26" s="91"/>
      <c r="V26" s="91"/>
      <c r="W26" s="91"/>
      <c r="X26" s="91"/>
      <c r="Y26" s="91"/>
      <c r="Z26" s="91"/>
      <c r="AA26" s="91"/>
      <c r="AB26" s="91"/>
      <c r="AC26" s="91"/>
      <c r="AD26" s="91"/>
      <c r="AE26" s="91"/>
      <c r="AF26" s="91"/>
      <c r="AG26" s="91"/>
      <c r="AH26" s="91"/>
      <c r="AI26" s="91"/>
      <c r="AJ26" s="91"/>
      <c r="AK26" s="91"/>
      <c r="AL26" s="91"/>
      <c r="AM26" s="91"/>
      <c r="AN26" s="91"/>
      <c r="AO26" s="91"/>
      <c r="AP26" s="91"/>
      <c r="AQ26" s="91"/>
      <c r="AR26" s="91"/>
      <c r="AS26" s="91"/>
      <c r="AT26" s="91"/>
      <c r="AU26" s="91"/>
      <c r="AV26" s="91"/>
      <c r="AW26" s="91"/>
      <c r="AX26" s="91"/>
      <c r="AY26" s="91"/>
      <c r="AZ26" s="91"/>
      <c r="BA26" s="91"/>
      <c r="BB26" s="91"/>
      <c r="BC26" s="91"/>
      <c r="BD26" s="91"/>
      <c r="BE26" s="91"/>
      <c r="BF26" s="91"/>
      <c r="BG26" s="140"/>
      <c r="BH26" s="91"/>
      <c r="BI26" s="91"/>
      <c r="BJ26" s="91"/>
      <c r="BK26" s="88"/>
    </row>
    <row r="27" spans="1:65" ht="16.2" thickBot="1">
      <c r="A27" s="91"/>
      <c r="B27" s="91"/>
      <c r="C27" s="91"/>
      <c r="D27" s="91"/>
      <c r="E27" s="91"/>
      <c r="F27" s="91"/>
      <c r="G27" s="91"/>
      <c r="H27" s="91"/>
      <c r="I27" s="91"/>
      <c r="J27" s="91"/>
      <c r="K27" s="128"/>
      <c r="L27" s="128"/>
      <c r="M27" s="128"/>
      <c r="N27" s="128"/>
      <c r="O27" s="128"/>
      <c r="P27" s="129"/>
      <c r="Q27" s="128"/>
      <c r="R27" s="123"/>
      <c r="S27" s="93"/>
      <c r="T27" s="93"/>
      <c r="U27" s="87"/>
      <c r="V27" s="130"/>
      <c r="W27" s="87" t="s">
        <v>163</v>
      </c>
      <c r="X27" s="87" t="s">
        <v>163</v>
      </c>
      <c r="Y27" s="123" t="s">
        <v>211</v>
      </c>
      <c r="Z27" s="123"/>
      <c r="AA27" s="131"/>
      <c r="AB27" s="129"/>
      <c r="AC27" s="128"/>
      <c r="AD27" s="128"/>
      <c r="AE27" s="128"/>
      <c r="AF27" s="128"/>
      <c r="AG27" s="128"/>
      <c r="AH27" s="128"/>
      <c r="AI27" s="91"/>
      <c r="AJ27" s="91"/>
      <c r="AK27" s="126" t="s">
        <v>212</v>
      </c>
      <c r="AL27" s="91"/>
      <c r="AM27" s="90"/>
      <c r="AN27" s="90"/>
      <c r="AO27" s="123" t="s">
        <v>213</v>
      </c>
      <c r="AP27" s="123"/>
      <c r="AQ27" s="123"/>
      <c r="AR27" s="129"/>
      <c r="AS27" s="128"/>
      <c r="AT27" s="128"/>
      <c r="AU27" s="126" t="s">
        <v>203</v>
      </c>
      <c r="AV27" s="91"/>
      <c r="AX27" s="91"/>
      <c r="AY27" s="91"/>
      <c r="AZ27" s="91"/>
      <c r="BA27" s="91"/>
      <c r="BB27" s="91"/>
      <c r="BC27" s="93" t="s">
        <v>218</v>
      </c>
      <c r="BD27" s="93"/>
      <c r="BE27" s="93"/>
      <c r="BF27" s="93"/>
      <c r="BG27" s="145" t="s">
        <v>217</v>
      </c>
      <c r="BH27" s="91"/>
      <c r="BI27" s="91"/>
      <c r="BJ27" s="91"/>
      <c r="BK27" s="88"/>
    </row>
    <row r="30" spans="1:65">
      <c r="AP30" s="132"/>
      <c r="BM30" s="132"/>
    </row>
  </sheetData>
  <mergeCells count="26">
    <mergeCell ref="AN1:AV1"/>
    <mergeCell ref="AN2:AW2"/>
    <mergeCell ref="AC1:AK1"/>
    <mergeCell ref="AC3:AL3"/>
    <mergeCell ref="AF14:AJ14"/>
    <mergeCell ref="BJ14:BJ17"/>
    <mergeCell ref="AY2:BJ2"/>
    <mergeCell ref="BB4:BH4"/>
    <mergeCell ref="BH14:BH17"/>
    <mergeCell ref="BI14:BI17"/>
    <mergeCell ref="T9:AZ9"/>
    <mergeCell ref="AC4:AL4"/>
    <mergeCell ref="AN4:AW4"/>
    <mergeCell ref="AN3:AW3"/>
    <mergeCell ref="AC2:AL2"/>
    <mergeCell ref="AK14:AM14"/>
    <mergeCell ref="AS14:AW14"/>
    <mergeCell ref="A14:A17"/>
    <mergeCell ref="B1:M1"/>
    <mergeCell ref="R1:Z1"/>
    <mergeCell ref="K14:N14"/>
    <mergeCell ref="A3:O3"/>
    <mergeCell ref="A4:O4"/>
    <mergeCell ref="R2:AA2"/>
    <mergeCell ref="R4:AA4"/>
    <mergeCell ref="R3:AA3"/>
  </mergeCells>
  <phoneticPr fontId="0" type="noConversion"/>
  <printOptions horizontalCentered="1"/>
  <pageMargins left="0" right="0" top="0.70866141732283472" bottom="0" header="0.51181102362204722" footer="0.51181102362204722"/>
  <pageSetup paperSize="9" scale="4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M30"/>
  <sheetViews>
    <sheetView showZeros="0" topLeftCell="I5" workbookViewId="0">
      <selection activeCell="A22" sqref="A22"/>
    </sheetView>
  </sheetViews>
  <sheetFormatPr defaultRowHeight="13.2"/>
  <cols>
    <col min="1" max="1" width="4.109375" customWidth="1"/>
    <col min="2" max="13" width="3" customWidth="1"/>
    <col min="14" max="14" width="3.5546875" customWidth="1"/>
    <col min="15" max="43" width="3" customWidth="1"/>
    <col min="44" max="44" width="3.33203125" customWidth="1"/>
    <col min="45" max="48" width="3" customWidth="1"/>
    <col min="49" max="49" width="4.33203125" customWidth="1"/>
    <col min="50" max="53" width="3" customWidth="1"/>
    <col min="54" max="54" width="8.109375" customWidth="1"/>
    <col min="55" max="57" width="5.88671875" customWidth="1"/>
    <col min="58" max="58" width="7.33203125" customWidth="1"/>
    <col min="59" max="59" width="5.88671875" customWidth="1"/>
    <col min="60" max="60" width="5.109375" customWidth="1"/>
    <col min="61" max="61" width="5.33203125" customWidth="1"/>
    <col min="62" max="62" width="4.109375" customWidth="1"/>
  </cols>
  <sheetData>
    <row r="1" spans="1:63" ht="27.6">
      <c r="A1" s="146" t="s">
        <v>7</v>
      </c>
      <c r="B1" s="616" t="s">
        <v>155</v>
      </c>
      <c r="C1" s="616"/>
      <c r="D1" s="616"/>
      <c r="E1" s="616"/>
      <c r="F1" s="616"/>
      <c r="G1" s="616"/>
      <c r="H1" s="616"/>
      <c r="I1" s="616"/>
      <c r="J1" s="616"/>
      <c r="K1" s="616"/>
      <c r="L1" s="616"/>
      <c r="M1" s="616"/>
      <c r="N1" s="150"/>
      <c r="O1" s="150"/>
      <c r="P1" s="150"/>
      <c r="Q1" s="151"/>
      <c r="R1" s="616"/>
      <c r="S1" s="616"/>
      <c r="T1" s="616"/>
      <c r="U1" s="616"/>
      <c r="V1" s="616"/>
      <c r="W1" s="616"/>
      <c r="X1" s="616"/>
      <c r="Y1" s="616"/>
      <c r="Z1" s="616"/>
      <c r="AA1" s="149"/>
      <c r="AB1" s="149"/>
      <c r="AC1" s="616"/>
      <c r="AD1" s="616"/>
      <c r="AE1" s="616"/>
      <c r="AF1" s="616"/>
      <c r="AG1" s="616"/>
      <c r="AH1" s="616"/>
      <c r="AI1" s="616"/>
      <c r="AJ1" s="616"/>
      <c r="AK1" s="616"/>
      <c r="AL1" s="149"/>
      <c r="AM1" s="155"/>
      <c r="AN1" s="616"/>
      <c r="AO1" s="616"/>
      <c r="AP1" s="616"/>
      <c r="AQ1" s="616"/>
      <c r="AR1" s="616"/>
      <c r="AS1" s="616"/>
      <c r="AT1" s="616"/>
      <c r="AU1" s="616"/>
      <c r="AV1" s="616"/>
      <c r="AW1" s="149"/>
      <c r="AX1" s="87"/>
      <c r="AY1" s="87"/>
      <c r="AZ1" s="133"/>
      <c r="BA1" s="133"/>
      <c r="BB1" s="133" t="s">
        <v>214</v>
      </c>
      <c r="BC1" s="133"/>
      <c r="BD1" s="133"/>
      <c r="BE1" s="133"/>
      <c r="BF1" s="133"/>
      <c r="BG1" s="133"/>
      <c r="BH1" s="133"/>
      <c r="BI1" s="133"/>
      <c r="BJ1" s="133"/>
      <c r="BK1" s="88"/>
    </row>
    <row r="2" spans="1:63" ht="18" customHeight="1">
      <c r="A2" s="152" t="s">
        <v>219</v>
      </c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1"/>
      <c r="O2" s="151"/>
      <c r="P2" s="151"/>
      <c r="Q2" s="151"/>
      <c r="R2" s="622"/>
      <c r="S2" s="622"/>
      <c r="T2" s="622"/>
      <c r="U2" s="622"/>
      <c r="V2" s="622"/>
      <c r="W2" s="622"/>
      <c r="X2" s="622"/>
      <c r="Y2" s="622"/>
      <c r="Z2" s="622"/>
      <c r="AA2" s="622"/>
      <c r="AB2" s="148"/>
      <c r="AC2" s="622"/>
      <c r="AD2" s="622"/>
      <c r="AE2" s="622"/>
      <c r="AF2" s="622"/>
      <c r="AG2" s="622"/>
      <c r="AH2" s="622"/>
      <c r="AI2" s="622"/>
      <c r="AJ2" s="622"/>
      <c r="AK2" s="622"/>
      <c r="AL2" s="622"/>
      <c r="AM2" s="156"/>
      <c r="AN2" s="630"/>
      <c r="AO2" s="630"/>
      <c r="AP2" s="630"/>
      <c r="AQ2" s="630"/>
      <c r="AR2" s="630"/>
      <c r="AS2" s="630"/>
      <c r="AT2" s="630"/>
      <c r="AU2" s="630"/>
      <c r="AV2" s="630"/>
      <c r="AW2" s="630"/>
      <c r="AX2" s="134"/>
      <c r="AY2" s="626" t="s">
        <v>156</v>
      </c>
      <c r="AZ2" s="626"/>
      <c r="BA2" s="626"/>
      <c r="BB2" s="626"/>
      <c r="BC2" s="626"/>
      <c r="BD2" s="626"/>
      <c r="BE2" s="626"/>
      <c r="BF2" s="626"/>
      <c r="BG2" s="626"/>
      <c r="BH2" s="626"/>
      <c r="BI2" s="626"/>
      <c r="BJ2" s="626"/>
      <c r="BK2" s="88"/>
    </row>
    <row r="3" spans="1:63" ht="18">
      <c r="A3" s="620" t="s">
        <v>247</v>
      </c>
      <c r="B3" s="620"/>
      <c r="C3" s="620"/>
      <c r="D3" s="620"/>
      <c r="E3" s="620"/>
      <c r="F3" s="620"/>
      <c r="G3" s="620"/>
      <c r="H3" s="620"/>
      <c r="I3" s="620"/>
      <c r="J3" s="620"/>
      <c r="K3" s="620"/>
      <c r="L3" s="620"/>
      <c r="M3" s="620"/>
      <c r="N3" s="620"/>
      <c r="O3" s="620"/>
      <c r="P3" s="89"/>
      <c r="Q3" s="89"/>
      <c r="R3" s="624"/>
      <c r="S3" s="624"/>
      <c r="T3" s="624"/>
      <c r="U3" s="624"/>
      <c r="V3" s="624"/>
      <c r="W3" s="624"/>
      <c r="X3" s="624"/>
      <c r="Y3" s="624"/>
      <c r="Z3" s="624"/>
      <c r="AA3" s="624"/>
      <c r="AB3" s="140"/>
      <c r="AC3" s="623"/>
      <c r="AD3" s="623"/>
      <c r="AE3" s="623"/>
      <c r="AF3" s="623"/>
      <c r="AG3" s="623"/>
      <c r="AH3" s="623"/>
      <c r="AI3" s="623"/>
      <c r="AJ3" s="623"/>
      <c r="AK3" s="623"/>
      <c r="AL3" s="623"/>
      <c r="AM3" s="140"/>
      <c r="AN3" s="623"/>
      <c r="AO3" s="623"/>
      <c r="AP3" s="623"/>
      <c r="AQ3" s="623"/>
      <c r="AR3" s="623"/>
      <c r="AS3" s="623"/>
      <c r="AT3" s="623"/>
      <c r="AU3" s="623"/>
      <c r="AV3" s="623"/>
      <c r="AW3" s="623"/>
      <c r="AX3" s="87"/>
      <c r="AY3" s="87"/>
      <c r="AZ3" s="87"/>
      <c r="BA3" s="87"/>
      <c r="BB3" s="85" t="s">
        <v>157</v>
      </c>
      <c r="BC3" s="85"/>
      <c r="BD3" s="85"/>
      <c r="BE3" s="87" t="s">
        <v>229</v>
      </c>
      <c r="BF3" s="90"/>
      <c r="BG3" s="90"/>
      <c r="BH3" s="90"/>
      <c r="BI3" s="87"/>
      <c r="BJ3" s="87"/>
      <c r="BK3" s="88"/>
    </row>
    <row r="4" spans="1:63" ht="18">
      <c r="A4" s="621" t="s">
        <v>158</v>
      </c>
      <c r="B4" s="621"/>
      <c r="C4" s="621"/>
      <c r="D4" s="621"/>
      <c r="E4" s="621"/>
      <c r="F4" s="621"/>
      <c r="G4" s="621"/>
      <c r="H4" s="621"/>
      <c r="I4" s="621"/>
      <c r="J4" s="621"/>
      <c r="K4" s="621"/>
      <c r="L4" s="621"/>
      <c r="M4" s="621"/>
      <c r="N4" s="621"/>
      <c r="O4" s="621"/>
      <c r="P4" s="89"/>
      <c r="Q4" s="89"/>
      <c r="R4" s="623"/>
      <c r="S4" s="623"/>
      <c r="T4" s="623"/>
      <c r="U4" s="623"/>
      <c r="V4" s="623"/>
      <c r="W4" s="623"/>
      <c r="X4" s="623"/>
      <c r="Y4" s="623"/>
      <c r="Z4" s="623"/>
      <c r="AA4" s="623"/>
      <c r="AB4" s="147"/>
      <c r="AC4" s="623"/>
      <c r="AD4" s="623"/>
      <c r="AE4" s="623"/>
      <c r="AF4" s="623"/>
      <c r="AG4" s="623"/>
      <c r="AH4" s="623"/>
      <c r="AI4" s="623"/>
      <c r="AJ4" s="623"/>
      <c r="AK4" s="623"/>
      <c r="AL4" s="623"/>
      <c r="AM4" s="154"/>
      <c r="AN4" s="623"/>
      <c r="AO4" s="623"/>
      <c r="AP4" s="623"/>
      <c r="AQ4" s="623"/>
      <c r="AR4" s="623"/>
      <c r="AS4" s="623"/>
      <c r="AT4" s="623"/>
      <c r="AU4" s="623"/>
      <c r="AV4" s="623"/>
      <c r="AW4" s="623"/>
      <c r="AX4" s="87"/>
      <c r="AY4" s="87"/>
      <c r="AZ4" s="87"/>
      <c r="BA4" s="87"/>
      <c r="BB4" s="627" t="s">
        <v>225</v>
      </c>
      <c r="BC4" s="628"/>
      <c r="BD4" s="628"/>
      <c r="BE4" s="628"/>
      <c r="BF4" s="628"/>
      <c r="BG4" s="628"/>
      <c r="BH4" s="628"/>
      <c r="BI4" s="87"/>
      <c r="BJ4" s="87"/>
      <c r="BK4" s="88"/>
    </row>
    <row r="5" spans="1:63" ht="18">
      <c r="A5" s="87"/>
      <c r="B5" s="87"/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6"/>
      <c r="S5" s="86"/>
      <c r="T5" s="87"/>
      <c r="U5" s="147"/>
      <c r="V5" s="147"/>
      <c r="W5" s="147"/>
      <c r="X5" s="147"/>
      <c r="Y5" s="147"/>
      <c r="Z5" s="147"/>
      <c r="AA5" s="147"/>
      <c r="AB5" s="147"/>
      <c r="AC5" s="147"/>
      <c r="AD5" s="147"/>
      <c r="AE5" s="87"/>
      <c r="AF5" s="87"/>
      <c r="AG5" s="87"/>
      <c r="AH5" s="87"/>
      <c r="AI5" s="87"/>
      <c r="AJ5" s="87"/>
      <c r="AK5" s="87"/>
      <c r="AL5" s="87"/>
      <c r="AM5" s="87"/>
      <c r="AN5" s="87"/>
      <c r="AO5" s="87"/>
      <c r="AP5" s="87"/>
      <c r="AQ5" s="87"/>
      <c r="AR5" s="87"/>
      <c r="AS5" s="87"/>
      <c r="AT5" s="87"/>
      <c r="AU5" s="87"/>
      <c r="AV5" s="87"/>
      <c r="AW5" s="87"/>
      <c r="AX5" s="87"/>
      <c r="AY5" s="87"/>
      <c r="AZ5" s="87"/>
      <c r="BA5" s="87"/>
      <c r="BB5" s="135"/>
      <c r="BC5" s="136"/>
      <c r="BD5" s="136"/>
      <c r="BE5" s="136"/>
      <c r="BF5" s="136"/>
      <c r="BG5" s="136"/>
      <c r="BH5" s="136"/>
      <c r="BI5" s="87"/>
      <c r="BJ5" s="87"/>
      <c r="BK5" s="88"/>
    </row>
    <row r="6" spans="1:63" ht="15.6">
      <c r="A6" s="87"/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87"/>
      <c r="R6" s="91"/>
      <c r="S6" s="91"/>
      <c r="T6" s="92" t="s">
        <v>223</v>
      </c>
      <c r="U6" s="92"/>
      <c r="V6" s="92"/>
      <c r="W6" s="92"/>
      <c r="X6" s="92"/>
      <c r="Y6" s="92"/>
      <c r="Z6" s="92"/>
      <c r="AA6" s="92"/>
      <c r="AB6" s="92"/>
      <c r="AC6" s="92"/>
      <c r="AD6" s="92"/>
      <c r="AE6" s="92"/>
      <c r="AF6" s="92"/>
      <c r="AG6" s="93"/>
      <c r="AH6" s="93"/>
      <c r="AI6" s="93"/>
      <c r="AJ6" s="93"/>
      <c r="AK6" s="93"/>
      <c r="AL6" s="93"/>
      <c r="AM6" s="93"/>
      <c r="AN6" s="93"/>
      <c r="AO6" s="93"/>
      <c r="AP6" s="93"/>
      <c r="AQ6" s="93"/>
      <c r="AR6" s="93"/>
      <c r="AS6" s="93"/>
      <c r="AT6" s="93"/>
      <c r="AU6" s="93"/>
      <c r="AV6" s="93"/>
      <c r="AW6" s="93"/>
      <c r="AX6" s="93"/>
      <c r="AY6" s="93"/>
      <c r="AZ6" s="93"/>
      <c r="BA6" s="93"/>
      <c r="BB6" s="87" t="s">
        <v>159</v>
      </c>
      <c r="BC6" s="87"/>
      <c r="BD6" s="87"/>
      <c r="BE6" s="87"/>
      <c r="BF6" s="87"/>
      <c r="BG6" s="87"/>
      <c r="BH6" s="87"/>
      <c r="BI6" s="87"/>
      <c r="BJ6" s="87"/>
      <c r="BK6" s="88"/>
    </row>
    <row r="7" spans="1:63" ht="15.6">
      <c r="A7" s="87"/>
      <c r="B7" s="87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92" t="s">
        <v>160</v>
      </c>
      <c r="S7" s="92"/>
      <c r="T7" s="92"/>
      <c r="U7" s="92"/>
      <c r="V7" s="92"/>
      <c r="W7" s="92"/>
      <c r="X7" s="92"/>
      <c r="Y7" s="92"/>
      <c r="Z7" s="92"/>
      <c r="AA7" s="92"/>
      <c r="AB7" s="92"/>
      <c r="AC7" s="92"/>
      <c r="AD7" s="92"/>
      <c r="AE7" s="92"/>
      <c r="AF7" s="92"/>
      <c r="AG7" s="93"/>
      <c r="AH7" s="93"/>
      <c r="AI7" s="93"/>
      <c r="AJ7" s="93"/>
      <c r="AK7" s="93"/>
      <c r="AL7" s="93"/>
      <c r="AM7" s="93"/>
      <c r="AN7" s="93"/>
      <c r="AO7" s="93"/>
      <c r="AP7" s="93"/>
      <c r="AQ7" s="93"/>
      <c r="AR7" s="93"/>
      <c r="AS7" s="93"/>
      <c r="AT7" s="93"/>
      <c r="AU7" s="93"/>
      <c r="AV7" s="93"/>
      <c r="AW7" s="93"/>
      <c r="AX7" s="93"/>
      <c r="AY7" s="93"/>
      <c r="AZ7" s="93"/>
      <c r="BA7" s="93"/>
      <c r="BB7" s="87" t="s">
        <v>159</v>
      </c>
      <c r="BC7" s="87"/>
      <c r="BD7" s="87"/>
      <c r="BE7" s="87"/>
      <c r="BF7" s="87"/>
      <c r="BG7" s="87"/>
      <c r="BH7" s="87"/>
      <c r="BI7" s="87"/>
      <c r="BJ7" s="87"/>
      <c r="BK7" s="88"/>
    </row>
    <row r="8" spans="1:63" ht="28.2">
      <c r="A8" s="87"/>
      <c r="B8" s="87"/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  <c r="P8" s="87"/>
      <c r="Q8" s="87"/>
      <c r="R8" s="91"/>
      <c r="S8" s="91"/>
      <c r="T8" s="94" t="s">
        <v>215</v>
      </c>
      <c r="U8" s="95"/>
      <c r="V8" s="95"/>
      <c r="W8" s="95"/>
      <c r="X8" s="95"/>
      <c r="Y8" s="95"/>
      <c r="Z8" s="95"/>
      <c r="AA8" s="95"/>
      <c r="AB8" s="95"/>
      <c r="AC8" s="95"/>
      <c r="AD8" s="95"/>
      <c r="AE8" s="95"/>
      <c r="AF8" s="95"/>
      <c r="AG8" s="95"/>
      <c r="AH8" s="95"/>
      <c r="AI8" s="95"/>
      <c r="AJ8" s="95"/>
      <c r="AK8" s="95"/>
      <c r="AL8" s="95"/>
      <c r="AM8" s="95"/>
      <c r="AN8" s="95"/>
      <c r="AO8" s="95"/>
      <c r="AP8" s="95"/>
      <c r="AQ8" s="95"/>
      <c r="AR8" s="95"/>
      <c r="AS8" s="95"/>
      <c r="AT8" s="95"/>
      <c r="AU8" s="95"/>
      <c r="AV8" s="95"/>
      <c r="AW8" s="95"/>
      <c r="AX8" s="95"/>
      <c r="AY8" s="95"/>
      <c r="AZ8" s="95"/>
      <c r="BA8" s="95"/>
      <c r="BB8" s="90" t="s">
        <v>159</v>
      </c>
      <c r="BC8" s="87"/>
      <c r="BD8" s="87"/>
      <c r="BE8" s="87"/>
      <c r="BF8" s="87"/>
      <c r="BG8" s="87"/>
      <c r="BH8" s="87"/>
      <c r="BI8" s="87"/>
      <c r="BJ8" s="87"/>
      <c r="BK8" s="88"/>
    </row>
    <row r="9" spans="1:63" ht="15.6">
      <c r="A9" s="87"/>
      <c r="B9" s="93"/>
      <c r="C9" s="87"/>
      <c r="D9" s="93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  <c r="T9" s="629" t="s">
        <v>227</v>
      </c>
      <c r="U9" s="629"/>
      <c r="V9" s="629"/>
      <c r="W9" s="629"/>
      <c r="X9" s="629"/>
      <c r="Y9" s="629"/>
      <c r="Z9" s="629"/>
      <c r="AA9" s="629"/>
      <c r="AB9" s="629"/>
      <c r="AC9" s="629"/>
      <c r="AD9" s="629"/>
      <c r="AE9" s="629"/>
      <c r="AF9" s="629"/>
      <c r="AG9" s="629"/>
      <c r="AH9" s="629"/>
      <c r="AI9" s="629"/>
      <c r="AJ9" s="629"/>
      <c r="AK9" s="629"/>
      <c r="AL9" s="629"/>
      <c r="AM9" s="629"/>
      <c r="AN9" s="629"/>
      <c r="AO9" s="629"/>
      <c r="AP9" s="629"/>
      <c r="AQ9" s="629"/>
      <c r="AR9" s="629"/>
      <c r="AS9" s="629"/>
      <c r="AT9" s="629"/>
      <c r="AU9" s="629"/>
      <c r="AV9" s="629"/>
      <c r="AW9" s="629"/>
      <c r="AX9" s="629"/>
      <c r="AY9" s="629"/>
      <c r="AZ9" s="629"/>
      <c r="BA9" s="158"/>
      <c r="BB9" s="90" t="s">
        <v>161</v>
      </c>
      <c r="BC9" s="87"/>
      <c r="BD9" s="87"/>
      <c r="BE9" s="87"/>
      <c r="BF9" s="87"/>
      <c r="BG9" s="87"/>
      <c r="BH9" s="87"/>
      <c r="BI9" s="87"/>
      <c r="BJ9" s="87"/>
      <c r="BK9" s="88"/>
    </row>
    <row r="10" spans="1:63" ht="15.6">
      <c r="A10" s="87"/>
      <c r="B10" s="93"/>
      <c r="C10" s="87"/>
      <c r="D10" s="93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87"/>
      <c r="S10" s="87"/>
      <c r="T10" s="93" t="s">
        <v>162</v>
      </c>
      <c r="U10" s="93"/>
      <c r="V10" s="93"/>
      <c r="W10" s="93"/>
      <c r="X10" s="93"/>
      <c r="Y10" s="93"/>
      <c r="Z10" s="93"/>
      <c r="AA10" s="93"/>
      <c r="AB10" s="93"/>
      <c r="AC10" s="93"/>
      <c r="AD10" s="93"/>
      <c r="AE10" s="93"/>
      <c r="AF10" s="93"/>
      <c r="AG10" s="93"/>
      <c r="AH10" s="93"/>
      <c r="AI10" s="93"/>
      <c r="AJ10" s="93"/>
      <c r="AK10" s="93"/>
      <c r="AL10" s="93"/>
      <c r="AM10" s="93"/>
      <c r="AN10" s="93"/>
      <c r="AO10" s="93"/>
      <c r="AP10" s="93"/>
      <c r="AQ10" s="93"/>
      <c r="AR10" s="93"/>
      <c r="AS10" s="93"/>
      <c r="AT10" s="93"/>
      <c r="AU10" s="93"/>
      <c r="AV10" s="93"/>
      <c r="AW10" s="93"/>
      <c r="AX10" s="93"/>
      <c r="AY10" s="93"/>
      <c r="AZ10" s="93"/>
      <c r="BA10" s="93"/>
      <c r="BB10" s="90"/>
      <c r="BC10" s="87"/>
      <c r="BD10" s="87"/>
      <c r="BE10" s="87"/>
      <c r="BF10" s="87"/>
      <c r="BG10" s="87"/>
      <c r="BH10" s="87"/>
      <c r="BI10" s="87"/>
      <c r="BJ10" s="87"/>
      <c r="BK10" s="88"/>
    </row>
    <row r="11" spans="1:63" ht="15.6">
      <c r="A11" s="87"/>
      <c r="B11" s="87"/>
      <c r="C11" s="87"/>
      <c r="D11" s="87"/>
      <c r="E11" s="87"/>
      <c r="F11" s="87"/>
      <c r="G11" s="87"/>
      <c r="H11" s="87"/>
      <c r="I11" s="87"/>
      <c r="J11" s="87"/>
      <c r="K11" s="87"/>
      <c r="L11" s="87"/>
      <c r="M11" s="87"/>
      <c r="N11" s="87"/>
      <c r="O11" s="87"/>
      <c r="P11" s="87"/>
      <c r="Q11" s="87"/>
      <c r="R11" s="91"/>
      <c r="S11" s="91"/>
      <c r="T11" s="92" t="s">
        <v>246</v>
      </c>
      <c r="U11" s="87"/>
      <c r="V11" s="87"/>
      <c r="W11" s="87"/>
      <c r="X11" s="87"/>
      <c r="Y11" s="87"/>
      <c r="Z11" s="87"/>
      <c r="AA11" s="87"/>
      <c r="AB11" s="87"/>
      <c r="AC11" s="87"/>
      <c r="AD11" s="87"/>
      <c r="AE11" s="87"/>
      <c r="AF11" s="87"/>
      <c r="AG11" s="87"/>
      <c r="AH11" s="87"/>
      <c r="AI11" s="87"/>
      <c r="AJ11" s="87"/>
      <c r="AK11" s="87"/>
      <c r="AL11" s="87"/>
      <c r="AM11" s="87"/>
      <c r="AN11" s="87"/>
      <c r="AO11" s="87"/>
      <c r="AP11" s="87"/>
      <c r="AQ11" s="87"/>
      <c r="AR11" s="87"/>
      <c r="AS11" s="87"/>
      <c r="AT11" s="87"/>
      <c r="AU11" s="87"/>
      <c r="AV11" s="87"/>
      <c r="AW11" s="87"/>
      <c r="AX11" s="87"/>
      <c r="AY11" s="87"/>
      <c r="AZ11" s="87"/>
      <c r="BA11" s="87"/>
      <c r="BB11" s="90" t="s">
        <v>159</v>
      </c>
      <c r="BC11" s="87"/>
      <c r="BD11" s="87"/>
      <c r="BE11" s="87"/>
      <c r="BF11" s="87"/>
      <c r="BG11" s="87"/>
      <c r="BH11" s="87"/>
      <c r="BI11" s="87"/>
      <c r="BJ11" s="87"/>
      <c r="BK11" s="88"/>
    </row>
    <row r="12" spans="1:63">
      <c r="A12" s="87"/>
      <c r="B12" s="87"/>
      <c r="C12" s="87"/>
      <c r="D12" s="87"/>
      <c r="E12" s="87"/>
      <c r="F12" s="87"/>
      <c r="G12" s="87"/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91"/>
      <c r="S12" s="91"/>
      <c r="T12" s="87"/>
      <c r="U12" s="87"/>
      <c r="V12" s="87"/>
      <c r="W12" s="87"/>
      <c r="X12" s="87"/>
      <c r="Y12" s="87"/>
      <c r="Z12" s="87"/>
      <c r="AA12" s="87"/>
      <c r="AB12" s="87"/>
      <c r="AC12" s="87"/>
      <c r="AD12" s="87"/>
      <c r="AE12" s="87"/>
      <c r="AF12" s="87"/>
      <c r="AG12" s="87"/>
      <c r="AH12" s="87"/>
      <c r="AI12" s="87"/>
      <c r="AJ12" s="87"/>
      <c r="AK12" s="87"/>
      <c r="AL12" s="87"/>
      <c r="AM12" s="87"/>
      <c r="AN12" s="87"/>
      <c r="AO12" s="87"/>
      <c r="AP12" s="87"/>
      <c r="AQ12" s="87"/>
      <c r="AR12" s="87"/>
      <c r="AS12" s="87"/>
      <c r="AT12" s="87"/>
      <c r="AU12" s="87"/>
      <c r="AV12" s="87"/>
      <c r="AW12" s="87"/>
      <c r="AX12" s="87"/>
      <c r="AY12" s="87"/>
      <c r="AZ12" s="87"/>
      <c r="BA12" s="87"/>
      <c r="BB12" s="90" t="s">
        <v>163</v>
      </c>
      <c r="BC12" s="87"/>
      <c r="BD12" s="87"/>
      <c r="BE12" s="87"/>
      <c r="BF12" s="87"/>
      <c r="BG12" s="87"/>
      <c r="BH12" s="87"/>
      <c r="BI12" s="87"/>
      <c r="BJ12" s="87"/>
      <c r="BK12" s="88"/>
    </row>
    <row r="13" spans="1:63" ht="16.2" thickBot="1">
      <c r="A13" s="91"/>
      <c r="B13" s="91"/>
      <c r="C13" s="91"/>
      <c r="D13" s="91"/>
      <c r="E13" s="91"/>
      <c r="F13" s="91"/>
      <c r="G13" s="91"/>
      <c r="H13" s="91"/>
      <c r="I13" s="162"/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3" t="s">
        <v>164</v>
      </c>
      <c r="U13" s="93"/>
      <c r="V13" s="93"/>
      <c r="W13" s="93"/>
      <c r="X13" s="93"/>
      <c r="Y13" s="93"/>
      <c r="Z13" s="93"/>
      <c r="AA13" s="93"/>
      <c r="AB13" s="93"/>
      <c r="AC13" s="93"/>
      <c r="AD13" s="93"/>
      <c r="AE13" s="93"/>
      <c r="AF13" s="93"/>
      <c r="AG13" s="93"/>
      <c r="AH13" s="93"/>
      <c r="AI13" s="157"/>
      <c r="AJ13" s="93"/>
      <c r="AK13" s="93"/>
      <c r="AL13" s="93"/>
      <c r="AM13" s="93"/>
      <c r="AN13" s="157"/>
      <c r="AO13" s="93"/>
      <c r="AP13" s="93"/>
      <c r="AQ13" s="93"/>
      <c r="AR13" s="93"/>
      <c r="AS13" s="93"/>
      <c r="AT13" s="93"/>
      <c r="AU13" s="93"/>
      <c r="AV13" s="93"/>
      <c r="AW13" s="157"/>
      <c r="AX13" s="93"/>
      <c r="AY13" s="93"/>
      <c r="AZ13" s="93"/>
      <c r="BA13" s="93"/>
      <c r="BB13" s="87" t="s">
        <v>165</v>
      </c>
      <c r="BC13" s="87"/>
      <c r="BD13" s="87"/>
      <c r="BE13" s="87"/>
      <c r="BF13" s="87"/>
      <c r="BG13" s="87"/>
      <c r="BH13" s="87"/>
      <c r="BI13" s="87"/>
      <c r="BJ13" s="87"/>
      <c r="BK13" s="88"/>
    </row>
    <row r="14" spans="1:63" ht="15" customHeight="1">
      <c r="A14" s="613" t="s">
        <v>166</v>
      </c>
      <c r="B14" s="96" t="s">
        <v>167</v>
      </c>
      <c r="C14" s="96"/>
      <c r="D14" s="96"/>
      <c r="E14" s="96"/>
      <c r="F14" s="96" t="s">
        <v>168</v>
      </c>
      <c r="G14" s="96"/>
      <c r="H14" s="96"/>
      <c r="I14" s="96"/>
      <c r="J14" s="96"/>
      <c r="K14" s="96" t="s">
        <v>169</v>
      </c>
      <c r="L14" s="96"/>
      <c r="M14" s="96"/>
      <c r="N14" s="96"/>
      <c r="O14" s="96" t="s">
        <v>170</v>
      </c>
      <c r="P14" s="96"/>
      <c r="Q14" s="96"/>
      <c r="R14" s="96"/>
      <c r="S14" s="96" t="s">
        <v>171</v>
      </c>
      <c r="T14" s="96"/>
      <c r="U14" s="96"/>
      <c r="V14" s="96"/>
      <c r="W14" s="96"/>
      <c r="X14" s="96" t="s">
        <v>172</v>
      </c>
      <c r="Y14" s="96"/>
      <c r="Z14" s="96"/>
      <c r="AA14" s="96"/>
      <c r="AB14" s="96" t="s">
        <v>173</v>
      </c>
      <c r="AC14" s="96"/>
      <c r="AD14" s="96"/>
      <c r="AE14" s="96"/>
      <c r="AF14" s="96" t="s">
        <v>174</v>
      </c>
      <c r="AG14" s="96"/>
      <c r="AH14" s="96"/>
      <c r="AI14" s="96"/>
      <c r="AJ14" s="617" t="s">
        <v>175</v>
      </c>
      <c r="AK14" s="618"/>
      <c r="AL14" s="618"/>
      <c r="AM14" s="618"/>
      <c r="AN14" s="619"/>
      <c r="AO14" s="96" t="s">
        <v>176</v>
      </c>
      <c r="AP14" s="96"/>
      <c r="AQ14" s="96"/>
      <c r="AR14" s="96"/>
      <c r="AS14" s="617" t="s">
        <v>177</v>
      </c>
      <c r="AT14" s="618"/>
      <c r="AU14" s="618"/>
      <c r="AV14" s="619"/>
      <c r="AW14" s="617" t="s">
        <v>178</v>
      </c>
      <c r="AX14" s="618"/>
      <c r="AY14" s="618"/>
      <c r="AZ14" s="618"/>
      <c r="BA14" s="619"/>
      <c r="BB14" s="96" t="s">
        <v>179</v>
      </c>
      <c r="BC14" s="625" t="s">
        <v>241</v>
      </c>
      <c r="BD14" s="625" t="s">
        <v>243</v>
      </c>
      <c r="BE14" s="625" t="s">
        <v>242</v>
      </c>
      <c r="BF14" s="633" t="s">
        <v>244</v>
      </c>
      <c r="BG14" s="625" t="s">
        <v>245</v>
      </c>
      <c r="BH14" s="625" t="s">
        <v>185</v>
      </c>
      <c r="BI14" s="625" t="s">
        <v>186</v>
      </c>
      <c r="BJ14" s="625" t="s">
        <v>166</v>
      </c>
      <c r="BK14" s="88"/>
    </row>
    <row r="15" spans="1:63" ht="13.8">
      <c r="A15" s="614"/>
      <c r="B15" s="97">
        <v>2</v>
      </c>
      <c r="C15" s="97">
        <f>B16+1</f>
        <v>9</v>
      </c>
      <c r="D15" s="97">
        <f>C16+1</f>
        <v>16</v>
      </c>
      <c r="E15" s="97">
        <f>D16+1</f>
        <v>23</v>
      </c>
      <c r="F15" s="97">
        <v>30</v>
      </c>
      <c r="G15" s="97">
        <v>7</v>
      </c>
      <c r="H15" s="97">
        <f>G15+7</f>
        <v>14</v>
      </c>
      <c r="I15" s="97">
        <f>H15+7</f>
        <v>21</v>
      </c>
      <c r="J15" s="97">
        <v>28</v>
      </c>
      <c r="K15" s="97">
        <v>4</v>
      </c>
      <c r="L15" s="97">
        <v>11</v>
      </c>
      <c r="M15" s="97">
        <f>L15+7</f>
        <v>18</v>
      </c>
      <c r="N15" s="97">
        <f>M15+7</f>
        <v>25</v>
      </c>
      <c r="O15" s="97">
        <v>2</v>
      </c>
      <c r="P15" s="97">
        <f>O15+7</f>
        <v>9</v>
      </c>
      <c r="Q15" s="97">
        <f>P15+7</f>
        <v>16</v>
      </c>
      <c r="R15" s="97">
        <f>Q15+7</f>
        <v>23</v>
      </c>
      <c r="S15" s="97">
        <v>30</v>
      </c>
      <c r="T15" s="97">
        <v>6</v>
      </c>
      <c r="U15" s="97">
        <f>T16+1</f>
        <v>13</v>
      </c>
      <c r="V15" s="97">
        <f>U16+1</f>
        <v>20</v>
      </c>
      <c r="W15" s="97">
        <v>27</v>
      </c>
      <c r="X15" s="97">
        <v>3</v>
      </c>
      <c r="Y15" s="97">
        <f>X16+1</f>
        <v>10</v>
      </c>
      <c r="Z15" s="97">
        <f>Y16+1</f>
        <v>17</v>
      </c>
      <c r="AA15" s="97">
        <v>24</v>
      </c>
      <c r="AB15" s="97">
        <v>3</v>
      </c>
      <c r="AC15" s="97">
        <f>AB16+1</f>
        <v>10</v>
      </c>
      <c r="AD15" s="97">
        <f>AC16+1</f>
        <v>17</v>
      </c>
      <c r="AE15" s="97">
        <f>AD16+1</f>
        <v>24</v>
      </c>
      <c r="AF15" s="97">
        <v>31</v>
      </c>
      <c r="AG15" s="97">
        <v>7</v>
      </c>
      <c r="AH15" s="97">
        <f>AG16+1</f>
        <v>14</v>
      </c>
      <c r="AI15" s="97">
        <f>AH16+1</f>
        <v>21</v>
      </c>
      <c r="AJ15" s="97">
        <v>28</v>
      </c>
      <c r="AK15" s="97">
        <v>5</v>
      </c>
      <c r="AL15" s="97">
        <f>AK16+1</f>
        <v>12</v>
      </c>
      <c r="AM15" s="97">
        <f>AL16+1</f>
        <v>19</v>
      </c>
      <c r="AN15" s="97">
        <f>AM16+1</f>
        <v>26</v>
      </c>
      <c r="AO15" s="97">
        <f>AN17+1</f>
        <v>17</v>
      </c>
      <c r="AP15" s="97">
        <f>AO16+1</f>
        <v>9</v>
      </c>
      <c r="AQ15" s="97">
        <f>AP16+1</f>
        <v>16</v>
      </c>
      <c r="AR15" s="97">
        <f>AQ16+1</f>
        <v>23</v>
      </c>
      <c r="AS15" s="97">
        <v>30</v>
      </c>
      <c r="AT15" s="97">
        <f>AS16+1</f>
        <v>7</v>
      </c>
      <c r="AU15" s="97">
        <f>AT16+1</f>
        <v>14</v>
      </c>
      <c r="AV15" s="97">
        <f>AU16+1</f>
        <v>21</v>
      </c>
      <c r="AW15" s="97">
        <f>AV16+1</f>
        <v>28</v>
      </c>
      <c r="AX15" s="97">
        <v>4</v>
      </c>
      <c r="AY15" s="97">
        <f>AX16+1</f>
        <v>11</v>
      </c>
      <c r="AZ15" s="97">
        <v>18</v>
      </c>
      <c r="BA15" s="97">
        <v>25</v>
      </c>
      <c r="BB15" s="98" t="s">
        <v>189</v>
      </c>
      <c r="BC15" s="631"/>
      <c r="BD15" s="631"/>
      <c r="BE15" s="631"/>
      <c r="BF15" s="634"/>
      <c r="BG15" s="631"/>
      <c r="BH15" s="614"/>
      <c r="BI15" s="614"/>
      <c r="BJ15" s="614"/>
      <c r="BK15" s="88"/>
    </row>
    <row r="16" spans="1:63" ht="13.8">
      <c r="A16" s="614"/>
      <c r="B16" s="97">
        <v>8</v>
      </c>
      <c r="C16" s="97">
        <f>C15+6</f>
        <v>15</v>
      </c>
      <c r="D16" s="97">
        <f>D15+6</f>
        <v>22</v>
      </c>
      <c r="E16" s="97">
        <f>E15+6</f>
        <v>29</v>
      </c>
      <c r="F16" s="97">
        <v>6</v>
      </c>
      <c r="G16" s="97">
        <f>G15+6</f>
        <v>13</v>
      </c>
      <c r="H16" s="97">
        <f>H15+6</f>
        <v>20</v>
      </c>
      <c r="I16" s="97">
        <f>I15+6</f>
        <v>27</v>
      </c>
      <c r="J16" s="97">
        <v>3</v>
      </c>
      <c r="K16" s="97">
        <f>K15+6</f>
        <v>10</v>
      </c>
      <c r="L16" s="97">
        <f>L15+6</f>
        <v>17</v>
      </c>
      <c r="M16" s="97">
        <f>M15+6</f>
        <v>24</v>
      </c>
      <c r="N16" s="97">
        <v>1</v>
      </c>
      <c r="O16" s="97">
        <f t="shared" ref="O16:V16" si="0">O15+6</f>
        <v>8</v>
      </c>
      <c r="P16" s="97">
        <f t="shared" si="0"/>
        <v>15</v>
      </c>
      <c r="Q16" s="97">
        <f t="shared" si="0"/>
        <v>22</v>
      </c>
      <c r="R16" s="97">
        <f t="shared" si="0"/>
        <v>29</v>
      </c>
      <c r="S16" s="97">
        <v>5</v>
      </c>
      <c r="T16" s="97">
        <f t="shared" si="0"/>
        <v>12</v>
      </c>
      <c r="U16" s="97">
        <f t="shared" si="0"/>
        <v>19</v>
      </c>
      <c r="V16" s="97">
        <f t="shared" si="0"/>
        <v>26</v>
      </c>
      <c r="W16" s="97">
        <v>2</v>
      </c>
      <c r="X16" s="97">
        <f>X15+6</f>
        <v>9</v>
      </c>
      <c r="Y16" s="97">
        <f>Y15+6</f>
        <v>16</v>
      </c>
      <c r="Z16" s="97">
        <f>Z15+6</f>
        <v>23</v>
      </c>
      <c r="AA16" s="97">
        <v>2</v>
      </c>
      <c r="AB16" s="97">
        <f>AB15+6</f>
        <v>9</v>
      </c>
      <c r="AC16" s="97">
        <f>AC15+6</f>
        <v>16</v>
      </c>
      <c r="AD16" s="97">
        <f>AD15+6</f>
        <v>23</v>
      </c>
      <c r="AE16" s="97">
        <v>30</v>
      </c>
      <c r="AF16" s="97">
        <v>6</v>
      </c>
      <c r="AG16" s="97">
        <f>AG15+6</f>
        <v>13</v>
      </c>
      <c r="AH16" s="97">
        <f>AH15+6</f>
        <v>20</v>
      </c>
      <c r="AI16" s="97">
        <f>AI15+6</f>
        <v>27</v>
      </c>
      <c r="AJ16" s="97">
        <v>4</v>
      </c>
      <c r="AK16" s="97">
        <f>AK15+6</f>
        <v>11</v>
      </c>
      <c r="AL16" s="97">
        <f>AL15+6</f>
        <v>18</v>
      </c>
      <c r="AM16" s="97">
        <f>AM15+6</f>
        <v>25</v>
      </c>
      <c r="AN16" s="97">
        <v>1</v>
      </c>
      <c r="AO16" s="97">
        <v>8</v>
      </c>
      <c r="AP16" s="97">
        <f>AP15+6</f>
        <v>15</v>
      </c>
      <c r="AQ16" s="97">
        <f>AQ15+6</f>
        <v>22</v>
      </c>
      <c r="AR16" s="97">
        <v>29</v>
      </c>
      <c r="AS16" s="97">
        <v>6</v>
      </c>
      <c r="AT16" s="97">
        <f>AT15+6</f>
        <v>13</v>
      </c>
      <c r="AU16" s="97">
        <f>AU15+6</f>
        <v>20</v>
      </c>
      <c r="AV16" s="97">
        <f>AV15+6</f>
        <v>27</v>
      </c>
      <c r="AW16" s="97">
        <v>3</v>
      </c>
      <c r="AX16" s="97">
        <f>AX15+6</f>
        <v>10</v>
      </c>
      <c r="AY16" s="97">
        <f>AY15+6</f>
        <v>17</v>
      </c>
      <c r="AZ16" s="97">
        <f>AZ15+6</f>
        <v>24</v>
      </c>
      <c r="BA16" s="97">
        <f>BA15+6</f>
        <v>31</v>
      </c>
      <c r="BB16" s="98" t="s">
        <v>193</v>
      </c>
      <c r="BC16" s="631"/>
      <c r="BD16" s="631"/>
      <c r="BE16" s="631"/>
      <c r="BF16" s="634"/>
      <c r="BG16" s="631"/>
      <c r="BH16" s="614"/>
      <c r="BI16" s="614"/>
      <c r="BJ16" s="614"/>
      <c r="BK16" s="88"/>
    </row>
    <row r="17" spans="1:65" ht="15" customHeight="1" thickBot="1">
      <c r="A17" s="615"/>
      <c r="B17" s="168">
        <v>1</v>
      </c>
      <c r="C17" s="168">
        <f>B17+1</f>
        <v>2</v>
      </c>
      <c r="D17" s="168">
        <f t="shared" ref="D17:S17" si="1">C17+1</f>
        <v>3</v>
      </c>
      <c r="E17" s="168">
        <f t="shared" si="1"/>
        <v>4</v>
      </c>
      <c r="F17" s="168">
        <f t="shared" si="1"/>
        <v>5</v>
      </c>
      <c r="G17" s="168">
        <f t="shared" si="1"/>
        <v>6</v>
      </c>
      <c r="H17" s="168">
        <f t="shared" si="1"/>
        <v>7</v>
      </c>
      <c r="I17" s="168">
        <f t="shared" si="1"/>
        <v>8</v>
      </c>
      <c r="J17" s="168">
        <f t="shared" si="1"/>
        <v>9</v>
      </c>
      <c r="K17" s="168">
        <f t="shared" si="1"/>
        <v>10</v>
      </c>
      <c r="L17" s="168">
        <f t="shared" si="1"/>
        <v>11</v>
      </c>
      <c r="M17" s="168">
        <f t="shared" si="1"/>
        <v>12</v>
      </c>
      <c r="N17" s="168">
        <f t="shared" si="1"/>
        <v>13</v>
      </c>
      <c r="O17" s="168">
        <f t="shared" si="1"/>
        <v>14</v>
      </c>
      <c r="P17" s="168">
        <f t="shared" si="1"/>
        <v>15</v>
      </c>
      <c r="Q17" s="168">
        <f t="shared" si="1"/>
        <v>16</v>
      </c>
      <c r="R17" s="168">
        <f t="shared" si="1"/>
        <v>17</v>
      </c>
      <c r="S17" s="168">
        <f t="shared" si="1"/>
        <v>18</v>
      </c>
      <c r="T17" s="169">
        <v>1</v>
      </c>
      <c r="U17" s="169">
        <f>T17+1</f>
        <v>2</v>
      </c>
      <c r="V17" s="169">
        <f t="shared" ref="V17:BA17" si="2">U17+1</f>
        <v>3</v>
      </c>
      <c r="W17" s="169">
        <f t="shared" si="2"/>
        <v>4</v>
      </c>
      <c r="X17" s="169">
        <f t="shared" si="2"/>
        <v>5</v>
      </c>
      <c r="Y17" s="169">
        <v>1</v>
      </c>
      <c r="Z17" s="169">
        <f t="shared" si="2"/>
        <v>2</v>
      </c>
      <c r="AA17" s="169">
        <f t="shared" si="2"/>
        <v>3</v>
      </c>
      <c r="AB17" s="169">
        <f t="shared" si="2"/>
        <v>4</v>
      </c>
      <c r="AC17" s="169">
        <f t="shared" si="2"/>
        <v>5</v>
      </c>
      <c r="AD17" s="169">
        <f t="shared" si="2"/>
        <v>6</v>
      </c>
      <c r="AE17" s="169">
        <f t="shared" si="2"/>
        <v>7</v>
      </c>
      <c r="AF17" s="169">
        <f t="shared" si="2"/>
        <v>8</v>
      </c>
      <c r="AG17" s="169">
        <f t="shared" si="2"/>
        <v>9</v>
      </c>
      <c r="AH17" s="169">
        <f t="shared" si="2"/>
        <v>10</v>
      </c>
      <c r="AI17" s="169">
        <f t="shared" si="2"/>
        <v>11</v>
      </c>
      <c r="AJ17" s="169">
        <f t="shared" si="2"/>
        <v>12</v>
      </c>
      <c r="AK17" s="169">
        <f t="shared" si="2"/>
        <v>13</v>
      </c>
      <c r="AL17" s="169">
        <f t="shared" si="2"/>
        <v>14</v>
      </c>
      <c r="AM17" s="169">
        <f t="shared" si="2"/>
        <v>15</v>
      </c>
      <c r="AN17" s="169">
        <f t="shared" si="2"/>
        <v>16</v>
      </c>
      <c r="AO17" s="169">
        <f t="shared" si="2"/>
        <v>17</v>
      </c>
      <c r="AP17" s="169">
        <v>1</v>
      </c>
      <c r="AQ17" s="169">
        <f t="shared" si="2"/>
        <v>2</v>
      </c>
      <c r="AR17" s="169">
        <f t="shared" si="2"/>
        <v>3</v>
      </c>
      <c r="AS17" s="169">
        <f t="shared" si="2"/>
        <v>4</v>
      </c>
      <c r="AT17" s="169">
        <f t="shared" si="2"/>
        <v>5</v>
      </c>
      <c r="AU17" s="169">
        <f t="shared" si="2"/>
        <v>6</v>
      </c>
      <c r="AV17" s="169">
        <f t="shared" si="2"/>
        <v>7</v>
      </c>
      <c r="AW17" s="169">
        <f t="shared" si="2"/>
        <v>8</v>
      </c>
      <c r="AX17" s="169">
        <f t="shared" si="2"/>
        <v>9</v>
      </c>
      <c r="AY17" s="169">
        <f t="shared" si="2"/>
        <v>10</v>
      </c>
      <c r="AZ17" s="169">
        <f t="shared" si="2"/>
        <v>11</v>
      </c>
      <c r="BA17" s="169">
        <f t="shared" si="2"/>
        <v>12</v>
      </c>
      <c r="BB17" s="102" t="s">
        <v>197</v>
      </c>
      <c r="BC17" s="632"/>
      <c r="BD17" s="632"/>
      <c r="BE17" s="632"/>
      <c r="BF17" s="635"/>
      <c r="BG17" s="632"/>
      <c r="BH17" s="615"/>
      <c r="BI17" s="615"/>
      <c r="BJ17" s="615"/>
      <c r="BK17" s="88"/>
    </row>
    <row r="18" spans="1:65" ht="18">
      <c r="A18" s="103" t="s">
        <v>198</v>
      </c>
      <c r="B18" s="104"/>
      <c r="C18" s="104"/>
      <c r="D18" s="104"/>
      <c r="E18" s="104"/>
      <c r="F18" s="104"/>
      <c r="G18" s="104"/>
      <c r="H18" s="104"/>
      <c r="I18" s="166">
        <v>14</v>
      </c>
      <c r="J18" s="105"/>
      <c r="K18" s="104"/>
      <c r="L18" s="104"/>
      <c r="M18" s="104"/>
      <c r="N18" s="104"/>
      <c r="O18" s="104"/>
      <c r="P18" s="138" t="s">
        <v>216</v>
      </c>
      <c r="Q18" s="138" t="s">
        <v>216</v>
      </c>
      <c r="R18" s="138" t="s">
        <v>216</v>
      </c>
      <c r="S18" s="143" t="s">
        <v>217</v>
      </c>
      <c r="T18" s="143" t="s">
        <v>217</v>
      </c>
      <c r="U18" s="143"/>
      <c r="V18" s="138"/>
      <c r="W18" s="143"/>
      <c r="X18" s="166">
        <v>8</v>
      </c>
      <c r="Y18" s="104"/>
      <c r="Z18" s="104"/>
      <c r="AA18" s="104"/>
      <c r="AB18" s="104"/>
      <c r="AC18" s="138" t="s">
        <v>216</v>
      </c>
      <c r="AD18" s="143" t="s">
        <v>217</v>
      </c>
      <c r="AE18" s="104"/>
      <c r="AF18" s="107"/>
      <c r="AG18" s="104"/>
      <c r="AH18" s="104"/>
      <c r="AI18" s="104"/>
      <c r="AJ18" s="107">
        <v>12</v>
      </c>
      <c r="AK18" s="104"/>
      <c r="AL18" s="104"/>
      <c r="AM18" s="104"/>
      <c r="AN18" s="104"/>
      <c r="AO18" s="106"/>
      <c r="AP18" s="106"/>
      <c r="AQ18" s="106" t="s">
        <v>216</v>
      </c>
      <c r="AR18" s="106" t="s">
        <v>216</v>
      </c>
      <c r="AS18" s="108" t="s">
        <v>199</v>
      </c>
      <c r="AT18" s="108" t="s">
        <v>199</v>
      </c>
      <c r="AU18" s="108" t="s">
        <v>199</v>
      </c>
      <c r="AV18" s="108" t="s">
        <v>199</v>
      </c>
      <c r="AW18" s="141" t="s">
        <v>217</v>
      </c>
      <c r="AX18" s="141" t="s">
        <v>217</v>
      </c>
      <c r="AY18" s="141" t="s">
        <v>217</v>
      </c>
      <c r="AZ18" s="141" t="s">
        <v>217</v>
      </c>
      <c r="BA18" s="141" t="s">
        <v>217</v>
      </c>
      <c r="BB18" s="105">
        <v>34</v>
      </c>
      <c r="BC18" s="105">
        <v>6</v>
      </c>
      <c r="BD18" s="105">
        <v>4</v>
      </c>
      <c r="BE18" s="109"/>
      <c r="BF18" s="109"/>
      <c r="BG18" s="109"/>
      <c r="BH18" s="105">
        <v>8</v>
      </c>
      <c r="BI18" s="105">
        <f>SUM(BB18:BH18)</f>
        <v>52</v>
      </c>
      <c r="BJ18" s="110" t="s">
        <v>198</v>
      </c>
      <c r="BK18" s="88"/>
    </row>
    <row r="19" spans="1:65" ht="18">
      <c r="A19" s="111" t="s">
        <v>200</v>
      </c>
      <c r="B19" s="112"/>
      <c r="C19" s="112"/>
      <c r="D19" s="112"/>
      <c r="E19" s="112"/>
      <c r="F19" s="112"/>
      <c r="G19" s="112"/>
      <c r="H19" s="112"/>
      <c r="I19" s="167">
        <v>14</v>
      </c>
      <c r="J19" s="113"/>
      <c r="K19" s="112"/>
      <c r="L19" s="112"/>
      <c r="M19" s="112"/>
      <c r="N19" s="112"/>
      <c r="O19" s="112"/>
      <c r="P19" s="137" t="s">
        <v>216</v>
      </c>
      <c r="Q19" s="137" t="s">
        <v>216</v>
      </c>
      <c r="R19" s="137" t="s">
        <v>216</v>
      </c>
      <c r="S19" s="144" t="s">
        <v>217</v>
      </c>
      <c r="T19" s="144" t="s">
        <v>217</v>
      </c>
      <c r="U19" s="144"/>
      <c r="V19" s="137"/>
      <c r="W19" s="144"/>
      <c r="X19" s="167">
        <v>8</v>
      </c>
      <c r="Y19" s="112"/>
      <c r="Z19" s="112"/>
      <c r="AA19" s="112"/>
      <c r="AB19" s="112" t="s">
        <v>7</v>
      </c>
      <c r="AC19" s="137" t="s">
        <v>216</v>
      </c>
      <c r="AD19" s="144" t="s">
        <v>217</v>
      </c>
      <c r="AE19" s="112"/>
      <c r="AF19" s="115"/>
      <c r="AG19" s="112"/>
      <c r="AH19" s="112"/>
      <c r="AI19" s="112"/>
      <c r="AJ19" s="115">
        <v>12</v>
      </c>
      <c r="AK19" s="112"/>
      <c r="AL19" s="112"/>
      <c r="AM19" s="112"/>
      <c r="AN19" s="112"/>
      <c r="AO19" s="114"/>
      <c r="AP19" s="114"/>
      <c r="AQ19" s="114" t="s">
        <v>216</v>
      </c>
      <c r="AR19" s="114" t="s">
        <v>216</v>
      </c>
      <c r="AS19" s="97" t="s">
        <v>199</v>
      </c>
      <c r="AT19" s="97" t="s">
        <v>199</v>
      </c>
      <c r="AU19" s="97" t="s">
        <v>199</v>
      </c>
      <c r="AV19" s="97" t="s">
        <v>199</v>
      </c>
      <c r="AW19" s="142" t="s">
        <v>217</v>
      </c>
      <c r="AX19" s="142" t="s">
        <v>217</v>
      </c>
      <c r="AY19" s="142" t="s">
        <v>217</v>
      </c>
      <c r="AZ19" s="142" t="s">
        <v>217</v>
      </c>
      <c r="BA19" s="142" t="s">
        <v>217</v>
      </c>
      <c r="BB19" s="113">
        <v>34</v>
      </c>
      <c r="BC19" s="113">
        <v>6</v>
      </c>
      <c r="BD19" s="113">
        <v>4</v>
      </c>
      <c r="BE19" s="116"/>
      <c r="BF19" s="116"/>
      <c r="BG19" s="116"/>
      <c r="BH19" s="113">
        <v>8</v>
      </c>
      <c r="BI19" s="113">
        <f>SUM(BB19:BH19)</f>
        <v>52</v>
      </c>
      <c r="BJ19" s="117" t="s">
        <v>200</v>
      </c>
      <c r="BK19" s="88"/>
    </row>
    <row r="20" spans="1:65" ht="18">
      <c r="A20" s="111" t="s">
        <v>201</v>
      </c>
      <c r="B20" s="112"/>
      <c r="C20" s="112"/>
      <c r="D20" s="112"/>
      <c r="E20" s="112"/>
      <c r="F20" s="112"/>
      <c r="G20" s="112"/>
      <c r="H20" s="112"/>
      <c r="I20" s="167">
        <v>14</v>
      </c>
      <c r="J20" s="113"/>
      <c r="K20" s="112"/>
      <c r="L20" s="112"/>
      <c r="M20" s="112"/>
      <c r="N20" s="112"/>
      <c r="O20" s="112"/>
      <c r="P20" s="137" t="s">
        <v>216</v>
      </c>
      <c r="Q20" s="137" t="s">
        <v>216</v>
      </c>
      <c r="R20" s="137" t="s">
        <v>216</v>
      </c>
      <c r="S20" s="144" t="s">
        <v>217</v>
      </c>
      <c r="T20" s="144" t="s">
        <v>217</v>
      </c>
      <c r="U20" s="144"/>
      <c r="V20" s="137"/>
      <c r="W20" s="144"/>
      <c r="X20" s="167">
        <v>8</v>
      </c>
      <c r="Y20" s="112"/>
      <c r="Z20" s="112"/>
      <c r="AA20" s="112"/>
      <c r="AB20" s="112"/>
      <c r="AC20" s="137" t="s">
        <v>216</v>
      </c>
      <c r="AD20" s="144" t="s">
        <v>217</v>
      </c>
      <c r="AE20" s="112"/>
      <c r="AF20" s="115"/>
      <c r="AG20" s="112"/>
      <c r="AH20" s="112"/>
      <c r="AI20" s="112"/>
      <c r="AJ20" s="115">
        <v>12</v>
      </c>
      <c r="AK20" s="112"/>
      <c r="AL20" s="112"/>
      <c r="AM20" s="112"/>
      <c r="AN20" s="112"/>
      <c r="AO20" s="114"/>
      <c r="AP20" s="114"/>
      <c r="AQ20" s="114" t="s">
        <v>216</v>
      </c>
      <c r="AR20" s="114" t="s">
        <v>216</v>
      </c>
      <c r="AS20" s="97" t="s">
        <v>187</v>
      </c>
      <c r="AT20" s="97" t="s">
        <v>187</v>
      </c>
      <c r="AU20" s="97" t="s">
        <v>187</v>
      </c>
      <c r="AV20" s="97" t="s">
        <v>187</v>
      </c>
      <c r="AW20" s="142" t="s">
        <v>217</v>
      </c>
      <c r="AX20" s="142" t="s">
        <v>217</v>
      </c>
      <c r="AY20" s="142" t="s">
        <v>217</v>
      </c>
      <c r="AZ20" s="142" t="s">
        <v>217</v>
      </c>
      <c r="BA20" s="142" t="s">
        <v>217</v>
      </c>
      <c r="BB20" s="113">
        <v>34</v>
      </c>
      <c r="BC20" s="113">
        <v>6</v>
      </c>
      <c r="BD20" s="116"/>
      <c r="BE20" s="113">
        <v>4</v>
      </c>
      <c r="BF20" s="116"/>
      <c r="BG20" s="116"/>
      <c r="BH20" s="113">
        <v>8</v>
      </c>
      <c r="BI20" s="113">
        <f>SUM(BB20:BH20)</f>
        <v>52</v>
      </c>
      <c r="BJ20" s="117" t="s">
        <v>201</v>
      </c>
      <c r="BK20" s="88"/>
    </row>
    <row r="21" spans="1:65" ht="18">
      <c r="A21" s="111" t="s">
        <v>202</v>
      </c>
      <c r="B21" s="112"/>
      <c r="C21" s="112"/>
      <c r="D21" s="112"/>
      <c r="E21" s="112"/>
      <c r="F21" s="112"/>
      <c r="G21" s="112"/>
      <c r="H21" s="112"/>
      <c r="I21" s="167">
        <v>14</v>
      </c>
      <c r="J21" s="113"/>
      <c r="K21" s="112"/>
      <c r="L21" s="112"/>
      <c r="M21" s="112"/>
      <c r="N21" s="112"/>
      <c r="O21" s="112"/>
      <c r="P21" s="137" t="s">
        <v>216</v>
      </c>
      <c r="Q21" s="137" t="s">
        <v>216</v>
      </c>
      <c r="R21" s="137" t="s">
        <v>216</v>
      </c>
      <c r="S21" s="144" t="s">
        <v>217</v>
      </c>
      <c r="T21" s="144" t="s">
        <v>217</v>
      </c>
      <c r="U21" s="144"/>
      <c r="V21" s="137"/>
      <c r="W21" s="144"/>
      <c r="X21" s="167">
        <v>8</v>
      </c>
      <c r="Y21" s="112"/>
      <c r="Z21" s="112"/>
      <c r="AA21" s="112"/>
      <c r="AB21" s="112"/>
      <c r="AC21" s="137" t="s">
        <v>216</v>
      </c>
      <c r="AD21" s="144" t="s">
        <v>217</v>
      </c>
      <c r="AE21" s="112"/>
      <c r="AF21" s="115"/>
      <c r="AG21" s="112"/>
      <c r="AH21" s="112"/>
      <c r="AI21" s="112"/>
      <c r="AJ21" s="115">
        <v>11</v>
      </c>
      <c r="AK21" s="112"/>
      <c r="AL21" s="112"/>
      <c r="AM21" s="112"/>
      <c r="AN21" s="114"/>
      <c r="AO21" s="114"/>
      <c r="AP21" s="114" t="s">
        <v>216</v>
      </c>
      <c r="AQ21" s="114" t="s">
        <v>216</v>
      </c>
      <c r="AR21" s="97" t="s">
        <v>187</v>
      </c>
      <c r="AS21" s="97" t="s">
        <v>187</v>
      </c>
      <c r="AT21" s="97" t="s">
        <v>187</v>
      </c>
      <c r="AU21" s="97" t="s">
        <v>187</v>
      </c>
      <c r="AV21" s="97" t="s">
        <v>203</v>
      </c>
      <c r="AW21" s="142" t="s">
        <v>217</v>
      </c>
      <c r="AX21" s="142" t="s">
        <v>217</v>
      </c>
      <c r="AY21" s="142" t="s">
        <v>217</v>
      </c>
      <c r="AZ21" s="142" t="s">
        <v>217</v>
      </c>
      <c r="BA21" s="142" t="s">
        <v>217</v>
      </c>
      <c r="BB21" s="113">
        <v>33</v>
      </c>
      <c r="BC21" s="113">
        <v>6</v>
      </c>
      <c r="BD21" s="116"/>
      <c r="BE21" s="113">
        <v>4</v>
      </c>
      <c r="BF21" s="116"/>
      <c r="BG21" s="113">
        <v>1</v>
      </c>
      <c r="BH21" s="113">
        <v>8</v>
      </c>
      <c r="BI21" s="113">
        <f>SUM(BB21:BH21)</f>
        <v>52</v>
      </c>
      <c r="BJ21" s="117" t="s">
        <v>202</v>
      </c>
      <c r="BK21" s="88"/>
    </row>
    <row r="22" spans="1:65" ht="18">
      <c r="A22" s="111" t="s">
        <v>195</v>
      </c>
      <c r="B22" s="165">
        <v>1</v>
      </c>
      <c r="C22" s="165">
        <f>B22+1</f>
        <v>2</v>
      </c>
      <c r="D22" s="165">
        <f t="shared" ref="D22:BA22" si="3">C22+1</f>
        <v>3</v>
      </c>
      <c r="E22" s="165">
        <f t="shared" si="3"/>
        <v>4</v>
      </c>
      <c r="F22" s="165">
        <f t="shared" si="3"/>
        <v>5</v>
      </c>
      <c r="G22" s="165">
        <f t="shared" si="3"/>
        <v>6</v>
      </c>
      <c r="H22" s="165">
        <f t="shared" si="3"/>
        <v>7</v>
      </c>
      <c r="I22" s="165">
        <f t="shared" si="3"/>
        <v>8</v>
      </c>
      <c r="J22" s="165">
        <f t="shared" si="3"/>
        <v>9</v>
      </c>
      <c r="K22" s="165">
        <f t="shared" si="3"/>
        <v>10</v>
      </c>
      <c r="L22" s="165">
        <f t="shared" si="3"/>
        <v>11</v>
      </c>
      <c r="M22" s="165">
        <f t="shared" si="3"/>
        <v>12</v>
      </c>
      <c r="N22" s="165">
        <f t="shared" si="3"/>
        <v>13</v>
      </c>
      <c r="O22" s="165">
        <f t="shared" si="3"/>
        <v>14</v>
      </c>
      <c r="P22" s="165">
        <v>1</v>
      </c>
      <c r="Q22" s="165">
        <f t="shared" si="3"/>
        <v>2</v>
      </c>
      <c r="R22" s="165">
        <f t="shared" si="3"/>
        <v>3</v>
      </c>
      <c r="S22" s="165">
        <v>1</v>
      </c>
      <c r="T22" s="165">
        <f t="shared" si="3"/>
        <v>2</v>
      </c>
      <c r="U22" s="165">
        <v>1</v>
      </c>
      <c r="V22" s="165">
        <f t="shared" si="3"/>
        <v>2</v>
      </c>
      <c r="W22" s="165">
        <f t="shared" si="3"/>
        <v>3</v>
      </c>
      <c r="X22" s="165">
        <f t="shared" si="3"/>
        <v>4</v>
      </c>
      <c r="Y22" s="165">
        <f t="shared" si="3"/>
        <v>5</v>
      </c>
      <c r="Z22" s="165">
        <f t="shared" si="3"/>
        <v>6</v>
      </c>
      <c r="AA22" s="165">
        <f t="shared" si="3"/>
        <v>7</v>
      </c>
      <c r="AB22" s="165">
        <f t="shared" si="3"/>
        <v>8</v>
      </c>
      <c r="AC22" s="165">
        <v>1</v>
      </c>
      <c r="AD22" s="165">
        <v>1</v>
      </c>
      <c r="AE22" s="165">
        <v>1</v>
      </c>
      <c r="AF22" s="165">
        <f t="shared" si="3"/>
        <v>2</v>
      </c>
      <c r="AG22" s="165">
        <f t="shared" si="3"/>
        <v>3</v>
      </c>
      <c r="AH22" s="165">
        <f t="shared" si="3"/>
        <v>4</v>
      </c>
      <c r="AI22" s="165">
        <f t="shared" si="3"/>
        <v>5</v>
      </c>
      <c r="AJ22" s="165">
        <f t="shared" si="3"/>
        <v>6</v>
      </c>
      <c r="AK22" s="165">
        <f t="shared" si="3"/>
        <v>7</v>
      </c>
      <c r="AL22" s="165">
        <f t="shared" si="3"/>
        <v>8</v>
      </c>
      <c r="AM22" s="165">
        <f t="shared" si="3"/>
        <v>9</v>
      </c>
      <c r="AN22" s="165">
        <f t="shared" si="3"/>
        <v>10</v>
      </c>
      <c r="AO22" s="165">
        <f t="shared" si="3"/>
        <v>11</v>
      </c>
      <c r="AP22" s="165">
        <v>1</v>
      </c>
      <c r="AQ22" s="165">
        <v>2</v>
      </c>
      <c r="AR22" s="165">
        <v>1</v>
      </c>
      <c r="AS22" s="165">
        <f t="shared" si="3"/>
        <v>2</v>
      </c>
      <c r="AT22" s="165">
        <f t="shared" si="3"/>
        <v>3</v>
      </c>
      <c r="AU22" s="165">
        <f t="shared" si="3"/>
        <v>4</v>
      </c>
      <c r="AV22" s="165">
        <v>1</v>
      </c>
      <c r="AW22" s="165">
        <v>1</v>
      </c>
      <c r="AX22" s="165">
        <f t="shared" si="3"/>
        <v>2</v>
      </c>
      <c r="AY22" s="165">
        <f t="shared" si="3"/>
        <v>3</v>
      </c>
      <c r="AZ22" s="165">
        <f t="shared" si="3"/>
        <v>4</v>
      </c>
      <c r="BA22" s="165">
        <f t="shared" si="3"/>
        <v>5</v>
      </c>
      <c r="BB22" s="113"/>
      <c r="BC22" s="113"/>
      <c r="BD22" s="113"/>
      <c r="BE22" s="113"/>
      <c r="BF22" s="113"/>
      <c r="BG22" s="113"/>
      <c r="BH22" s="113"/>
      <c r="BI22" s="113"/>
      <c r="BJ22" s="117" t="s">
        <v>195</v>
      </c>
      <c r="BK22" s="88"/>
    </row>
    <row r="23" spans="1:65" ht="18.600000000000001" thickBot="1">
      <c r="A23" s="118" t="s">
        <v>204</v>
      </c>
      <c r="B23" s="119"/>
      <c r="C23" s="119"/>
      <c r="D23" s="119"/>
      <c r="E23" s="119"/>
      <c r="F23" s="119"/>
      <c r="G23" s="119"/>
      <c r="H23" s="119"/>
      <c r="I23" s="119"/>
      <c r="J23" s="119"/>
      <c r="K23" s="119"/>
      <c r="L23" s="119"/>
      <c r="M23" s="119"/>
      <c r="N23" s="119"/>
      <c r="O23" s="119"/>
      <c r="P23" s="119"/>
      <c r="Q23" s="119"/>
      <c r="R23" s="119"/>
      <c r="S23" s="120"/>
      <c r="T23" s="120"/>
      <c r="U23" s="120"/>
      <c r="V23" s="119"/>
      <c r="W23" s="119"/>
      <c r="X23" s="119"/>
      <c r="Y23" s="119"/>
      <c r="Z23" s="119"/>
      <c r="AA23" s="119"/>
      <c r="AB23" s="119"/>
      <c r="AC23" s="119"/>
      <c r="AD23" s="119"/>
      <c r="AE23" s="119"/>
      <c r="AF23" s="119"/>
      <c r="AG23" s="119"/>
      <c r="AH23" s="119"/>
      <c r="AI23" s="119"/>
      <c r="AJ23" s="119"/>
      <c r="AK23" s="119"/>
      <c r="AL23" s="119"/>
      <c r="AM23" s="119"/>
      <c r="AN23" s="119"/>
      <c r="AO23" s="119"/>
      <c r="AP23" s="119"/>
      <c r="AQ23" s="119"/>
      <c r="AR23" s="119"/>
      <c r="AS23" s="119"/>
      <c r="AT23" s="119"/>
      <c r="AU23" s="119"/>
      <c r="AV23" s="119"/>
      <c r="AW23" s="121" t="s">
        <v>205</v>
      </c>
      <c r="AX23" s="121"/>
      <c r="AY23" s="121"/>
      <c r="AZ23" s="121"/>
      <c r="BA23" s="121"/>
      <c r="BB23" s="121">
        <f t="shared" ref="BB23:BI23" si="4">SUM(BB18:BB22)</f>
        <v>135</v>
      </c>
      <c r="BC23" s="121">
        <f t="shared" si="4"/>
        <v>24</v>
      </c>
      <c r="BD23" s="121">
        <f t="shared" si="4"/>
        <v>8</v>
      </c>
      <c r="BE23" s="121">
        <f t="shared" si="4"/>
        <v>8</v>
      </c>
      <c r="BF23" s="121">
        <f t="shared" si="4"/>
        <v>0</v>
      </c>
      <c r="BG23" s="121">
        <f t="shared" si="4"/>
        <v>1</v>
      </c>
      <c r="BH23" s="121">
        <f t="shared" si="4"/>
        <v>32</v>
      </c>
      <c r="BI23" s="121">
        <f t="shared" si="4"/>
        <v>208</v>
      </c>
      <c r="BJ23" s="122" t="s">
        <v>204</v>
      </c>
      <c r="BK23" s="88"/>
    </row>
    <row r="24" spans="1:65" ht="16.2" thickBot="1">
      <c r="A24" s="92"/>
      <c r="B24" s="92"/>
      <c r="C24" s="92"/>
      <c r="D24" s="92"/>
      <c r="E24" s="92"/>
      <c r="F24" s="91"/>
      <c r="G24" s="91"/>
      <c r="H24" s="91"/>
      <c r="I24" s="91"/>
      <c r="J24" s="91"/>
      <c r="K24" s="91"/>
      <c r="L24" s="91"/>
      <c r="M24" s="91"/>
      <c r="N24" s="91"/>
      <c r="O24" s="91"/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91"/>
      <c r="AA24" s="91"/>
      <c r="AB24" s="91"/>
      <c r="AC24" s="91"/>
      <c r="AD24" s="91"/>
      <c r="AE24" s="91"/>
      <c r="AF24" s="91"/>
      <c r="AG24" s="91"/>
      <c r="AH24" s="91"/>
      <c r="AI24" s="91"/>
      <c r="AJ24" s="91"/>
      <c r="AK24" s="91"/>
      <c r="AL24" s="91"/>
      <c r="AM24" s="91"/>
      <c r="AN24" s="91"/>
      <c r="AO24" s="91"/>
      <c r="AP24" s="91"/>
      <c r="AQ24" s="91"/>
      <c r="AR24" s="91"/>
      <c r="AS24" s="91"/>
      <c r="AT24" s="91"/>
      <c r="AU24" s="91"/>
      <c r="AV24" s="91"/>
      <c r="AW24" s="91"/>
      <c r="AX24" s="91"/>
      <c r="AY24" s="91"/>
      <c r="AZ24" s="91"/>
      <c r="BA24" s="91"/>
      <c r="BB24" s="91"/>
      <c r="BC24" s="91"/>
      <c r="BD24" s="91"/>
      <c r="BE24" s="91"/>
      <c r="BF24" s="91"/>
      <c r="BG24" s="91"/>
      <c r="BH24" s="91"/>
      <c r="BI24" s="91"/>
      <c r="BJ24" s="91"/>
      <c r="BK24" s="88"/>
    </row>
    <row r="25" spans="1:65" ht="16.5" customHeight="1" thickBot="1">
      <c r="A25" s="85"/>
      <c r="B25" s="85"/>
      <c r="C25" s="85"/>
      <c r="D25" s="92" t="s">
        <v>206</v>
      </c>
      <c r="E25" s="85"/>
      <c r="F25" s="123"/>
      <c r="G25" s="123"/>
      <c r="H25" s="123"/>
      <c r="I25" s="123"/>
      <c r="J25" s="123"/>
      <c r="K25" s="123"/>
      <c r="L25" s="123"/>
      <c r="M25" s="123"/>
      <c r="O25" s="123" t="s">
        <v>207</v>
      </c>
      <c r="Y25" s="124"/>
      <c r="AB25" s="123" t="s">
        <v>208</v>
      </c>
      <c r="AC25" s="123"/>
      <c r="AD25" s="123"/>
      <c r="AE25" s="123"/>
      <c r="AF25" s="123"/>
      <c r="AG25" s="123"/>
      <c r="AH25" s="123"/>
      <c r="AI25" s="123"/>
      <c r="AJ25" s="87"/>
      <c r="AK25" s="125" t="s">
        <v>216</v>
      </c>
      <c r="AL25" s="87" t="s">
        <v>163</v>
      </c>
      <c r="AM25" s="87"/>
      <c r="AN25" s="87"/>
      <c r="AO25" s="93" t="s">
        <v>209</v>
      </c>
      <c r="AP25" s="93"/>
      <c r="AQ25" s="93"/>
      <c r="AR25" s="93"/>
      <c r="AS25" s="93"/>
      <c r="AT25" s="93"/>
      <c r="AU25" s="93"/>
      <c r="AV25" s="90"/>
      <c r="AW25" s="126" t="s">
        <v>199</v>
      </c>
      <c r="AY25" s="90"/>
      <c r="AZ25" s="87"/>
      <c r="BA25" s="87"/>
      <c r="BB25" s="87"/>
      <c r="BC25" s="93" t="s">
        <v>210</v>
      </c>
      <c r="BD25" s="93"/>
      <c r="BE25" s="93"/>
      <c r="BF25" s="93"/>
      <c r="BG25" s="127" t="s">
        <v>187</v>
      </c>
      <c r="BI25" s="91"/>
      <c r="BJ25" s="91"/>
      <c r="BK25" s="88"/>
    </row>
    <row r="26" spans="1:65" ht="13.8" thickBot="1">
      <c r="A26" s="91"/>
      <c r="B26" s="91"/>
      <c r="C26" s="91"/>
      <c r="D26" s="91"/>
      <c r="E26" s="91"/>
      <c r="F26" s="91"/>
      <c r="G26" s="91"/>
      <c r="H26" s="91"/>
      <c r="I26" s="91"/>
      <c r="J26" s="91"/>
      <c r="K26" s="91"/>
      <c r="L26" s="91"/>
      <c r="M26" s="91"/>
      <c r="N26" s="91"/>
      <c r="O26" s="91"/>
      <c r="P26" s="91"/>
      <c r="Q26" s="91"/>
      <c r="R26" s="91"/>
      <c r="S26" s="91"/>
      <c r="T26" s="91"/>
      <c r="U26" s="91"/>
      <c r="V26" s="91"/>
      <c r="W26" s="91"/>
      <c r="X26" s="91"/>
      <c r="Y26" s="91"/>
      <c r="Z26" s="91"/>
      <c r="AA26" s="91"/>
      <c r="AB26" s="91"/>
      <c r="AC26" s="91"/>
      <c r="AD26" s="91"/>
      <c r="AE26" s="91"/>
      <c r="AF26" s="91"/>
      <c r="AG26" s="91"/>
      <c r="AH26" s="91"/>
      <c r="AI26" s="91"/>
      <c r="AJ26" s="91"/>
      <c r="AK26" s="91"/>
      <c r="AL26" s="91"/>
      <c r="AM26" s="91"/>
      <c r="AN26" s="91"/>
      <c r="AO26" s="91"/>
      <c r="AP26" s="91"/>
      <c r="AQ26" s="91"/>
      <c r="AR26" s="91"/>
      <c r="AS26" s="91"/>
      <c r="AT26" s="91"/>
      <c r="AU26" s="91"/>
      <c r="AV26" s="91"/>
      <c r="AW26" s="91"/>
      <c r="AX26" s="91"/>
      <c r="AY26" s="91"/>
      <c r="AZ26" s="91"/>
      <c r="BA26" s="91"/>
      <c r="BB26" s="91"/>
      <c r="BC26" s="91"/>
      <c r="BD26" s="91"/>
      <c r="BE26" s="91"/>
      <c r="BF26" s="91"/>
      <c r="BG26" s="140"/>
      <c r="BH26" s="91"/>
      <c r="BI26" s="91"/>
      <c r="BJ26" s="91"/>
      <c r="BK26" s="88"/>
    </row>
    <row r="27" spans="1:65" ht="16.2" thickBot="1">
      <c r="A27" s="91"/>
      <c r="B27" s="91"/>
      <c r="C27" s="91"/>
      <c r="D27" s="91"/>
      <c r="E27" s="91"/>
      <c r="F27" s="91"/>
      <c r="G27" s="91"/>
      <c r="H27" s="91"/>
      <c r="I27" s="91"/>
      <c r="J27" s="91"/>
      <c r="K27" s="128"/>
      <c r="L27" s="128"/>
      <c r="M27" s="128"/>
      <c r="N27" s="128"/>
      <c r="O27" s="128"/>
      <c r="P27" s="129"/>
      <c r="Q27" s="128"/>
      <c r="R27" s="123"/>
      <c r="S27" s="93"/>
      <c r="T27" s="93"/>
      <c r="U27" s="87"/>
      <c r="V27" s="130"/>
      <c r="W27" s="87" t="s">
        <v>163</v>
      </c>
      <c r="X27" s="87" t="s">
        <v>163</v>
      </c>
      <c r="Y27" s="123" t="s">
        <v>211</v>
      </c>
      <c r="Z27" s="123"/>
      <c r="AA27" s="131"/>
      <c r="AB27" s="129"/>
      <c r="AC27" s="128"/>
      <c r="AD27" s="128"/>
      <c r="AE27" s="128"/>
      <c r="AF27" s="128"/>
      <c r="AG27" s="128"/>
      <c r="AH27" s="128"/>
      <c r="AI27" s="91"/>
      <c r="AJ27" s="91"/>
      <c r="AK27" s="126" t="s">
        <v>212</v>
      </c>
      <c r="AL27" s="91"/>
      <c r="AM27" s="90"/>
      <c r="AN27" s="90"/>
      <c r="AO27" s="123" t="s">
        <v>213</v>
      </c>
      <c r="AP27" s="123"/>
      <c r="AQ27" s="123"/>
      <c r="AR27" s="129"/>
      <c r="AS27" s="128"/>
      <c r="AT27" s="128"/>
      <c r="AU27" s="126" t="s">
        <v>203</v>
      </c>
      <c r="AV27" s="91"/>
      <c r="AX27" s="91"/>
      <c r="AY27" s="91"/>
      <c r="AZ27" s="91"/>
      <c r="BA27" s="91"/>
      <c r="BB27" s="91"/>
      <c r="BC27" s="93" t="s">
        <v>218</v>
      </c>
      <c r="BD27" s="93"/>
      <c r="BE27" s="93"/>
      <c r="BF27" s="93"/>
      <c r="BG27" s="145" t="s">
        <v>217</v>
      </c>
      <c r="BH27" s="91"/>
      <c r="BI27" s="91"/>
      <c r="BJ27" s="91"/>
      <c r="BK27" s="88"/>
    </row>
    <row r="30" spans="1:65">
      <c r="AP30" s="132"/>
      <c r="BM30" s="132"/>
    </row>
  </sheetData>
  <mergeCells count="30">
    <mergeCell ref="AN1:AV1"/>
    <mergeCell ref="AC1:AK1"/>
    <mergeCell ref="R2:AA2"/>
    <mergeCell ref="BC14:BC17"/>
    <mergeCell ref="AC2:AL2"/>
    <mergeCell ref="AN3:AW3"/>
    <mergeCell ref="AS14:AV14"/>
    <mergeCell ref="AC4:AL4"/>
    <mergeCell ref="A14:A17"/>
    <mergeCell ref="B1:M1"/>
    <mergeCell ref="R1:Z1"/>
    <mergeCell ref="A3:O3"/>
    <mergeCell ref="A4:O4"/>
    <mergeCell ref="R4:AA4"/>
    <mergeCell ref="BJ14:BJ17"/>
    <mergeCell ref="AY2:BJ2"/>
    <mergeCell ref="BB4:BH4"/>
    <mergeCell ref="BH14:BH17"/>
    <mergeCell ref="BI14:BI17"/>
    <mergeCell ref="T9:AZ9"/>
    <mergeCell ref="R3:AA3"/>
    <mergeCell ref="AC3:AL3"/>
    <mergeCell ref="AN2:AW2"/>
    <mergeCell ref="AW14:BA14"/>
    <mergeCell ref="BG14:BG17"/>
    <mergeCell ref="BF14:BF17"/>
    <mergeCell ref="BD14:BD17"/>
    <mergeCell ref="AN4:AW4"/>
    <mergeCell ref="BE14:BE17"/>
    <mergeCell ref="AJ14:AN14"/>
  </mergeCells>
  <phoneticPr fontId="0" type="noConversion"/>
  <printOptions horizontalCentered="1"/>
  <pageMargins left="0.39370078740157483" right="0.39370078740157483" top="0.78740157480314965" bottom="0.39370078740157483" header="0" footer="0.51181102362204722"/>
  <pageSetup paperSize="9" scale="6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M111"/>
  <sheetViews>
    <sheetView showGridLines="0" showZeros="0" workbookViewId="0">
      <pane xSplit="2" ySplit="7" topLeftCell="E78" activePane="bottomRight" state="frozen"/>
      <selection pane="topRight" activeCell="C1" sqref="C1"/>
      <selection pane="bottomLeft" activeCell="A8" sqref="A8"/>
      <selection pane="bottomRight" activeCell="B84" sqref="B84"/>
    </sheetView>
  </sheetViews>
  <sheetFormatPr defaultRowHeight="13.2"/>
  <cols>
    <col min="1" max="1" width="4.6640625" customWidth="1"/>
    <col min="2" max="2" width="37.44140625" customWidth="1"/>
    <col min="3" max="4" width="6.6640625" customWidth="1"/>
    <col min="5" max="5" width="5.109375" customWidth="1"/>
    <col min="6" max="6" width="4.88671875" customWidth="1"/>
    <col min="7" max="7" width="10.88671875" customWidth="1"/>
    <col min="8" max="8" width="6.88671875" customWidth="1"/>
    <col min="9" max="9" width="6.109375" customWidth="1"/>
    <col min="10" max="10" width="5.44140625" customWidth="1"/>
    <col min="11" max="11" width="5.6640625" customWidth="1"/>
    <col min="12" max="12" width="4.44140625" customWidth="1"/>
    <col min="13" max="13" width="6.109375" customWidth="1"/>
    <col min="14" max="14" width="5.88671875" customWidth="1"/>
    <col min="15" max="17" width="4.33203125" customWidth="1"/>
    <col min="18" max="19" width="4.109375" customWidth="1"/>
    <col min="20" max="20" width="4.5546875" customWidth="1"/>
    <col min="21" max="22" width="4.44140625" customWidth="1"/>
    <col min="23" max="23" width="4.33203125" customWidth="1"/>
    <col min="24" max="26" width="4.109375" customWidth="1"/>
    <col min="28" max="36" width="2" customWidth="1"/>
    <col min="37" max="39" width="3" customWidth="1"/>
    <col min="40" max="40" width="0.88671875" customWidth="1"/>
    <col min="41" max="49" width="2" customWidth="1"/>
    <col min="50" max="52" width="3" customWidth="1"/>
    <col min="53" max="53" width="0.88671875" customWidth="1"/>
    <col min="54" max="62" width="2" customWidth="1"/>
    <col min="63" max="65" width="3" customWidth="1"/>
    <col min="66" max="66" width="0.88671875" customWidth="1"/>
    <col min="67" max="75" width="2" customWidth="1"/>
    <col min="76" max="78" width="3" customWidth="1"/>
    <col min="79" max="79" width="0.88671875" customWidth="1"/>
    <col min="80" max="88" width="2" customWidth="1"/>
    <col min="89" max="91" width="3" customWidth="1"/>
  </cols>
  <sheetData>
    <row r="1" spans="1:91" ht="14.1" customHeight="1" thickBot="1">
      <c r="B1" s="4" t="s">
        <v>248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91" ht="14.1" customHeight="1" thickTop="1">
      <c r="A2" s="8"/>
      <c r="B2" s="9"/>
      <c r="C2" s="639" t="s">
        <v>233</v>
      </c>
      <c r="D2" s="640"/>
      <c r="E2" s="640"/>
      <c r="F2" s="640"/>
      <c r="G2" s="641"/>
      <c r="H2" s="639" t="s">
        <v>0</v>
      </c>
      <c r="I2" s="640"/>
      <c r="J2" s="640"/>
      <c r="K2" s="640"/>
      <c r="L2" s="640"/>
      <c r="M2" s="640"/>
      <c r="N2" s="641"/>
      <c r="O2" s="10" t="s">
        <v>1</v>
      </c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91" ht="14.1" customHeight="1">
      <c r="A3" s="6" t="s">
        <v>2</v>
      </c>
      <c r="B3" s="3"/>
      <c r="C3" s="68"/>
      <c r="D3" s="68"/>
      <c r="E3" s="172"/>
      <c r="F3" s="68"/>
      <c r="G3" s="66"/>
      <c r="H3" s="642" t="s">
        <v>234</v>
      </c>
      <c r="I3" s="177"/>
      <c r="J3" s="172"/>
      <c r="K3" s="68"/>
      <c r="L3" s="68"/>
      <c r="M3" s="68"/>
      <c r="N3" s="68"/>
      <c r="O3" s="7" t="s">
        <v>3</v>
      </c>
      <c r="P3" s="7"/>
      <c r="Q3" s="7"/>
      <c r="R3" s="7" t="s">
        <v>4</v>
      </c>
      <c r="S3" s="7"/>
      <c r="T3" s="7"/>
      <c r="U3" s="7" t="s">
        <v>5</v>
      </c>
      <c r="V3" s="7"/>
      <c r="W3" s="7"/>
      <c r="X3" s="7" t="s">
        <v>6</v>
      </c>
      <c r="Y3" s="7"/>
      <c r="Z3" s="7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</row>
    <row r="4" spans="1:91" ht="14.1" customHeight="1">
      <c r="A4" s="2" t="s">
        <v>8</v>
      </c>
      <c r="B4" s="5" t="s">
        <v>9</v>
      </c>
      <c r="C4" s="68" t="s">
        <v>10</v>
      </c>
      <c r="D4" s="177" t="s">
        <v>11</v>
      </c>
      <c r="E4" s="172" t="s">
        <v>12</v>
      </c>
      <c r="F4" s="68" t="s">
        <v>12</v>
      </c>
      <c r="G4" s="68" t="s">
        <v>13</v>
      </c>
      <c r="H4" s="643"/>
      <c r="I4" s="177" t="s">
        <v>14</v>
      </c>
      <c r="J4" s="172" t="s">
        <v>15</v>
      </c>
      <c r="K4" s="68" t="s">
        <v>16</v>
      </c>
      <c r="L4" s="68" t="s">
        <v>17</v>
      </c>
      <c r="M4" s="68" t="s">
        <v>18</v>
      </c>
      <c r="N4" s="68" t="s">
        <v>19</v>
      </c>
      <c r="O4" s="7">
        <v>1</v>
      </c>
      <c r="P4" s="7">
        <f>O4+1</f>
        <v>2</v>
      </c>
      <c r="Q4" s="7">
        <f>P4+1</f>
        <v>3</v>
      </c>
      <c r="R4" s="7">
        <f t="shared" ref="R4:Z4" si="0">Q4+1</f>
        <v>4</v>
      </c>
      <c r="S4" s="7">
        <f t="shared" si="0"/>
        <v>5</v>
      </c>
      <c r="T4" s="7">
        <f t="shared" si="0"/>
        <v>6</v>
      </c>
      <c r="U4" s="7">
        <f t="shared" si="0"/>
        <v>7</v>
      </c>
      <c r="V4" s="7">
        <f t="shared" si="0"/>
        <v>8</v>
      </c>
      <c r="W4" s="7">
        <f t="shared" si="0"/>
        <v>9</v>
      </c>
      <c r="X4" s="7">
        <f t="shared" si="0"/>
        <v>10</v>
      </c>
      <c r="Y4" s="7">
        <f t="shared" si="0"/>
        <v>11</v>
      </c>
      <c r="Z4" s="7">
        <f t="shared" si="0"/>
        <v>12</v>
      </c>
    </row>
    <row r="5" spans="1:91" ht="14.1" customHeight="1">
      <c r="A5" s="2" t="s">
        <v>20</v>
      </c>
      <c r="B5" s="3"/>
      <c r="C5" s="68"/>
      <c r="D5" s="177"/>
      <c r="E5" s="172" t="s">
        <v>21</v>
      </c>
      <c r="F5" s="68" t="s">
        <v>22</v>
      </c>
      <c r="G5" s="66"/>
      <c r="H5" s="643"/>
      <c r="I5" s="177" t="s">
        <v>23</v>
      </c>
      <c r="J5" s="172" t="s">
        <v>24</v>
      </c>
      <c r="K5" s="68" t="s">
        <v>25</v>
      </c>
      <c r="L5" s="68" t="s">
        <v>22</v>
      </c>
      <c r="M5" s="68" t="s">
        <v>26</v>
      </c>
      <c r="N5" s="68" t="s">
        <v>22</v>
      </c>
      <c r="O5" s="636" t="s">
        <v>249</v>
      </c>
      <c r="P5" s="637"/>
      <c r="Q5" s="637"/>
      <c r="R5" s="637"/>
      <c r="S5" s="637"/>
      <c r="T5" s="637"/>
      <c r="U5" s="637"/>
      <c r="V5" s="637"/>
      <c r="W5" s="637"/>
      <c r="X5" s="637"/>
      <c r="Y5" s="637"/>
      <c r="Z5" s="638"/>
      <c r="AB5" s="38" t="s">
        <v>27</v>
      </c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1"/>
      <c r="AO5" s="38" t="s">
        <v>28</v>
      </c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1"/>
      <c r="BB5" s="38" t="s">
        <v>29</v>
      </c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1"/>
      <c r="BO5" s="38" t="s">
        <v>30</v>
      </c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B5" s="38" t="s">
        <v>31</v>
      </c>
      <c r="CC5" s="38"/>
      <c r="CD5" s="38"/>
      <c r="CE5" s="38"/>
      <c r="CF5" s="38"/>
      <c r="CG5" s="38"/>
      <c r="CH5" s="38"/>
      <c r="CI5" s="38"/>
      <c r="CJ5" s="38"/>
      <c r="CK5" s="38"/>
      <c r="CL5" s="38"/>
      <c r="CM5" s="38"/>
    </row>
    <row r="6" spans="1:91" ht="14.1" customHeight="1" thickBot="1">
      <c r="A6" s="11" t="s">
        <v>7</v>
      </c>
      <c r="B6" s="12"/>
      <c r="C6" s="178"/>
      <c r="D6" s="179"/>
      <c r="E6" s="180"/>
      <c r="F6" s="178"/>
      <c r="G6" s="67"/>
      <c r="H6" s="644"/>
      <c r="I6" s="179"/>
      <c r="J6" s="180"/>
      <c r="K6" s="178"/>
      <c r="L6" s="178"/>
      <c r="M6" s="178"/>
      <c r="N6" s="178"/>
      <c r="O6" s="13">
        <v>14</v>
      </c>
      <c r="P6" s="13">
        <v>8</v>
      </c>
      <c r="Q6" s="13">
        <v>12</v>
      </c>
      <c r="R6" s="13">
        <v>14</v>
      </c>
      <c r="S6" s="13">
        <v>8</v>
      </c>
      <c r="T6" s="13">
        <v>12</v>
      </c>
      <c r="U6" s="13">
        <v>14</v>
      </c>
      <c r="V6" s="13">
        <v>8</v>
      </c>
      <c r="W6" s="13">
        <v>12</v>
      </c>
      <c r="X6" s="13">
        <v>14</v>
      </c>
      <c r="Y6" s="13">
        <v>8</v>
      </c>
      <c r="Z6" s="13">
        <v>11</v>
      </c>
      <c r="AB6" s="38" t="s">
        <v>32</v>
      </c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1"/>
      <c r="AO6" s="38" t="s">
        <v>32</v>
      </c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1"/>
      <c r="BB6" s="38" t="s">
        <v>32</v>
      </c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1"/>
      <c r="BO6" s="38" t="s">
        <v>32</v>
      </c>
      <c r="BP6" s="38"/>
      <c r="BQ6" s="38"/>
      <c r="BR6" s="38"/>
      <c r="BS6" s="38"/>
      <c r="BT6" s="38"/>
      <c r="BU6" s="38"/>
      <c r="BV6" s="38"/>
      <c r="BW6" s="38"/>
      <c r="BX6" s="38"/>
      <c r="BY6" s="38"/>
      <c r="BZ6" s="38"/>
      <c r="CB6" s="38" t="s">
        <v>32</v>
      </c>
      <c r="CC6" s="38"/>
      <c r="CD6" s="38"/>
      <c r="CE6" s="38"/>
      <c r="CF6" s="38"/>
      <c r="CG6" s="38"/>
      <c r="CH6" s="38"/>
      <c r="CI6" s="38"/>
      <c r="CJ6" s="38"/>
      <c r="CK6" s="38"/>
      <c r="CL6" s="38"/>
      <c r="CM6" s="38"/>
    </row>
    <row r="7" spans="1:91" ht="14.1" customHeight="1" thickTop="1" thickBot="1">
      <c r="A7" s="55">
        <v>1</v>
      </c>
      <c r="B7" s="55">
        <f t="shared" ref="B7:G7" si="1">A7+1</f>
        <v>2</v>
      </c>
      <c r="C7" s="55">
        <f t="shared" si="1"/>
        <v>3</v>
      </c>
      <c r="D7" s="55">
        <f t="shared" si="1"/>
        <v>4</v>
      </c>
      <c r="E7" s="55">
        <f t="shared" si="1"/>
        <v>5</v>
      </c>
      <c r="F7" s="55">
        <f t="shared" si="1"/>
        <v>6</v>
      </c>
      <c r="G7" s="55">
        <f t="shared" si="1"/>
        <v>7</v>
      </c>
      <c r="H7" s="55" t="s">
        <v>7</v>
      </c>
      <c r="I7" s="55">
        <v>8</v>
      </c>
      <c r="J7" s="55">
        <f t="shared" ref="J7:Z7" si="2">I7+1</f>
        <v>9</v>
      </c>
      <c r="K7" s="55">
        <f t="shared" si="2"/>
        <v>10</v>
      </c>
      <c r="L7" s="55">
        <f t="shared" si="2"/>
        <v>11</v>
      </c>
      <c r="M7" s="55">
        <f t="shared" si="2"/>
        <v>12</v>
      </c>
      <c r="N7" s="55">
        <f t="shared" si="2"/>
        <v>13</v>
      </c>
      <c r="O7" s="55">
        <f t="shared" si="2"/>
        <v>14</v>
      </c>
      <c r="P7" s="55">
        <f t="shared" si="2"/>
        <v>15</v>
      </c>
      <c r="Q7" s="55">
        <f t="shared" si="2"/>
        <v>16</v>
      </c>
      <c r="R7" s="55">
        <f t="shared" si="2"/>
        <v>17</v>
      </c>
      <c r="S7" s="55">
        <f t="shared" si="2"/>
        <v>18</v>
      </c>
      <c r="T7" s="55">
        <f t="shared" si="2"/>
        <v>19</v>
      </c>
      <c r="U7" s="55">
        <f t="shared" si="2"/>
        <v>20</v>
      </c>
      <c r="V7" s="55">
        <f t="shared" si="2"/>
        <v>21</v>
      </c>
      <c r="W7" s="55">
        <f t="shared" si="2"/>
        <v>22</v>
      </c>
      <c r="X7" s="55">
        <f t="shared" si="2"/>
        <v>23</v>
      </c>
      <c r="Y7" s="55">
        <f t="shared" si="2"/>
        <v>24</v>
      </c>
      <c r="Z7" s="55">
        <f t="shared" si="2"/>
        <v>25</v>
      </c>
      <c r="AB7" s="1">
        <v>1</v>
      </c>
      <c r="AC7" s="1">
        <f>AB7+1</f>
        <v>2</v>
      </c>
      <c r="AD7" s="1">
        <f t="shared" ref="AD7:AM7" si="3">AC7+1</f>
        <v>3</v>
      </c>
      <c r="AE7" s="1">
        <f t="shared" si="3"/>
        <v>4</v>
      </c>
      <c r="AF7" s="1">
        <f t="shared" si="3"/>
        <v>5</v>
      </c>
      <c r="AG7" s="1">
        <f t="shared" si="3"/>
        <v>6</v>
      </c>
      <c r="AH7" s="1">
        <f t="shared" si="3"/>
        <v>7</v>
      </c>
      <c r="AI7" s="1">
        <f t="shared" si="3"/>
        <v>8</v>
      </c>
      <c r="AJ7" s="1">
        <f t="shared" si="3"/>
        <v>9</v>
      </c>
      <c r="AK7" s="1">
        <f t="shared" si="3"/>
        <v>10</v>
      </c>
      <c r="AL7" s="1">
        <f t="shared" si="3"/>
        <v>11</v>
      </c>
      <c r="AM7" s="1">
        <f t="shared" si="3"/>
        <v>12</v>
      </c>
      <c r="AN7" s="1"/>
      <c r="AO7" s="1">
        <v>1</v>
      </c>
      <c r="AP7" s="1">
        <f>AO7+1</f>
        <v>2</v>
      </c>
      <c r="AQ7" s="1">
        <f t="shared" ref="AQ7:AZ7" si="4">AP7+1</f>
        <v>3</v>
      </c>
      <c r="AR7" s="1">
        <f t="shared" si="4"/>
        <v>4</v>
      </c>
      <c r="AS7" s="1">
        <f t="shared" si="4"/>
        <v>5</v>
      </c>
      <c r="AT7" s="1">
        <f t="shared" si="4"/>
        <v>6</v>
      </c>
      <c r="AU7" s="1">
        <f t="shared" si="4"/>
        <v>7</v>
      </c>
      <c r="AV7" s="1">
        <f t="shared" si="4"/>
        <v>8</v>
      </c>
      <c r="AW7" s="1">
        <f t="shared" si="4"/>
        <v>9</v>
      </c>
      <c r="AX7" s="1">
        <f t="shared" si="4"/>
        <v>10</v>
      </c>
      <c r="AY7" s="1">
        <f t="shared" si="4"/>
        <v>11</v>
      </c>
      <c r="AZ7" s="1">
        <f t="shared" si="4"/>
        <v>12</v>
      </c>
      <c r="BA7" s="1"/>
      <c r="BB7" s="1">
        <v>1</v>
      </c>
      <c r="BC7" s="1">
        <f>BB7+1</f>
        <v>2</v>
      </c>
      <c r="BD7" s="1">
        <f t="shared" ref="BD7:BM7" si="5">BC7+1</f>
        <v>3</v>
      </c>
      <c r="BE7" s="1">
        <f t="shared" si="5"/>
        <v>4</v>
      </c>
      <c r="BF7" s="1">
        <f t="shared" si="5"/>
        <v>5</v>
      </c>
      <c r="BG7" s="1">
        <f t="shared" si="5"/>
        <v>6</v>
      </c>
      <c r="BH7" s="1">
        <f t="shared" si="5"/>
        <v>7</v>
      </c>
      <c r="BI7" s="1">
        <f t="shared" si="5"/>
        <v>8</v>
      </c>
      <c r="BJ7" s="1">
        <f t="shared" si="5"/>
        <v>9</v>
      </c>
      <c r="BK7" s="1">
        <f t="shared" si="5"/>
        <v>10</v>
      </c>
      <c r="BL7" s="1">
        <f t="shared" si="5"/>
        <v>11</v>
      </c>
      <c r="BM7" s="1">
        <f t="shared" si="5"/>
        <v>12</v>
      </c>
      <c r="BN7" s="1"/>
      <c r="BO7" s="1">
        <v>1</v>
      </c>
      <c r="BP7" s="1">
        <f>BO7+1</f>
        <v>2</v>
      </c>
      <c r="BQ7" s="1">
        <f t="shared" ref="BQ7:BZ7" si="6">BP7+1</f>
        <v>3</v>
      </c>
      <c r="BR7" s="1">
        <f t="shared" si="6"/>
        <v>4</v>
      </c>
      <c r="BS7" s="1">
        <f t="shared" si="6"/>
        <v>5</v>
      </c>
      <c r="BT7" s="1">
        <f t="shared" si="6"/>
        <v>6</v>
      </c>
      <c r="BU7" s="1">
        <f t="shared" si="6"/>
        <v>7</v>
      </c>
      <c r="BV7" s="1">
        <f t="shared" si="6"/>
        <v>8</v>
      </c>
      <c r="BW7" s="1">
        <f t="shared" si="6"/>
        <v>9</v>
      </c>
      <c r="BX7" s="1">
        <f t="shared" si="6"/>
        <v>10</v>
      </c>
      <c r="BY7" s="1">
        <f t="shared" si="6"/>
        <v>11</v>
      </c>
      <c r="BZ7" s="1">
        <f t="shared" si="6"/>
        <v>12</v>
      </c>
      <c r="CB7" s="1">
        <v>1</v>
      </c>
      <c r="CC7" s="1">
        <f>CB7+1</f>
        <v>2</v>
      </c>
      <c r="CD7" s="1">
        <f t="shared" ref="CD7:CM7" si="7">CC7+1</f>
        <v>3</v>
      </c>
      <c r="CE7" s="1">
        <f t="shared" si="7"/>
        <v>4</v>
      </c>
      <c r="CF7" s="1">
        <f t="shared" si="7"/>
        <v>5</v>
      </c>
      <c r="CG7" s="1">
        <f t="shared" si="7"/>
        <v>6</v>
      </c>
      <c r="CH7" s="1">
        <f t="shared" si="7"/>
        <v>7</v>
      </c>
      <c r="CI7" s="1">
        <f t="shared" si="7"/>
        <v>8</v>
      </c>
      <c r="CJ7" s="1">
        <f t="shared" si="7"/>
        <v>9</v>
      </c>
      <c r="CK7" s="1">
        <f t="shared" si="7"/>
        <v>10</v>
      </c>
      <c r="CL7" s="1">
        <f t="shared" si="7"/>
        <v>11</v>
      </c>
      <c r="CM7" s="1">
        <f t="shared" si="7"/>
        <v>12</v>
      </c>
    </row>
    <row r="8" spans="1:91" ht="14.1" customHeight="1" thickTop="1">
      <c r="A8" s="1">
        <v>1</v>
      </c>
      <c r="B8" s="14" t="s">
        <v>33</v>
      </c>
      <c r="C8" s="27"/>
      <c r="D8" s="1"/>
      <c r="E8" s="1"/>
      <c r="F8" s="1"/>
      <c r="G8" s="1">
        <f>SUM(G9:G20)</f>
        <v>0</v>
      </c>
      <c r="H8" s="174">
        <f t="shared" ref="H8:H25" si="8">J8/I8*100</f>
        <v>48.971193415637856</v>
      </c>
      <c r="I8" s="1">
        <f t="shared" ref="I8:Z8" si="9">SUM(I9:I20)</f>
        <v>1458</v>
      </c>
      <c r="J8" s="1">
        <f t="shared" si="9"/>
        <v>714</v>
      </c>
      <c r="K8" s="1">
        <f t="shared" si="9"/>
        <v>250</v>
      </c>
      <c r="L8" s="1">
        <f t="shared" si="9"/>
        <v>0</v>
      </c>
      <c r="M8" s="1">
        <f t="shared" si="9"/>
        <v>466</v>
      </c>
      <c r="N8" s="1">
        <f t="shared" si="9"/>
        <v>744</v>
      </c>
      <c r="O8" s="1">
        <f t="shared" si="9"/>
        <v>11</v>
      </c>
      <c r="P8" s="1">
        <f t="shared" si="9"/>
        <v>12</v>
      </c>
      <c r="Q8" s="1">
        <f t="shared" si="9"/>
        <v>5</v>
      </c>
      <c r="R8" s="1">
        <f t="shared" si="9"/>
        <v>10</v>
      </c>
      <c r="S8" s="1">
        <f t="shared" si="9"/>
        <v>4</v>
      </c>
      <c r="T8" s="1">
        <f t="shared" si="9"/>
        <v>2</v>
      </c>
      <c r="U8" s="1">
        <f t="shared" si="9"/>
        <v>6</v>
      </c>
      <c r="V8" s="1">
        <f t="shared" si="9"/>
        <v>5</v>
      </c>
      <c r="W8" s="1">
        <f t="shared" si="9"/>
        <v>5</v>
      </c>
      <c r="X8" s="1">
        <f t="shared" si="9"/>
        <v>0</v>
      </c>
      <c r="Y8" s="1">
        <f t="shared" si="9"/>
        <v>3</v>
      </c>
      <c r="Z8" s="1">
        <f t="shared" si="9"/>
        <v>0</v>
      </c>
      <c r="AB8" s="182">
        <f t="shared" ref="AB8:CM8" si="10">SUM(AB9:AB20)</f>
        <v>1</v>
      </c>
      <c r="AC8" s="182">
        <f t="shared" si="10"/>
        <v>0</v>
      </c>
      <c r="AD8" s="182">
        <f t="shared" si="10"/>
        <v>0</v>
      </c>
      <c r="AE8" s="182">
        <f t="shared" si="10"/>
        <v>2</v>
      </c>
      <c r="AF8" s="182">
        <f t="shared" si="10"/>
        <v>0</v>
      </c>
      <c r="AG8" s="182">
        <f t="shared" si="10"/>
        <v>0</v>
      </c>
      <c r="AH8" s="182">
        <f t="shared" si="10"/>
        <v>1</v>
      </c>
      <c r="AI8" s="182">
        <f t="shared" si="10"/>
        <v>0</v>
      </c>
      <c r="AJ8" s="182">
        <f t="shared" si="10"/>
        <v>1</v>
      </c>
      <c r="AK8" s="182">
        <f t="shared" si="10"/>
        <v>0</v>
      </c>
      <c r="AL8" s="182">
        <f t="shared" si="10"/>
        <v>0</v>
      </c>
      <c r="AM8" s="182">
        <f t="shared" si="10"/>
        <v>0</v>
      </c>
      <c r="AO8" s="182">
        <f t="shared" si="10"/>
        <v>2</v>
      </c>
      <c r="AP8" s="182">
        <f t="shared" si="10"/>
        <v>3</v>
      </c>
      <c r="AQ8" s="182">
        <f t="shared" si="10"/>
        <v>2</v>
      </c>
      <c r="AR8" s="182">
        <f t="shared" si="10"/>
        <v>0</v>
      </c>
      <c r="AS8" s="182">
        <f t="shared" si="10"/>
        <v>1</v>
      </c>
      <c r="AT8" s="182">
        <f t="shared" si="10"/>
        <v>1</v>
      </c>
      <c r="AU8" s="182">
        <f t="shared" si="10"/>
        <v>0</v>
      </c>
      <c r="AV8" s="182">
        <f t="shared" si="10"/>
        <v>1</v>
      </c>
      <c r="AW8" s="182">
        <f t="shared" si="10"/>
        <v>1</v>
      </c>
      <c r="AX8" s="182">
        <f t="shared" si="10"/>
        <v>0</v>
      </c>
      <c r="AY8" s="182">
        <f t="shared" si="10"/>
        <v>1</v>
      </c>
      <c r="AZ8" s="182">
        <f t="shared" si="10"/>
        <v>0</v>
      </c>
      <c r="BB8" s="182">
        <f t="shared" si="10"/>
        <v>0</v>
      </c>
      <c r="BC8" s="182">
        <f t="shared" si="10"/>
        <v>0</v>
      </c>
      <c r="BD8" s="182">
        <f t="shared" si="10"/>
        <v>0</v>
      </c>
      <c r="BE8" s="182">
        <f t="shared" si="10"/>
        <v>0</v>
      </c>
      <c r="BF8" s="182">
        <f t="shared" si="10"/>
        <v>0</v>
      </c>
      <c r="BG8" s="182">
        <f t="shared" si="10"/>
        <v>0</v>
      </c>
      <c r="BH8" s="182">
        <f t="shared" si="10"/>
        <v>0</v>
      </c>
      <c r="BI8" s="182">
        <f t="shared" si="10"/>
        <v>0</v>
      </c>
      <c r="BJ8" s="182">
        <f t="shared" si="10"/>
        <v>0</v>
      </c>
      <c r="BK8" s="182">
        <f t="shared" si="10"/>
        <v>0</v>
      </c>
      <c r="BL8" s="182">
        <f t="shared" si="10"/>
        <v>0</v>
      </c>
      <c r="BM8" s="182">
        <f t="shared" si="10"/>
        <v>0</v>
      </c>
      <c r="BO8" s="182">
        <f t="shared" si="10"/>
        <v>0</v>
      </c>
      <c r="BP8" s="182">
        <f t="shared" si="10"/>
        <v>0</v>
      </c>
      <c r="BQ8" s="182">
        <f t="shared" si="10"/>
        <v>0</v>
      </c>
      <c r="BR8" s="182">
        <f t="shared" si="10"/>
        <v>0</v>
      </c>
      <c r="BS8" s="182">
        <f t="shared" si="10"/>
        <v>0</v>
      </c>
      <c r="BT8" s="182">
        <f t="shared" si="10"/>
        <v>0</v>
      </c>
      <c r="BU8" s="182">
        <f t="shared" si="10"/>
        <v>0</v>
      </c>
      <c r="BV8" s="182">
        <f t="shared" si="10"/>
        <v>0</v>
      </c>
      <c r="BW8" s="182">
        <f t="shared" si="10"/>
        <v>0</v>
      </c>
      <c r="BX8" s="182">
        <f t="shared" si="10"/>
        <v>0</v>
      </c>
      <c r="BY8" s="182">
        <f t="shared" si="10"/>
        <v>0</v>
      </c>
      <c r="BZ8" s="182">
        <f t="shared" si="10"/>
        <v>0</v>
      </c>
      <c r="CB8" s="182">
        <f t="shared" si="10"/>
        <v>0</v>
      </c>
      <c r="CC8" s="182">
        <f t="shared" si="10"/>
        <v>0</v>
      </c>
      <c r="CD8" s="182">
        <f t="shared" si="10"/>
        <v>0</v>
      </c>
      <c r="CE8" s="182">
        <f t="shared" si="10"/>
        <v>0</v>
      </c>
      <c r="CF8" s="182">
        <f t="shared" si="10"/>
        <v>0</v>
      </c>
      <c r="CG8" s="182">
        <f t="shared" si="10"/>
        <v>0</v>
      </c>
      <c r="CH8" s="182">
        <f t="shared" si="10"/>
        <v>0</v>
      </c>
      <c r="CI8" s="182">
        <f t="shared" si="10"/>
        <v>0</v>
      </c>
      <c r="CJ8" s="182">
        <f t="shared" si="10"/>
        <v>0</v>
      </c>
      <c r="CK8" s="182">
        <f t="shared" si="10"/>
        <v>0</v>
      </c>
      <c r="CL8" s="182">
        <f t="shared" si="10"/>
        <v>0</v>
      </c>
      <c r="CM8" s="182">
        <f t="shared" si="10"/>
        <v>0</v>
      </c>
    </row>
    <row r="9" spans="1:91" ht="14.1" customHeight="1">
      <c r="A9" s="24">
        <v>1.1000000000000001</v>
      </c>
      <c r="B9" s="2" t="s">
        <v>34</v>
      </c>
      <c r="C9" s="172">
        <v>1</v>
      </c>
      <c r="D9" s="172"/>
      <c r="E9" s="172"/>
      <c r="F9" s="172"/>
      <c r="G9" s="172"/>
      <c r="H9" s="176">
        <f t="shared" si="8"/>
        <v>38.888888888888893</v>
      </c>
      <c r="I9" s="2">
        <f t="shared" ref="I9:I20" si="11">J9+N9</f>
        <v>108</v>
      </c>
      <c r="J9" s="2">
        <f>O9*O$6+P9*P$6+Q9*Q$6+R9*R$6+S9*S$6+T9*T$6+U9*U$6+V9*V$6+W9*W$6+X9*X$6+Y9*Y$6+Z9*Z$6</f>
        <v>42</v>
      </c>
      <c r="K9" s="2">
        <v>30</v>
      </c>
      <c r="L9" s="2"/>
      <c r="M9" s="2">
        <v>12</v>
      </c>
      <c r="N9" s="2">
        <v>66</v>
      </c>
      <c r="O9" s="2">
        <v>3</v>
      </c>
      <c r="P9" s="2"/>
      <c r="Q9" s="2"/>
      <c r="R9" s="2"/>
      <c r="S9" s="2"/>
      <c r="T9" s="2"/>
      <c r="U9" s="2"/>
      <c r="V9" s="2"/>
      <c r="W9" s="2"/>
      <c r="X9" s="2"/>
      <c r="Y9" s="2"/>
      <c r="Z9" s="2"/>
      <c r="AB9" s="183">
        <f t="shared" ref="AB9:AM20" si="12">IF(ISERROR(SEARCH(AB$7,$C9,1)),"-",IF(COUNTIF($C9,AB$7)=1,1,IF(ISERROR(SEARCH(CONCATENATE(AB$7,","),$C9,1)),IF(ISERROR(SEARCH(CONCATENATE(",",AB$7),$C9,1)),"-",1),1)))</f>
        <v>1</v>
      </c>
      <c r="AC9" s="183" t="str">
        <f t="shared" si="12"/>
        <v>-</v>
      </c>
      <c r="AD9" s="183" t="str">
        <f t="shared" si="12"/>
        <v>-</v>
      </c>
      <c r="AE9" s="183" t="str">
        <f t="shared" si="12"/>
        <v>-</v>
      </c>
      <c r="AF9" s="183" t="str">
        <f t="shared" si="12"/>
        <v>-</v>
      </c>
      <c r="AG9" s="183" t="str">
        <f t="shared" si="12"/>
        <v>-</v>
      </c>
      <c r="AH9" s="183" t="str">
        <f t="shared" si="12"/>
        <v>-</v>
      </c>
      <c r="AI9" s="183" t="str">
        <f t="shared" si="12"/>
        <v>-</v>
      </c>
      <c r="AJ9" s="183" t="str">
        <f t="shared" si="12"/>
        <v>-</v>
      </c>
      <c r="AK9" s="183" t="str">
        <f t="shared" si="12"/>
        <v>-</v>
      </c>
      <c r="AL9" s="183" t="str">
        <f t="shared" si="12"/>
        <v>-</v>
      </c>
      <c r="AM9" s="183" t="str">
        <f t="shared" si="12"/>
        <v>-</v>
      </c>
      <c r="AO9" s="183" t="str">
        <f t="shared" ref="AO9:AZ20" si="13">IF(ISERROR(SEARCH(AO$7,$D9,1)),"-",IF(COUNTIF($D9,AO$7)=1,1,IF(ISERROR(SEARCH(CONCATENATE(AO$7,","),$D9,1)),IF(ISERROR(SEARCH(CONCATENATE(",",AO$7),$D9,1)),"-",1),1)))</f>
        <v>-</v>
      </c>
      <c r="AP9" s="183" t="str">
        <f t="shared" si="13"/>
        <v>-</v>
      </c>
      <c r="AQ9" s="183" t="str">
        <f t="shared" si="13"/>
        <v>-</v>
      </c>
      <c r="AR9" s="183" t="str">
        <f t="shared" si="13"/>
        <v>-</v>
      </c>
      <c r="AS9" s="183" t="str">
        <f t="shared" si="13"/>
        <v>-</v>
      </c>
      <c r="AT9" s="183" t="str">
        <f t="shared" si="13"/>
        <v>-</v>
      </c>
      <c r="AU9" s="183" t="str">
        <f t="shared" si="13"/>
        <v>-</v>
      </c>
      <c r="AV9" s="183" t="str">
        <f t="shared" si="13"/>
        <v>-</v>
      </c>
      <c r="AW9" s="183" t="str">
        <f t="shared" si="13"/>
        <v>-</v>
      </c>
      <c r="AX9" s="183" t="str">
        <f t="shared" si="13"/>
        <v>-</v>
      </c>
      <c r="AY9" s="183" t="str">
        <f t="shared" si="13"/>
        <v>-</v>
      </c>
      <c r="AZ9" s="183" t="str">
        <f t="shared" si="13"/>
        <v>-</v>
      </c>
      <c r="BB9" s="183" t="str">
        <f t="shared" ref="BB9:BM20" si="14">IF(ISERROR(SEARCH(BB$7,$E9,1)),"-",IF(COUNTIF($E9,BB$7)=1,1,IF(ISERROR(SEARCH(CONCATENATE(BB$7,","),$E9,1)),IF(ISERROR(SEARCH(CONCATENATE(",",BB$7),$E9,1)),"-",1),1)))</f>
        <v>-</v>
      </c>
      <c r="BC9" s="183" t="str">
        <f t="shared" si="14"/>
        <v>-</v>
      </c>
      <c r="BD9" s="183" t="str">
        <f t="shared" si="14"/>
        <v>-</v>
      </c>
      <c r="BE9" s="183" t="str">
        <f t="shared" si="14"/>
        <v>-</v>
      </c>
      <c r="BF9" s="183" t="str">
        <f t="shared" si="14"/>
        <v>-</v>
      </c>
      <c r="BG9" s="183" t="str">
        <f t="shared" si="14"/>
        <v>-</v>
      </c>
      <c r="BH9" s="183" t="str">
        <f t="shared" si="14"/>
        <v>-</v>
      </c>
      <c r="BI9" s="183" t="str">
        <f t="shared" si="14"/>
        <v>-</v>
      </c>
      <c r="BJ9" s="183" t="str">
        <f t="shared" si="14"/>
        <v>-</v>
      </c>
      <c r="BK9" s="183" t="str">
        <f t="shared" si="14"/>
        <v>-</v>
      </c>
      <c r="BL9" s="183" t="str">
        <f t="shared" si="14"/>
        <v>-</v>
      </c>
      <c r="BM9" s="183" t="str">
        <f t="shared" si="14"/>
        <v>-</v>
      </c>
      <c r="BO9" s="183" t="str">
        <f t="shared" ref="BO9:BZ20" si="15">IF(ISERROR(SEARCH(BO$7,$F9,1)),"-",IF(COUNTIF($F9,BO$7)=1,1,IF(ISERROR(SEARCH(CONCATENATE(BO$7,","),$F9,1)),IF(ISERROR(SEARCH(CONCATENATE(",",BO$7),$F9,1)),"-",1),1)))</f>
        <v>-</v>
      </c>
      <c r="BP9" s="183" t="str">
        <f t="shared" si="15"/>
        <v>-</v>
      </c>
      <c r="BQ9" s="183" t="str">
        <f t="shared" si="15"/>
        <v>-</v>
      </c>
      <c r="BR9" s="183" t="str">
        <f t="shared" si="15"/>
        <v>-</v>
      </c>
      <c r="BS9" s="183" t="str">
        <f t="shared" si="15"/>
        <v>-</v>
      </c>
      <c r="BT9" s="183" t="str">
        <f t="shared" si="15"/>
        <v>-</v>
      </c>
      <c r="BU9" s="183" t="str">
        <f t="shared" si="15"/>
        <v>-</v>
      </c>
      <c r="BV9" s="183" t="str">
        <f t="shared" si="15"/>
        <v>-</v>
      </c>
      <c r="BW9" s="183" t="str">
        <f t="shared" si="15"/>
        <v>-</v>
      </c>
      <c r="BX9" s="183" t="str">
        <f t="shared" si="15"/>
        <v>-</v>
      </c>
      <c r="BY9" s="183" t="str">
        <f t="shared" si="15"/>
        <v>-</v>
      </c>
      <c r="BZ9" s="183" t="str">
        <f t="shared" si="15"/>
        <v>-</v>
      </c>
      <c r="CB9" s="183"/>
      <c r="CC9" s="183"/>
      <c r="CD9" s="183"/>
      <c r="CE9" s="183"/>
      <c r="CF9" s="183"/>
      <c r="CG9" s="183"/>
      <c r="CH9" s="183"/>
      <c r="CI9" s="183"/>
      <c r="CJ9" s="183"/>
      <c r="CK9" s="183"/>
      <c r="CL9" s="183"/>
      <c r="CM9" s="183"/>
    </row>
    <row r="10" spans="1:91" ht="14.1" customHeight="1">
      <c r="A10" s="24">
        <v>2</v>
      </c>
      <c r="B10" s="2" t="s">
        <v>35</v>
      </c>
      <c r="C10" s="172"/>
      <c r="D10" s="172">
        <v>2</v>
      </c>
      <c r="E10" s="172"/>
      <c r="F10" s="172"/>
      <c r="G10" s="172"/>
      <c r="H10" s="176">
        <f t="shared" si="8"/>
        <v>44.444444444444443</v>
      </c>
      <c r="I10" s="2">
        <f t="shared" si="11"/>
        <v>54</v>
      </c>
      <c r="J10" s="2">
        <f>O10*O$6+P10*P$6+Q10*Q$6+R10*R$6+S10*S$6+T10*T$6+U10*U$6+V10*V$6+W10*W$6+X10*X$6+Y10*Y$6+Z10*Z$6</f>
        <v>24</v>
      </c>
      <c r="K10" s="2">
        <v>16</v>
      </c>
      <c r="L10" s="2"/>
      <c r="M10" s="2">
        <v>8</v>
      </c>
      <c r="N10" s="2">
        <v>30</v>
      </c>
      <c r="O10" s="2"/>
      <c r="P10" s="2">
        <v>3</v>
      </c>
      <c r="Q10" s="2"/>
      <c r="R10" s="2"/>
      <c r="S10" s="2"/>
      <c r="T10" s="2"/>
      <c r="U10" s="2"/>
      <c r="V10" s="2"/>
      <c r="W10" s="2"/>
      <c r="X10" s="2"/>
      <c r="Y10" s="2"/>
      <c r="Z10" s="2"/>
      <c r="AB10" s="183" t="str">
        <f t="shared" si="12"/>
        <v>-</v>
      </c>
      <c r="AC10" s="183" t="str">
        <f t="shared" si="12"/>
        <v>-</v>
      </c>
      <c r="AD10" s="183" t="str">
        <f t="shared" si="12"/>
        <v>-</v>
      </c>
      <c r="AE10" s="183" t="str">
        <f t="shared" si="12"/>
        <v>-</v>
      </c>
      <c r="AF10" s="183" t="str">
        <f t="shared" si="12"/>
        <v>-</v>
      </c>
      <c r="AG10" s="183" t="str">
        <f t="shared" si="12"/>
        <v>-</v>
      </c>
      <c r="AH10" s="183" t="str">
        <f t="shared" si="12"/>
        <v>-</v>
      </c>
      <c r="AI10" s="183" t="str">
        <f t="shared" si="12"/>
        <v>-</v>
      </c>
      <c r="AJ10" s="183" t="str">
        <f t="shared" si="12"/>
        <v>-</v>
      </c>
      <c r="AK10" s="183" t="str">
        <f t="shared" si="12"/>
        <v>-</v>
      </c>
      <c r="AL10" s="183" t="str">
        <f t="shared" si="12"/>
        <v>-</v>
      </c>
      <c r="AM10" s="183" t="str">
        <f t="shared" si="12"/>
        <v>-</v>
      </c>
      <c r="AO10" s="183" t="str">
        <f t="shared" si="13"/>
        <v>-</v>
      </c>
      <c r="AP10" s="183">
        <f t="shared" si="13"/>
        <v>1</v>
      </c>
      <c r="AQ10" s="183" t="str">
        <f t="shared" si="13"/>
        <v>-</v>
      </c>
      <c r="AR10" s="183" t="str">
        <f t="shared" si="13"/>
        <v>-</v>
      </c>
      <c r="AS10" s="183" t="str">
        <f t="shared" si="13"/>
        <v>-</v>
      </c>
      <c r="AT10" s="183" t="str">
        <f t="shared" si="13"/>
        <v>-</v>
      </c>
      <c r="AU10" s="183" t="str">
        <f t="shared" si="13"/>
        <v>-</v>
      </c>
      <c r="AV10" s="183" t="str">
        <f t="shared" si="13"/>
        <v>-</v>
      </c>
      <c r="AW10" s="183" t="str">
        <f t="shared" si="13"/>
        <v>-</v>
      </c>
      <c r="AX10" s="183" t="str">
        <f t="shared" si="13"/>
        <v>-</v>
      </c>
      <c r="AY10" s="183" t="str">
        <f t="shared" si="13"/>
        <v>-</v>
      </c>
      <c r="AZ10" s="183" t="str">
        <f t="shared" si="13"/>
        <v>-</v>
      </c>
      <c r="BB10" s="183" t="str">
        <f t="shared" si="14"/>
        <v>-</v>
      </c>
      <c r="BC10" s="183" t="str">
        <f t="shared" si="14"/>
        <v>-</v>
      </c>
      <c r="BD10" s="183" t="str">
        <f t="shared" si="14"/>
        <v>-</v>
      </c>
      <c r="BE10" s="183" t="str">
        <f t="shared" si="14"/>
        <v>-</v>
      </c>
      <c r="BF10" s="183" t="str">
        <f t="shared" si="14"/>
        <v>-</v>
      </c>
      <c r="BG10" s="183" t="str">
        <f t="shared" si="14"/>
        <v>-</v>
      </c>
      <c r="BH10" s="183" t="str">
        <f t="shared" si="14"/>
        <v>-</v>
      </c>
      <c r="BI10" s="183" t="str">
        <f t="shared" si="14"/>
        <v>-</v>
      </c>
      <c r="BJ10" s="183" t="str">
        <f t="shared" si="14"/>
        <v>-</v>
      </c>
      <c r="BK10" s="183" t="str">
        <f t="shared" si="14"/>
        <v>-</v>
      </c>
      <c r="BL10" s="183" t="str">
        <f t="shared" si="14"/>
        <v>-</v>
      </c>
      <c r="BM10" s="183" t="str">
        <f t="shared" si="14"/>
        <v>-</v>
      </c>
      <c r="BO10" s="183" t="str">
        <f t="shared" si="15"/>
        <v>-</v>
      </c>
      <c r="BP10" s="183" t="str">
        <f t="shared" si="15"/>
        <v>-</v>
      </c>
      <c r="BQ10" s="183" t="str">
        <f t="shared" si="15"/>
        <v>-</v>
      </c>
      <c r="BR10" s="183" t="str">
        <f t="shared" si="15"/>
        <v>-</v>
      </c>
      <c r="BS10" s="183" t="str">
        <f t="shared" si="15"/>
        <v>-</v>
      </c>
      <c r="BT10" s="183" t="str">
        <f t="shared" si="15"/>
        <v>-</v>
      </c>
      <c r="BU10" s="183" t="str">
        <f t="shared" si="15"/>
        <v>-</v>
      </c>
      <c r="BV10" s="183" t="str">
        <f t="shared" si="15"/>
        <v>-</v>
      </c>
      <c r="BW10" s="183" t="str">
        <f t="shared" si="15"/>
        <v>-</v>
      </c>
      <c r="BX10" s="183" t="str">
        <f t="shared" si="15"/>
        <v>-</v>
      </c>
      <c r="BY10" s="183" t="str">
        <f t="shared" si="15"/>
        <v>-</v>
      </c>
      <c r="BZ10" s="183" t="str">
        <f t="shared" si="15"/>
        <v>-</v>
      </c>
      <c r="CB10" s="183"/>
      <c r="CC10" s="183"/>
      <c r="CD10" s="183"/>
      <c r="CE10" s="183"/>
      <c r="CF10" s="183"/>
      <c r="CG10" s="183"/>
      <c r="CH10" s="183"/>
      <c r="CI10" s="183"/>
      <c r="CJ10" s="183"/>
      <c r="CK10" s="183"/>
      <c r="CL10" s="183"/>
      <c r="CM10" s="183"/>
    </row>
    <row r="11" spans="1:91" ht="14.1" customHeight="1">
      <c r="A11" s="24">
        <v>3</v>
      </c>
      <c r="B11" s="2" t="s">
        <v>36</v>
      </c>
      <c r="C11" s="172"/>
      <c r="D11" s="172">
        <v>1</v>
      </c>
      <c r="E11" s="172"/>
      <c r="F11" s="172"/>
      <c r="G11" s="172"/>
      <c r="H11" s="176">
        <f t="shared" si="8"/>
        <v>51.851851851851848</v>
      </c>
      <c r="I11" s="2">
        <f t="shared" si="11"/>
        <v>81</v>
      </c>
      <c r="J11" s="2">
        <f t="shared" ref="J11:J20" si="16">O11*O$6+P11*P$6+Q11*Q$6+R11*R$6+S11*S$6+T11*T$6+U11*U$6+V11*V$6+W11*W$6+X11*X$6+Y11*Y$6+Z11*Z$6</f>
        <v>42</v>
      </c>
      <c r="K11" s="2">
        <v>30</v>
      </c>
      <c r="L11" s="2"/>
      <c r="M11" s="2">
        <v>12</v>
      </c>
      <c r="N11" s="2">
        <v>39</v>
      </c>
      <c r="O11" s="2">
        <v>3</v>
      </c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B11" s="183" t="str">
        <f t="shared" si="12"/>
        <v>-</v>
      </c>
      <c r="AC11" s="183" t="str">
        <f t="shared" si="12"/>
        <v>-</v>
      </c>
      <c r="AD11" s="183" t="str">
        <f t="shared" si="12"/>
        <v>-</v>
      </c>
      <c r="AE11" s="183" t="str">
        <f t="shared" si="12"/>
        <v>-</v>
      </c>
      <c r="AF11" s="183" t="str">
        <f t="shared" si="12"/>
        <v>-</v>
      </c>
      <c r="AG11" s="183" t="str">
        <f t="shared" si="12"/>
        <v>-</v>
      </c>
      <c r="AH11" s="183" t="str">
        <f t="shared" si="12"/>
        <v>-</v>
      </c>
      <c r="AI11" s="183" t="str">
        <f t="shared" si="12"/>
        <v>-</v>
      </c>
      <c r="AJ11" s="183" t="str">
        <f t="shared" si="12"/>
        <v>-</v>
      </c>
      <c r="AK11" s="183" t="str">
        <f t="shared" si="12"/>
        <v>-</v>
      </c>
      <c r="AL11" s="183" t="str">
        <f t="shared" si="12"/>
        <v>-</v>
      </c>
      <c r="AM11" s="183" t="str">
        <f t="shared" si="12"/>
        <v>-</v>
      </c>
      <c r="AO11" s="183">
        <f t="shared" si="13"/>
        <v>1</v>
      </c>
      <c r="AP11" s="183" t="str">
        <f t="shared" si="13"/>
        <v>-</v>
      </c>
      <c r="AQ11" s="183" t="str">
        <f t="shared" si="13"/>
        <v>-</v>
      </c>
      <c r="AR11" s="183" t="str">
        <f t="shared" si="13"/>
        <v>-</v>
      </c>
      <c r="AS11" s="183" t="str">
        <f t="shared" si="13"/>
        <v>-</v>
      </c>
      <c r="AT11" s="183" t="str">
        <f t="shared" si="13"/>
        <v>-</v>
      </c>
      <c r="AU11" s="183" t="str">
        <f t="shared" si="13"/>
        <v>-</v>
      </c>
      <c r="AV11" s="183" t="str">
        <f t="shared" si="13"/>
        <v>-</v>
      </c>
      <c r="AW11" s="183" t="str">
        <f t="shared" si="13"/>
        <v>-</v>
      </c>
      <c r="AX11" s="183" t="str">
        <f t="shared" si="13"/>
        <v>-</v>
      </c>
      <c r="AY11" s="183" t="str">
        <f t="shared" si="13"/>
        <v>-</v>
      </c>
      <c r="AZ11" s="183" t="str">
        <f t="shared" si="13"/>
        <v>-</v>
      </c>
      <c r="BB11" s="183" t="str">
        <f t="shared" si="14"/>
        <v>-</v>
      </c>
      <c r="BC11" s="183" t="str">
        <f t="shared" si="14"/>
        <v>-</v>
      </c>
      <c r="BD11" s="183" t="str">
        <f t="shared" si="14"/>
        <v>-</v>
      </c>
      <c r="BE11" s="183" t="str">
        <f t="shared" si="14"/>
        <v>-</v>
      </c>
      <c r="BF11" s="183" t="str">
        <f t="shared" si="14"/>
        <v>-</v>
      </c>
      <c r="BG11" s="183" t="str">
        <f t="shared" si="14"/>
        <v>-</v>
      </c>
      <c r="BH11" s="183" t="str">
        <f t="shared" si="14"/>
        <v>-</v>
      </c>
      <c r="BI11" s="183" t="str">
        <f t="shared" si="14"/>
        <v>-</v>
      </c>
      <c r="BJ11" s="183" t="str">
        <f t="shared" si="14"/>
        <v>-</v>
      </c>
      <c r="BK11" s="183" t="str">
        <f t="shared" si="14"/>
        <v>-</v>
      </c>
      <c r="BL11" s="183" t="str">
        <f t="shared" si="14"/>
        <v>-</v>
      </c>
      <c r="BM11" s="183" t="str">
        <f t="shared" si="14"/>
        <v>-</v>
      </c>
      <c r="BO11" s="183" t="str">
        <f t="shared" si="15"/>
        <v>-</v>
      </c>
      <c r="BP11" s="183" t="str">
        <f t="shared" si="15"/>
        <v>-</v>
      </c>
      <c r="BQ11" s="183" t="str">
        <f t="shared" si="15"/>
        <v>-</v>
      </c>
      <c r="BR11" s="183" t="str">
        <f t="shared" si="15"/>
        <v>-</v>
      </c>
      <c r="BS11" s="183" t="str">
        <f t="shared" si="15"/>
        <v>-</v>
      </c>
      <c r="BT11" s="183" t="str">
        <f t="shared" si="15"/>
        <v>-</v>
      </c>
      <c r="BU11" s="183" t="str">
        <f t="shared" si="15"/>
        <v>-</v>
      </c>
      <c r="BV11" s="183" t="str">
        <f t="shared" si="15"/>
        <v>-</v>
      </c>
      <c r="BW11" s="183" t="str">
        <f t="shared" si="15"/>
        <v>-</v>
      </c>
      <c r="BX11" s="183" t="str">
        <f t="shared" si="15"/>
        <v>-</v>
      </c>
      <c r="BY11" s="183" t="str">
        <f t="shared" si="15"/>
        <v>-</v>
      </c>
      <c r="BZ11" s="183" t="str">
        <f t="shared" si="15"/>
        <v>-</v>
      </c>
      <c r="CB11" s="183"/>
      <c r="CC11" s="183"/>
      <c r="CD11" s="183"/>
      <c r="CE11" s="183"/>
      <c r="CF11" s="183"/>
      <c r="CG11" s="183"/>
      <c r="CH11" s="183"/>
      <c r="CI11" s="183"/>
      <c r="CJ11" s="183"/>
      <c r="CK11" s="183"/>
      <c r="CL11" s="183"/>
      <c r="CM11" s="183"/>
    </row>
    <row r="12" spans="1:91" ht="14.1" customHeight="1">
      <c r="A12" s="24">
        <v>4</v>
      </c>
      <c r="B12" s="2" t="s">
        <v>37</v>
      </c>
      <c r="C12" s="172">
        <v>4</v>
      </c>
      <c r="D12" s="172"/>
      <c r="E12" s="172"/>
      <c r="F12" s="172"/>
      <c r="G12" s="172"/>
      <c r="H12" s="176">
        <f t="shared" si="8"/>
        <v>51.851851851851848</v>
      </c>
      <c r="I12" s="2">
        <f t="shared" si="11"/>
        <v>108</v>
      </c>
      <c r="J12" s="2">
        <f t="shared" si="16"/>
        <v>56</v>
      </c>
      <c r="K12" s="2">
        <v>42</v>
      </c>
      <c r="L12" s="2"/>
      <c r="M12" s="2">
        <v>14</v>
      </c>
      <c r="N12" s="2">
        <v>52</v>
      </c>
      <c r="O12" s="2"/>
      <c r="P12" s="2"/>
      <c r="Q12" s="2"/>
      <c r="R12" s="2">
        <v>4</v>
      </c>
      <c r="S12" s="2"/>
      <c r="T12" s="2"/>
      <c r="U12" s="2"/>
      <c r="V12" s="2"/>
      <c r="W12" s="2"/>
      <c r="X12" s="2"/>
      <c r="Y12" s="2"/>
      <c r="Z12" s="2"/>
      <c r="AB12" s="183" t="str">
        <f t="shared" si="12"/>
        <v>-</v>
      </c>
      <c r="AC12" s="183" t="str">
        <f t="shared" si="12"/>
        <v>-</v>
      </c>
      <c r="AD12" s="183" t="str">
        <f t="shared" si="12"/>
        <v>-</v>
      </c>
      <c r="AE12" s="183">
        <f t="shared" si="12"/>
        <v>1</v>
      </c>
      <c r="AF12" s="183" t="str">
        <f t="shared" si="12"/>
        <v>-</v>
      </c>
      <c r="AG12" s="183" t="str">
        <f t="shared" si="12"/>
        <v>-</v>
      </c>
      <c r="AH12" s="183" t="str">
        <f t="shared" si="12"/>
        <v>-</v>
      </c>
      <c r="AI12" s="183" t="str">
        <f t="shared" si="12"/>
        <v>-</v>
      </c>
      <c r="AJ12" s="183" t="str">
        <f t="shared" si="12"/>
        <v>-</v>
      </c>
      <c r="AK12" s="183" t="str">
        <f t="shared" si="12"/>
        <v>-</v>
      </c>
      <c r="AL12" s="183" t="str">
        <f t="shared" si="12"/>
        <v>-</v>
      </c>
      <c r="AM12" s="183" t="str">
        <f t="shared" si="12"/>
        <v>-</v>
      </c>
      <c r="AO12" s="183" t="str">
        <f t="shared" si="13"/>
        <v>-</v>
      </c>
      <c r="AP12" s="183" t="str">
        <f t="shared" si="13"/>
        <v>-</v>
      </c>
      <c r="AQ12" s="183" t="str">
        <f t="shared" si="13"/>
        <v>-</v>
      </c>
      <c r="AR12" s="183" t="str">
        <f t="shared" si="13"/>
        <v>-</v>
      </c>
      <c r="AS12" s="183" t="str">
        <f t="shared" si="13"/>
        <v>-</v>
      </c>
      <c r="AT12" s="183" t="str">
        <f t="shared" si="13"/>
        <v>-</v>
      </c>
      <c r="AU12" s="183" t="str">
        <f t="shared" si="13"/>
        <v>-</v>
      </c>
      <c r="AV12" s="183" t="str">
        <f t="shared" si="13"/>
        <v>-</v>
      </c>
      <c r="AW12" s="183" t="str">
        <f t="shared" si="13"/>
        <v>-</v>
      </c>
      <c r="AX12" s="183" t="str">
        <f t="shared" si="13"/>
        <v>-</v>
      </c>
      <c r="AY12" s="183" t="str">
        <f t="shared" si="13"/>
        <v>-</v>
      </c>
      <c r="AZ12" s="183" t="str">
        <f t="shared" si="13"/>
        <v>-</v>
      </c>
      <c r="BB12" s="183" t="str">
        <f t="shared" si="14"/>
        <v>-</v>
      </c>
      <c r="BC12" s="183" t="str">
        <f t="shared" si="14"/>
        <v>-</v>
      </c>
      <c r="BD12" s="183" t="str">
        <f t="shared" si="14"/>
        <v>-</v>
      </c>
      <c r="BE12" s="183" t="str">
        <f t="shared" si="14"/>
        <v>-</v>
      </c>
      <c r="BF12" s="183" t="str">
        <f t="shared" si="14"/>
        <v>-</v>
      </c>
      <c r="BG12" s="183" t="str">
        <f t="shared" si="14"/>
        <v>-</v>
      </c>
      <c r="BH12" s="183" t="str">
        <f t="shared" si="14"/>
        <v>-</v>
      </c>
      <c r="BI12" s="183" t="str">
        <f t="shared" si="14"/>
        <v>-</v>
      </c>
      <c r="BJ12" s="183" t="str">
        <f t="shared" si="14"/>
        <v>-</v>
      </c>
      <c r="BK12" s="183" t="str">
        <f t="shared" si="14"/>
        <v>-</v>
      </c>
      <c r="BL12" s="183" t="str">
        <f t="shared" si="14"/>
        <v>-</v>
      </c>
      <c r="BM12" s="183" t="str">
        <f t="shared" si="14"/>
        <v>-</v>
      </c>
      <c r="BO12" s="183" t="str">
        <f t="shared" si="15"/>
        <v>-</v>
      </c>
      <c r="BP12" s="183" t="str">
        <f t="shared" si="15"/>
        <v>-</v>
      </c>
      <c r="BQ12" s="183" t="str">
        <f t="shared" si="15"/>
        <v>-</v>
      </c>
      <c r="BR12" s="183" t="str">
        <f t="shared" si="15"/>
        <v>-</v>
      </c>
      <c r="BS12" s="183" t="str">
        <f t="shared" si="15"/>
        <v>-</v>
      </c>
      <c r="BT12" s="183" t="str">
        <f t="shared" si="15"/>
        <v>-</v>
      </c>
      <c r="BU12" s="183" t="str">
        <f t="shared" si="15"/>
        <v>-</v>
      </c>
      <c r="BV12" s="183" t="str">
        <f t="shared" si="15"/>
        <v>-</v>
      </c>
      <c r="BW12" s="183" t="str">
        <f t="shared" si="15"/>
        <v>-</v>
      </c>
      <c r="BX12" s="183" t="str">
        <f t="shared" si="15"/>
        <v>-</v>
      </c>
      <c r="BY12" s="183" t="str">
        <f t="shared" si="15"/>
        <v>-</v>
      </c>
      <c r="BZ12" s="183" t="str">
        <f t="shared" si="15"/>
        <v>-</v>
      </c>
      <c r="CB12" s="183"/>
      <c r="CC12" s="183"/>
      <c r="CD12" s="183"/>
      <c r="CE12" s="183"/>
      <c r="CF12" s="183"/>
      <c r="CG12" s="183"/>
      <c r="CH12" s="183"/>
      <c r="CI12" s="183"/>
      <c r="CJ12" s="183"/>
      <c r="CK12" s="183"/>
      <c r="CL12" s="183"/>
      <c r="CM12" s="183"/>
    </row>
    <row r="13" spans="1:91" ht="14.1" customHeight="1">
      <c r="A13" s="24">
        <v>5</v>
      </c>
      <c r="B13" s="2" t="s">
        <v>38</v>
      </c>
      <c r="C13" s="172"/>
      <c r="D13" s="172">
        <v>11</v>
      </c>
      <c r="E13" s="172"/>
      <c r="F13" s="172"/>
      <c r="G13" s="172"/>
      <c r="H13" s="176">
        <f t="shared" si="8"/>
        <v>44.444444444444443</v>
      </c>
      <c r="I13" s="2">
        <f t="shared" si="11"/>
        <v>54</v>
      </c>
      <c r="J13" s="2">
        <f t="shared" si="16"/>
        <v>24</v>
      </c>
      <c r="K13" s="2">
        <v>16</v>
      </c>
      <c r="L13" s="2"/>
      <c r="M13" s="2">
        <v>8</v>
      </c>
      <c r="N13" s="2">
        <v>30</v>
      </c>
      <c r="O13" s="2"/>
      <c r="P13" s="2"/>
      <c r="Q13" s="2"/>
      <c r="R13" s="2"/>
      <c r="S13" s="2"/>
      <c r="T13" s="2"/>
      <c r="U13" s="2"/>
      <c r="V13" s="2"/>
      <c r="W13" s="2"/>
      <c r="X13" s="2"/>
      <c r="Y13" s="2">
        <v>3</v>
      </c>
      <c r="Z13" s="2"/>
      <c r="AB13" s="183" t="str">
        <f t="shared" si="12"/>
        <v>-</v>
      </c>
      <c r="AC13" s="183" t="str">
        <f t="shared" si="12"/>
        <v>-</v>
      </c>
      <c r="AD13" s="183" t="str">
        <f t="shared" si="12"/>
        <v>-</v>
      </c>
      <c r="AE13" s="183" t="str">
        <f t="shared" si="12"/>
        <v>-</v>
      </c>
      <c r="AF13" s="183" t="str">
        <f t="shared" si="12"/>
        <v>-</v>
      </c>
      <c r="AG13" s="183" t="str">
        <f t="shared" si="12"/>
        <v>-</v>
      </c>
      <c r="AH13" s="183" t="str">
        <f t="shared" si="12"/>
        <v>-</v>
      </c>
      <c r="AI13" s="183" t="str">
        <f t="shared" si="12"/>
        <v>-</v>
      </c>
      <c r="AJ13" s="183" t="str">
        <f t="shared" si="12"/>
        <v>-</v>
      </c>
      <c r="AK13" s="183" t="str">
        <f t="shared" si="12"/>
        <v>-</v>
      </c>
      <c r="AL13" s="183" t="str">
        <f t="shared" si="12"/>
        <v>-</v>
      </c>
      <c r="AM13" s="183" t="str">
        <f t="shared" si="12"/>
        <v>-</v>
      </c>
      <c r="AO13" s="183" t="str">
        <f t="shared" si="13"/>
        <v>-</v>
      </c>
      <c r="AP13" s="183" t="str">
        <f t="shared" si="13"/>
        <v>-</v>
      </c>
      <c r="AQ13" s="183" t="str">
        <f t="shared" si="13"/>
        <v>-</v>
      </c>
      <c r="AR13" s="183" t="str">
        <f t="shared" si="13"/>
        <v>-</v>
      </c>
      <c r="AS13" s="183" t="str">
        <f t="shared" si="13"/>
        <v>-</v>
      </c>
      <c r="AT13" s="183" t="str">
        <f t="shared" si="13"/>
        <v>-</v>
      </c>
      <c r="AU13" s="183" t="str">
        <f t="shared" si="13"/>
        <v>-</v>
      </c>
      <c r="AV13" s="183" t="str">
        <f t="shared" si="13"/>
        <v>-</v>
      </c>
      <c r="AW13" s="183" t="str">
        <f t="shared" si="13"/>
        <v>-</v>
      </c>
      <c r="AX13" s="183" t="str">
        <f t="shared" si="13"/>
        <v>-</v>
      </c>
      <c r="AY13" s="183">
        <f t="shared" si="13"/>
        <v>1</v>
      </c>
      <c r="AZ13" s="183" t="str">
        <f t="shared" si="13"/>
        <v>-</v>
      </c>
      <c r="BB13" s="183" t="str">
        <f t="shared" si="14"/>
        <v>-</v>
      </c>
      <c r="BC13" s="183" t="str">
        <f t="shared" si="14"/>
        <v>-</v>
      </c>
      <c r="BD13" s="183" t="str">
        <f t="shared" si="14"/>
        <v>-</v>
      </c>
      <c r="BE13" s="183" t="str">
        <f t="shared" si="14"/>
        <v>-</v>
      </c>
      <c r="BF13" s="183" t="str">
        <f t="shared" si="14"/>
        <v>-</v>
      </c>
      <c r="BG13" s="183" t="str">
        <f t="shared" si="14"/>
        <v>-</v>
      </c>
      <c r="BH13" s="183" t="str">
        <f t="shared" si="14"/>
        <v>-</v>
      </c>
      <c r="BI13" s="183" t="str">
        <f t="shared" si="14"/>
        <v>-</v>
      </c>
      <c r="BJ13" s="183" t="str">
        <f t="shared" si="14"/>
        <v>-</v>
      </c>
      <c r="BK13" s="183" t="str">
        <f t="shared" si="14"/>
        <v>-</v>
      </c>
      <c r="BL13" s="183" t="str">
        <f t="shared" si="14"/>
        <v>-</v>
      </c>
      <c r="BM13" s="183" t="str">
        <f t="shared" si="14"/>
        <v>-</v>
      </c>
      <c r="BO13" s="183" t="str">
        <f t="shared" si="15"/>
        <v>-</v>
      </c>
      <c r="BP13" s="183" t="str">
        <f t="shared" si="15"/>
        <v>-</v>
      </c>
      <c r="BQ13" s="183" t="str">
        <f t="shared" si="15"/>
        <v>-</v>
      </c>
      <c r="BR13" s="183" t="str">
        <f t="shared" si="15"/>
        <v>-</v>
      </c>
      <c r="BS13" s="183" t="str">
        <f t="shared" si="15"/>
        <v>-</v>
      </c>
      <c r="BT13" s="183" t="str">
        <f t="shared" si="15"/>
        <v>-</v>
      </c>
      <c r="BU13" s="183" t="str">
        <f t="shared" si="15"/>
        <v>-</v>
      </c>
      <c r="BV13" s="183" t="str">
        <f t="shared" si="15"/>
        <v>-</v>
      </c>
      <c r="BW13" s="183" t="str">
        <f t="shared" si="15"/>
        <v>-</v>
      </c>
      <c r="BX13" s="183" t="str">
        <f t="shared" si="15"/>
        <v>-</v>
      </c>
      <c r="BY13" s="183" t="str">
        <f t="shared" si="15"/>
        <v>-</v>
      </c>
      <c r="BZ13" s="183" t="str">
        <f t="shared" si="15"/>
        <v>-</v>
      </c>
      <c r="CB13" s="183"/>
      <c r="CC13" s="183"/>
      <c r="CD13" s="183"/>
      <c r="CE13" s="183"/>
      <c r="CF13" s="183"/>
      <c r="CG13" s="183"/>
      <c r="CH13" s="183"/>
      <c r="CI13" s="183"/>
      <c r="CJ13" s="183"/>
      <c r="CK13" s="183"/>
      <c r="CL13" s="183"/>
      <c r="CM13" s="183"/>
    </row>
    <row r="14" spans="1:91" ht="14.1" customHeight="1">
      <c r="A14" s="24">
        <v>6</v>
      </c>
      <c r="B14" s="2" t="s">
        <v>39</v>
      </c>
      <c r="C14" s="172"/>
      <c r="D14" s="172">
        <v>5</v>
      </c>
      <c r="E14" s="172"/>
      <c r="F14" s="172"/>
      <c r="G14" s="172"/>
      <c r="H14" s="176">
        <f t="shared" si="8"/>
        <v>29.629629629629626</v>
      </c>
      <c r="I14" s="2">
        <f t="shared" si="11"/>
        <v>54</v>
      </c>
      <c r="J14" s="2">
        <f t="shared" si="16"/>
        <v>16</v>
      </c>
      <c r="K14" s="2">
        <v>10</v>
      </c>
      <c r="L14" s="2"/>
      <c r="M14" s="2">
        <v>8</v>
      </c>
      <c r="N14" s="2">
        <v>38</v>
      </c>
      <c r="O14" s="2"/>
      <c r="P14" s="2"/>
      <c r="Q14" s="2"/>
      <c r="R14" s="2"/>
      <c r="S14" s="2">
        <v>2</v>
      </c>
      <c r="T14" s="2"/>
      <c r="U14" s="2"/>
      <c r="V14" s="2"/>
      <c r="W14" s="2"/>
      <c r="X14" s="2"/>
      <c r="Y14" s="2"/>
      <c r="Z14" s="2"/>
      <c r="AB14" s="183" t="str">
        <f t="shared" si="12"/>
        <v>-</v>
      </c>
      <c r="AC14" s="183" t="str">
        <f t="shared" si="12"/>
        <v>-</v>
      </c>
      <c r="AD14" s="183" t="str">
        <f t="shared" si="12"/>
        <v>-</v>
      </c>
      <c r="AE14" s="183" t="str">
        <f t="shared" si="12"/>
        <v>-</v>
      </c>
      <c r="AF14" s="183" t="str">
        <f t="shared" si="12"/>
        <v>-</v>
      </c>
      <c r="AG14" s="183" t="str">
        <f t="shared" si="12"/>
        <v>-</v>
      </c>
      <c r="AH14" s="183" t="str">
        <f t="shared" si="12"/>
        <v>-</v>
      </c>
      <c r="AI14" s="183" t="str">
        <f t="shared" si="12"/>
        <v>-</v>
      </c>
      <c r="AJ14" s="183" t="str">
        <f t="shared" si="12"/>
        <v>-</v>
      </c>
      <c r="AK14" s="183" t="str">
        <f t="shared" si="12"/>
        <v>-</v>
      </c>
      <c r="AL14" s="183" t="str">
        <f t="shared" si="12"/>
        <v>-</v>
      </c>
      <c r="AM14" s="183" t="str">
        <f t="shared" si="12"/>
        <v>-</v>
      </c>
      <c r="AO14" s="183" t="str">
        <f t="shared" si="13"/>
        <v>-</v>
      </c>
      <c r="AP14" s="183" t="str">
        <f t="shared" si="13"/>
        <v>-</v>
      </c>
      <c r="AQ14" s="183" t="str">
        <f t="shared" si="13"/>
        <v>-</v>
      </c>
      <c r="AR14" s="183" t="str">
        <f t="shared" si="13"/>
        <v>-</v>
      </c>
      <c r="AS14" s="183">
        <f t="shared" si="13"/>
        <v>1</v>
      </c>
      <c r="AT14" s="183" t="str">
        <f t="shared" si="13"/>
        <v>-</v>
      </c>
      <c r="AU14" s="183" t="str">
        <f t="shared" si="13"/>
        <v>-</v>
      </c>
      <c r="AV14" s="183" t="str">
        <f t="shared" si="13"/>
        <v>-</v>
      </c>
      <c r="AW14" s="183" t="str">
        <f t="shared" si="13"/>
        <v>-</v>
      </c>
      <c r="AX14" s="183" t="str">
        <f t="shared" si="13"/>
        <v>-</v>
      </c>
      <c r="AY14" s="183" t="str">
        <f t="shared" si="13"/>
        <v>-</v>
      </c>
      <c r="AZ14" s="183" t="str">
        <f t="shared" si="13"/>
        <v>-</v>
      </c>
      <c r="BB14" s="183" t="str">
        <f t="shared" si="14"/>
        <v>-</v>
      </c>
      <c r="BC14" s="183" t="str">
        <f t="shared" si="14"/>
        <v>-</v>
      </c>
      <c r="BD14" s="183" t="str">
        <f t="shared" si="14"/>
        <v>-</v>
      </c>
      <c r="BE14" s="183" t="str">
        <f t="shared" si="14"/>
        <v>-</v>
      </c>
      <c r="BF14" s="183" t="str">
        <f t="shared" si="14"/>
        <v>-</v>
      </c>
      <c r="BG14" s="183" t="str">
        <f t="shared" si="14"/>
        <v>-</v>
      </c>
      <c r="BH14" s="183" t="str">
        <f t="shared" si="14"/>
        <v>-</v>
      </c>
      <c r="BI14" s="183" t="str">
        <f t="shared" si="14"/>
        <v>-</v>
      </c>
      <c r="BJ14" s="183" t="str">
        <f t="shared" si="14"/>
        <v>-</v>
      </c>
      <c r="BK14" s="183" t="str">
        <f t="shared" si="14"/>
        <v>-</v>
      </c>
      <c r="BL14" s="183" t="str">
        <f t="shared" si="14"/>
        <v>-</v>
      </c>
      <c r="BM14" s="183" t="str">
        <f t="shared" si="14"/>
        <v>-</v>
      </c>
      <c r="BO14" s="183" t="str">
        <f t="shared" si="15"/>
        <v>-</v>
      </c>
      <c r="BP14" s="183" t="str">
        <f t="shared" si="15"/>
        <v>-</v>
      </c>
      <c r="BQ14" s="183" t="str">
        <f t="shared" si="15"/>
        <v>-</v>
      </c>
      <c r="BR14" s="183" t="str">
        <f t="shared" si="15"/>
        <v>-</v>
      </c>
      <c r="BS14" s="183" t="str">
        <f t="shared" si="15"/>
        <v>-</v>
      </c>
      <c r="BT14" s="183" t="str">
        <f t="shared" si="15"/>
        <v>-</v>
      </c>
      <c r="BU14" s="183" t="str">
        <f t="shared" si="15"/>
        <v>-</v>
      </c>
      <c r="BV14" s="183" t="str">
        <f t="shared" si="15"/>
        <v>-</v>
      </c>
      <c r="BW14" s="183" t="str">
        <f t="shared" si="15"/>
        <v>-</v>
      </c>
      <c r="BX14" s="183" t="str">
        <f t="shared" si="15"/>
        <v>-</v>
      </c>
      <c r="BY14" s="183" t="str">
        <f t="shared" si="15"/>
        <v>-</v>
      </c>
      <c r="BZ14" s="183" t="str">
        <f t="shared" si="15"/>
        <v>-</v>
      </c>
      <c r="CB14" s="183"/>
      <c r="CC14" s="183"/>
      <c r="CD14" s="183"/>
      <c r="CE14" s="183"/>
      <c r="CF14" s="183"/>
      <c r="CG14" s="183"/>
      <c r="CH14" s="183"/>
      <c r="CI14" s="183"/>
      <c r="CJ14" s="183"/>
      <c r="CK14" s="183"/>
      <c r="CL14" s="183"/>
      <c r="CM14" s="183"/>
    </row>
    <row r="15" spans="1:91" ht="14.1" customHeight="1">
      <c r="A15" s="24">
        <v>7</v>
      </c>
      <c r="B15" s="2" t="s">
        <v>40</v>
      </c>
      <c r="C15" s="172">
        <v>7</v>
      </c>
      <c r="D15" s="172"/>
      <c r="E15" s="172"/>
      <c r="F15" s="172"/>
      <c r="G15" s="172"/>
      <c r="H15" s="176">
        <f t="shared" si="8"/>
        <v>51.851851851851848</v>
      </c>
      <c r="I15" s="2">
        <f t="shared" si="11"/>
        <v>108</v>
      </c>
      <c r="J15" s="2">
        <f t="shared" si="16"/>
        <v>56</v>
      </c>
      <c r="K15" s="2">
        <v>42</v>
      </c>
      <c r="L15" s="2"/>
      <c r="M15" s="2">
        <v>14</v>
      </c>
      <c r="N15" s="2">
        <v>52</v>
      </c>
      <c r="O15" s="2"/>
      <c r="P15" s="2"/>
      <c r="Q15" s="2"/>
      <c r="R15" s="2"/>
      <c r="S15" s="2"/>
      <c r="T15" s="2"/>
      <c r="U15" s="2">
        <v>4</v>
      </c>
      <c r="V15" s="2"/>
      <c r="W15" s="2"/>
      <c r="X15" s="2"/>
      <c r="Y15" s="2"/>
      <c r="Z15" s="2"/>
      <c r="AB15" s="183" t="str">
        <f t="shared" si="12"/>
        <v>-</v>
      </c>
      <c r="AC15" s="183" t="str">
        <f t="shared" si="12"/>
        <v>-</v>
      </c>
      <c r="AD15" s="183" t="str">
        <f t="shared" si="12"/>
        <v>-</v>
      </c>
      <c r="AE15" s="183" t="str">
        <f t="shared" si="12"/>
        <v>-</v>
      </c>
      <c r="AF15" s="183" t="str">
        <f t="shared" si="12"/>
        <v>-</v>
      </c>
      <c r="AG15" s="183" t="str">
        <f t="shared" si="12"/>
        <v>-</v>
      </c>
      <c r="AH15" s="183">
        <f t="shared" si="12"/>
        <v>1</v>
      </c>
      <c r="AI15" s="183" t="str">
        <f t="shared" si="12"/>
        <v>-</v>
      </c>
      <c r="AJ15" s="183" t="str">
        <f t="shared" si="12"/>
        <v>-</v>
      </c>
      <c r="AK15" s="183" t="str">
        <f t="shared" si="12"/>
        <v>-</v>
      </c>
      <c r="AL15" s="183" t="str">
        <f t="shared" si="12"/>
        <v>-</v>
      </c>
      <c r="AM15" s="183" t="str">
        <f t="shared" si="12"/>
        <v>-</v>
      </c>
      <c r="AO15" s="183" t="str">
        <f t="shared" si="13"/>
        <v>-</v>
      </c>
      <c r="AP15" s="183" t="str">
        <f t="shared" si="13"/>
        <v>-</v>
      </c>
      <c r="AQ15" s="183" t="str">
        <f t="shared" si="13"/>
        <v>-</v>
      </c>
      <c r="AR15" s="183" t="str">
        <f t="shared" si="13"/>
        <v>-</v>
      </c>
      <c r="AS15" s="183" t="str">
        <f t="shared" si="13"/>
        <v>-</v>
      </c>
      <c r="AT15" s="183" t="str">
        <f t="shared" si="13"/>
        <v>-</v>
      </c>
      <c r="AU15" s="183" t="str">
        <f t="shared" si="13"/>
        <v>-</v>
      </c>
      <c r="AV15" s="183" t="str">
        <f t="shared" si="13"/>
        <v>-</v>
      </c>
      <c r="AW15" s="183" t="str">
        <f t="shared" si="13"/>
        <v>-</v>
      </c>
      <c r="AX15" s="183" t="str">
        <f t="shared" si="13"/>
        <v>-</v>
      </c>
      <c r="AY15" s="183" t="str">
        <f t="shared" si="13"/>
        <v>-</v>
      </c>
      <c r="AZ15" s="183" t="str">
        <f t="shared" si="13"/>
        <v>-</v>
      </c>
      <c r="BB15" s="183" t="str">
        <f t="shared" si="14"/>
        <v>-</v>
      </c>
      <c r="BC15" s="183" t="str">
        <f t="shared" si="14"/>
        <v>-</v>
      </c>
      <c r="BD15" s="183" t="str">
        <f t="shared" si="14"/>
        <v>-</v>
      </c>
      <c r="BE15" s="183" t="str">
        <f t="shared" si="14"/>
        <v>-</v>
      </c>
      <c r="BF15" s="183" t="str">
        <f t="shared" si="14"/>
        <v>-</v>
      </c>
      <c r="BG15" s="183" t="str">
        <f t="shared" si="14"/>
        <v>-</v>
      </c>
      <c r="BH15" s="183" t="str">
        <f t="shared" si="14"/>
        <v>-</v>
      </c>
      <c r="BI15" s="183" t="str">
        <f t="shared" si="14"/>
        <v>-</v>
      </c>
      <c r="BJ15" s="183" t="str">
        <f t="shared" si="14"/>
        <v>-</v>
      </c>
      <c r="BK15" s="183" t="str">
        <f t="shared" si="14"/>
        <v>-</v>
      </c>
      <c r="BL15" s="183" t="str">
        <f t="shared" si="14"/>
        <v>-</v>
      </c>
      <c r="BM15" s="183" t="str">
        <f t="shared" si="14"/>
        <v>-</v>
      </c>
      <c r="BO15" s="183" t="str">
        <f t="shared" si="15"/>
        <v>-</v>
      </c>
      <c r="BP15" s="183" t="str">
        <f t="shared" si="15"/>
        <v>-</v>
      </c>
      <c r="BQ15" s="183" t="str">
        <f t="shared" si="15"/>
        <v>-</v>
      </c>
      <c r="BR15" s="183" t="str">
        <f t="shared" si="15"/>
        <v>-</v>
      </c>
      <c r="BS15" s="183" t="str">
        <f t="shared" si="15"/>
        <v>-</v>
      </c>
      <c r="BT15" s="183" t="str">
        <f t="shared" si="15"/>
        <v>-</v>
      </c>
      <c r="BU15" s="183" t="str">
        <f t="shared" si="15"/>
        <v>-</v>
      </c>
      <c r="BV15" s="183" t="str">
        <f t="shared" si="15"/>
        <v>-</v>
      </c>
      <c r="BW15" s="183" t="str">
        <f t="shared" si="15"/>
        <v>-</v>
      </c>
      <c r="BX15" s="183" t="str">
        <f t="shared" si="15"/>
        <v>-</v>
      </c>
      <c r="BY15" s="183" t="str">
        <f t="shared" si="15"/>
        <v>-</v>
      </c>
      <c r="BZ15" s="183" t="str">
        <f t="shared" si="15"/>
        <v>-</v>
      </c>
      <c r="CB15" s="183"/>
      <c r="CC15" s="183"/>
      <c r="CD15" s="183"/>
      <c r="CE15" s="183"/>
      <c r="CF15" s="183"/>
      <c r="CG15" s="183"/>
      <c r="CH15" s="183"/>
      <c r="CI15" s="183"/>
      <c r="CJ15" s="183"/>
      <c r="CK15" s="183"/>
      <c r="CL15" s="183"/>
      <c r="CM15" s="183"/>
    </row>
    <row r="16" spans="1:91" ht="14.1" customHeight="1">
      <c r="A16" s="24">
        <v>8</v>
      </c>
      <c r="B16" s="2" t="s">
        <v>41</v>
      </c>
      <c r="C16" s="172">
        <v>9</v>
      </c>
      <c r="D16" s="172"/>
      <c r="E16" s="172"/>
      <c r="F16" s="172"/>
      <c r="G16" s="172"/>
      <c r="H16" s="176">
        <f t="shared" si="8"/>
        <v>33.333333333333329</v>
      </c>
      <c r="I16" s="2">
        <f t="shared" si="11"/>
        <v>108</v>
      </c>
      <c r="J16" s="2">
        <f t="shared" si="16"/>
        <v>36</v>
      </c>
      <c r="K16" s="2">
        <v>24</v>
      </c>
      <c r="L16" s="2"/>
      <c r="M16" s="2">
        <v>12</v>
      </c>
      <c r="N16" s="2">
        <v>72</v>
      </c>
      <c r="O16" s="2"/>
      <c r="P16" s="2"/>
      <c r="Q16" s="2"/>
      <c r="R16" s="2"/>
      <c r="S16" s="2"/>
      <c r="T16" s="2"/>
      <c r="U16" s="2"/>
      <c r="V16" s="2"/>
      <c r="W16" s="2">
        <v>3</v>
      </c>
      <c r="X16" s="2"/>
      <c r="Y16" s="2"/>
      <c r="Z16" s="2"/>
      <c r="AB16" s="183" t="str">
        <f t="shared" si="12"/>
        <v>-</v>
      </c>
      <c r="AC16" s="183" t="str">
        <f t="shared" si="12"/>
        <v>-</v>
      </c>
      <c r="AD16" s="183" t="str">
        <f t="shared" si="12"/>
        <v>-</v>
      </c>
      <c r="AE16" s="183" t="str">
        <f t="shared" si="12"/>
        <v>-</v>
      </c>
      <c r="AF16" s="183" t="str">
        <f t="shared" si="12"/>
        <v>-</v>
      </c>
      <c r="AG16" s="183" t="str">
        <f t="shared" si="12"/>
        <v>-</v>
      </c>
      <c r="AH16" s="183" t="str">
        <f t="shared" si="12"/>
        <v>-</v>
      </c>
      <c r="AI16" s="183" t="str">
        <f t="shared" si="12"/>
        <v>-</v>
      </c>
      <c r="AJ16" s="183">
        <f t="shared" si="12"/>
        <v>1</v>
      </c>
      <c r="AK16" s="183" t="str">
        <f t="shared" si="12"/>
        <v>-</v>
      </c>
      <c r="AL16" s="183" t="str">
        <f t="shared" si="12"/>
        <v>-</v>
      </c>
      <c r="AM16" s="183" t="str">
        <f t="shared" si="12"/>
        <v>-</v>
      </c>
      <c r="AO16" s="183" t="str">
        <f t="shared" si="13"/>
        <v>-</v>
      </c>
      <c r="AP16" s="183" t="str">
        <f t="shared" si="13"/>
        <v>-</v>
      </c>
      <c r="AQ16" s="183" t="str">
        <f t="shared" si="13"/>
        <v>-</v>
      </c>
      <c r="AR16" s="183" t="str">
        <f t="shared" si="13"/>
        <v>-</v>
      </c>
      <c r="AS16" s="183" t="str">
        <f t="shared" si="13"/>
        <v>-</v>
      </c>
      <c r="AT16" s="183" t="str">
        <f t="shared" si="13"/>
        <v>-</v>
      </c>
      <c r="AU16" s="183" t="str">
        <f t="shared" si="13"/>
        <v>-</v>
      </c>
      <c r="AV16" s="183" t="str">
        <f t="shared" si="13"/>
        <v>-</v>
      </c>
      <c r="AW16" s="183" t="str">
        <f t="shared" si="13"/>
        <v>-</v>
      </c>
      <c r="AX16" s="183" t="str">
        <f t="shared" si="13"/>
        <v>-</v>
      </c>
      <c r="AY16" s="183" t="str">
        <f t="shared" si="13"/>
        <v>-</v>
      </c>
      <c r="AZ16" s="183" t="str">
        <f t="shared" si="13"/>
        <v>-</v>
      </c>
      <c r="BB16" s="183" t="str">
        <f t="shared" si="14"/>
        <v>-</v>
      </c>
      <c r="BC16" s="183" t="str">
        <f t="shared" si="14"/>
        <v>-</v>
      </c>
      <c r="BD16" s="183" t="str">
        <f t="shared" si="14"/>
        <v>-</v>
      </c>
      <c r="BE16" s="183" t="str">
        <f t="shared" si="14"/>
        <v>-</v>
      </c>
      <c r="BF16" s="183" t="str">
        <f t="shared" si="14"/>
        <v>-</v>
      </c>
      <c r="BG16" s="183" t="str">
        <f t="shared" si="14"/>
        <v>-</v>
      </c>
      <c r="BH16" s="183" t="str">
        <f t="shared" si="14"/>
        <v>-</v>
      </c>
      <c r="BI16" s="183" t="str">
        <f t="shared" si="14"/>
        <v>-</v>
      </c>
      <c r="BJ16" s="183" t="str">
        <f t="shared" si="14"/>
        <v>-</v>
      </c>
      <c r="BK16" s="183" t="str">
        <f t="shared" si="14"/>
        <v>-</v>
      </c>
      <c r="BL16" s="183" t="str">
        <f t="shared" si="14"/>
        <v>-</v>
      </c>
      <c r="BM16" s="183" t="str">
        <f t="shared" si="14"/>
        <v>-</v>
      </c>
      <c r="BO16" s="183" t="str">
        <f t="shared" si="15"/>
        <v>-</v>
      </c>
      <c r="BP16" s="183" t="str">
        <f t="shared" si="15"/>
        <v>-</v>
      </c>
      <c r="BQ16" s="183" t="str">
        <f t="shared" si="15"/>
        <v>-</v>
      </c>
      <c r="BR16" s="183" t="str">
        <f t="shared" si="15"/>
        <v>-</v>
      </c>
      <c r="BS16" s="183" t="str">
        <f t="shared" si="15"/>
        <v>-</v>
      </c>
      <c r="BT16" s="183" t="str">
        <f t="shared" si="15"/>
        <v>-</v>
      </c>
      <c r="BU16" s="183" t="str">
        <f t="shared" si="15"/>
        <v>-</v>
      </c>
      <c r="BV16" s="183" t="str">
        <f t="shared" si="15"/>
        <v>-</v>
      </c>
      <c r="BW16" s="183" t="str">
        <f t="shared" si="15"/>
        <v>-</v>
      </c>
      <c r="BX16" s="183" t="str">
        <f t="shared" si="15"/>
        <v>-</v>
      </c>
      <c r="BY16" s="183" t="str">
        <f t="shared" si="15"/>
        <v>-</v>
      </c>
      <c r="BZ16" s="183" t="str">
        <f t="shared" si="15"/>
        <v>-</v>
      </c>
      <c r="CB16" s="183"/>
      <c r="CC16" s="183"/>
      <c r="CD16" s="183"/>
      <c r="CE16" s="183"/>
      <c r="CF16" s="183"/>
      <c r="CG16" s="183"/>
      <c r="CH16" s="183"/>
      <c r="CI16" s="183"/>
      <c r="CJ16" s="183"/>
      <c r="CK16" s="183"/>
      <c r="CL16" s="183"/>
      <c r="CM16" s="183"/>
    </row>
    <row r="17" spans="1:91">
      <c r="A17" s="65">
        <v>9</v>
      </c>
      <c r="B17" s="83" t="s">
        <v>42</v>
      </c>
      <c r="C17" s="172"/>
      <c r="D17" s="172">
        <v>2</v>
      </c>
      <c r="E17" s="172"/>
      <c r="F17" s="172"/>
      <c r="G17" s="172"/>
      <c r="H17" s="176">
        <f t="shared" si="8"/>
        <v>39.506172839506171</v>
      </c>
      <c r="I17" s="2">
        <f t="shared" si="11"/>
        <v>81</v>
      </c>
      <c r="J17" s="2">
        <f t="shared" si="16"/>
        <v>32</v>
      </c>
      <c r="K17" s="2">
        <v>24</v>
      </c>
      <c r="L17" s="2"/>
      <c r="M17" s="2">
        <v>8</v>
      </c>
      <c r="N17" s="2">
        <v>49</v>
      </c>
      <c r="O17" s="2"/>
      <c r="P17" s="2">
        <v>4</v>
      </c>
      <c r="Q17" s="2"/>
      <c r="R17" s="2"/>
      <c r="S17" s="2"/>
      <c r="T17" s="2"/>
      <c r="U17" s="2"/>
      <c r="V17" s="2"/>
      <c r="W17" s="2"/>
      <c r="X17" s="2"/>
      <c r="Y17" s="2"/>
      <c r="Z17" s="2"/>
      <c r="AB17" s="183" t="str">
        <f t="shared" si="12"/>
        <v>-</v>
      </c>
      <c r="AC17" s="183" t="str">
        <f t="shared" si="12"/>
        <v>-</v>
      </c>
      <c r="AD17" s="183" t="str">
        <f t="shared" si="12"/>
        <v>-</v>
      </c>
      <c r="AE17" s="183" t="str">
        <f t="shared" si="12"/>
        <v>-</v>
      </c>
      <c r="AF17" s="183" t="str">
        <f t="shared" si="12"/>
        <v>-</v>
      </c>
      <c r="AG17" s="183" t="str">
        <f t="shared" si="12"/>
        <v>-</v>
      </c>
      <c r="AH17" s="183" t="str">
        <f t="shared" si="12"/>
        <v>-</v>
      </c>
      <c r="AI17" s="183" t="str">
        <f t="shared" si="12"/>
        <v>-</v>
      </c>
      <c r="AJ17" s="183" t="str">
        <f t="shared" si="12"/>
        <v>-</v>
      </c>
      <c r="AK17" s="183" t="str">
        <f t="shared" si="12"/>
        <v>-</v>
      </c>
      <c r="AL17" s="183" t="str">
        <f t="shared" si="12"/>
        <v>-</v>
      </c>
      <c r="AM17" s="183" t="str">
        <f t="shared" si="12"/>
        <v>-</v>
      </c>
      <c r="AO17" s="183" t="str">
        <f t="shared" si="13"/>
        <v>-</v>
      </c>
      <c r="AP17" s="183">
        <f t="shared" si="13"/>
        <v>1</v>
      </c>
      <c r="AQ17" s="183" t="str">
        <f t="shared" si="13"/>
        <v>-</v>
      </c>
      <c r="AR17" s="183" t="str">
        <f t="shared" si="13"/>
        <v>-</v>
      </c>
      <c r="AS17" s="183" t="str">
        <f t="shared" si="13"/>
        <v>-</v>
      </c>
      <c r="AT17" s="183" t="str">
        <f t="shared" si="13"/>
        <v>-</v>
      </c>
      <c r="AU17" s="183" t="str">
        <f t="shared" si="13"/>
        <v>-</v>
      </c>
      <c r="AV17" s="183" t="str">
        <f t="shared" si="13"/>
        <v>-</v>
      </c>
      <c r="AW17" s="183" t="str">
        <f t="shared" si="13"/>
        <v>-</v>
      </c>
      <c r="AX17" s="183" t="str">
        <f t="shared" si="13"/>
        <v>-</v>
      </c>
      <c r="AY17" s="183" t="str">
        <f t="shared" si="13"/>
        <v>-</v>
      </c>
      <c r="AZ17" s="183" t="str">
        <f t="shared" si="13"/>
        <v>-</v>
      </c>
      <c r="BB17" s="183" t="str">
        <f t="shared" si="14"/>
        <v>-</v>
      </c>
      <c r="BC17" s="183" t="str">
        <f t="shared" si="14"/>
        <v>-</v>
      </c>
      <c r="BD17" s="183" t="str">
        <f t="shared" si="14"/>
        <v>-</v>
      </c>
      <c r="BE17" s="183" t="str">
        <f t="shared" si="14"/>
        <v>-</v>
      </c>
      <c r="BF17" s="183" t="str">
        <f t="shared" si="14"/>
        <v>-</v>
      </c>
      <c r="BG17" s="183" t="str">
        <f t="shared" si="14"/>
        <v>-</v>
      </c>
      <c r="BH17" s="183" t="str">
        <f t="shared" si="14"/>
        <v>-</v>
      </c>
      <c r="BI17" s="183" t="str">
        <f t="shared" si="14"/>
        <v>-</v>
      </c>
      <c r="BJ17" s="183" t="str">
        <f t="shared" si="14"/>
        <v>-</v>
      </c>
      <c r="BK17" s="183" t="str">
        <f t="shared" si="14"/>
        <v>-</v>
      </c>
      <c r="BL17" s="183" t="str">
        <f t="shared" si="14"/>
        <v>-</v>
      </c>
      <c r="BM17" s="183" t="str">
        <f t="shared" si="14"/>
        <v>-</v>
      </c>
      <c r="BO17" s="183" t="str">
        <f t="shared" si="15"/>
        <v>-</v>
      </c>
      <c r="BP17" s="183" t="str">
        <f t="shared" si="15"/>
        <v>-</v>
      </c>
      <c r="BQ17" s="183" t="str">
        <f t="shared" si="15"/>
        <v>-</v>
      </c>
      <c r="BR17" s="183" t="str">
        <f t="shared" si="15"/>
        <v>-</v>
      </c>
      <c r="BS17" s="183" t="str">
        <f t="shared" si="15"/>
        <v>-</v>
      </c>
      <c r="BT17" s="183" t="str">
        <f t="shared" si="15"/>
        <v>-</v>
      </c>
      <c r="BU17" s="183" t="str">
        <f t="shared" si="15"/>
        <v>-</v>
      </c>
      <c r="BV17" s="183" t="str">
        <f t="shared" si="15"/>
        <v>-</v>
      </c>
      <c r="BW17" s="183" t="str">
        <f t="shared" si="15"/>
        <v>-</v>
      </c>
      <c r="BX17" s="183" t="str">
        <f t="shared" si="15"/>
        <v>-</v>
      </c>
      <c r="BY17" s="183" t="str">
        <f t="shared" si="15"/>
        <v>-</v>
      </c>
      <c r="BZ17" s="183" t="str">
        <f t="shared" si="15"/>
        <v>-</v>
      </c>
      <c r="CB17" s="183"/>
      <c r="CC17" s="183"/>
      <c r="CD17" s="183"/>
      <c r="CE17" s="183"/>
      <c r="CF17" s="183"/>
      <c r="CG17" s="183"/>
      <c r="CH17" s="183"/>
      <c r="CI17" s="183"/>
      <c r="CJ17" s="183"/>
      <c r="CK17" s="183"/>
      <c r="CL17" s="183"/>
      <c r="CM17" s="183"/>
    </row>
    <row r="18" spans="1:91" ht="14.1" customHeight="1">
      <c r="A18" s="25">
        <v>10</v>
      </c>
      <c r="B18" s="2" t="s">
        <v>43</v>
      </c>
      <c r="C18" s="172"/>
      <c r="D18" s="172">
        <v>8</v>
      </c>
      <c r="E18" s="172"/>
      <c r="F18" s="172"/>
      <c r="G18" s="172"/>
      <c r="H18" s="176">
        <f t="shared" si="8"/>
        <v>44.444444444444443</v>
      </c>
      <c r="I18" s="2">
        <f t="shared" si="11"/>
        <v>54</v>
      </c>
      <c r="J18" s="2">
        <f t="shared" si="16"/>
        <v>24</v>
      </c>
      <c r="K18" s="2">
        <v>16</v>
      </c>
      <c r="L18" s="2"/>
      <c r="M18" s="2">
        <v>8</v>
      </c>
      <c r="N18" s="2">
        <v>30</v>
      </c>
      <c r="O18" s="2"/>
      <c r="P18" s="2"/>
      <c r="Q18" s="2"/>
      <c r="R18" s="2"/>
      <c r="S18" s="2"/>
      <c r="T18" s="2"/>
      <c r="U18" s="2"/>
      <c r="V18" s="2">
        <v>3</v>
      </c>
      <c r="W18" s="2"/>
      <c r="X18" s="2"/>
      <c r="Y18" s="2"/>
      <c r="Z18" s="2"/>
      <c r="AB18" s="183" t="str">
        <f t="shared" si="12"/>
        <v>-</v>
      </c>
      <c r="AC18" s="183" t="str">
        <f t="shared" si="12"/>
        <v>-</v>
      </c>
      <c r="AD18" s="183" t="str">
        <f t="shared" si="12"/>
        <v>-</v>
      </c>
      <c r="AE18" s="183" t="str">
        <f t="shared" si="12"/>
        <v>-</v>
      </c>
      <c r="AF18" s="183" t="str">
        <f t="shared" si="12"/>
        <v>-</v>
      </c>
      <c r="AG18" s="183" t="str">
        <f t="shared" si="12"/>
        <v>-</v>
      </c>
      <c r="AH18" s="183" t="str">
        <f t="shared" si="12"/>
        <v>-</v>
      </c>
      <c r="AI18" s="183" t="str">
        <f t="shared" si="12"/>
        <v>-</v>
      </c>
      <c r="AJ18" s="183" t="str">
        <f t="shared" si="12"/>
        <v>-</v>
      </c>
      <c r="AK18" s="183" t="str">
        <f t="shared" si="12"/>
        <v>-</v>
      </c>
      <c r="AL18" s="183" t="str">
        <f t="shared" si="12"/>
        <v>-</v>
      </c>
      <c r="AM18" s="183" t="str">
        <f t="shared" si="12"/>
        <v>-</v>
      </c>
      <c r="AO18" s="183" t="str">
        <f t="shared" si="13"/>
        <v>-</v>
      </c>
      <c r="AP18" s="183" t="str">
        <f t="shared" si="13"/>
        <v>-</v>
      </c>
      <c r="AQ18" s="183" t="str">
        <f t="shared" si="13"/>
        <v>-</v>
      </c>
      <c r="AR18" s="183" t="str">
        <f t="shared" si="13"/>
        <v>-</v>
      </c>
      <c r="AS18" s="183" t="str">
        <f t="shared" si="13"/>
        <v>-</v>
      </c>
      <c r="AT18" s="183" t="str">
        <f t="shared" si="13"/>
        <v>-</v>
      </c>
      <c r="AU18" s="183" t="str">
        <f t="shared" si="13"/>
        <v>-</v>
      </c>
      <c r="AV18" s="183">
        <f t="shared" si="13"/>
        <v>1</v>
      </c>
      <c r="AW18" s="183" t="str">
        <f t="shared" si="13"/>
        <v>-</v>
      </c>
      <c r="AX18" s="183" t="str">
        <f t="shared" si="13"/>
        <v>-</v>
      </c>
      <c r="AY18" s="183" t="str">
        <f t="shared" si="13"/>
        <v>-</v>
      </c>
      <c r="AZ18" s="183" t="str">
        <f t="shared" si="13"/>
        <v>-</v>
      </c>
      <c r="BB18" s="183" t="str">
        <f t="shared" si="14"/>
        <v>-</v>
      </c>
      <c r="BC18" s="183" t="str">
        <f t="shared" si="14"/>
        <v>-</v>
      </c>
      <c r="BD18" s="183" t="str">
        <f t="shared" si="14"/>
        <v>-</v>
      </c>
      <c r="BE18" s="183" t="str">
        <f t="shared" si="14"/>
        <v>-</v>
      </c>
      <c r="BF18" s="183" t="str">
        <f t="shared" si="14"/>
        <v>-</v>
      </c>
      <c r="BG18" s="183" t="str">
        <f t="shared" si="14"/>
        <v>-</v>
      </c>
      <c r="BH18" s="183" t="str">
        <f t="shared" si="14"/>
        <v>-</v>
      </c>
      <c r="BI18" s="183" t="str">
        <f t="shared" si="14"/>
        <v>-</v>
      </c>
      <c r="BJ18" s="183" t="str">
        <f t="shared" si="14"/>
        <v>-</v>
      </c>
      <c r="BK18" s="183" t="str">
        <f t="shared" si="14"/>
        <v>-</v>
      </c>
      <c r="BL18" s="183" t="str">
        <f t="shared" si="14"/>
        <v>-</v>
      </c>
      <c r="BM18" s="183" t="str">
        <f t="shared" si="14"/>
        <v>-</v>
      </c>
      <c r="BO18" s="183" t="str">
        <f t="shared" si="15"/>
        <v>-</v>
      </c>
      <c r="BP18" s="183" t="str">
        <f t="shared" si="15"/>
        <v>-</v>
      </c>
      <c r="BQ18" s="183" t="str">
        <f t="shared" si="15"/>
        <v>-</v>
      </c>
      <c r="BR18" s="183" t="str">
        <f t="shared" si="15"/>
        <v>-</v>
      </c>
      <c r="BS18" s="183" t="str">
        <f t="shared" si="15"/>
        <v>-</v>
      </c>
      <c r="BT18" s="183" t="str">
        <f t="shared" si="15"/>
        <v>-</v>
      </c>
      <c r="BU18" s="183" t="str">
        <f t="shared" si="15"/>
        <v>-</v>
      </c>
      <c r="BV18" s="183" t="str">
        <f t="shared" si="15"/>
        <v>-</v>
      </c>
      <c r="BW18" s="183" t="str">
        <f t="shared" si="15"/>
        <v>-</v>
      </c>
      <c r="BX18" s="183" t="str">
        <f t="shared" si="15"/>
        <v>-</v>
      </c>
      <c r="BY18" s="183" t="str">
        <f t="shared" si="15"/>
        <v>-</v>
      </c>
      <c r="BZ18" s="183" t="str">
        <f t="shared" si="15"/>
        <v>-</v>
      </c>
      <c r="CB18" s="183"/>
      <c r="CC18" s="183"/>
      <c r="CD18" s="183"/>
      <c r="CE18" s="183"/>
      <c r="CF18" s="183"/>
      <c r="CG18" s="183"/>
      <c r="CH18" s="183"/>
      <c r="CI18" s="183"/>
      <c r="CJ18" s="183"/>
      <c r="CK18" s="183"/>
      <c r="CL18" s="183"/>
      <c r="CM18" s="183"/>
    </row>
    <row r="19" spans="1:91" ht="14.1" customHeight="1">
      <c r="A19" s="25">
        <v>11</v>
      </c>
      <c r="B19" s="2" t="s">
        <v>44</v>
      </c>
      <c r="C19" s="172">
        <v>4</v>
      </c>
      <c r="D19" s="172" t="s">
        <v>45</v>
      </c>
      <c r="E19" s="172"/>
      <c r="F19" s="172"/>
      <c r="G19" s="172"/>
      <c r="H19" s="176">
        <f t="shared" si="8"/>
        <v>48.76543209876543</v>
      </c>
      <c r="I19" s="2">
        <f t="shared" si="11"/>
        <v>324</v>
      </c>
      <c r="J19" s="2">
        <f t="shared" si="16"/>
        <v>158</v>
      </c>
      <c r="K19" s="2"/>
      <c r="L19" s="2"/>
      <c r="M19" s="2">
        <v>158</v>
      </c>
      <c r="N19" s="2">
        <v>166</v>
      </c>
      <c r="O19" s="2">
        <v>3</v>
      </c>
      <c r="P19" s="2">
        <v>3</v>
      </c>
      <c r="Q19" s="2">
        <v>3</v>
      </c>
      <c r="R19" s="2">
        <v>4</v>
      </c>
      <c r="S19" s="2"/>
      <c r="T19" s="2"/>
      <c r="U19" s="2"/>
      <c r="V19" s="2"/>
      <c r="W19" s="2"/>
      <c r="X19" s="2"/>
      <c r="Y19" s="2"/>
      <c r="Z19" s="2"/>
      <c r="AB19" s="183" t="str">
        <f t="shared" si="12"/>
        <v>-</v>
      </c>
      <c r="AC19" s="183" t="str">
        <f t="shared" si="12"/>
        <v>-</v>
      </c>
      <c r="AD19" s="183" t="str">
        <f t="shared" si="12"/>
        <v>-</v>
      </c>
      <c r="AE19" s="183">
        <f t="shared" si="12"/>
        <v>1</v>
      </c>
      <c r="AF19" s="183" t="str">
        <f t="shared" si="12"/>
        <v>-</v>
      </c>
      <c r="AG19" s="183" t="str">
        <f t="shared" si="12"/>
        <v>-</v>
      </c>
      <c r="AH19" s="183" t="str">
        <f t="shared" si="12"/>
        <v>-</v>
      </c>
      <c r="AI19" s="183" t="str">
        <f t="shared" si="12"/>
        <v>-</v>
      </c>
      <c r="AJ19" s="183" t="str">
        <f t="shared" si="12"/>
        <v>-</v>
      </c>
      <c r="AK19" s="183" t="str">
        <f t="shared" si="12"/>
        <v>-</v>
      </c>
      <c r="AL19" s="183" t="str">
        <f t="shared" si="12"/>
        <v>-</v>
      </c>
      <c r="AM19" s="183" t="str">
        <f t="shared" si="12"/>
        <v>-</v>
      </c>
      <c r="AO19" s="183">
        <f t="shared" si="13"/>
        <v>1</v>
      </c>
      <c r="AP19" s="183">
        <f t="shared" si="13"/>
        <v>1</v>
      </c>
      <c r="AQ19" s="183">
        <f t="shared" si="13"/>
        <v>1</v>
      </c>
      <c r="AR19" s="183" t="str">
        <f t="shared" si="13"/>
        <v>-</v>
      </c>
      <c r="AS19" s="183" t="str">
        <f t="shared" si="13"/>
        <v>-</v>
      </c>
      <c r="AT19" s="183" t="str">
        <f t="shared" si="13"/>
        <v>-</v>
      </c>
      <c r="AU19" s="183" t="str">
        <f t="shared" si="13"/>
        <v>-</v>
      </c>
      <c r="AV19" s="183" t="str">
        <f t="shared" si="13"/>
        <v>-</v>
      </c>
      <c r="AW19" s="183" t="str">
        <f t="shared" si="13"/>
        <v>-</v>
      </c>
      <c r="AX19" s="183" t="str">
        <f t="shared" si="13"/>
        <v>-</v>
      </c>
      <c r="AY19" s="183" t="str">
        <f t="shared" si="13"/>
        <v>-</v>
      </c>
      <c r="AZ19" s="183" t="str">
        <f t="shared" si="13"/>
        <v>-</v>
      </c>
      <c r="BB19" s="183" t="str">
        <f t="shared" si="14"/>
        <v>-</v>
      </c>
      <c r="BC19" s="183" t="str">
        <f t="shared" si="14"/>
        <v>-</v>
      </c>
      <c r="BD19" s="183" t="str">
        <f t="shared" si="14"/>
        <v>-</v>
      </c>
      <c r="BE19" s="183" t="str">
        <f t="shared" si="14"/>
        <v>-</v>
      </c>
      <c r="BF19" s="183" t="str">
        <f t="shared" si="14"/>
        <v>-</v>
      </c>
      <c r="BG19" s="183" t="str">
        <f t="shared" si="14"/>
        <v>-</v>
      </c>
      <c r="BH19" s="183" t="str">
        <f t="shared" si="14"/>
        <v>-</v>
      </c>
      <c r="BI19" s="183" t="str">
        <f t="shared" si="14"/>
        <v>-</v>
      </c>
      <c r="BJ19" s="183" t="str">
        <f t="shared" si="14"/>
        <v>-</v>
      </c>
      <c r="BK19" s="183" t="str">
        <f t="shared" si="14"/>
        <v>-</v>
      </c>
      <c r="BL19" s="183" t="str">
        <f t="shared" si="14"/>
        <v>-</v>
      </c>
      <c r="BM19" s="183" t="str">
        <f t="shared" si="14"/>
        <v>-</v>
      </c>
      <c r="BO19" s="183" t="str">
        <f t="shared" si="15"/>
        <v>-</v>
      </c>
      <c r="BP19" s="183" t="str">
        <f t="shared" si="15"/>
        <v>-</v>
      </c>
      <c r="BQ19" s="183" t="str">
        <f t="shared" si="15"/>
        <v>-</v>
      </c>
      <c r="BR19" s="183" t="str">
        <f t="shared" si="15"/>
        <v>-</v>
      </c>
      <c r="BS19" s="183" t="str">
        <f t="shared" si="15"/>
        <v>-</v>
      </c>
      <c r="BT19" s="183" t="str">
        <f t="shared" si="15"/>
        <v>-</v>
      </c>
      <c r="BU19" s="183" t="str">
        <f t="shared" si="15"/>
        <v>-</v>
      </c>
      <c r="BV19" s="183" t="str">
        <f t="shared" si="15"/>
        <v>-</v>
      </c>
      <c r="BW19" s="183" t="str">
        <f t="shared" si="15"/>
        <v>-</v>
      </c>
      <c r="BX19" s="183" t="str">
        <f t="shared" si="15"/>
        <v>-</v>
      </c>
      <c r="BY19" s="183" t="str">
        <f t="shared" si="15"/>
        <v>-</v>
      </c>
      <c r="BZ19" s="183" t="str">
        <f t="shared" si="15"/>
        <v>-</v>
      </c>
      <c r="CB19" s="183"/>
      <c r="CC19" s="183"/>
      <c r="CD19" s="183"/>
      <c r="CE19" s="183"/>
      <c r="CF19" s="183"/>
      <c r="CG19" s="183"/>
      <c r="CH19" s="183"/>
      <c r="CI19" s="183"/>
      <c r="CJ19" s="183"/>
      <c r="CK19" s="183"/>
      <c r="CL19" s="183"/>
      <c r="CM19" s="183"/>
    </row>
    <row r="20" spans="1:91" ht="14.1" customHeight="1">
      <c r="A20" s="25">
        <v>12</v>
      </c>
      <c r="B20" s="2" t="s">
        <v>46</v>
      </c>
      <c r="C20" s="172"/>
      <c r="D20" s="172" t="s">
        <v>250</v>
      </c>
      <c r="E20" s="172"/>
      <c r="F20" s="172"/>
      <c r="G20" s="172"/>
      <c r="H20" s="176">
        <f t="shared" si="8"/>
        <v>62.962962962962962</v>
      </c>
      <c r="I20" s="2">
        <f t="shared" si="11"/>
        <v>324</v>
      </c>
      <c r="J20" s="2">
        <f t="shared" si="16"/>
        <v>204</v>
      </c>
      <c r="K20" s="2"/>
      <c r="L20" s="2"/>
      <c r="M20" s="2">
        <v>204</v>
      </c>
      <c r="N20" s="2">
        <v>120</v>
      </c>
      <c r="O20" s="2">
        <v>2</v>
      </c>
      <c r="P20" s="2">
        <v>2</v>
      </c>
      <c r="Q20" s="2">
        <v>2</v>
      </c>
      <c r="R20" s="2">
        <v>2</v>
      </c>
      <c r="S20" s="2">
        <v>2</v>
      </c>
      <c r="T20" s="2">
        <v>2</v>
      </c>
      <c r="U20" s="2">
        <v>2</v>
      </c>
      <c r="V20" s="2">
        <v>2</v>
      </c>
      <c r="W20" s="2">
        <v>2</v>
      </c>
      <c r="X20" s="2"/>
      <c r="Y20" s="2"/>
      <c r="Z20" s="2"/>
      <c r="AB20" s="183" t="str">
        <f t="shared" si="12"/>
        <v>-</v>
      </c>
      <c r="AC20" s="183" t="str">
        <f t="shared" si="12"/>
        <v>-</v>
      </c>
      <c r="AD20" s="183" t="str">
        <f t="shared" si="12"/>
        <v>-</v>
      </c>
      <c r="AE20" s="183" t="str">
        <f t="shared" si="12"/>
        <v>-</v>
      </c>
      <c r="AF20" s="183" t="str">
        <f t="shared" si="12"/>
        <v>-</v>
      </c>
      <c r="AG20" s="183" t="str">
        <f t="shared" si="12"/>
        <v>-</v>
      </c>
      <c r="AH20" s="183" t="str">
        <f t="shared" si="12"/>
        <v>-</v>
      </c>
      <c r="AI20" s="183" t="str">
        <f t="shared" si="12"/>
        <v>-</v>
      </c>
      <c r="AJ20" s="183" t="str">
        <f t="shared" si="12"/>
        <v>-</v>
      </c>
      <c r="AK20" s="183" t="str">
        <f t="shared" si="12"/>
        <v>-</v>
      </c>
      <c r="AL20" s="183" t="str">
        <f t="shared" si="12"/>
        <v>-</v>
      </c>
      <c r="AM20" s="183" t="str">
        <f t="shared" si="12"/>
        <v>-</v>
      </c>
      <c r="AO20" s="183" t="str">
        <f t="shared" si="13"/>
        <v>-</v>
      </c>
      <c r="AP20" s="183" t="str">
        <f t="shared" si="13"/>
        <v>-</v>
      </c>
      <c r="AQ20" s="183">
        <f t="shared" si="13"/>
        <v>1</v>
      </c>
      <c r="AR20" s="183" t="str">
        <f t="shared" si="13"/>
        <v>-</v>
      </c>
      <c r="AS20" s="183" t="str">
        <f t="shared" si="13"/>
        <v>-</v>
      </c>
      <c r="AT20" s="183">
        <f t="shared" si="13"/>
        <v>1</v>
      </c>
      <c r="AU20" s="183" t="str">
        <f t="shared" si="13"/>
        <v>-</v>
      </c>
      <c r="AV20" s="183" t="str">
        <f t="shared" si="13"/>
        <v>-</v>
      </c>
      <c r="AW20" s="183">
        <f t="shared" si="13"/>
        <v>1</v>
      </c>
      <c r="AX20" s="183" t="str">
        <f t="shared" si="13"/>
        <v>-</v>
      </c>
      <c r="AY20" s="183" t="str">
        <f t="shared" si="13"/>
        <v>-</v>
      </c>
      <c r="AZ20" s="183" t="str">
        <f t="shared" si="13"/>
        <v>-</v>
      </c>
      <c r="BB20" s="183" t="str">
        <f t="shared" si="14"/>
        <v>-</v>
      </c>
      <c r="BC20" s="183" t="str">
        <f t="shared" si="14"/>
        <v>-</v>
      </c>
      <c r="BD20" s="183" t="str">
        <f t="shared" si="14"/>
        <v>-</v>
      </c>
      <c r="BE20" s="183" t="str">
        <f t="shared" si="14"/>
        <v>-</v>
      </c>
      <c r="BF20" s="183" t="str">
        <f t="shared" si="14"/>
        <v>-</v>
      </c>
      <c r="BG20" s="183" t="str">
        <f t="shared" si="14"/>
        <v>-</v>
      </c>
      <c r="BH20" s="183" t="str">
        <f t="shared" si="14"/>
        <v>-</v>
      </c>
      <c r="BI20" s="183" t="str">
        <f t="shared" si="14"/>
        <v>-</v>
      </c>
      <c r="BJ20" s="183" t="str">
        <f t="shared" si="14"/>
        <v>-</v>
      </c>
      <c r="BK20" s="183" t="str">
        <f t="shared" si="14"/>
        <v>-</v>
      </c>
      <c r="BL20" s="183" t="str">
        <f t="shared" si="14"/>
        <v>-</v>
      </c>
      <c r="BM20" s="183" t="str">
        <f t="shared" si="14"/>
        <v>-</v>
      </c>
      <c r="BO20" s="183" t="str">
        <f t="shared" si="15"/>
        <v>-</v>
      </c>
      <c r="BP20" s="183" t="str">
        <f t="shared" si="15"/>
        <v>-</v>
      </c>
      <c r="BQ20" s="183" t="str">
        <f t="shared" si="15"/>
        <v>-</v>
      </c>
      <c r="BR20" s="183" t="str">
        <f t="shared" si="15"/>
        <v>-</v>
      </c>
      <c r="BS20" s="183" t="str">
        <f t="shared" si="15"/>
        <v>-</v>
      </c>
      <c r="BT20" s="183" t="str">
        <f t="shared" si="15"/>
        <v>-</v>
      </c>
      <c r="BU20" s="183" t="str">
        <f t="shared" si="15"/>
        <v>-</v>
      </c>
      <c r="BV20" s="183" t="str">
        <f t="shared" si="15"/>
        <v>-</v>
      </c>
      <c r="BW20" s="183" t="str">
        <f t="shared" si="15"/>
        <v>-</v>
      </c>
      <c r="BX20" s="183" t="str">
        <f t="shared" si="15"/>
        <v>-</v>
      </c>
      <c r="BY20" s="183" t="str">
        <f t="shared" si="15"/>
        <v>-</v>
      </c>
      <c r="BZ20" s="183" t="str">
        <f t="shared" si="15"/>
        <v>-</v>
      </c>
      <c r="CB20" s="183"/>
      <c r="CC20" s="183"/>
      <c r="CD20" s="183"/>
      <c r="CE20" s="183"/>
      <c r="CF20" s="183"/>
      <c r="CG20" s="183"/>
      <c r="CH20" s="183"/>
      <c r="CI20" s="183"/>
      <c r="CJ20" s="183"/>
      <c r="CK20" s="183"/>
      <c r="CL20" s="183"/>
      <c r="CM20" s="183"/>
    </row>
    <row r="21" spans="1:91" ht="14.1" customHeight="1">
      <c r="A21" s="1">
        <v>2</v>
      </c>
      <c r="B21" s="1" t="s">
        <v>47</v>
      </c>
      <c r="C21" s="1"/>
      <c r="D21" s="1"/>
      <c r="E21" s="1"/>
      <c r="F21" s="1"/>
      <c r="G21" s="1"/>
      <c r="H21" s="175">
        <f t="shared" si="8"/>
        <v>54.739485247959827</v>
      </c>
      <c r="I21" s="1">
        <f t="shared" ref="I21:Z21" si="17">SUM(I22:I31)</f>
        <v>1593</v>
      </c>
      <c r="J21" s="1">
        <f t="shared" si="17"/>
        <v>872</v>
      </c>
      <c r="K21" s="1">
        <f t="shared" si="17"/>
        <v>430</v>
      </c>
      <c r="L21" s="1">
        <f t="shared" si="17"/>
        <v>168</v>
      </c>
      <c r="M21" s="1">
        <f t="shared" si="17"/>
        <v>274</v>
      </c>
      <c r="N21" s="1">
        <f t="shared" si="17"/>
        <v>721</v>
      </c>
      <c r="O21" s="1">
        <f t="shared" si="17"/>
        <v>13</v>
      </c>
      <c r="P21" s="1">
        <f t="shared" si="17"/>
        <v>12</v>
      </c>
      <c r="Q21" s="1">
        <f t="shared" si="17"/>
        <v>17</v>
      </c>
      <c r="R21" s="1">
        <f t="shared" si="17"/>
        <v>17</v>
      </c>
      <c r="S21" s="1">
        <f t="shared" si="17"/>
        <v>9</v>
      </c>
      <c r="T21" s="1">
        <f t="shared" si="17"/>
        <v>2</v>
      </c>
      <c r="U21" s="1">
        <f t="shared" si="17"/>
        <v>0</v>
      </c>
      <c r="V21" s="1">
        <f t="shared" si="17"/>
        <v>3</v>
      </c>
      <c r="W21" s="1">
        <f t="shared" si="17"/>
        <v>0</v>
      </c>
      <c r="X21" s="1">
        <f t="shared" si="17"/>
        <v>0</v>
      </c>
      <c r="Y21" s="1">
        <f t="shared" si="17"/>
        <v>4</v>
      </c>
      <c r="Z21" s="1">
        <f t="shared" si="17"/>
        <v>0</v>
      </c>
      <c r="AB21" s="185">
        <f t="shared" ref="AB21:CM21" si="18">SUM(AB22:AB31)</f>
        <v>2</v>
      </c>
      <c r="AC21" s="185">
        <f t="shared" si="18"/>
        <v>1</v>
      </c>
      <c r="AD21" s="185">
        <f t="shared" si="18"/>
        <v>3</v>
      </c>
      <c r="AE21" s="185">
        <f t="shared" si="18"/>
        <v>2</v>
      </c>
      <c r="AF21" s="185">
        <f t="shared" si="18"/>
        <v>0</v>
      </c>
      <c r="AG21" s="185">
        <f t="shared" si="18"/>
        <v>0</v>
      </c>
      <c r="AH21" s="185">
        <f t="shared" si="18"/>
        <v>0</v>
      </c>
      <c r="AI21" s="185">
        <f t="shared" si="18"/>
        <v>0</v>
      </c>
      <c r="AJ21" s="185">
        <f t="shared" si="18"/>
        <v>0</v>
      </c>
      <c r="AK21" s="185">
        <f t="shared" si="18"/>
        <v>0</v>
      </c>
      <c r="AL21" s="185">
        <f t="shared" si="18"/>
        <v>1</v>
      </c>
      <c r="AM21" s="185">
        <f t="shared" si="18"/>
        <v>0</v>
      </c>
      <c r="AO21" s="185">
        <f t="shared" si="18"/>
        <v>1</v>
      </c>
      <c r="AP21" s="185">
        <f t="shared" si="18"/>
        <v>0</v>
      </c>
      <c r="AQ21" s="185">
        <f t="shared" si="18"/>
        <v>1</v>
      </c>
      <c r="AR21" s="185">
        <f t="shared" si="18"/>
        <v>2</v>
      </c>
      <c r="AS21" s="185">
        <f t="shared" si="18"/>
        <v>2</v>
      </c>
      <c r="AT21" s="185">
        <f t="shared" si="18"/>
        <v>1</v>
      </c>
      <c r="AU21" s="185">
        <f t="shared" si="18"/>
        <v>0</v>
      </c>
      <c r="AV21" s="185">
        <f t="shared" si="18"/>
        <v>1</v>
      </c>
      <c r="AW21" s="185">
        <f t="shared" si="18"/>
        <v>0</v>
      </c>
      <c r="AX21" s="185">
        <f t="shared" si="18"/>
        <v>0</v>
      </c>
      <c r="AY21" s="185">
        <f t="shared" si="18"/>
        <v>0</v>
      </c>
      <c r="AZ21" s="185">
        <f t="shared" si="18"/>
        <v>0</v>
      </c>
      <c r="BB21" s="185">
        <f t="shared" si="18"/>
        <v>0</v>
      </c>
      <c r="BC21" s="185">
        <f t="shared" si="18"/>
        <v>0</v>
      </c>
      <c r="BD21" s="185">
        <f t="shared" si="18"/>
        <v>0</v>
      </c>
      <c r="BE21" s="185">
        <f t="shared" si="18"/>
        <v>0</v>
      </c>
      <c r="BF21" s="185">
        <f t="shared" si="18"/>
        <v>0</v>
      </c>
      <c r="BG21" s="185">
        <f t="shared" si="18"/>
        <v>0</v>
      </c>
      <c r="BH21" s="185">
        <f t="shared" si="18"/>
        <v>0</v>
      </c>
      <c r="BI21" s="185">
        <f t="shared" si="18"/>
        <v>0</v>
      </c>
      <c r="BJ21" s="185">
        <f t="shared" si="18"/>
        <v>0</v>
      </c>
      <c r="BK21" s="185">
        <f t="shared" si="18"/>
        <v>0</v>
      </c>
      <c r="BL21" s="185">
        <f t="shared" si="18"/>
        <v>0</v>
      </c>
      <c r="BM21" s="185">
        <f t="shared" si="18"/>
        <v>0</v>
      </c>
      <c r="BO21" s="185">
        <f t="shared" si="18"/>
        <v>0</v>
      </c>
      <c r="BP21" s="185">
        <f t="shared" si="18"/>
        <v>0</v>
      </c>
      <c r="BQ21" s="185">
        <f t="shared" si="18"/>
        <v>0</v>
      </c>
      <c r="BR21" s="185">
        <f t="shared" si="18"/>
        <v>0</v>
      </c>
      <c r="BS21" s="185">
        <f t="shared" si="18"/>
        <v>0</v>
      </c>
      <c r="BT21" s="185">
        <f t="shared" si="18"/>
        <v>0</v>
      </c>
      <c r="BU21" s="185">
        <f t="shared" si="18"/>
        <v>0</v>
      </c>
      <c r="BV21" s="185">
        <f t="shared" si="18"/>
        <v>0</v>
      </c>
      <c r="BW21" s="185">
        <f t="shared" si="18"/>
        <v>0</v>
      </c>
      <c r="BX21" s="185">
        <f t="shared" si="18"/>
        <v>0</v>
      </c>
      <c r="BY21" s="185">
        <f t="shared" si="18"/>
        <v>0</v>
      </c>
      <c r="BZ21" s="185">
        <f t="shared" si="18"/>
        <v>0</v>
      </c>
      <c r="CB21" s="185">
        <f t="shared" si="18"/>
        <v>0</v>
      </c>
      <c r="CC21" s="185">
        <f t="shared" si="18"/>
        <v>0</v>
      </c>
      <c r="CD21" s="185">
        <f t="shared" si="18"/>
        <v>5</v>
      </c>
      <c r="CE21" s="185">
        <f t="shared" si="18"/>
        <v>5</v>
      </c>
      <c r="CF21" s="185">
        <f t="shared" si="18"/>
        <v>0</v>
      </c>
      <c r="CG21" s="185">
        <f t="shared" si="18"/>
        <v>0</v>
      </c>
      <c r="CH21" s="185">
        <f t="shared" si="18"/>
        <v>0</v>
      </c>
      <c r="CI21" s="185">
        <f t="shared" si="18"/>
        <v>0</v>
      </c>
      <c r="CJ21" s="185">
        <f t="shared" si="18"/>
        <v>0</v>
      </c>
      <c r="CK21" s="185">
        <f t="shared" si="18"/>
        <v>0</v>
      </c>
      <c r="CL21" s="185">
        <f t="shared" si="18"/>
        <v>0</v>
      </c>
      <c r="CM21" s="185">
        <f t="shared" si="18"/>
        <v>0</v>
      </c>
    </row>
    <row r="22" spans="1:91" ht="14.1" customHeight="1">
      <c r="A22" s="15">
        <v>1</v>
      </c>
      <c r="B22" s="2" t="s">
        <v>48</v>
      </c>
      <c r="C22" s="189" t="s">
        <v>259</v>
      </c>
      <c r="D22" s="172">
        <v>5</v>
      </c>
      <c r="E22" s="172"/>
      <c r="F22" s="172"/>
      <c r="G22" s="172"/>
      <c r="H22" s="176">
        <f t="shared" si="8"/>
        <v>56.56565656565656</v>
      </c>
      <c r="I22" s="2">
        <f t="shared" ref="I22:I31" si="19">J22+N22</f>
        <v>594</v>
      </c>
      <c r="J22" s="2">
        <f t="shared" ref="J22:J31" si="20">O22*O$6+P22*P$6+Q22*Q$6+R22*R$6+S22*S$6+T22*T$6+U22*U$6+V22*V$6+W22*W$6+X22*X$6+Y22*Y$6+Z22*Z$6</f>
        <v>336</v>
      </c>
      <c r="K22" s="2">
        <v>146</v>
      </c>
      <c r="L22" s="2"/>
      <c r="M22" s="2">
        <v>190</v>
      </c>
      <c r="N22" s="2">
        <v>258</v>
      </c>
      <c r="O22" s="2">
        <v>6</v>
      </c>
      <c r="P22" s="2">
        <v>6</v>
      </c>
      <c r="Q22" s="2">
        <v>6</v>
      </c>
      <c r="R22" s="2">
        <v>6</v>
      </c>
      <c r="S22" s="2">
        <v>6</v>
      </c>
      <c r="T22" s="2"/>
      <c r="U22" s="2"/>
      <c r="V22" s="2"/>
      <c r="W22" s="2"/>
      <c r="X22" s="2"/>
      <c r="Y22" s="2"/>
      <c r="Z22" s="2"/>
      <c r="AB22" s="184">
        <f t="shared" ref="AB22:AM31" si="21">IF(ISERROR(SEARCH(AB$7,$C22,1)),"-",IF(COUNTIF($C22,AB$7)=1,1,IF(ISERROR(SEARCH(CONCATENATE(AB$7,","),$C22,1)),IF(ISERROR(SEARCH(CONCATENATE(",",AB$7),$C22,1)),"-",1),1)))</f>
        <v>1</v>
      </c>
      <c r="AC22" s="184">
        <f t="shared" si="21"/>
        <v>1</v>
      </c>
      <c r="AD22" s="184">
        <f t="shared" si="21"/>
        <v>1</v>
      </c>
      <c r="AE22" s="184">
        <f t="shared" si="21"/>
        <v>1</v>
      </c>
      <c r="AF22" s="184" t="str">
        <f t="shared" si="21"/>
        <v>-</v>
      </c>
      <c r="AG22" s="184" t="str">
        <f t="shared" si="21"/>
        <v>-</v>
      </c>
      <c r="AH22" s="184" t="str">
        <f t="shared" si="21"/>
        <v>-</v>
      </c>
      <c r="AI22" s="184" t="str">
        <f t="shared" si="21"/>
        <v>-</v>
      </c>
      <c r="AJ22" s="184" t="str">
        <f t="shared" si="21"/>
        <v>-</v>
      </c>
      <c r="AK22" s="184" t="str">
        <f t="shared" si="21"/>
        <v>-</v>
      </c>
      <c r="AL22" s="184" t="str">
        <f t="shared" si="21"/>
        <v>-</v>
      </c>
      <c r="AM22" s="184" t="str">
        <f t="shared" si="21"/>
        <v>-</v>
      </c>
      <c r="AO22" s="183" t="str">
        <f t="shared" ref="AO22:AZ31" si="22">IF(ISERROR(SEARCH(AO$7,$D22,1)),"-",IF(COUNTIF($D22,AO$7)=1,1,IF(ISERROR(SEARCH(CONCATENATE(AO$7,","),$D22,1)),IF(ISERROR(SEARCH(CONCATENATE(",",AO$7),$D22,1)),"-",1),1)))</f>
        <v>-</v>
      </c>
      <c r="AP22" s="183" t="str">
        <f t="shared" si="22"/>
        <v>-</v>
      </c>
      <c r="AQ22" s="183" t="str">
        <f t="shared" si="22"/>
        <v>-</v>
      </c>
      <c r="AR22" s="183" t="str">
        <f t="shared" si="22"/>
        <v>-</v>
      </c>
      <c r="AS22" s="183">
        <f t="shared" si="22"/>
        <v>1</v>
      </c>
      <c r="AT22" s="183" t="str">
        <f t="shared" si="22"/>
        <v>-</v>
      </c>
      <c r="AU22" s="183" t="str">
        <f t="shared" si="22"/>
        <v>-</v>
      </c>
      <c r="AV22" s="183" t="str">
        <f t="shared" si="22"/>
        <v>-</v>
      </c>
      <c r="AW22" s="183" t="str">
        <f t="shared" si="22"/>
        <v>-</v>
      </c>
      <c r="AX22" s="183" t="str">
        <f t="shared" si="22"/>
        <v>-</v>
      </c>
      <c r="AY22" s="183" t="str">
        <f t="shared" si="22"/>
        <v>-</v>
      </c>
      <c r="AZ22" s="183" t="str">
        <f t="shared" si="22"/>
        <v>-</v>
      </c>
      <c r="BB22" s="183" t="str">
        <f t="shared" ref="BB22:BM31" si="23">IF(ISERROR(SEARCH(BB$7,$E22,1)),"-",IF(COUNTIF($E22,BB$7)=1,1,IF(ISERROR(SEARCH(CONCATENATE(BB$7,","),$E22,1)),IF(ISERROR(SEARCH(CONCATENATE(",",BB$7),$E22,1)),"-",1),1)))</f>
        <v>-</v>
      </c>
      <c r="BC22" s="183" t="str">
        <f t="shared" si="23"/>
        <v>-</v>
      </c>
      <c r="BD22" s="183" t="str">
        <f t="shared" si="23"/>
        <v>-</v>
      </c>
      <c r="BE22" s="183" t="str">
        <f t="shared" si="23"/>
        <v>-</v>
      </c>
      <c r="BF22" s="183" t="str">
        <f t="shared" si="23"/>
        <v>-</v>
      </c>
      <c r="BG22" s="183" t="str">
        <f t="shared" si="23"/>
        <v>-</v>
      </c>
      <c r="BH22" s="183" t="str">
        <f t="shared" si="23"/>
        <v>-</v>
      </c>
      <c r="BI22" s="183" t="str">
        <f t="shared" si="23"/>
        <v>-</v>
      </c>
      <c r="BJ22" s="183" t="str">
        <f t="shared" si="23"/>
        <v>-</v>
      </c>
      <c r="BK22" s="183" t="str">
        <f t="shared" si="23"/>
        <v>-</v>
      </c>
      <c r="BL22" s="183" t="str">
        <f t="shared" si="23"/>
        <v>-</v>
      </c>
      <c r="BM22" s="183" t="str">
        <f t="shared" si="23"/>
        <v>-</v>
      </c>
      <c r="BO22" s="183" t="str">
        <f t="shared" ref="BO22:BZ31" si="24">IF(ISERROR(SEARCH(BO$7,$F22,1)),"-",IF(COUNTIF($F22,BO$7)=1,1,IF(ISERROR(SEARCH(CONCATENATE(BO$7,","),$F22,1)),IF(ISERROR(SEARCH(CONCATENATE(",",BO$7),$F22,1)),"-",1),1)))</f>
        <v>-</v>
      </c>
      <c r="BP22" s="183" t="str">
        <f t="shared" si="24"/>
        <v>-</v>
      </c>
      <c r="BQ22" s="183" t="str">
        <f t="shared" si="24"/>
        <v>-</v>
      </c>
      <c r="BR22" s="183" t="str">
        <f t="shared" si="24"/>
        <v>-</v>
      </c>
      <c r="BS22" s="183" t="str">
        <f t="shared" si="24"/>
        <v>-</v>
      </c>
      <c r="BT22" s="183" t="str">
        <f t="shared" si="24"/>
        <v>-</v>
      </c>
      <c r="BU22" s="183" t="str">
        <f t="shared" si="24"/>
        <v>-</v>
      </c>
      <c r="BV22" s="183" t="str">
        <f t="shared" si="24"/>
        <v>-</v>
      </c>
      <c r="BW22" s="183" t="str">
        <f t="shared" si="24"/>
        <v>-</v>
      </c>
      <c r="BX22" s="183" t="str">
        <f t="shared" si="24"/>
        <v>-</v>
      </c>
      <c r="BY22" s="183" t="str">
        <f t="shared" si="24"/>
        <v>-</v>
      </c>
      <c r="BZ22" s="183" t="str">
        <f t="shared" si="24"/>
        <v>-</v>
      </c>
      <c r="CB22" s="183"/>
      <c r="CC22" s="183"/>
      <c r="CD22" s="183"/>
      <c r="CE22" s="183"/>
      <c r="CF22" s="183"/>
      <c r="CG22" s="183"/>
      <c r="CH22" s="183"/>
      <c r="CI22" s="183"/>
      <c r="CJ22" s="183"/>
      <c r="CK22" s="183"/>
      <c r="CL22" s="183"/>
      <c r="CM22" s="183"/>
    </row>
    <row r="23" spans="1:91" ht="14.1" customHeight="1">
      <c r="A23" s="15">
        <v>2</v>
      </c>
      <c r="B23" s="2" t="s">
        <v>49</v>
      </c>
      <c r="C23" s="172">
        <v>4</v>
      </c>
      <c r="D23" s="172">
        <v>3</v>
      </c>
      <c r="E23" s="172"/>
      <c r="F23" s="172"/>
      <c r="G23" s="172"/>
      <c r="H23" s="176">
        <f t="shared" si="8"/>
        <v>50.370370370370367</v>
      </c>
      <c r="I23" s="2">
        <f t="shared" si="19"/>
        <v>270</v>
      </c>
      <c r="J23" s="2">
        <f t="shared" si="20"/>
        <v>136</v>
      </c>
      <c r="K23" s="2">
        <v>64</v>
      </c>
      <c r="L23" s="2">
        <v>58</v>
      </c>
      <c r="M23" s="2">
        <v>14</v>
      </c>
      <c r="N23" s="2">
        <v>134</v>
      </c>
      <c r="O23" s="2"/>
      <c r="P23" s="2">
        <v>4</v>
      </c>
      <c r="Q23" s="2">
        <v>4</v>
      </c>
      <c r="R23" s="2">
        <v>4</v>
      </c>
      <c r="S23" s="2"/>
      <c r="T23" s="2"/>
      <c r="U23" s="2"/>
      <c r="V23" s="2"/>
      <c r="W23" s="2"/>
      <c r="X23" s="2"/>
      <c r="Y23" s="2"/>
      <c r="Z23" s="2"/>
      <c r="AB23" s="184" t="str">
        <f t="shared" si="21"/>
        <v>-</v>
      </c>
      <c r="AC23" s="184" t="str">
        <f t="shared" si="21"/>
        <v>-</v>
      </c>
      <c r="AD23" s="184" t="str">
        <f t="shared" si="21"/>
        <v>-</v>
      </c>
      <c r="AE23" s="184">
        <f t="shared" si="21"/>
        <v>1</v>
      </c>
      <c r="AF23" s="184" t="str">
        <f t="shared" si="21"/>
        <v>-</v>
      </c>
      <c r="AG23" s="184" t="str">
        <f t="shared" si="21"/>
        <v>-</v>
      </c>
      <c r="AH23" s="184" t="str">
        <f t="shared" si="21"/>
        <v>-</v>
      </c>
      <c r="AI23" s="184" t="str">
        <f t="shared" si="21"/>
        <v>-</v>
      </c>
      <c r="AJ23" s="184" t="str">
        <f t="shared" si="21"/>
        <v>-</v>
      </c>
      <c r="AK23" s="184" t="str">
        <f t="shared" si="21"/>
        <v>-</v>
      </c>
      <c r="AL23" s="184" t="str">
        <f t="shared" si="21"/>
        <v>-</v>
      </c>
      <c r="AM23" s="184" t="str">
        <f t="shared" si="21"/>
        <v>-</v>
      </c>
      <c r="AO23" s="183" t="str">
        <f t="shared" si="22"/>
        <v>-</v>
      </c>
      <c r="AP23" s="183" t="str">
        <f t="shared" si="22"/>
        <v>-</v>
      </c>
      <c r="AQ23" s="183">
        <f t="shared" si="22"/>
        <v>1</v>
      </c>
      <c r="AR23" s="183" t="str">
        <f t="shared" si="22"/>
        <v>-</v>
      </c>
      <c r="AS23" s="183" t="str">
        <f t="shared" si="22"/>
        <v>-</v>
      </c>
      <c r="AT23" s="183" t="str">
        <f t="shared" si="22"/>
        <v>-</v>
      </c>
      <c r="AU23" s="183" t="str">
        <f t="shared" si="22"/>
        <v>-</v>
      </c>
      <c r="AV23" s="183" t="str">
        <f t="shared" si="22"/>
        <v>-</v>
      </c>
      <c r="AW23" s="183" t="str">
        <f t="shared" si="22"/>
        <v>-</v>
      </c>
      <c r="AX23" s="183" t="str">
        <f t="shared" si="22"/>
        <v>-</v>
      </c>
      <c r="AY23" s="183" t="str">
        <f t="shared" si="22"/>
        <v>-</v>
      </c>
      <c r="AZ23" s="183" t="str">
        <f t="shared" si="22"/>
        <v>-</v>
      </c>
      <c r="BB23" s="183" t="str">
        <f t="shared" si="23"/>
        <v>-</v>
      </c>
      <c r="BC23" s="183" t="str">
        <f t="shared" si="23"/>
        <v>-</v>
      </c>
      <c r="BD23" s="183" t="str">
        <f t="shared" si="23"/>
        <v>-</v>
      </c>
      <c r="BE23" s="183" t="str">
        <f t="shared" si="23"/>
        <v>-</v>
      </c>
      <c r="BF23" s="183" t="str">
        <f t="shared" si="23"/>
        <v>-</v>
      </c>
      <c r="BG23" s="183" t="str">
        <f t="shared" si="23"/>
        <v>-</v>
      </c>
      <c r="BH23" s="183" t="str">
        <f t="shared" si="23"/>
        <v>-</v>
      </c>
      <c r="BI23" s="183" t="str">
        <f t="shared" si="23"/>
        <v>-</v>
      </c>
      <c r="BJ23" s="183" t="str">
        <f t="shared" si="23"/>
        <v>-</v>
      </c>
      <c r="BK23" s="183" t="str">
        <f t="shared" si="23"/>
        <v>-</v>
      </c>
      <c r="BL23" s="183" t="str">
        <f t="shared" si="23"/>
        <v>-</v>
      </c>
      <c r="BM23" s="183" t="str">
        <f t="shared" si="23"/>
        <v>-</v>
      </c>
      <c r="BO23" s="183" t="str">
        <f t="shared" si="24"/>
        <v>-</v>
      </c>
      <c r="BP23" s="183" t="str">
        <f t="shared" si="24"/>
        <v>-</v>
      </c>
      <c r="BQ23" s="183" t="str">
        <f t="shared" si="24"/>
        <v>-</v>
      </c>
      <c r="BR23" s="183" t="str">
        <f t="shared" si="24"/>
        <v>-</v>
      </c>
      <c r="BS23" s="183" t="str">
        <f t="shared" si="24"/>
        <v>-</v>
      </c>
      <c r="BT23" s="183" t="str">
        <f t="shared" si="24"/>
        <v>-</v>
      </c>
      <c r="BU23" s="183" t="str">
        <f t="shared" si="24"/>
        <v>-</v>
      </c>
      <c r="BV23" s="183" t="str">
        <f t="shared" si="24"/>
        <v>-</v>
      </c>
      <c r="BW23" s="183" t="str">
        <f t="shared" si="24"/>
        <v>-</v>
      </c>
      <c r="BX23" s="183" t="str">
        <f t="shared" si="24"/>
        <v>-</v>
      </c>
      <c r="BY23" s="183" t="str">
        <f t="shared" si="24"/>
        <v>-</v>
      </c>
      <c r="BZ23" s="183" t="str">
        <f t="shared" si="24"/>
        <v>-</v>
      </c>
      <c r="CB23" s="183"/>
      <c r="CC23" s="183"/>
      <c r="CD23" s="183"/>
      <c r="CE23" s="183"/>
      <c r="CF23" s="183"/>
      <c r="CG23" s="183"/>
      <c r="CH23" s="183"/>
      <c r="CI23" s="183"/>
      <c r="CJ23" s="183"/>
      <c r="CK23" s="183"/>
      <c r="CL23" s="183"/>
      <c r="CM23" s="183"/>
    </row>
    <row r="24" spans="1:91" ht="14.1" customHeight="1">
      <c r="A24" s="15">
        <v>3</v>
      </c>
      <c r="B24" s="2" t="s">
        <v>50</v>
      </c>
      <c r="C24" s="172">
        <v>1</v>
      </c>
      <c r="D24" s="172"/>
      <c r="E24" s="172"/>
      <c r="F24" s="172"/>
      <c r="G24" s="172"/>
      <c r="H24" s="176">
        <f t="shared" si="8"/>
        <v>51.851851851851848</v>
      </c>
      <c r="I24" s="2">
        <f t="shared" si="19"/>
        <v>108</v>
      </c>
      <c r="J24" s="2">
        <f t="shared" si="20"/>
        <v>56</v>
      </c>
      <c r="K24" s="2">
        <v>40</v>
      </c>
      <c r="L24" s="2">
        <v>16</v>
      </c>
      <c r="M24" s="2"/>
      <c r="N24" s="2">
        <v>52</v>
      </c>
      <c r="O24" s="2">
        <v>4</v>
      </c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B24" s="184">
        <f t="shared" si="21"/>
        <v>1</v>
      </c>
      <c r="AC24" s="184" t="str">
        <f t="shared" si="21"/>
        <v>-</v>
      </c>
      <c r="AD24" s="184" t="str">
        <f t="shared" si="21"/>
        <v>-</v>
      </c>
      <c r="AE24" s="184" t="str">
        <f t="shared" si="21"/>
        <v>-</v>
      </c>
      <c r="AF24" s="184" t="str">
        <f t="shared" si="21"/>
        <v>-</v>
      </c>
      <c r="AG24" s="184" t="str">
        <f t="shared" si="21"/>
        <v>-</v>
      </c>
      <c r="AH24" s="184" t="str">
        <f t="shared" si="21"/>
        <v>-</v>
      </c>
      <c r="AI24" s="184" t="str">
        <f t="shared" si="21"/>
        <v>-</v>
      </c>
      <c r="AJ24" s="184" t="str">
        <f t="shared" si="21"/>
        <v>-</v>
      </c>
      <c r="AK24" s="184" t="str">
        <f t="shared" si="21"/>
        <v>-</v>
      </c>
      <c r="AL24" s="184" t="str">
        <f t="shared" si="21"/>
        <v>-</v>
      </c>
      <c r="AM24" s="184" t="str">
        <f t="shared" si="21"/>
        <v>-</v>
      </c>
      <c r="AO24" s="183" t="str">
        <f t="shared" si="22"/>
        <v>-</v>
      </c>
      <c r="AP24" s="183" t="str">
        <f t="shared" si="22"/>
        <v>-</v>
      </c>
      <c r="AQ24" s="183" t="str">
        <f t="shared" si="22"/>
        <v>-</v>
      </c>
      <c r="AR24" s="183" t="str">
        <f t="shared" si="22"/>
        <v>-</v>
      </c>
      <c r="AS24" s="183" t="str">
        <f t="shared" si="22"/>
        <v>-</v>
      </c>
      <c r="AT24" s="183" t="str">
        <f t="shared" si="22"/>
        <v>-</v>
      </c>
      <c r="AU24" s="183" t="str">
        <f t="shared" si="22"/>
        <v>-</v>
      </c>
      <c r="AV24" s="183" t="str">
        <f t="shared" si="22"/>
        <v>-</v>
      </c>
      <c r="AW24" s="183" t="str">
        <f t="shared" si="22"/>
        <v>-</v>
      </c>
      <c r="AX24" s="183" t="str">
        <f t="shared" si="22"/>
        <v>-</v>
      </c>
      <c r="AY24" s="183" t="str">
        <f t="shared" si="22"/>
        <v>-</v>
      </c>
      <c r="AZ24" s="183" t="str">
        <f t="shared" si="22"/>
        <v>-</v>
      </c>
      <c r="BB24" s="183" t="str">
        <f t="shared" si="23"/>
        <v>-</v>
      </c>
      <c r="BC24" s="183" t="str">
        <f t="shared" si="23"/>
        <v>-</v>
      </c>
      <c r="BD24" s="183" t="str">
        <f t="shared" si="23"/>
        <v>-</v>
      </c>
      <c r="BE24" s="183" t="str">
        <f t="shared" si="23"/>
        <v>-</v>
      </c>
      <c r="BF24" s="183" t="str">
        <f t="shared" si="23"/>
        <v>-</v>
      </c>
      <c r="BG24" s="183" t="str">
        <f t="shared" si="23"/>
        <v>-</v>
      </c>
      <c r="BH24" s="183" t="str">
        <f t="shared" si="23"/>
        <v>-</v>
      </c>
      <c r="BI24" s="183" t="str">
        <f t="shared" si="23"/>
        <v>-</v>
      </c>
      <c r="BJ24" s="183" t="str">
        <f t="shared" si="23"/>
        <v>-</v>
      </c>
      <c r="BK24" s="183" t="str">
        <f t="shared" si="23"/>
        <v>-</v>
      </c>
      <c r="BL24" s="183" t="str">
        <f t="shared" si="23"/>
        <v>-</v>
      </c>
      <c r="BM24" s="183" t="str">
        <f t="shared" si="23"/>
        <v>-</v>
      </c>
      <c r="BO24" s="183" t="str">
        <f t="shared" si="24"/>
        <v>-</v>
      </c>
      <c r="BP24" s="183" t="str">
        <f t="shared" si="24"/>
        <v>-</v>
      </c>
      <c r="BQ24" s="183" t="str">
        <f t="shared" si="24"/>
        <v>-</v>
      </c>
      <c r="BR24" s="183" t="str">
        <f t="shared" si="24"/>
        <v>-</v>
      </c>
      <c r="BS24" s="183" t="str">
        <f t="shared" si="24"/>
        <v>-</v>
      </c>
      <c r="BT24" s="183" t="str">
        <f t="shared" si="24"/>
        <v>-</v>
      </c>
      <c r="BU24" s="183" t="str">
        <f t="shared" si="24"/>
        <v>-</v>
      </c>
      <c r="BV24" s="183" t="str">
        <f t="shared" si="24"/>
        <v>-</v>
      </c>
      <c r="BW24" s="183" t="str">
        <f t="shared" si="24"/>
        <v>-</v>
      </c>
      <c r="BX24" s="183" t="str">
        <f t="shared" si="24"/>
        <v>-</v>
      </c>
      <c r="BY24" s="183" t="str">
        <f t="shared" si="24"/>
        <v>-</v>
      </c>
      <c r="BZ24" s="183" t="str">
        <f t="shared" si="24"/>
        <v>-</v>
      </c>
      <c r="CB24" s="183"/>
      <c r="CC24" s="183"/>
      <c r="CD24" s="183"/>
      <c r="CE24" s="183"/>
      <c r="CF24" s="183"/>
      <c r="CG24" s="183"/>
      <c r="CH24" s="183"/>
      <c r="CI24" s="183"/>
      <c r="CJ24" s="183"/>
      <c r="CK24" s="183"/>
      <c r="CL24" s="183"/>
      <c r="CM24" s="183"/>
    </row>
    <row r="25" spans="1:91">
      <c r="A25" s="15">
        <v>4</v>
      </c>
      <c r="B25" s="2" t="s">
        <v>51</v>
      </c>
      <c r="C25" s="172">
        <v>3</v>
      </c>
      <c r="D25" s="172">
        <v>4</v>
      </c>
      <c r="E25" s="172"/>
      <c r="F25" s="172"/>
      <c r="G25" s="172" t="s">
        <v>251</v>
      </c>
      <c r="H25" s="176">
        <f t="shared" si="8"/>
        <v>55.026455026455025</v>
      </c>
      <c r="I25" s="2">
        <f t="shared" si="19"/>
        <v>189</v>
      </c>
      <c r="J25" s="2">
        <f t="shared" si="20"/>
        <v>104</v>
      </c>
      <c r="K25" s="2">
        <v>54</v>
      </c>
      <c r="L25" s="2"/>
      <c r="M25" s="2">
        <v>50</v>
      </c>
      <c r="N25" s="2">
        <v>85</v>
      </c>
      <c r="O25" s="2"/>
      <c r="P25" s="2"/>
      <c r="Q25" s="2">
        <v>4</v>
      </c>
      <c r="R25" s="2">
        <v>4</v>
      </c>
      <c r="S25" s="2"/>
      <c r="T25" s="2"/>
      <c r="U25" s="2"/>
      <c r="V25" s="2"/>
      <c r="W25" s="2"/>
      <c r="X25" s="2"/>
      <c r="Y25" s="2"/>
      <c r="Z25" s="2"/>
      <c r="AB25" s="184" t="str">
        <f t="shared" si="21"/>
        <v>-</v>
      </c>
      <c r="AC25" s="184" t="str">
        <f t="shared" si="21"/>
        <v>-</v>
      </c>
      <c r="AD25" s="184">
        <f t="shared" si="21"/>
        <v>1</v>
      </c>
      <c r="AE25" s="184" t="str">
        <f t="shared" si="21"/>
        <v>-</v>
      </c>
      <c r="AF25" s="184" t="str">
        <f t="shared" si="21"/>
        <v>-</v>
      </c>
      <c r="AG25" s="184" t="str">
        <f t="shared" si="21"/>
        <v>-</v>
      </c>
      <c r="AH25" s="184" t="str">
        <f t="shared" si="21"/>
        <v>-</v>
      </c>
      <c r="AI25" s="184" t="str">
        <f t="shared" si="21"/>
        <v>-</v>
      </c>
      <c r="AJ25" s="184" t="str">
        <f t="shared" si="21"/>
        <v>-</v>
      </c>
      <c r="AK25" s="184" t="str">
        <f t="shared" si="21"/>
        <v>-</v>
      </c>
      <c r="AL25" s="184" t="str">
        <f t="shared" si="21"/>
        <v>-</v>
      </c>
      <c r="AM25" s="184" t="str">
        <f t="shared" si="21"/>
        <v>-</v>
      </c>
      <c r="AO25" s="183" t="str">
        <f t="shared" si="22"/>
        <v>-</v>
      </c>
      <c r="AP25" s="183" t="str">
        <f t="shared" si="22"/>
        <v>-</v>
      </c>
      <c r="AQ25" s="183" t="str">
        <f t="shared" si="22"/>
        <v>-</v>
      </c>
      <c r="AR25" s="183">
        <f t="shared" si="22"/>
        <v>1</v>
      </c>
      <c r="AS25" s="183" t="str">
        <f t="shared" si="22"/>
        <v>-</v>
      </c>
      <c r="AT25" s="183" t="str">
        <f t="shared" si="22"/>
        <v>-</v>
      </c>
      <c r="AU25" s="183" t="str">
        <f t="shared" si="22"/>
        <v>-</v>
      </c>
      <c r="AV25" s="183" t="str">
        <f t="shared" si="22"/>
        <v>-</v>
      </c>
      <c r="AW25" s="183" t="str">
        <f t="shared" si="22"/>
        <v>-</v>
      </c>
      <c r="AX25" s="183" t="str">
        <f t="shared" si="22"/>
        <v>-</v>
      </c>
      <c r="AY25" s="183" t="str">
        <f t="shared" si="22"/>
        <v>-</v>
      </c>
      <c r="AZ25" s="183" t="str">
        <f t="shared" si="22"/>
        <v>-</v>
      </c>
      <c r="BB25" s="183" t="str">
        <f t="shared" si="23"/>
        <v>-</v>
      </c>
      <c r="BC25" s="183" t="str">
        <f t="shared" si="23"/>
        <v>-</v>
      </c>
      <c r="BD25" s="183" t="str">
        <f t="shared" si="23"/>
        <v>-</v>
      </c>
      <c r="BE25" s="183" t="str">
        <f t="shared" si="23"/>
        <v>-</v>
      </c>
      <c r="BF25" s="183" t="str">
        <f t="shared" si="23"/>
        <v>-</v>
      </c>
      <c r="BG25" s="183" t="str">
        <f t="shared" si="23"/>
        <v>-</v>
      </c>
      <c r="BH25" s="183" t="str">
        <f t="shared" si="23"/>
        <v>-</v>
      </c>
      <c r="BI25" s="183" t="str">
        <f t="shared" si="23"/>
        <v>-</v>
      </c>
      <c r="BJ25" s="183" t="str">
        <f t="shared" si="23"/>
        <v>-</v>
      </c>
      <c r="BK25" s="183" t="str">
        <f t="shared" si="23"/>
        <v>-</v>
      </c>
      <c r="BL25" s="183" t="str">
        <f t="shared" si="23"/>
        <v>-</v>
      </c>
      <c r="BM25" s="183" t="str">
        <f t="shared" si="23"/>
        <v>-</v>
      </c>
      <c r="BO25" s="183" t="str">
        <f t="shared" si="24"/>
        <v>-</v>
      </c>
      <c r="BP25" s="183" t="str">
        <f t="shared" si="24"/>
        <v>-</v>
      </c>
      <c r="BQ25" s="183" t="str">
        <f t="shared" si="24"/>
        <v>-</v>
      </c>
      <c r="BR25" s="183" t="str">
        <f t="shared" si="24"/>
        <v>-</v>
      </c>
      <c r="BS25" s="183" t="str">
        <f t="shared" si="24"/>
        <v>-</v>
      </c>
      <c r="BT25" s="183" t="str">
        <f t="shared" si="24"/>
        <v>-</v>
      </c>
      <c r="BU25" s="183" t="str">
        <f t="shared" si="24"/>
        <v>-</v>
      </c>
      <c r="BV25" s="183" t="str">
        <f t="shared" si="24"/>
        <v>-</v>
      </c>
      <c r="BW25" s="183" t="str">
        <f t="shared" si="24"/>
        <v>-</v>
      </c>
      <c r="BX25" s="183" t="str">
        <f t="shared" si="24"/>
        <v>-</v>
      </c>
      <c r="BY25" s="183" t="str">
        <f t="shared" si="24"/>
        <v>-</v>
      </c>
      <c r="BZ25" s="183" t="str">
        <f t="shared" si="24"/>
        <v>-</v>
      </c>
      <c r="CB25" s="183"/>
      <c r="CC25" s="183"/>
      <c r="CD25" s="183">
        <v>3</v>
      </c>
      <c r="CE25" s="183">
        <v>3</v>
      </c>
      <c r="CF25" s="183"/>
      <c r="CG25" s="183"/>
      <c r="CH25" s="183"/>
      <c r="CI25" s="183"/>
      <c r="CJ25" s="183"/>
      <c r="CK25" s="183"/>
      <c r="CL25" s="183"/>
      <c r="CM25" s="183"/>
    </row>
    <row r="26" spans="1:91">
      <c r="A26" s="15">
        <v>5</v>
      </c>
      <c r="B26" s="71" t="s">
        <v>52</v>
      </c>
      <c r="C26" s="172"/>
      <c r="D26" s="172"/>
      <c r="E26" s="172"/>
      <c r="F26" s="172"/>
      <c r="G26" s="172"/>
      <c r="H26" s="176"/>
      <c r="I26" s="2">
        <f t="shared" si="19"/>
        <v>0</v>
      </c>
      <c r="J26" s="2">
        <f t="shared" si="20"/>
        <v>0</v>
      </c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B26" s="184" t="str">
        <f t="shared" si="21"/>
        <v>-</v>
      </c>
      <c r="AC26" s="184" t="str">
        <f t="shared" si="21"/>
        <v>-</v>
      </c>
      <c r="AD26" s="184" t="str">
        <f t="shared" si="21"/>
        <v>-</v>
      </c>
      <c r="AE26" s="184" t="str">
        <f t="shared" si="21"/>
        <v>-</v>
      </c>
      <c r="AF26" s="184" t="str">
        <f t="shared" si="21"/>
        <v>-</v>
      </c>
      <c r="AG26" s="184" t="str">
        <f t="shared" si="21"/>
        <v>-</v>
      </c>
      <c r="AH26" s="184" t="str">
        <f t="shared" si="21"/>
        <v>-</v>
      </c>
      <c r="AI26" s="184" t="str">
        <f t="shared" si="21"/>
        <v>-</v>
      </c>
      <c r="AJ26" s="184" t="str">
        <f t="shared" si="21"/>
        <v>-</v>
      </c>
      <c r="AK26" s="184" t="str">
        <f t="shared" si="21"/>
        <v>-</v>
      </c>
      <c r="AL26" s="184" t="str">
        <f t="shared" si="21"/>
        <v>-</v>
      </c>
      <c r="AM26" s="184" t="str">
        <f t="shared" si="21"/>
        <v>-</v>
      </c>
      <c r="AO26" s="183" t="str">
        <f t="shared" si="22"/>
        <v>-</v>
      </c>
      <c r="AP26" s="183" t="str">
        <f t="shared" si="22"/>
        <v>-</v>
      </c>
      <c r="AQ26" s="183" t="str">
        <f t="shared" si="22"/>
        <v>-</v>
      </c>
      <c r="AR26" s="183" t="str">
        <f t="shared" si="22"/>
        <v>-</v>
      </c>
      <c r="AS26" s="183" t="str">
        <f t="shared" si="22"/>
        <v>-</v>
      </c>
      <c r="AT26" s="183" t="str">
        <f t="shared" si="22"/>
        <v>-</v>
      </c>
      <c r="AU26" s="183" t="str">
        <f t="shared" si="22"/>
        <v>-</v>
      </c>
      <c r="AV26" s="183" t="str">
        <f t="shared" si="22"/>
        <v>-</v>
      </c>
      <c r="AW26" s="183" t="str">
        <f t="shared" si="22"/>
        <v>-</v>
      </c>
      <c r="AX26" s="183" t="str">
        <f t="shared" si="22"/>
        <v>-</v>
      </c>
      <c r="AY26" s="183" t="str">
        <f t="shared" si="22"/>
        <v>-</v>
      </c>
      <c r="AZ26" s="183" t="str">
        <f t="shared" si="22"/>
        <v>-</v>
      </c>
      <c r="BB26" s="183" t="str">
        <f t="shared" si="23"/>
        <v>-</v>
      </c>
      <c r="BC26" s="183" t="str">
        <f t="shared" si="23"/>
        <v>-</v>
      </c>
      <c r="BD26" s="183" t="str">
        <f t="shared" si="23"/>
        <v>-</v>
      </c>
      <c r="BE26" s="183" t="str">
        <f t="shared" si="23"/>
        <v>-</v>
      </c>
      <c r="BF26" s="183" t="str">
        <f t="shared" si="23"/>
        <v>-</v>
      </c>
      <c r="BG26" s="183" t="str">
        <f t="shared" si="23"/>
        <v>-</v>
      </c>
      <c r="BH26" s="183" t="str">
        <f t="shared" si="23"/>
        <v>-</v>
      </c>
      <c r="BI26" s="183" t="str">
        <f t="shared" si="23"/>
        <v>-</v>
      </c>
      <c r="BJ26" s="183" t="str">
        <f t="shared" si="23"/>
        <v>-</v>
      </c>
      <c r="BK26" s="183" t="str">
        <f t="shared" si="23"/>
        <v>-</v>
      </c>
      <c r="BL26" s="183" t="str">
        <f t="shared" si="23"/>
        <v>-</v>
      </c>
      <c r="BM26" s="183" t="str">
        <f t="shared" si="23"/>
        <v>-</v>
      </c>
      <c r="BO26" s="183" t="str">
        <f t="shared" si="24"/>
        <v>-</v>
      </c>
      <c r="BP26" s="183" t="str">
        <f t="shared" si="24"/>
        <v>-</v>
      </c>
      <c r="BQ26" s="183" t="str">
        <f t="shared" si="24"/>
        <v>-</v>
      </c>
      <c r="BR26" s="183" t="str">
        <f t="shared" si="24"/>
        <v>-</v>
      </c>
      <c r="BS26" s="183" t="str">
        <f t="shared" si="24"/>
        <v>-</v>
      </c>
      <c r="BT26" s="183" t="str">
        <f t="shared" si="24"/>
        <v>-</v>
      </c>
      <c r="BU26" s="183" t="str">
        <f t="shared" si="24"/>
        <v>-</v>
      </c>
      <c r="BV26" s="183" t="str">
        <f t="shared" si="24"/>
        <v>-</v>
      </c>
      <c r="BW26" s="183" t="str">
        <f t="shared" si="24"/>
        <v>-</v>
      </c>
      <c r="BX26" s="183" t="str">
        <f t="shared" si="24"/>
        <v>-</v>
      </c>
      <c r="BY26" s="183" t="str">
        <f t="shared" si="24"/>
        <v>-</v>
      </c>
      <c r="BZ26" s="183" t="str">
        <f t="shared" si="24"/>
        <v>-</v>
      </c>
      <c r="CB26" s="183"/>
      <c r="CC26" s="183"/>
      <c r="CD26" s="183"/>
      <c r="CE26" s="183"/>
      <c r="CF26" s="183"/>
      <c r="CG26" s="183"/>
      <c r="CH26" s="183"/>
      <c r="CI26" s="183"/>
      <c r="CJ26" s="183"/>
      <c r="CK26" s="183"/>
      <c r="CL26" s="183"/>
      <c r="CM26" s="183"/>
    </row>
    <row r="27" spans="1:91">
      <c r="A27" s="15"/>
      <c r="B27" s="2" t="s">
        <v>53</v>
      </c>
      <c r="C27" s="172">
        <v>3</v>
      </c>
      <c r="D27" s="172">
        <v>1.4</v>
      </c>
      <c r="E27" s="172"/>
      <c r="F27" s="172"/>
      <c r="G27" s="190" t="s">
        <v>252</v>
      </c>
      <c r="H27" s="176">
        <f t="shared" ref="H27:H67" si="25">J27/I27*100</f>
        <v>62.962962962962962</v>
      </c>
      <c r="I27" s="2">
        <f t="shared" si="19"/>
        <v>216</v>
      </c>
      <c r="J27" s="2">
        <f t="shared" si="20"/>
        <v>136</v>
      </c>
      <c r="K27" s="2">
        <v>56</v>
      </c>
      <c r="L27" s="2">
        <v>80</v>
      </c>
      <c r="M27" s="2"/>
      <c r="N27" s="2">
        <v>80</v>
      </c>
      <c r="O27" s="2">
        <v>3</v>
      </c>
      <c r="P27" s="2">
        <v>2</v>
      </c>
      <c r="Q27" s="2">
        <v>3</v>
      </c>
      <c r="R27" s="2">
        <v>3</v>
      </c>
      <c r="S27" s="2"/>
      <c r="T27" s="2"/>
      <c r="U27" s="2"/>
      <c r="V27" s="2"/>
      <c r="W27" s="2"/>
      <c r="X27" s="2"/>
      <c r="Y27" s="2"/>
      <c r="Z27" s="2"/>
      <c r="AB27" s="184" t="str">
        <f t="shared" si="21"/>
        <v>-</v>
      </c>
      <c r="AC27" s="184" t="str">
        <f t="shared" si="21"/>
        <v>-</v>
      </c>
      <c r="AD27" s="184">
        <f t="shared" si="21"/>
        <v>1</v>
      </c>
      <c r="AE27" s="184" t="str">
        <f t="shared" si="21"/>
        <v>-</v>
      </c>
      <c r="AF27" s="184" t="str">
        <f t="shared" si="21"/>
        <v>-</v>
      </c>
      <c r="AG27" s="184" t="str">
        <f t="shared" si="21"/>
        <v>-</v>
      </c>
      <c r="AH27" s="184" t="str">
        <f t="shared" si="21"/>
        <v>-</v>
      </c>
      <c r="AI27" s="184" t="str">
        <f t="shared" si="21"/>
        <v>-</v>
      </c>
      <c r="AJ27" s="184" t="str">
        <f t="shared" si="21"/>
        <v>-</v>
      </c>
      <c r="AK27" s="184" t="str">
        <f t="shared" si="21"/>
        <v>-</v>
      </c>
      <c r="AL27" s="184" t="str">
        <f t="shared" si="21"/>
        <v>-</v>
      </c>
      <c r="AM27" s="184" t="str">
        <f t="shared" si="21"/>
        <v>-</v>
      </c>
      <c r="AO27" s="183">
        <f t="shared" si="22"/>
        <v>1</v>
      </c>
      <c r="AP27" s="183" t="str">
        <f t="shared" si="22"/>
        <v>-</v>
      </c>
      <c r="AQ27" s="183" t="str">
        <f t="shared" si="22"/>
        <v>-</v>
      </c>
      <c r="AR27" s="183">
        <f t="shared" si="22"/>
        <v>1</v>
      </c>
      <c r="AS27" s="183" t="str">
        <f t="shared" si="22"/>
        <v>-</v>
      </c>
      <c r="AT27" s="183" t="str">
        <f t="shared" si="22"/>
        <v>-</v>
      </c>
      <c r="AU27" s="183" t="str">
        <f t="shared" si="22"/>
        <v>-</v>
      </c>
      <c r="AV27" s="183" t="str">
        <f t="shared" si="22"/>
        <v>-</v>
      </c>
      <c r="AW27" s="183" t="str">
        <f t="shared" si="22"/>
        <v>-</v>
      </c>
      <c r="AX27" s="183" t="str">
        <f t="shared" si="22"/>
        <v>-</v>
      </c>
      <c r="AY27" s="183" t="str">
        <f t="shared" si="22"/>
        <v>-</v>
      </c>
      <c r="AZ27" s="183" t="str">
        <f t="shared" si="22"/>
        <v>-</v>
      </c>
      <c r="BB27" s="183" t="str">
        <f t="shared" si="23"/>
        <v>-</v>
      </c>
      <c r="BC27" s="183" t="str">
        <f t="shared" si="23"/>
        <v>-</v>
      </c>
      <c r="BD27" s="183" t="str">
        <f t="shared" si="23"/>
        <v>-</v>
      </c>
      <c r="BE27" s="183" t="str">
        <f t="shared" si="23"/>
        <v>-</v>
      </c>
      <c r="BF27" s="183" t="str">
        <f t="shared" si="23"/>
        <v>-</v>
      </c>
      <c r="BG27" s="183" t="str">
        <f t="shared" si="23"/>
        <v>-</v>
      </c>
      <c r="BH27" s="183" t="str">
        <f t="shared" si="23"/>
        <v>-</v>
      </c>
      <c r="BI27" s="183" t="str">
        <f t="shared" si="23"/>
        <v>-</v>
      </c>
      <c r="BJ27" s="183" t="str">
        <f t="shared" si="23"/>
        <v>-</v>
      </c>
      <c r="BK27" s="183" t="str">
        <f t="shared" si="23"/>
        <v>-</v>
      </c>
      <c r="BL27" s="183" t="str">
        <f t="shared" si="23"/>
        <v>-</v>
      </c>
      <c r="BM27" s="183" t="str">
        <f t="shared" si="23"/>
        <v>-</v>
      </c>
      <c r="BO27" s="183" t="str">
        <f t="shared" si="24"/>
        <v>-</v>
      </c>
      <c r="BP27" s="183" t="str">
        <f t="shared" si="24"/>
        <v>-</v>
      </c>
      <c r="BQ27" s="183" t="str">
        <f t="shared" si="24"/>
        <v>-</v>
      </c>
      <c r="BR27" s="183" t="str">
        <f t="shared" si="24"/>
        <v>-</v>
      </c>
      <c r="BS27" s="183" t="str">
        <f t="shared" si="24"/>
        <v>-</v>
      </c>
      <c r="BT27" s="183" t="str">
        <f t="shared" si="24"/>
        <v>-</v>
      </c>
      <c r="BU27" s="183" t="str">
        <f t="shared" si="24"/>
        <v>-</v>
      </c>
      <c r="BV27" s="183" t="str">
        <f t="shared" si="24"/>
        <v>-</v>
      </c>
      <c r="BW27" s="183" t="str">
        <f t="shared" si="24"/>
        <v>-</v>
      </c>
      <c r="BX27" s="183" t="str">
        <f t="shared" si="24"/>
        <v>-</v>
      </c>
      <c r="BY27" s="183" t="str">
        <f t="shared" si="24"/>
        <v>-</v>
      </c>
      <c r="BZ27" s="183" t="str">
        <f t="shared" si="24"/>
        <v>-</v>
      </c>
      <c r="CB27" s="183"/>
      <c r="CC27" s="183"/>
      <c r="CD27" s="183">
        <v>2</v>
      </c>
      <c r="CE27" s="183">
        <v>2</v>
      </c>
      <c r="CF27" s="183"/>
      <c r="CG27" s="183"/>
      <c r="CH27" s="183"/>
      <c r="CI27" s="183"/>
      <c r="CJ27" s="183"/>
      <c r="CK27" s="183"/>
      <c r="CL27" s="183"/>
      <c r="CM27" s="183"/>
    </row>
    <row r="28" spans="1:91">
      <c r="A28" s="15">
        <v>6</v>
      </c>
      <c r="B28" t="s">
        <v>54</v>
      </c>
      <c r="C28" s="172"/>
      <c r="D28" s="172">
        <v>6</v>
      </c>
      <c r="E28" s="172"/>
      <c r="F28" s="172"/>
      <c r="G28" s="172"/>
      <c r="H28" s="176">
        <f t="shared" si="25"/>
        <v>44.444444444444443</v>
      </c>
      <c r="I28" s="2">
        <f t="shared" si="19"/>
        <v>54</v>
      </c>
      <c r="J28" s="2">
        <f t="shared" si="20"/>
        <v>24</v>
      </c>
      <c r="K28" s="2">
        <v>16</v>
      </c>
      <c r="L28" s="2">
        <v>8</v>
      </c>
      <c r="M28" s="2">
        <v>0</v>
      </c>
      <c r="N28" s="2">
        <v>30</v>
      </c>
      <c r="O28" s="2"/>
      <c r="P28" s="2"/>
      <c r="Q28" s="2"/>
      <c r="R28" s="2"/>
      <c r="S28" s="2"/>
      <c r="T28" s="2">
        <v>2</v>
      </c>
      <c r="U28" s="2"/>
      <c r="V28" s="2"/>
      <c r="W28" s="2"/>
      <c r="X28" s="2"/>
      <c r="Y28" s="2"/>
      <c r="Z28" s="2"/>
      <c r="AB28" s="184" t="str">
        <f t="shared" si="21"/>
        <v>-</v>
      </c>
      <c r="AC28" s="184" t="str">
        <f t="shared" si="21"/>
        <v>-</v>
      </c>
      <c r="AD28" s="184" t="str">
        <f t="shared" si="21"/>
        <v>-</v>
      </c>
      <c r="AE28" s="184" t="str">
        <f t="shared" si="21"/>
        <v>-</v>
      </c>
      <c r="AF28" s="184" t="str">
        <f t="shared" si="21"/>
        <v>-</v>
      </c>
      <c r="AG28" s="184" t="str">
        <f t="shared" si="21"/>
        <v>-</v>
      </c>
      <c r="AH28" s="184" t="str">
        <f t="shared" si="21"/>
        <v>-</v>
      </c>
      <c r="AI28" s="184" t="str">
        <f t="shared" si="21"/>
        <v>-</v>
      </c>
      <c r="AJ28" s="184" t="str">
        <f t="shared" si="21"/>
        <v>-</v>
      </c>
      <c r="AK28" s="184" t="str">
        <f t="shared" si="21"/>
        <v>-</v>
      </c>
      <c r="AL28" s="184" t="str">
        <f t="shared" si="21"/>
        <v>-</v>
      </c>
      <c r="AM28" s="184" t="str">
        <f t="shared" si="21"/>
        <v>-</v>
      </c>
      <c r="AO28" s="183" t="str">
        <f t="shared" si="22"/>
        <v>-</v>
      </c>
      <c r="AP28" s="183" t="str">
        <f t="shared" si="22"/>
        <v>-</v>
      </c>
      <c r="AQ28" s="183" t="str">
        <f t="shared" si="22"/>
        <v>-</v>
      </c>
      <c r="AR28" s="183" t="str">
        <f t="shared" si="22"/>
        <v>-</v>
      </c>
      <c r="AS28" s="183" t="str">
        <f t="shared" si="22"/>
        <v>-</v>
      </c>
      <c r="AT28" s="183">
        <f t="shared" si="22"/>
        <v>1</v>
      </c>
      <c r="AU28" s="183" t="str">
        <f t="shared" si="22"/>
        <v>-</v>
      </c>
      <c r="AV28" s="183" t="str">
        <f t="shared" si="22"/>
        <v>-</v>
      </c>
      <c r="AW28" s="183" t="str">
        <f t="shared" si="22"/>
        <v>-</v>
      </c>
      <c r="AX28" s="183" t="str">
        <f t="shared" si="22"/>
        <v>-</v>
      </c>
      <c r="AY28" s="183" t="str">
        <f t="shared" si="22"/>
        <v>-</v>
      </c>
      <c r="AZ28" s="183" t="str">
        <f t="shared" si="22"/>
        <v>-</v>
      </c>
      <c r="BB28" s="183" t="str">
        <f t="shared" si="23"/>
        <v>-</v>
      </c>
      <c r="BC28" s="183" t="str">
        <f t="shared" si="23"/>
        <v>-</v>
      </c>
      <c r="BD28" s="183" t="str">
        <f t="shared" si="23"/>
        <v>-</v>
      </c>
      <c r="BE28" s="183" t="str">
        <f t="shared" si="23"/>
        <v>-</v>
      </c>
      <c r="BF28" s="183" t="str">
        <f t="shared" si="23"/>
        <v>-</v>
      </c>
      <c r="BG28" s="183" t="str">
        <f t="shared" si="23"/>
        <v>-</v>
      </c>
      <c r="BH28" s="183" t="str">
        <f t="shared" si="23"/>
        <v>-</v>
      </c>
      <c r="BI28" s="183" t="str">
        <f t="shared" si="23"/>
        <v>-</v>
      </c>
      <c r="BJ28" s="183" t="str">
        <f t="shared" si="23"/>
        <v>-</v>
      </c>
      <c r="BK28" s="183" t="str">
        <f t="shared" si="23"/>
        <v>-</v>
      </c>
      <c r="BL28" s="183" t="str">
        <f t="shared" si="23"/>
        <v>-</v>
      </c>
      <c r="BM28" s="183" t="str">
        <f t="shared" si="23"/>
        <v>-</v>
      </c>
      <c r="BO28" s="183" t="str">
        <f t="shared" si="24"/>
        <v>-</v>
      </c>
      <c r="BP28" s="183" t="str">
        <f t="shared" si="24"/>
        <v>-</v>
      </c>
      <c r="BQ28" s="183" t="str">
        <f t="shared" si="24"/>
        <v>-</v>
      </c>
      <c r="BR28" s="183" t="str">
        <f t="shared" si="24"/>
        <v>-</v>
      </c>
      <c r="BS28" s="183" t="str">
        <f t="shared" si="24"/>
        <v>-</v>
      </c>
      <c r="BT28" s="183" t="str">
        <f t="shared" si="24"/>
        <v>-</v>
      </c>
      <c r="BU28" s="183" t="str">
        <f t="shared" si="24"/>
        <v>-</v>
      </c>
      <c r="BV28" s="183" t="str">
        <f t="shared" si="24"/>
        <v>-</v>
      </c>
      <c r="BW28" s="183" t="str">
        <f t="shared" si="24"/>
        <v>-</v>
      </c>
      <c r="BX28" s="183" t="str">
        <f t="shared" si="24"/>
        <v>-</v>
      </c>
      <c r="BY28" s="183" t="str">
        <f t="shared" si="24"/>
        <v>-</v>
      </c>
      <c r="BZ28" s="183" t="str">
        <f t="shared" si="24"/>
        <v>-</v>
      </c>
      <c r="CB28" s="183"/>
      <c r="CC28" s="183"/>
      <c r="CD28" s="183"/>
      <c r="CE28" s="183"/>
      <c r="CF28" s="183"/>
      <c r="CG28" s="183"/>
      <c r="CH28" s="183"/>
      <c r="CI28" s="183"/>
      <c r="CJ28" s="183"/>
      <c r="CK28" s="183"/>
      <c r="CL28" s="183"/>
      <c r="CM28" s="183"/>
    </row>
    <row r="29" spans="1:91">
      <c r="A29" s="15">
        <v>7</v>
      </c>
      <c r="B29" s="60" t="s">
        <v>55</v>
      </c>
      <c r="C29" s="172"/>
      <c r="D29" s="172">
        <v>5</v>
      </c>
      <c r="E29" s="172"/>
      <c r="F29" s="172"/>
      <c r="G29" s="190"/>
      <c r="H29" s="176">
        <f t="shared" si="25"/>
        <v>44.444444444444443</v>
      </c>
      <c r="I29" s="2">
        <f t="shared" si="19"/>
        <v>54</v>
      </c>
      <c r="J29" s="2">
        <f t="shared" si="20"/>
        <v>24</v>
      </c>
      <c r="K29" s="2">
        <v>16</v>
      </c>
      <c r="L29" s="2"/>
      <c r="M29" s="2">
        <v>8</v>
      </c>
      <c r="N29" s="2">
        <v>30</v>
      </c>
      <c r="O29" s="2"/>
      <c r="P29" s="2"/>
      <c r="Q29" s="2"/>
      <c r="R29" s="2"/>
      <c r="S29" s="2">
        <v>3</v>
      </c>
      <c r="T29" s="2"/>
      <c r="U29" s="2"/>
      <c r="V29" s="2"/>
      <c r="W29" s="2"/>
      <c r="X29" s="2"/>
      <c r="Y29" s="2"/>
      <c r="Z29" s="2"/>
      <c r="AB29" s="184" t="str">
        <f t="shared" si="21"/>
        <v>-</v>
      </c>
      <c r="AC29" s="184" t="str">
        <f t="shared" si="21"/>
        <v>-</v>
      </c>
      <c r="AD29" s="184" t="str">
        <f t="shared" si="21"/>
        <v>-</v>
      </c>
      <c r="AE29" s="184" t="str">
        <f t="shared" si="21"/>
        <v>-</v>
      </c>
      <c r="AF29" s="184" t="str">
        <f t="shared" si="21"/>
        <v>-</v>
      </c>
      <c r="AG29" s="184" t="str">
        <f t="shared" si="21"/>
        <v>-</v>
      </c>
      <c r="AH29" s="184" t="str">
        <f t="shared" si="21"/>
        <v>-</v>
      </c>
      <c r="AI29" s="184" t="str">
        <f t="shared" si="21"/>
        <v>-</v>
      </c>
      <c r="AJ29" s="184" t="str">
        <f t="shared" si="21"/>
        <v>-</v>
      </c>
      <c r="AK29" s="184" t="str">
        <f t="shared" si="21"/>
        <v>-</v>
      </c>
      <c r="AL29" s="184" t="str">
        <f t="shared" si="21"/>
        <v>-</v>
      </c>
      <c r="AM29" s="184" t="str">
        <f t="shared" si="21"/>
        <v>-</v>
      </c>
      <c r="AO29" s="183" t="str">
        <f t="shared" si="22"/>
        <v>-</v>
      </c>
      <c r="AP29" s="183" t="str">
        <f t="shared" si="22"/>
        <v>-</v>
      </c>
      <c r="AQ29" s="183" t="str">
        <f t="shared" si="22"/>
        <v>-</v>
      </c>
      <c r="AR29" s="183" t="str">
        <f t="shared" si="22"/>
        <v>-</v>
      </c>
      <c r="AS29" s="183">
        <f t="shared" si="22"/>
        <v>1</v>
      </c>
      <c r="AT29" s="183" t="str">
        <f t="shared" si="22"/>
        <v>-</v>
      </c>
      <c r="AU29" s="183" t="str">
        <f t="shared" si="22"/>
        <v>-</v>
      </c>
      <c r="AV29" s="183" t="str">
        <f t="shared" si="22"/>
        <v>-</v>
      </c>
      <c r="AW29" s="183" t="str">
        <f t="shared" si="22"/>
        <v>-</v>
      </c>
      <c r="AX29" s="183" t="str">
        <f t="shared" si="22"/>
        <v>-</v>
      </c>
      <c r="AY29" s="183" t="str">
        <f t="shared" si="22"/>
        <v>-</v>
      </c>
      <c r="AZ29" s="183" t="str">
        <f t="shared" si="22"/>
        <v>-</v>
      </c>
      <c r="BB29" s="183" t="str">
        <f t="shared" si="23"/>
        <v>-</v>
      </c>
      <c r="BC29" s="183" t="str">
        <f t="shared" si="23"/>
        <v>-</v>
      </c>
      <c r="BD29" s="183" t="str">
        <f t="shared" si="23"/>
        <v>-</v>
      </c>
      <c r="BE29" s="183" t="str">
        <f t="shared" si="23"/>
        <v>-</v>
      </c>
      <c r="BF29" s="183" t="str">
        <f t="shared" si="23"/>
        <v>-</v>
      </c>
      <c r="BG29" s="183" t="str">
        <f t="shared" si="23"/>
        <v>-</v>
      </c>
      <c r="BH29" s="183" t="str">
        <f t="shared" si="23"/>
        <v>-</v>
      </c>
      <c r="BI29" s="183" t="str">
        <f t="shared" si="23"/>
        <v>-</v>
      </c>
      <c r="BJ29" s="183" t="str">
        <f t="shared" si="23"/>
        <v>-</v>
      </c>
      <c r="BK29" s="183" t="str">
        <f t="shared" si="23"/>
        <v>-</v>
      </c>
      <c r="BL29" s="183" t="str">
        <f t="shared" si="23"/>
        <v>-</v>
      </c>
      <c r="BM29" s="183" t="str">
        <f t="shared" si="23"/>
        <v>-</v>
      </c>
      <c r="BO29" s="183" t="str">
        <f t="shared" si="24"/>
        <v>-</v>
      </c>
      <c r="BP29" s="183" t="str">
        <f t="shared" si="24"/>
        <v>-</v>
      </c>
      <c r="BQ29" s="183" t="str">
        <f t="shared" si="24"/>
        <v>-</v>
      </c>
      <c r="BR29" s="183" t="str">
        <f t="shared" si="24"/>
        <v>-</v>
      </c>
      <c r="BS29" s="183" t="str">
        <f t="shared" si="24"/>
        <v>-</v>
      </c>
      <c r="BT29" s="183" t="str">
        <f t="shared" si="24"/>
        <v>-</v>
      </c>
      <c r="BU29" s="183" t="str">
        <f t="shared" si="24"/>
        <v>-</v>
      </c>
      <c r="BV29" s="183" t="str">
        <f t="shared" si="24"/>
        <v>-</v>
      </c>
      <c r="BW29" s="183" t="str">
        <f t="shared" si="24"/>
        <v>-</v>
      </c>
      <c r="BX29" s="183" t="str">
        <f t="shared" si="24"/>
        <v>-</v>
      </c>
      <c r="BY29" s="183" t="str">
        <f t="shared" si="24"/>
        <v>-</v>
      </c>
      <c r="BZ29" s="183" t="str">
        <f t="shared" si="24"/>
        <v>-</v>
      </c>
      <c r="CB29" s="183"/>
      <c r="CC29" s="183"/>
      <c r="CD29" s="183"/>
      <c r="CE29" s="183"/>
      <c r="CF29" s="183"/>
      <c r="CG29" s="183"/>
      <c r="CH29" s="183"/>
      <c r="CI29" s="183"/>
      <c r="CJ29" s="183"/>
      <c r="CK29" s="183"/>
      <c r="CL29" s="183"/>
      <c r="CM29" s="183"/>
    </row>
    <row r="30" spans="1:91">
      <c r="A30" s="15">
        <v>8</v>
      </c>
      <c r="B30" s="2" t="s">
        <v>149</v>
      </c>
      <c r="C30" s="172">
        <v>11</v>
      </c>
      <c r="D30" s="172"/>
      <c r="E30" s="172"/>
      <c r="F30" s="172"/>
      <c r="G30" s="172"/>
      <c r="H30" s="176">
        <f t="shared" si="25"/>
        <v>59.259259259259252</v>
      </c>
      <c r="I30" s="2">
        <f t="shared" si="19"/>
        <v>54</v>
      </c>
      <c r="J30" s="2">
        <f t="shared" si="20"/>
        <v>32</v>
      </c>
      <c r="K30" s="2">
        <v>22</v>
      </c>
      <c r="L30" s="2">
        <v>6</v>
      </c>
      <c r="M30" s="2">
        <v>4</v>
      </c>
      <c r="N30" s="2">
        <v>22</v>
      </c>
      <c r="O30" s="2"/>
      <c r="P30" s="2"/>
      <c r="Q30" s="2"/>
      <c r="R30" s="2"/>
      <c r="S30" s="2"/>
      <c r="T30" s="2"/>
      <c r="U30" s="2"/>
      <c r="V30" s="2"/>
      <c r="W30" s="2"/>
      <c r="X30" s="2"/>
      <c r="Y30" s="2">
        <v>4</v>
      </c>
      <c r="Z30" s="2"/>
      <c r="AB30" s="184" t="str">
        <f t="shared" si="21"/>
        <v>-</v>
      </c>
      <c r="AC30" s="184" t="str">
        <f t="shared" si="21"/>
        <v>-</v>
      </c>
      <c r="AD30" s="184" t="str">
        <f t="shared" si="21"/>
        <v>-</v>
      </c>
      <c r="AE30" s="184" t="str">
        <f t="shared" si="21"/>
        <v>-</v>
      </c>
      <c r="AF30" s="184" t="str">
        <f t="shared" si="21"/>
        <v>-</v>
      </c>
      <c r="AG30" s="184" t="str">
        <f t="shared" si="21"/>
        <v>-</v>
      </c>
      <c r="AH30" s="184" t="str">
        <f t="shared" si="21"/>
        <v>-</v>
      </c>
      <c r="AI30" s="184" t="str">
        <f t="shared" si="21"/>
        <v>-</v>
      </c>
      <c r="AJ30" s="184" t="str">
        <f t="shared" si="21"/>
        <v>-</v>
      </c>
      <c r="AK30" s="184" t="str">
        <f t="shared" si="21"/>
        <v>-</v>
      </c>
      <c r="AL30" s="184">
        <f t="shared" si="21"/>
        <v>1</v>
      </c>
      <c r="AM30" s="184" t="str">
        <f t="shared" si="21"/>
        <v>-</v>
      </c>
      <c r="AO30" s="183" t="str">
        <f t="shared" si="22"/>
        <v>-</v>
      </c>
      <c r="AP30" s="183" t="str">
        <f t="shared" si="22"/>
        <v>-</v>
      </c>
      <c r="AQ30" s="183" t="str">
        <f t="shared" si="22"/>
        <v>-</v>
      </c>
      <c r="AR30" s="183" t="str">
        <f t="shared" si="22"/>
        <v>-</v>
      </c>
      <c r="AS30" s="183" t="str">
        <f t="shared" si="22"/>
        <v>-</v>
      </c>
      <c r="AT30" s="183" t="str">
        <f t="shared" si="22"/>
        <v>-</v>
      </c>
      <c r="AU30" s="183" t="str">
        <f t="shared" si="22"/>
        <v>-</v>
      </c>
      <c r="AV30" s="183" t="str">
        <f t="shared" si="22"/>
        <v>-</v>
      </c>
      <c r="AW30" s="183" t="str">
        <f t="shared" si="22"/>
        <v>-</v>
      </c>
      <c r="AX30" s="183" t="str">
        <f t="shared" si="22"/>
        <v>-</v>
      </c>
      <c r="AY30" s="183" t="str">
        <f t="shared" si="22"/>
        <v>-</v>
      </c>
      <c r="AZ30" s="183" t="str">
        <f t="shared" si="22"/>
        <v>-</v>
      </c>
      <c r="BB30" s="183" t="str">
        <f t="shared" si="23"/>
        <v>-</v>
      </c>
      <c r="BC30" s="183" t="str">
        <f t="shared" si="23"/>
        <v>-</v>
      </c>
      <c r="BD30" s="183" t="str">
        <f t="shared" si="23"/>
        <v>-</v>
      </c>
      <c r="BE30" s="183" t="str">
        <f t="shared" si="23"/>
        <v>-</v>
      </c>
      <c r="BF30" s="183" t="str">
        <f t="shared" si="23"/>
        <v>-</v>
      </c>
      <c r="BG30" s="183" t="str">
        <f t="shared" si="23"/>
        <v>-</v>
      </c>
      <c r="BH30" s="183" t="str">
        <f t="shared" si="23"/>
        <v>-</v>
      </c>
      <c r="BI30" s="183" t="str">
        <f t="shared" si="23"/>
        <v>-</v>
      </c>
      <c r="BJ30" s="183" t="str">
        <f t="shared" si="23"/>
        <v>-</v>
      </c>
      <c r="BK30" s="183" t="str">
        <f t="shared" si="23"/>
        <v>-</v>
      </c>
      <c r="BL30" s="183" t="str">
        <f t="shared" si="23"/>
        <v>-</v>
      </c>
      <c r="BM30" s="183" t="str">
        <f t="shared" si="23"/>
        <v>-</v>
      </c>
      <c r="BO30" s="183" t="str">
        <f t="shared" si="24"/>
        <v>-</v>
      </c>
      <c r="BP30" s="183" t="str">
        <f t="shared" si="24"/>
        <v>-</v>
      </c>
      <c r="BQ30" s="183" t="str">
        <f t="shared" si="24"/>
        <v>-</v>
      </c>
      <c r="BR30" s="183" t="str">
        <f t="shared" si="24"/>
        <v>-</v>
      </c>
      <c r="BS30" s="183" t="str">
        <f t="shared" si="24"/>
        <v>-</v>
      </c>
      <c r="BT30" s="183" t="str">
        <f t="shared" si="24"/>
        <v>-</v>
      </c>
      <c r="BU30" s="183" t="str">
        <f t="shared" si="24"/>
        <v>-</v>
      </c>
      <c r="BV30" s="183" t="str">
        <f t="shared" si="24"/>
        <v>-</v>
      </c>
      <c r="BW30" s="183" t="str">
        <f t="shared" si="24"/>
        <v>-</v>
      </c>
      <c r="BX30" s="183" t="str">
        <f t="shared" si="24"/>
        <v>-</v>
      </c>
      <c r="BY30" s="183" t="str">
        <f t="shared" si="24"/>
        <v>-</v>
      </c>
      <c r="BZ30" s="183" t="str">
        <f t="shared" si="24"/>
        <v>-</v>
      </c>
      <c r="CB30" s="183"/>
      <c r="CC30" s="183"/>
      <c r="CD30" s="183"/>
      <c r="CE30" s="183"/>
      <c r="CF30" s="183"/>
      <c r="CG30" s="183"/>
      <c r="CH30" s="183"/>
      <c r="CI30" s="183"/>
      <c r="CJ30" s="183"/>
      <c r="CK30" s="183"/>
      <c r="CL30" s="183"/>
      <c r="CM30" s="183"/>
    </row>
    <row r="31" spans="1:91">
      <c r="A31" s="15">
        <v>9</v>
      </c>
      <c r="B31" s="2" t="s">
        <v>56</v>
      </c>
      <c r="C31" s="172"/>
      <c r="D31" s="172">
        <v>8</v>
      </c>
      <c r="E31" s="172"/>
      <c r="F31" s="172"/>
      <c r="G31" s="172"/>
      <c r="H31" s="176">
        <f t="shared" si="25"/>
        <v>44.444444444444443</v>
      </c>
      <c r="I31" s="2">
        <f t="shared" si="19"/>
        <v>54</v>
      </c>
      <c r="J31" s="2">
        <f t="shared" si="20"/>
        <v>24</v>
      </c>
      <c r="K31" s="2">
        <v>16</v>
      </c>
      <c r="L31" s="2"/>
      <c r="M31" s="2">
        <v>8</v>
      </c>
      <c r="N31" s="2">
        <v>30</v>
      </c>
      <c r="O31" s="2"/>
      <c r="P31" s="2"/>
      <c r="Q31" s="2"/>
      <c r="R31" s="2"/>
      <c r="S31" s="2"/>
      <c r="T31" s="2"/>
      <c r="U31" s="2"/>
      <c r="V31" s="2">
        <v>3</v>
      </c>
      <c r="W31" s="2"/>
      <c r="X31" s="2"/>
      <c r="Y31" s="2"/>
      <c r="Z31" s="2"/>
      <c r="AB31" s="184" t="str">
        <f t="shared" si="21"/>
        <v>-</v>
      </c>
      <c r="AC31" s="184" t="str">
        <f t="shared" si="21"/>
        <v>-</v>
      </c>
      <c r="AD31" s="184" t="str">
        <f t="shared" si="21"/>
        <v>-</v>
      </c>
      <c r="AE31" s="184" t="str">
        <f t="shared" si="21"/>
        <v>-</v>
      </c>
      <c r="AF31" s="184" t="str">
        <f t="shared" si="21"/>
        <v>-</v>
      </c>
      <c r="AG31" s="184" t="str">
        <f t="shared" si="21"/>
        <v>-</v>
      </c>
      <c r="AH31" s="184" t="str">
        <f t="shared" si="21"/>
        <v>-</v>
      </c>
      <c r="AI31" s="184" t="str">
        <f t="shared" si="21"/>
        <v>-</v>
      </c>
      <c r="AJ31" s="184" t="str">
        <f t="shared" si="21"/>
        <v>-</v>
      </c>
      <c r="AK31" s="184" t="str">
        <f t="shared" si="21"/>
        <v>-</v>
      </c>
      <c r="AL31" s="184" t="str">
        <f t="shared" si="21"/>
        <v>-</v>
      </c>
      <c r="AM31" s="184" t="str">
        <f t="shared" si="21"/>
        <v>-</v>
      </c>
      <c r="AO31" s="183" t="str">
        <f t="shared" si="22"/>
        <v>-</v>
      </c>
      <c r="AP31" s="183" t="str">
        <f t="shared" si="22"/>
        <v>-</v>
      </c>
      <c r="AQ31" s="183" t="str">
        <f t="shared" si="22"/>
        <v>-</v>
      </c>
      <c r="AR31" s="183" t="str">
        <f t="shared" si="22"/>
        <v>-</v>
      </c>
      <c r="AS31" s="183" t="str">
        <f t="shared" si="22"/>
        <v>-</v>
      </c>
      <c r="AT31" s="183" t="str">
        <f t="shared" si="22"/>
        <v>-</v>
      </c>
      <c r="AU31" s="183" t="str">
        <f t="shared" si="22"/>
        <v>-</v>
      </c>
      <c r="AV31" s="183">
        <f t="shared" si="22"/>
        <v>1</v>
      </c>
      <c r="AW31" s="183" t="str">
        <f t="shared" si="22"/>
        <v>-</v>
      </c>
      <c r="AX31" s="183" t="str">
        <f t="shared" si="22"/>
        <v>-</v>
      </c>
      <c r="AY31" s="183" t="str">
        <f t="shared" si="22"/>
        <v>-</v>
      </c>
      <c r="AZ31" s="183" t="str">
        <f t="shared" si="22"/>
        <v>-</v>
      </c>
      <c r="BB31" s="183" t="str">
        <f t="shared" si="23"/>
        <v>-</v>
      </c>
      <c r="BC31" s="183" t="str">
        <f t="shared" si="23"/>
        <v>-</v>
      </c>
      <c r="BD31" s="183" t="str">
        <f t="shared" si="23"/>
        <v>-</v>
      </c>
      <c r="BE31" s="183" t="str">
        <f t="shared" si="23"/>
        <v>-</v>
      </c>
      <c r="BF31" s="183" t="str">
        <f t="shared" si="23"/>
        <v>-</v>
      </c>
      <c r="BG31" s="183" t="str">
        <f t="shared" si="23"/>
        <v>-</v>
      </c>
      <c r="BH31" s="183" t="str">
        <f t="shared" si="23"/>
        <v>-</v>
      </c>
      <c r="BI31" s="183" t="str">
        <f t="shared" si="23"/>
        <v>-</v>
      </c>
      <c r="BJ31" s="183" t="str">
        <f t="shared" si="23"/>
        <v>-</v>
      </c>
      <c r="BK31" s="183" t="str">
        <f t="shared" si="23"/>
        <v>-</v>
      </c>
      <c r="BL31" s="183" t="str">
        <f t="shared" si="23"/>
        <v>-</v>
      </c>
      <c r="BM31" s="183" t="str">
        <f t="shared" si="23"/>
        <v>-</v>
      </c>
      <c r="BO31" s="183" t="str">
        <f t="shared" si="24"/>
        <v>-</v>
      </c>
      <c r="BP31" s="183" t="str">
        <f t="shared" si="24"/>
        <v>-</v>
      </c>
      <c r="BQ31" s="183" t="str">
        <f t="shared" si="24"/>
        <v>-</v>
      </c>
      <c r="BR31" s="183" t="str">
        <f t="shared" si="24"/>
        <v>-</v>
      </c>
      <c r="BS31" s="183" t="str">
        <f t="shared" si="24"/>
        <v>-</v>
      </c>
      <c r="BT31" s="183" t="str">
        <f t="shared" si="24"/>
        <v>-</v>
      </c>
      <c r="BU31" s="183" t="str">
        <f t="shared" si="24"/>
        <v>-</v>
      </c>
      <c r="BV31" s="183" t="str">
        <f t="shared" si="24"/>
        <v>-</v>
      </c>
      <c r="BW31" s="183" t="str">
        <f t="shared" si="24"/>
        <v>-</v>
      </c>
      <c r="BX31" s="183" t="str">
        <f t="shared" si="24"/>
        <v>-</v>
      </c>
      <c r="BY31" s="183" t="str">
        <f t="shared" si="24"/>
        <v>-</v>
      </c>
      <c r="BZ31" s="183" t="str">
        <f t="shared" si="24"/>
        <v>-</v>
      </c>
      <c r="CB31" s="183"/>
      <c r="CC31" s="183"/>
      <c r="CD31" s="183"/>
      <c r="CE31" s="183"/>
      <c r="CF31" s="183"/>
      <c r="CG31" s="183"/>
      <c r="CH31" s="183"/>
      <c r="CI31" s="183"/>
      <c r="CJ31" s="183"/>
      <c r="CK31" s="183"/>
      <c r="CL31" s="183"/>
      <c r="CM31" s="183"/>
    </row>
    <row r="32" spans="1:91">
      <c r="A32" s="1">
        <v>3</v>
      </c>
      <c r="B32" s="1" t="s">
        <v>57</v>
      </c>
      <c r="C32" s="1"/>
      <c r="D32" s="1"/>
      <c r="E32" s="1"/>
      <c r="F32" s="1"/>
      <c r="G32" s="1">
        <f>SUM(G33:G55)</f>
        <v>0</v>
      </c>
      <c r="H32" s="175">
        <f t="shared" si="25"/>
        <v>53.021442495126706</v>
      </c>
      <c r="I32" s="1">
        <f t="shared" ref="I32:Z32" si="26">SUM(I33:I55)</f>
        <v>2052</v>
      </c>
      <c r="J32" s="1">
        <f t="shared" si="26"/>
        <v>1088</v>
      </c>
      <c r="K32" s="1">
        <f t="shared" si="26"/>
        <v>608</v>
      </c>
      <c r="L32" s="1">
        <f t="shared" si="26"/>
        <v>206</v>
      </c>
      <c r="M32" s="1">
        <f t="shared" si="26"/>
        <v>342</v>
      </c>
      <c r="N32" s="1">
        <f t="shared" si="26"/>
        <v>894</v>
      </c>
      <c r="O32" s="1">
        <f t="shared" si="26"/>
        <v>6</v>
      </c>
      <c r="P32" s="1">
        <f t="shared" si="26"/>
        <v>6</v>
      </c>
      <c r="Q32" s="1">
        <f t="shared" si="26"/>
        <v>4</v>
      </c>
      <c r="R32" s="1">
        <f t="shared" si="26"/>
        <v>3</v>
      </c>
      <c r="S32" s="1">
        <f t="shared" si="26"/>
        <v>7</v>
      </c>
      <c r="T32" s="1">
        <f t="shared" si="26"/>
        <v>24</v>
      </c>
      <c r="U32" s="1">
        <f t="shared" si="26"/>
        <v>7</v>
      </c>
      <c r="V32" s="1">
        <f t="shared" si="26"/>
        <v>10</v>
      </c>
      <c r="W32" s="1">
        <f t="shared" si="26"/>
        <v>12</v>
      </c>
      <c r="X32" s="1">
        <f t="shared" si="26"/>
        <v>7</v>
      </c>
      <c r="Y32" s="1">
        <f t="shared" si="26"/>
        <v>10</v>
      </c>
      <c r="Z32" s="1">
        <f t="shared" si="26"/>
        <v>2</v>
      </c>
      <c r="AB32" s="185">
        <f t="shared" ref="AB32:CM32" si="27">SUM(AB33:AB55)</f>
        <v>1</v>
      </c>
      <c r="AC32" s="185">
        <f t="shared" si="27"/>
        <v>1</v>
      </c>
      <c r="AD32" s="185">
        <f t="shared" si="27"/>
        <v>1</v>
      </c>
      <c r="AE32" s="185">
        <f t="shared" si="27"/>
        <v>1</v>
      </c>
      <c r="AF32" s="185">
        <f t="shared" si="27"/>
        <v>0</v>
      </c>
      <c r="AG32" s="185">
        <f t="shared" si="27"/>
        <v>2</v>
      </c>
      <c r="AH32" s="185">
        <f t="shared" si="27"/>
        <v>1</v>
      </c>
      <c r="AI32" s="185">
        <f t="shared" si="27"/>
        <v>0</v>
      </c>
      <c r="AJ32" s="185">
        <f t="shared" si="27"/>
        <v>2</v>
      </c>
      <c r="AK32" s="185">
        <f t="shared" si="27"/>
        <v>1</v>
      </c>
      <c r="AL32" s="185">
        <f t="shared" si="27"/>
        <v>0</v>
      </c>
      <c r="AM32" s="185">
        <f t="shared" si="27"/>
        <v>0</v>
      </c>
      <c r="AO32" s="185">
        <f t="shared" si="27"/>
        <v>2</v>
      </c>
      <c r="AP32" s="185">
        <f t="shared" si="27"/>
        <v>1</v>
      </c>
      <c r="AQ32" s="185">
        <f t="shared" si="27"/>
        <v>1</v>
      </c>
      <c r="AR32" s="185">
        <f t="shared" si="27"/>
        <v>1</v>
      </c>
      <c r="AS32" s="185">
        <f t="shared" si="27"/>
        <v>0</v>
      </c>
      <c r="AT32" s="185">
        <f t="shared" si="27"/>
        <v>4</v>
      </c>
      <c r="AU32" s="185">
        <f t="shared" si="27"/>
        <v>1</v>
      </c>
      <c r="AV32" s="185">
        <f t="shared" si="27"/>
        <v>2</v>
      </c>
      <c r="AW32" s="185">
        <f t="shared" si="27"/>
        <v>1</v>
      </c>
      <c r="AX32" s="185">
        <f t="shared" si="27"/>
        <v>2</v>
      </c>
      <c r="AY32" s="185">
        <f t="shared" si="27"/>
        <v>3</v>
      </c>
      <c r="AZ32" s="185">
        <f t="shared" si="27"/>
        <v>1</v>
      </c>
      <c r="BB32" s="185">
        <f t="shared" si="27"/>
        <v>0</v>
      </c>
      <c r="BC32" s="185">
        <f t="shared" si="27"/>
        <v>0</v>
      </c>
      <c r="BD32" s="185">
        <f t="shared" si="27"/>
        <v>0</v>
      </c>
      <c r="BE32" s="185">
        <f t="shared" si="27"/>
        <v>0</v>
      </c>
      <c r="BF32" s="185">
        <f t="shared" si="27"/>
        <v>0</v>
      </c>
      <c r="BG32" s="185">
        <f t="shared" si="27"/>
        <v>0</v>
      </c>
      <c r="BH32" s="185">
        <f t="shared" si="27"/>
        <v>0</v>
      </c>
      <c r="BI32" s="185">
        <f t="shared" si="27"/>
        <v>0</v>
      </c>
      <c r="BJ32" s="185">
        <f t="shared" si="27"/>
        <v>1</v>
      </c>
      <c r="BK32" s="185">
        <f t="shared" si="27"/>
        <v>0</v>
      </c>
      <c r="BL32" s="185">
        <f t="shared" si="27"/>
        <v>0</v>
      </c>
      <c r="BM32" s="185">
        <f t="shared" si="27"/>
        <v>0</v>
      </c>
      <c r="BO32" s="185">
        <f t="shared" si="27"/>
        <v>0</v>
      </c>
      <c r="BP32" s="185">
        <f t="shared" si="27"/>
        <v>0</v>
      </c>
      <c r="BQ32" s="185">
        <f t="shared" si="27"/>
        <v>0</v>
      </c>
      <c r="BR32" s="185">
        <f t="shared" si="27"/>
        <v>1</v>
      </c>
      <c r="BS32" s="185">
        <f t="shared" si="27"/>
        <v>0</v>
      </c>
      <c r="BT32" s="185">
        <f t="shared" si="27"/>
        <v>2</v>
      </c>
      <c r="BU32" s="185">
        <f t="shared" si="27"/>
        <v>1</v>
      </c>
      <c r="BV32" s="185">
        <f t="shared" si="27"/>
        <v>1</v>
      </c>
      <c r="BW32" s="185">
        <f t="shared" si="27"/>
        <v>1</v>
      </c>
      <c r="BX32" s="185">
        <f t="shared" si="27"/>
        <v>0</v>
      </c>
      <c r="BY32" s="185">
        <f t="shared" si="27"/>
        <v>0</v>
      </c>
      <c r="BZ32" s="185">
        <f t="shared" si="27"/>
        <v>0</v>
      </c>
      <c r="CA32" s="186"/>
      <c r="CB32" s="185">
        <f t="shared" si="27"/>
        <v>4</v>
      </c>
      <c r="CC32" s="185">
        <f t="shared" si="27"/>
        <v>2</v>
      </c>
      <c r="CD32" s="185">
        <f t="shared" si="27"/>
        <v>2</v>
      </c>
      <c r="CE32" s="185">
        <f t="shared" si="27"/>
        <v>0</v>
      </c>
      <c r="CF32" s="185">
        <f t="shared" si="27"/>
        <v>0</v>
      </c>
      <c r="CG32" s="185">
        <f t="shared" si="27"/>
        <v>0</v>
      </c>
      <c r="CH32" s="185">
        <f t="shared" si="27"/>
        <v>0</v>
      </c>
      <c r="CI32" s="185">
        <f t="shared" si="27"/>
        <v>0</v>
      </c>
      <c r="CJ32" s="185">
        <f t="shared" si="27"/>
        <v>0</v>
      </c>
      <c r="CK32" s="185">
        <f t="shared" si="27"/>
        <v>0</v>
      </c>
      <c r="CL32" s="185">
        <f t="shared" si="27"/>
        <v>0</v>
      </c>
      <c r="CM32" s="185">
        <f t="shared" si="27"/>
        <v>0</v>
      </c>
    </row>
    <row r="33" spans="1:91">
      <c r="A33" s="16">
        <v>1</v>
      </c>
      <c r="B33" s="2" t="s">
        <v>58</v>
      </c>
      <c r="C33" s="172"/>
      <c r="D33" s="172">
        <v>1</v>
      </c>
      <c r="E33" s="172"/>
      <c r="F33" s="172"/>
      <c r="G33" s="172"/>
      <c r="H33" s="176">
        <f t="shared" si="25"/>
        <v>51.851851851851848</v>
      </c>
      <c r="I33" s="2">
        <f t="shared" ref="I33:I40" si="28">J33+N33</f>
        <v>27</v>
      </c>
      <c r="J33" s="2">
        <f t="shared" ref="J33:J55" si="29">O33*O$6+P33*P$6+Q33*Q$6+R33*R$6+S33*S$6+T33*T$6+U33*U$6+V33*V$6+W33*W$6+X33*X$6+Y33*Y$6+Z33*Z$6</f>
        <v>14</v>
      </c>
      <c r="K33" s="2">
        <v>14</v>
      </c>
      <c r="L33" s="2"/>
      <c r="M33" s="2"/>
      <c r="N33" s="2">
        <v>13</v>
      </c>
      <c r="O33" s="2">
        <v>1</v>
      </c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B33" s="184" t="str">
        <f t="shared" ref="AB33:AM42" si="30">IF(ISERROR(SEARCH(AB$7,$C33,1)),"-",IF(COUNTIF($C33,AB$7)=1,1,IF(ISERROR(SEARCH(CONCATENATE(AB$7,","),$C33,1)),IF(ISERROR(SEARCH(CONCATENATE(",",AB$7),$C33,1)),"-",1),1)))</f>
        <v>-</v>
      </c>
      <c r="AC33" s="184" t="str">
        <f t="shared" si="30"/>
        <v>-</v>
      </c>
      <c r="AD33" s="184" t="str">
        <f t="shared" si="30"/>
        <v>-</v>
      </c>
      <c r="AE33" s="184" t="str">
        <f t="shared" si="30"/>
        <v>-</v>
      </c>
      <c r="AF33" s="184" t="str">
        <f t="shared" si="30"/>
        <v>-</v>
      </c>
      <c r="AG33" s="184" t="str">
        <f t="shared" si="30"/>
        <v>-</v>
      </c>
      <c r="AH33" s="184" t="str">
        <f t="shared" si="30"/>
        <v>-</v>
      </c>
      <c r="AI33" s="184" t="str">
        <f t="shared" si="30"/>
        <v>-</v>
      </c>
      <c r="AJ33" s="184" t="str">
        <f t="shared" si="30"/>
        <v>-</v>
      </c>
      <c r="AK33" s="184" t="str">
        <f t="shared" si="30"/>
        <v>-</v>
      </c>
      <c r="AL33" s="184" t="str">
        <f t="shared" si="30"/>
        <v>-</v>
      </c>
      <c r="AM33" s="184" t="str">
        <f t="shared" si="30"/>
        <v>-</v>
      </c>
      <c r="AO33" s="183">
        <f t="shared" ref="AO33:AZ42" si="31">IF(ISERROR(SEARCH(AO$7,$D33,1)),"-",IF(COUNTIF($D33,AO$7)=1,1,IF(ISERROR(SEARCH(CONCATENATE(AO$7,","),$D33,1)),IF(ISERROR(SEARCH(CONCATENATE(",",AO$7),$D33,1)),"-",1),1)))</f>
        <v>1</v>
      </c>
      <c r="AP33" s="183" t="str">
        <f t="shared" si="31"/>
        <v>-</v>
      </c>
      <c r="AQ33" s="183" t="str">
        <f t="shared" si="31"/>
        <v>-</v>
      </c>
      <c r="AR33" s="183" t="str">
        <f t="shared" si="31"/>
        <v>-</v>
      </c>
      <c r="AS33" s="183" t="str">
        <f t="shared" si="31"/>
        <v>-</v>
      </c>
      <c r="AT33" s="183" t="str">
        <f t="shared" si="31"/>
        <v>-</v>
      </c>
      <c r="AU33" s="183" t="str">
        <f t="shared" si="31"/>
        <v>-</v>
      </c>
      <c r="AV33" s="183" t="str">
        <f t="shared" si="31"/>
        <v>-</v>
      </c>
      <c r="AW33" s="183" t="str">
        <f t="shared" si="31"/>
        <v>-</v>
      </c>
      <c r="AX33" s="183" t="str">
        <f t="shared" si="31"/>
        <v>-</v>
      </c>
      <c r="AY33" s="183" t="str">
        <f t="shared" si="31"/>
        <v>-</v>
      </c>
      <c r="AZ33" s="183" t="str">
        <f t="shared" si="31"/>
        <v>-</v>
      </c>
      <c r="BB33" s="183" t="str">
        <f t="shared" ref="BB33:BM42" si="32">IF(ISERROR(SEARCH(BB$7,$E33,1)),"-",IF(COUNTIF($E33,BB$7)=1,1,IF(ISERROR(SEARCH(CONCATENATE(BB$7,","),$E33,1)),IF(ISERROR(SEARCH(CONCATENATE(",",BB$7),$E33,1)),"-",1),1)))</f>
        <v>-</v>
      </c>
      <c r="BC33" s="183" t="str">
        <f t="shared" si="32"/>
        <v>-</v>
      </c>
      <c r="BD33" s="183" t="str">
        <f t="shared" si="32"/>
        <v>-</v>
      </c>
      <c r="BE33" s="183" t="str">
        <f t="shared" si="32"/>
        <v>-</v>
      </c>
      <c r="BF33" s="183" t="str">
        <f t="shared" si="32"/>
        <v>-</v>
      </c>
      <c r="BG33" s="183" t="str">
        <f t="shared" si="32"/>
        <v>-</v>
      </c>
      <c r="BH33" s="183" t="str">
        <f t="shared" si="32"/>
        <v>-</v>
      </c>
      <c r="BI33" s="183" t="str">
        <f t="shared" si="32"/>
        <v>-</v>
      </c>
      <c r="BJ33" s="183" t="str">
        <f t="shared" si="32"/>
        <v>-</v>
      </c>
      <c r="BK33" s="183" t="str">
        <f t="shared" si="32"/>
        <v>-</v>
      </c>
      <c r="BL33" s="183" t="str">
        <f t="shared" si="32"/>
        <v>-</v>
      </c>
      <c r="BM33" s="183" t="str">
        <f t="shared" si="32"/>
        <v>-</v>
      </c>
      <c r="BO33" s="183" t="str">
        <f t="shared" ref="BO33:BZ42" si="33">IF(ISERROR(SEARCH(BO$7,$F33,1)),"-",IF(COUNTIF($F33,BO$7)=1,1,IF(ISERROR(SEARCH(CONCATENATE(BO$7,","),$F33,1)),IF(ISERROR(SEARCH(CONCATENATE(",",BO$7),$F33,1)),"-",1),1)))</f>
        <v>-</v>
      </c>
      <c r="BP33" s="183" t="str">
        <f t="shared" si="33"/>
        <v>-</v>
      </c>
      <c r="BQ33" s="183" t="str">
        <f t="shared" si="33"/>
        <v>-</v>
      </c>
      <c r="BR33" s="183" t="str">
        <f t="shared" si="33"/>
        <v>-</v>
      </c>
      <c r="BS33" s="183" t="str">
        <f t="shared" si="33"/>
        <v>-</v>
      </c>
      <c r="BT33" s="183" t="str">
        <f t="shared" si="33"/>
        <v>-</v>
      </c>
      <c r="BU33" s="183" t="str">
        <f t="shared" si="33"/>
        <v>-</v>
      </c>
      <c r="BV33" s="183" t="str">
        <f t="shared" si="33"/>
        <v>-</v>
      </c>
      <c r="BW33" s="183" t="str">
        <f t="shared" si="33"/>
        <v>-</v>
      </c>
      <c r="BX33" s="183" t="str">
        <f t="shared" si="33"/>
        <v>-</v>
      </c>
      <c r="BY33" s="183" t="str">
        <f t="shared" si="33"/>
        <v>-</v>
      </c>
      <c r="BZ33" s="183" t="str">
        <f t="shared" si="33"/>
        <v>-</v>
      </c>
      <c r="CB33" s="183"/>
      <c r="CC33" s="183"/>
      <c r="CD33" s="183"/>
      <c r="CE33" s="183"/>
      <c r="CF33" s="183"/>
      <c r="CG33" s="183"/>
      <c r="CH33" s="183"/>
      <c r="CI33" s="183"/>
      <c r="CJ33" s="183"/>
      <c r="CK33" s="183"/>
      <c r="CL33" s="183"/>
      <c r="CM33" s="183"/>
    </row>
    <row r="34" spans="1:91">
      <c r="A34" s="16">
        <v>2</v>
      </c>
      <c r="B34" s="2" t="s">
        <v>59</v>
      </c>
      <c r="C34" s="172"/>
      <c r="D34" s="172">
        <v>6</v>
      </c>
      <c r="E34" s="172"/>
      <c r="F34" s="172"/>
      <c r="G34" s="172"/>
      <c r="H34" s="176">
        <f t="shared" si="25"/>
        <v>44.444444444444443</v>
      </c>
      <c r="I34" s="2">
        <f t="shared" si="28"/>
        <v>54</v>
      </c>
      <c r="J34" s="2">
        <f t="shared" si="29"/>
        <v>24</v>
      </c>
      <c r="K34" s="2">
        <v>14</v>
      </c>
      <c r="L34" s="2">
        <v>10</v>
      </c>
      <c r="M34" s="2"/>
      <c r="N34" s="2">
        <v>30</v>
      </c>
      <c r="O34" s="2"/>
      <c r="P34" s="2"/>
      <c r="Q34" s="2"/>
      <c r="R34" s="2"/>
      <c r="S34" s="2"/>
      <c r="T34" s="2">
        <v>2</v>
      </c>
      <c r="U34" s="2"/>
      <c r="V34" s="2"/>
      <c r="W34" s="2"/>
      <c r="X34" s="2"/>
      <c r="Y34" s="2"/>
      <c r="Z34" s="2"/>
      <c r="AB34" s="184" t="str">
        <f t="shared" si="30"/>
        <v>-</v>
      </c>
      <c r="AC34" s="184" t="str">
        <f t="shared" si="30"/>
        <v>-</v>
      </c>
      <c r="AD34" s="184" t="str">
        <f t="shared" si="30"/>
        <v>-</v>
      </c>
      <c r="AE34" s="184" t="str">
        <f t="shared" si="30"/>
        <v>-</v>
      </c>
      <c r="AF34" s="184" t="str">
        <f t="shared" si="30"/>
        <v>-</v>
      </c>
      <c r="AG34" s="184" t="str">
        <f t="shared" si="30"/>
        <v>-</v>
      </c>
      <c r="AH34" s="184" t="str">
        <f t="shared" si="30"/>
        <v>-</v>
      </c>
      <c r="AI34" s="184" t="str">
        <f t="shared" si="30"/>
        <v>-</v>
      </c>
      <c r="AJ34" s="184" t="str">
        <f t="shared" si="30"/>
        <v>-</v>
      </c>
      <c r="AK34" s="184" t="str">
        <f t="shared" si="30"/>
        <v>-</v>
      </c>
      <c r="AL34" s="184" t="str">
        <f t="shared" si="30"/>
        <v>-</v>
      </c>
      <c r="AM34" s="184" t="str">
        <f t="shared" si="30"/>
        <v>-</v>
      </c>
      <c r="AO34" s="183" t="str">
        <f t="shared" si="31"/>
        <v>-</v>
      </c>
      <c r="AP34" s="183" t="str">
        <f t="shared" si="31"/>
        <v>-</v>
      </c>
      <c r="AQ34" s="183" t="str">
        <f t="shared" si="31"/>
        <v>-</v>
      </c>
      <c r="AR34" s="183" t="str">
        <f t="shared" si="31"/>
        <v>-</v>
      </c>
      <c r="AS34" s="183" t="str">
        <f t="shared" si="31"/>
        <v>-</v>
      </c>
      <c r="AT34" s="183">
        <f t="shared" si="31"/>
        <v>1</v>
      </c>
      <c r="AU34" s="183" t="str">
        <f t="shared" si="31"/>
        <v>-</v>
      </c>
      <c r="AV34" s="183" t="str">
        <f t="shared" si="31"/>
        <v>-</v>
      </c>
      <c r="AW34" s="183" t="str">
        <f t="shared" si="31"/>
        <v>-</v>
      </c>
      <c r="AX34" s="183" t="str">
        <f t="shared" si="31"/>
        <v>-</v>
      </c>
      <c r="AY34" s="183" t="str">
        <f t="shared" si="31"/>
        <v>-</v>
      </c>
      <c r="AZ34" s="183" t="str">
        <f t="shared" si="31"/>
        <v>-</v>
      </c>
      <c r="BB34" s="183" t="str">
        <f t="shared" si="32"/>
        <v>-</v>
      </c>
      <c r="BC34" s="183" t="str">
        <f t="shared" si="32"/>
        <v>-</v>
      </c>
      <c r="BD34" s="183" t="str">
        <f t="shared" si="32"/>
        <v>-</v>
      </c>
      <c r="BE34" s="183" t="str">
        <f t="shared" si="32"/>
        <v>-</v>
      </c>
      <c r="BF34" s="183" t="str">
        <f t="shared" si="32"/>
        <v>-</v>
      </c>
      <c r="BG34" s="183" t="str">
        <f t="shared" si="32"/>
        <v>-</v>
      </c>
      <c r="BH34" s="183" t="str">
        <f t="shared" si="32"/>
        <v>-</v>
      </c>
      <c r="BI34" s="183" t="str">
        <f t="shared" si="32"/>
        <v>-</v>
      </c>
      <c r="BJ34" s="183" t="str">
        <f t="shared" si="32"/>
        <v>-</v>
      </c>
      <c r="BK34" s="183" t="str">
        <f t="shared" si="32"/>
        <v>-</v>
      </c>
      <c r="BL34" s="183" t="str">
        <f t="shared" si="32"/>
        <v>-</v>
      </c>
      <c r="BM34" s="183" t="str">
        <f t="shared" si="32"/>
        <v>-</v>
      </c>
      <c r="BO34" s="183" t="str">
        <f t="shared" si="33"/>
        <v>-</v>
      </c>
      <c r="BP34" s="183" t="str">
        <f t="shared" si="33"/>
        <v>-</v>
      </c>
      <c r="BQ34" s="183" t="str">
        <f t="shared" si="33"/>
        <v>-</v>
      </c>
      <c r="BR34" s="183" t="str">
        <f t="shared" si="33"/>
        <v>-</v>
      </c>
      <c r="BS34" s="183" t="str">
        <f t="shared" si="33"/>
        <v>-</v>
      </c>
      <c r="BT34" s="183" t="str">
        <f t="shared" si="33"/>
        <v>-</v>
      </c>
      <c r="BU34" s="183" t="str">
        <f t="shared" si="33"/>
        <v>-</v>
      </c>
      <c r="BV34" s="183" t="str">
        <f t="shared" si="33"/>
        <v>-</v>
      </c>
      <c r="BW34" s="183" t="str">
        <f t="shared" si="33"/>
        <v>-</v>
      </c>
      <c r="BX34" s="183" t="str">
        <f t="shared" si="33"/>
        <v>-</v>
      </c>
      <c r="BY34" s="183" t="str">
        <f t="shared" si="33"/>
        <v>-</v>
      </c>
      <c r="BZ34" s="183" t="str">
        <f t="shared" si="33"/>
        <v>-</v>
      </c>
      <c r="CB34" s="183"/>
      <c r="CC34" s="183"/>
      <c r="CD34" s="183"/>
      <c r="CE34" s="183"/>
      <c r="CF34" s="183"/>
      <c r="CG34" s="183"/>
      <c r="CH34" s="183"/>
      <c r="CI34" s="183"/>
      <c r="CJ34" s="183"/>
      <c r="CK34" s="183"/>
      <c r="CL34" s="183"/>
      <c r="CM34" s="183"/>
    </row>
    <row r="35" spans="1:91">
      <c r="A35" s="16">
        <v>3</v>
      </c>
      <c r="B35" s="2" t="s">
        <v>60</v>
      </c>
      <c r="C35" s="172">
        <v>4.5999999999999996</v>
      </c>
      <c r="D35" s="172"/>
      <c r="E35" s="172"/>
      <c r="F35" s="172">
        <v>4.5999999999999996</v>
      </c>
      <c r="G35" s="172"/>
      <c r="H35" s="176">
        <f t="shared" si="25"/>
        <v>62.43386243386243</v>
      </c>
      <c r="I35" s="2">
        <f t="shared" si="28"/>
        <v>189</v>
      </c>
      <c r="J35" s="2">
        <f t="shared" si="29"/>
        <v>118</v>
      </c>
      <c r="K35" s="2">
        <v>62</v>
      </c>
      <c r="L35" s="2">
        <v>26</v>
      </c>
      <c r="M35" s="2">
        <v>30</v>
      </c>
      <c r="N35" s="2">
        <v>71</v>
      </c>
      <c r="O35" s="2"/>
      <c r="P35" s="2"/>
      <c r="Q35" s="2"/>
      <c r="R35" s="2">
        <v>3</v>
      </c>
      <c r="S35" s="2">
        <v>5</v>
      </c>
      <c r="T35" s="2">
        <v>3</v>
      </c>
      <c r="U35" s="2"/>
      <c r="V35" s="2"/>
      <c r="W35" s="2"/>
      <c r="X35" s="2"/>
      <c r="Y35" s="2"/>
      <c r="Z35" s="2"/>
      <c r="AB35" s="184" t="str">
        <f t="shared" si="30"/>
        <v>-</v>
      </c>
      <c r="AC35" s="184" t="str">
        <f t="shared" si="30"/>
        <v>-</v>
      </c>
      <c r="AD35" s="184" t="str">
        <f t="shared" si="30"/>
        <v>-</v>
      </c>
      <c r="AE35" s="184">
        <f t="shared" si="30"/>
        <v>1</v>
      </c>
      <c r="AF35" s="184" t="str">
        <f t="shared" si="30"/>
        <v>-</v>
      </c>
      <c r="AG35" s="184">
        <f t="shared" si="30"/>
        <v>1</v>
      </c>
      <c r="AH35" s="184" t="str">
        <f t="shared" si="30"/>
        <v>-</v>
      </c>
      <c r="AI35" s="184" t="str">
        <f t="shared" si="30"/>
        <v>-</v>
      </c>
      <c r="AJ35" s="184" t="str">
        <f t="shared" si="30"/>
        <v>-</v>
      </c>
      <c r="AK35" s="184" t="str">
        <f t="shared" si="30"/>
        <v>-</v>
      </c>
      <c r="AL35" s="184" t="str">
        <f t="shared" si="30"/>
        <v>-</v>
      </c>
      <c r="AM35" s="184" t="str">
        <f t="shared" si="30"/>
        <v>-</v>
      </c>
      <c r="AO35" s="183" t="str">
        <f t="shared" si="31"/>
        <v>-</v>
      </c>
      <c r="AP35" s="183" t="str">
        <f t="shared" si="31"/>
        <v>-</v>
      </c>
      <c r="AQ35" s="183" t="str">
        <f t="shared" si="31"/>
        <v>-</v>
      </c>
      <c r="AR35" s="183" t="str">
        <f t="shared" si="31"/>
        <v>-</v>
      </c>
      <c r="AS35" s="183" t="str">
        <f t="shared" si="31"/>
        <v>-</v>
      </c>
      <c r="AT35" s="183" t="str">
        <f t="shared" si="31"/>
        <v>-</v>
      </c>
      <c r="AU35" s="183" t="str">
        <f t="shared" si="31"/>
        <v>-</v>
      </c>
      <c r="AV35" s="183" t="str">
        <f t="shared" si="31"/>
        <v>-</v>
      </c>
      <c r="AW35" s="183" t="str">
        <f t="shared" si="31"/>
        <v>-</v>
      </c>
      <c r="AX35" s="183" t="str">
        <f t="shared" si="31"/>
        <v>-</v>
      </c>
      <c r="AY35" s="183" t="str">
        <f t="shared" si="31"/>
        <v>-</v>
      </c>
      <c r="AZ35" s="183" t="str">
        <f t="shared" si="31"/>
        <v>-</v>
      </c>
      <c r="BB35" s="183" t="str">
        <f t="shared" si="32"/>
        <v>-</v>
      </c>
      <c r="BC35" s="183" t="str">
        <f t="shared" si="32"/>
        <v>-</v>
      </c>
      <c r="BD35" s="183" t="str">
        <f t="shared" si="32"/>
        <v>-</v>
      </c>
      <c r="BE35" s="183" t="str">
        <f t="shared" si="32"/>
        <v>-</v>
      </c>
      <c r="BF35" s="183" t="str">
        <f t="shared" si="32"/>
        <v>-</v>
      </c>
      <c r="BG35" s="183" t="str">
        <f t="shared" si="32"/>
        <v>-</v>
      </c>
      <c r="BH35" s="183" t="str">
        <f t="shared" si="32"/>
        <v>-</v>
      </c>
      <c r="BI35" s="183" t="str">
        <f t="shared" si="32"/>
        <v>-</v>
      </c>
      <c r="BJ35" s="183" t="str">
        <f t="shared" si="32"/>
        <v>-</v>
      </c>
      <c r="BK35" s="183" t="str">
        <f t="shared" si="32"/>
        <v>-</v>
      </c>
      <c r="BL35" s="183" t="str">
        <f t="shared" si="32"/>
        <v>-</v>
      </c>
      <c r="BM35" s="183" t="str">
        <f t="shared" si="32"/>
        <v>-</v>
      </c>
      <c r="BO35" s="183" t="str">
        <f t="shared" si="33"/>
        <v>-</v>
      </c>
      <c r="BP35" s="183" t="str">
        <f t="shared" si="33"/>
        <v>-</v>
      </c>
      <c r="BQ35" s="183" t="str">
        <f t="shared" si="33"/>
        <v>-</v>
      </c>
      <c r="BR35" s="183">
        <f t="shared" si="33"/>
        <v>1</v>
      </c>
      <c r="BS35" s="183" t="str">
        <f t="shared" si="33"/>
        <v>-</v>
      </c>
      <c r="BT35" s="183">
        <f t="shared" si="33"/>
        <v>1</v>
      </c>
      <c r="BU35" s="183" t="str">
        <f t="shared" si="33"/>
        <v>-</v>
      </c>
      <c r="BV35" s="183" t="str">
        <f t="shared" si="33"/>
        <v>-</v>
      </c>
      <c r="BW35" s="183" t="str">
        <f t="shared" si="33"/>
        <v>-</v>
      </c>
      <c r="BX35" s="183" t="str">
        <f t="shared" si="33"/>
        <v>-</v>
      </c>
      <c r="BY35" s="183" t="str">
        <f t="shared" si="33"/>
        <v>-</v>
      </c>
      <c r="BZ35" s="183" t="str">
        <f t="shared" si="33"/>
        <v>-</v>
      </c>
      <c r="CB35" s="183"/>
      <c r="CC35" s="183"/>
      <c r="CD35" s="183"/>
      <c r="CE35" s="183"/>
      <c r="CF35" s="183"/>
      <c r="CG35" s="183"/>
      <c r="CH35" s="183"/>
      <c r="CI35" s="183"/>
      <c r="CJ35" s="183"/>
      <c r="CK35" s="183"/>
      <c r="CL35" s="183"/>
      <c r="CM35" s="183"/>
    </row>
    <row r="36" spans="1:91">
      <c r="A36" s="16">
        <v>4</v>
      </c>
      <c r="B36" s="2" t="s">
        <v>61</v>
      </c>
      <c r="C36" s="172">
        <v>7</v>
      </c>
      <c r="D36" s="172"/>
      <c r="E36" s="172"/>
      <c r="F36" s="172">
        <v>7</v>
      </c>
      <c r="G36" s="172"/>
      <c r="H36" s="176">
        <f t="shared" si="25"/>
        <v>64.81481481481481</v>
      </c>
      <c r="I36" s="2">
        <f t="shared" si="28"/>
        <v>108</v>
      </c>
      <c r="J36" s="2">
        <f t="shared" si="29"/>
        <v>70</v>
      </c>
      <c r="K36" s="2">
        <v>36</v>
      </c>
      <c r="L36" s="2"/>
      <c r="M36" s="2">
        <v>34</v>
      </c>
      <c r="N36" s="2">
        <v>38</v>
      </c>
      <c r="O36" s="2"/>
      <c r="P36" s="2"/>
      <c r="Q36" s="2"/>
      <c r="R36" s="2"/>
      <c r="S36" s="2"/>
      <c r="T36" s="2"/>
      <c r="U36" s="2">
        <v>5</v>
      </c>
      <c r="V36" s="2"/>
      <c r="W36" s="2"/>
      <c r="X36" s="2"/>
      <c r="Y36" s="2"/>
      <c r="Z36" s="2"/>
      <c r="AB36" s="184" t="str">
        <f t="shared" si="30"/>
        <v>-</v>
      </c>
      <c r="AC36" s="184" t="str">
        <f t="shared" si="30"/>
        <v>-</v>
      </c>
      <c r="AD36" s="184" t="str">
        <f t="shared" si="30"/>
        <v>-</v>
      </c>
      <c r="AE36" s="184" t="str">
        <f t="shared" si="30"/>
        <v>-</v>
      </c>
      <c r="AF36" s="184" t="str">
        <f t="shared" si="30"/>
        <v>-</v>
      </c>
      <c r="AG36" s="184" t="str">
        <f t="shared" si="30"/>
        <v>-</v>
      </c>
      <c r="AH36" s="184">
        <f t="shared" si="30"/>
        <v>1</v>
      </c>
      <c r="AI36" s="184" t="str">
        <f t="shared" si="30"/>
        <v>-</v>
      </c>
      <c r="AJ36" s="184" t="str">
        <f t="shared" si="30"/>
        <v>-</v>
      </c>
      <c r="AK36" s="184" t="str">
        <f t="shared" si="30"/>
        <v>-</v>
      </c>
      <c r="AL36" s="184" t="str">
        <f t="shared" si="30"/>
        <v>-</v>
      </c>
      <c r="AM36" s="184" t="str">
        <f t="shared" si="30"/>
        <v>-</v>
      </c>
      <c r="AO36" s="183" t="str">
        <f t="shared" si="31"/>
        <v>-</v>
      </c>
      <c r="AP36" s="183" t="str">
        <f t="shared" si="31"/>
        <v>-</v>
      </c>
      <c r="AQ36" s="183" t="str">
        <f t="shared" si="31"/>
        <v>-</v>
      </c>
      <c r="AR36" s="183" t="str">
        <f t="shared" si="31"/>
        <v>-</v>
      </c>
      <c r="AS36" s="183" t="str">
        <f t="shared" si="31"/>
        <v>-</v>
      </c>
      <c r="AT36" s="183" t="str">
        <f t="shared" si="31"/>
        <v>-</v>
      </c>
      <c r="AU36" s="183" t="str">
        <f t="shared" si="31"/>
        <v>-</v>
      </c>
      <c r="AV36" s="183" t="str">
        <f t="shared" si="31"/>
        <v>-</v>
      </c>
      <c r="AW36" s="183" t="str">
        <f t="shared" si="31"/>
        <v>-</v>
      </c>
      <c r="AX36" s="183" t="str">
        <f t="shared" si="31"/>
        <v>-</v>
      </c>
      <c r="AY36" s="183" t="str">
        <f t="shared" si="31"/>
        <v>-</v>
      </c>
      <c r="AZ36" s="183" t="str">
        <f t="shared" si="31"/>
        <v>-</v>
      </c>
      <c r="BB36" s="183" t="str">
        <f t="shared" si="32"/>
        <v>-</v>
      </c>
      <c r="BC36" s="183" t="str">
        <f t="shared" si="32"/>
        <v>-</v>
      </c>
      <c r="BD36" s="183" t="str">
        <f t="shared" si="32"/>
        <v>-</v>
      </c>
      <c r="BE36" s="183" t="str">
        <f t="shared" si="32"/>
        <v>-</v>
      </c>
      <c r="BF36" s="183" t="str">
        <f t="shared" si="32"/>
        <v>-</v>
      </c>
      <c r="BG36" s="183" t="str">
        <f t="shared" si="32"/>
        <v>-</v>
      </c>
      <c r="BH36" s="183" t="str">
        <f t="shared" si="32"/>
        <v>-</v>
      </c>
      <c r="BI36" s="183" t="str">
        <f t="shared" si="32"/>
        <v>-</v>
      </c>
      <c r="BJ36" s="183" t="str">
        <f t="shared" si="32"/>
        <v>-</v>
      </c>
      <c r="BK36" s="183" t="str">
        <f t="shared" si="32"/>
        <v>-</v>
      </c>
      <c r="BL36" s="183" t="str">
        <f t="shared" si="32"/>
        <v>-</v>
      </c>
      <c r="BM36" s="183" t="str">
        <f t="shared" si="32"/>
        <v>-</v>
      </c>
      <c r="BO36" s="183" t="str">
        <f t="shared" si="33"/>
        <v>-</v>
      </c>
      <c r="BP36" s="183" t="str">
        <f t="shared" si="33"/>
        <v>-</v>
      </c>
      <c r="BQ36" s="183" t="str">
        <f t="shared" si="33"/>
        <v>-</v>
      </c>
      <c r="BR36" s="183" t="str">
        <f t="shared" si="33"/>
        <v>-</v>
      </c>
      <c r="BS36" s="183" t="str">
        <f t="shared" si="33"/>
        <v>-</v>
      </c>
      <c r="BT36" s="183" t="str">
        <f t="shared" si="33"/>
        <v>-</v>
      </c>
      <c r="BU36" s="183">
        <f t="shared" si="33"/>
        <v>1</v>
      </c>
      <c r="BV36" s="183" t="str">
        <f t="shared" si="33"/>
        <v>-</v>
      </c>
      <c r="BW36" s="183" t="str">
        <f t="shared" si="33"/>
        <v>-</v>
      </c>
      <c r="BX36" s="183" t="str">
        <f t="shared" si="33"/>
        <v>-</v>
      </c>
      <c r="BY36" s="183" t="str">
        <f t="shared" si="33"/>
        <v>-</v>
      </c>
      <c r="BZ36" s="183" t="str">
        <f t="shared" si="33"/>
        <v>-</v>
      </c>
      <c r="CB36" s="183"/>
      <c r="CC36" s="183"/>
      <c r="CD36" s="183"/>
      <c r="CE36" s="183"/>
      <c r="CF36" s="183"/>
      <c r="CG36" s="183"/>
      <c r="CH36" s="183"/>
      <c r="CI36" s="183"/>
      <c r="CJ36" s="183"/>
      <c r="CK36" s="183"/>
      <c r="CL36" s="183"/>
      <c r="CM36" s="183"/>
    </row>
    <row r="37" spans="1:91">
      <c r="A37" s="16">
        <v>5</v>
      </c>
      <c r="B37" s="2" t="s">
        <v>62</v>
      </c>
      <c r="C37" s="172">
        <v>6</v>
      </c>
      <c r="D37" s="172">
        <v>4</v>
      </c>
      <c r="E37" s="172"/>
      <c r="F37" s="172"/>
      <c r="G37" s="172"/>
      <c r="H37" s="176">
        <f t="shared" si="25"/>
        <v>59.259259259259252</v>
      </c>
      <c r="I37" s="2">
        <f t="shared" si="28"/>
        <v>189</v>
      </c>
      <c r="J37" s="2">
        <f t="shared" si="29"/>
        <v>112</v>
      </c>
      <c r="K37" s="2">
        <v>54</v>
      </c>
      <c r="L37" s="2">
        <v>58</v>
      </c>
      <c r="M37" s="2"/>
      <c r="N37" s="2">
        <v>77</v>
      </c>
      <c r="O37" s="2"/>
      <c r="P37" s="2"/>
      <c r="Q37" s="2"/>
      <c r="R37" s="2"/>
      <c r="S37" s="2">
        <v>2</v>
      </c>
      <c r="T37" s="2">
        <v>8</v>
      </c>
      <c r="U37" s="2"/>
      <c r="V37" s="2"/>
      <c r="W37" s="2"/>
      <c r="X37" s="2"/>
      <c r="Y37" s="2"/>
      <c r="Z37" s="2"/>
      <c r="AB37" s="184" t="str">
        <f t="shared" si="30"/>
        <v>-</v>
      </c>
      <c r="AC37" s="184" t="str">
        <f t="shared" si="30"/>
        <v>-</v>
      </c>
      <c r="AD37" s="184" t="str">
        <f t="shared" si="30"/>
        <v>-</v>
      </c>
      <c r="AE37" s="184" t="str">
        <f t="shared" si="30"/>
        <v>-</v>
      </c>
      <c r="AF37" s="184" t="str">
        <f t="shared" si="30"/>
        <v>-</v>
      </c>
      <c r="AG37" s="184">
        <f t="shared" si="30"/>
        <v>1</v>
      </c>
      <c r="AH37" s="184" t="str">
        <f t="shared" si="30"/>
        <v>-</v>
      </c>
      <c r="AI37" s="184" t="str">
        <f t="shared" si="30"/>
        <v>-</v>
      </c>
      <c r="AJ37" s="184" t="str">
        <f t="shared" si="30"/>
        <v>-</v>
      </c>
      <c r="AK37" s="184" t="str">
        <f t="shared" si="30"/>
        <v>-</v>
      </c>
      <c r="AL37" s="184" t="str">
        <f t="shared" si="30"/>
        <v>-</v>
      </c>
      <c r="AM37" s="184" t="str">
        <f t="shared" si="30"/>
        <v>-</v>
      </c>
      <c r="AO37" s="183" t="str">
        <f t="shared" si="31"/>
        <v>-</v>
      </c>
      <c r="AP37" s="183" t="str">
        <f t="shared" si="31"/>
        <v>-</v>
      </c>
      <c r="AQ37" s="183" t="str">
        <f t="shared" si="31"/>
        <v>-</v>
      </c>
      <c r="AR37" s="183">
        <f t="shared" si="31"/>
        <v>1</v>
      </c>
      <c r="AS37" s="183" t="str">
        <f t="shared" si="31"/>
        <v>-</v>
      </c>
      <c r="AT37" s="183" t="str">
        <f t="shared" si="31"/>
        <v>-</v>
      </c>
      <c r="AU37" s="183" t="str">
        <f t="shared" si="31"/>
        <v>-</v>
      </c>
      <c r="AV37" s="183" t="str">
        <f t="shared" si="31"/>
        <v>-</v>
      </c>
      <c r="AW37" s="183" t="str">
        <f t="shared" si="31"/>
        <v>-</v>
      </c>
      <c r="AX37" s="183" t="str">
        <f t="shared" si="31"/>
        <v>-</v>
      </c>
      <c r="AY37" s="183" t="str">
        <f t="shared" si="31"/>
        <v>-</v>
      </c>
      <c r="AZ37" s="183" t="str">
        <f t="shared" si="31"/>
        <v>-</v>
      </c>
      <c r="BB37" s="183" t="str">
        <f t="shared" si="32"/>
        <v>-</v>
      </c>
      <c r="BC37" s="183" t="str">
        <f t="shared" si="32"/>
        <v>-</v>
      </c>
      <c r="BD37" s="183" t="str">
        <f t="shared" si="32"/>
        <v>-</v>
      </c>
      <c r="BE37" s="183" t="str">
        <f t="shared" si="32"/>
        <v>-</v>
      </c>
      <c r="BF37" s="183" t="str">
        <f t="shared" si="32"/>
        <v>-</v>
      </c>
      <c r="BG37" s="183" t="str">
        <f t="shared" si="32"/>
        <v>-</v>
      </c>
      <c r="BH37" s="183" t="str">
        <f t="shared" si="32"/>
        <v>-</v>
      </c>
      <c r="BI37" s="183" t="str">
        <f t="shared" si="32"/>
        <v>-</v>
      </c>
      <c r="BJ37" s="183" t="str">
        <f t="shared" si="32"/>
        <v>-</v>
      </c>
      <c r="BK37" s="183" t="str">
        <f t="shared" si="32"/>
        <v>-</v>
      </c>
      <c r="BL37" s="183" t="str">
        <f t="shared" si="32"/>
        <v>-</v>
      </c>
      <c r="BM37" s="183" t="str">
        <f t="shared" si="32"/>
        <v>-</v>
      </c>
      <c r="BO37" s="183" t="str">
        <f t="shared" si="33"/>
        <v>-</v>
      </c>
      <c r="BP37" s="183" t="str">
        <f t="shared" si="33"/>
        <v>-</v>
      </c>
      <c r="BQ37" s="183" t="str">
        <f t="shared" si="33"/>
        <v>-</v>
      </c>
      <c r="BR37" s="183" t="str">
        <f t="shared" si="33"/>
        <v>-</v>
      </c>
      <c r="BS37" s="183" t="str">
        <f t="shared" si="33"/>
        <v>-</v>
      </c>
      <c r="BT37" s="183" t="str">
        <f t="shared" si="33"/>
        <v>-</v>
      </c>
      <c r="BU37" s="183" t="str">
        <f t="shared" si="33"/>
        <v>-</v>
      </c>
      <c r="BV37" s="183" t="str">
        <f t="shared" si="33"/>
        <v>-</v>
      </c>
      <c r="BW37" s="183" t="str">
        <f t="shared" si="33"/>
        <v>-</v>
      </c>
      <c r="BX37" s="183" t="str">
        <f t="shared" si="33"/>
        <v>-</v>
      </c>
      <c r="BY37" s="183" t="str">
        <f t="shared" si="33"/>
        <v>-</v>
      </c>
      <c r="BZ37" s="183" t="str">
        <f t="shared" si="33"/>
        <v>-</v>
      </c>
      <c r="CB37" s="183"/>
      <c r="CC37" s="183"/>
      <c r="CD37" s="183"/>
      <c r="CE37" s="183"/>
      <c r="CF37" s="183"/>
      <c r="CG37" s="183"/>
      <c r="CH37" s="183"/>
      <c r="CI37" s="183"/>
      <c r="CJ37" s="183"/>
      <c r="CK37" s="183"/>
      <c r="CL37" s="183"/>
      <c r="CM37" s="183"/>
    </row>
    <row r="38" spans="1:91">
      <c r="A38" s="16">
        <v>6</v>
      </c>
      <c r="B38" s="2" t="s">
        <v>63</v>
      </c>
      <c r="C38" s="172">
        <v>1.2</v>
      </c>
      <c r="D38" s="172">
        <v>3</v>
      </c>
      <c r="E38" s="172"/>
      <c r="F38" s="172"/>
      <c r="G38" s="172" t="s">
        <v>253</v>
      </c>
      <c r="H38" s="176">
        <f t="shared" si="25"/>
        <v>51.851851851851848</v>
      </c>
      <c r="I38" s="2">
        <f t="shared" si="28"/>
        <v>189</v>
      </c>
      <c r="J38" s="2">
        <f t="shared" si="29"/>
        <v>98</v>
      </c>
      <c r="K38" s="2">
        <v>36</v>
      </c>
      <c r="L38" s="2"/>
      <c r="M38" s="2">
        <v>62</v>
      </c>
      <c r="N38" s="2">
        <v>91</v>
      </c>
      <c r="O38" s="2">
        <v>3</v>
      </c>
      <c r="P38" s="2">
        <v>4</v>
      </c>
      <c r="Q38" s="2">
        <v>2</v>
      </c>
      <c r="R38" s="2"/>
      <c r="S38" s="2"/>
      <c r="T38" s="2"/>
      <c r="U38" s="2"/>
      <c r="V38" s="2"/>
      <c r="W38" s="2"/>
      <c r="X38" s="2"/>
      <c r="Y38" s="2"/>
      <c r="Z38" s="2"/>
      <c r="AB38" s="184">
        <f t="shared" si="30"/>
        <v>1</v>
      </c>
      <c r="AC38" s="184">
        <f t="shared" si="30"/>
        <v>1</v>
      </c>
      <c r="AD38" s="184" t="str">
        <f t="shared" si="30"/>
        <v>-</v>
      </c>
      <c r="AE38" s="184" t="str">
        <f t="shared" si="30"/>
        <v>-</v>
      </c>
      <c r="AF38" s="184" t="str">
        <f t="shared" si="30"/>
        <v>-</v>
      </c>
      <c r="AG38" s="184" t="str">
        <f t="shared" si="30"/>
        <v>-</v>
      </c>
      <c r="AH38" s="184" t="str">
        <f t="shared" si="30"/>
        <v>-</v>
      </c>
      <c r="AI38" s="184" t="str">
        <f t="shared" si="30"/>
        <v>-</v>
      </c>
      <c r="AJ38" s="184" t="str">
        <f t="shared" si="30"/>
        <v>-</v>
      </c>
      <c r="AK38" s="184" t="str">
        <f t="shared" si="30"/>
        <v>-</v>
      </c>
      <c r="AL38" s="184" t="str">
        <f t="shared" si="30"/>
        <v>-</v>
      </c>
      <c r="AM38" s="184" t="str">
        <f t="shared" si="30"/>
        <v>-</v>
      </c>
      <c r="AO38" s="183" t="str">
        <f t="shared" si="31"/>
        <v>-</v>
      </c>
      <c r="AP38" s="183" t="str">
        <f t="shared" si="31"/>
        <v>-</v>
      </c>
      <c r="AQ38" s="183">
        <f t="shared" si="31"/>
        <v>1</v>
      </c>
      <c r="AR38" s="183" t="str">
        <f t="shared" si="31"/>
        <v>-</v>
      </c>
      <c r="AS38" s="183" t="str">
        <f t="shared" si="31"/>
        <v>-</v>
      </c>
      <c r="AT38" s="183" t="str">
        <f t="shared" si="31"/>
        <v>-</v>
      </c>
      <c r="AU38" s="183" t="str">
        <f t="shared" si="31"/>
        <v>-</v>
      </c>
      <c r="AV38" s="183" t="str">
        <f t="shared" si="31"/>
        <v>-</v>
      </c>
      <c r="AW38" s="183" t="str">
        <f t="shared" si="31"/>
        <v>-</v>
      </c>
      <c r="AX38" s="183" t="str">
        <f t="shared" si="31"/>
        <v>-</v>
      </c>
      <c r="AY38" s="183" t="str">
        <f t="shared" si="31"/>
        <v>-</v>
      </c>
      <c r="AZ38" s="183" t="str">
        <f t="shared" si="31"/>
        <v>-</v>
      </c>
      <c r="BB38" s="183" t="str">
        <f t="shared" si="32"/>
        <v>-</v>
      </c>
      <c r="BC38" s="183" t="str">
        <f t="shared" si="32"/>
        <v>-</v>
      </c>
      <c r="BD38" s="183" t="str">
        <f t="shared" si="32"/>
        <v>-</v>
      </c>
      <c r="BE38" s="183" t="str">
        <f t="shared" si="32"/>
        <v>-</v>
      </c>
      <c r="BF38" s="183" t="str">
        <f t="shared" si="32"/>
        <v>-</v>
      </c>
      <c r="BG38" s="183" t="str">
        <f t="shared" si="32"/>
        <v>-</v>
      </c>
      <c r="BH38" s="183" t="str">
        <f t="shared" si="32"/>
        <v>-</v>
      </c>
      <c r="BI38" s="183" t="str">
        <f t="shared" si="32"/>
        <v>-</v>
      </c>
      <c r="BJ38" s="183" t="str">
        <f t="shared" si="32"/>
        <v>-</v>
      </c>
      <c r="BK38" s="183" t="str">
        <f t="shared" si="32"/>
        <v>-</v>
      </c>
      <c r="BL38" s="183" t="str">
        <f t="shared" si="32"/>
        <v>-</v>
      </c>
      <c r="BM38" s="183" t="str">
        <f t="shared" si="32"/>
        <v>-</v>
      </c>
      <c r="BO38" s="183" t="str">
        <f t="shared" si="33"/>
        <v>-</v>
      </c>
      <c r="BP38" s="183" t="str">
        <f t="shared" si="33"/>
        <v>-</v>
      </c>
      <c r="BQ38" s="183" t="str">
        <f t="shared" si="33"/>
        <v>-</v>
      </c>
      <c r="BR38" s="183" t="str">
        <f t="shared" si="33"/>
        <v>-</v>
      </c>
      <c r="BS38" s="183" t="str">
        <f t="shared" si="33"/>
        <v>-</v>
      </c>
      <c r="BT38" s="183" t="str">
        <f t="shared" si="33"/>
        <v>-</v>
      </c>
      <c r="BU38" s="183" t="str">
        <f t="shared" si="33"/>
        <v>-</v>
      </c>
      <c r="BV38" s="183" t="str">
        <f t="shared" si="33"/>
        <v>-</v>
      </c>
      <c r="BW38" s="183" t="str">
        <f t="shared" si="33"/>
        <v>-</v>
      </c>
      <c r="BX38" s="183" t="str">
        <f t="shared" si="33"/>
        <v>-</v>
      </c>
      <c r="BY38" s="183" t="str">
        <f t="shared" si="33"/>
        <v>-</v>
      </c>
      <c r="BZ38" s="183" t="str">
        <f t="shared" si="33"/>
        <v>-</v>
      </c>
      <c r="CB38" s="183">
        <v>2</v>
      </c>
      <c r="CC38" s="183">
        <v>1</v>
      </c>
      <c r="CD38" s="183">
        <v>1</v>
      </c>
      <c r="CE38" s="183"/>
      <c r="CF38" s="183"/>
      <c r="CG38" s="183"/>
      <c r="CH38" s="183"/>
      <c r="CI38" s="183"/>
      <c r="CJ38" s="183"/>
      <c r="CK38" s="183"/>
      <c r="CL38" s="183"/>
      <c r="CM38" s="183"/>
    </row>
    <row r="39" spans="1:91">
      <c r="A39" s="16">
        <v>7</v>
      </c>
      <c r="B39" s="2" t="s">
        <v>64</v>
      </c>
      <c r="C39" s="172"/>
      <c r="D39" s="172">
        <v>11</v>
      </c>
      <c r="E39" s="172"/>
      <c r="F39" s="172"/>
      <c r="G39" s="172"/>
      <c r="H39" s="176">
        <f t="shared" si="25"/>
        <v>44.444444444444443</v>
      </c>
      <c r="I39" s="2">
        <f t="shared" si="28"/>
        <v>54</v>
      </c>
      <c r="J39" s="2">
        <f t="shared" si="29"/>
        <v>24</v>
      </c>
      <c r="K39" s="2">
        <v>16</v>
      </c>
      <c r="L39" s="2">
        <v>8</v>
      </c>
      <c r="M39" s="2"/>
      <c r="N39" s="2">
        <v>30</v>
      </c>
      <c r="O39" s="2"/>
      <c r="P39" s="2"/>
      <c r="Q39" s="2"/>
      <c r="R39" s="2"/>
      <c r="S39" s="2"/>
      <c r="T39" s="2"/>
      <c r="U39" s="2"/>
      <c r="V39" s="2"/>
      <c r="W39" s="2"/>
      <c r="X39" s="2"/>
      <c r="Y39" s="2">
        <v>3</v>
      </c>
      <c r="Z39" s="2"/>
      <c r="AB39" s="184" t="str">
        <f t="shared" si="30"/>
        <v>-</v>
      </c>
      <c r="AC39" s="184" t="str">
        <f t="shared" si="30"/>
        <v>-</v>
      </c>
      <c r="AD39" s="184" t="str">
        <f t="shared" si="30"/>
        <v>-</v>
      </c>
      <c r="AE39" s="184" t="str">
        <f t="shared" si="30"/>
        <v>-</v>
      </c>
      <c r="AF39" s="184" t="str">
        <f t="shared" si="30"/>
        <v>-</v>
      </c>
      <c r="AG39" s="184" t="str">
        <f t="shared" si="30"/>
        <v>-</v>
      </c>
      <c r="AH39" s="184" t="str">
        <f t="shared" si="30"/>
        <v>-</v>
      </c>
      <c r="AI39" s="184" t="str">
        <f t="shared" si="30"/>
        <v>-</v>
      </c>
      <c r="AJ39" s="184" t="str">
        <f t="shared" si="30"/>
        <v>-</v>
      </c>
      <c r="AK39" s="184" t="str">
        <f t="shared" si="30"/>
        <v>-</v>
      </c>
      <c r="AL39" s="184" t="str">
        <f t="shared" si="30"/>
        <v>-</v>
      </c>
      <c r="AM39" s="184" t="str">
        <f t="shared" si="30"/>
        <v>-</v>
      </c>
      <c r="AO39" s="183" t="str">
        <f t="shared" si="31"/>
        <v>-</v>
      </c>
      <c r="AP39" s="183" t="str">
        <f t="shared" si="31"/>
        <v>-</v>
      </c>
      <c r="AQ39" s="183" t="str">
        <f t="shared" si="31"/>
        <v>-</v>
      </c>
      <c r="AR39" s="183" t="str">
        <f t="shared" si="31"/>
        <v>-</v>
      </c>
      <c r="AS39" s="183" t="str">
        <f t="shared" si="31"/>
        <v>-</v>
      </c>
      <c r="AT39" s="183" t="str">
        <f t="shared" si="31"/>
        <v>-</v>
      </c>
      <c r="AU39" s="183" t="str">
        <f t="shared" si="31"/>
        <v>-</v>
      </c>
      <c r="AV39" s="183" t="str">
        <f t="shared" si="31"/>
        <v>-</v>
      </c>
      <c r="AW39" s="183" t="str">
        <f t="shared" si="31"/>
        <v>-</v>
      </c>
      <c r="AX39" s="183" t="str">
        <f t="shared" si="31"/>
        <v>-</v>
      </c>
      <c r="AY39" s="183">
        <f t="shared" si="31"/>
        <v>1</v>
      </c>
      <c r="AZ39" s="183" t="str">
        <f t="shared" si="31"/>
        <v>-</v>
      </c>
      <c r="BB39" s="183" t="str">
        <f t="shared" si="32"/>
        <v>-</v>
      </c>
      <c r="BC39" s="183" t="str">
        <f t="shared" si="32"/>
        <v>-</v>
      </c>
      <c r="BD39" s="183" t="str">
        <f t="shared" si="32"/>
        <v>-</v>
      </c>
      <c r="BE39" s="183" t="str">
        <f t="shared" si="32"/>
        <v>-</v>
      </c>
      <c r="BF39" s="183" t="str">
        <f t="shared" si="32"/>
        <v>-</v>
      </c>
      <c r="BG39" s="183" t="str">
        <f t="shared" si="32"/>
        <v>-</v>
      </c>
      <c r="BH39" s="183" t="str">
        <f t="shared" si="32"/>
        <v>-</v>
      </c>
      <c r="BI39" s="183" t="str">
        <f t="shared" si="32"/>
        <v>-</v>
      </c>
      <c r="BJ39" s="183" t="str">
        <f t="shared" si="32"/>
        <v>-</v>
      </c>
      <c r="BK39" s="183" t="str">
        <f t="shared" si="32"/>
        <v>-</v>
      </c>
      <c r="BL39" s="183" t="str">
        <f t="shared" si="32"/>
        <v>-</v>
      </c>
      <c r="BM39" s="183" t="str">
        <f t="shared" si="32"/>
        <v>-</v>
      </c>
      <c r="BO39" s="183" t="str">
        <f t="shared" si="33"/>
        <v>-</v>
      </c>
      <c r="BP39" s="183" t="str">
        <f t="shared" si="33"/>
        <v>-</v>
      </c>
      <c r="BQ39" s="183" t="str">
        <f t="shared" si="33"/>
        <v>-</v>
      </c>
      <c r="BR39" s="183" t="str">
        <f t="shared" si="33"/>
        <v>-</v>
      </c>
      <c r="BS39" s="183" t="str">
        <f t="shared" si="33"/>
        <v>-</v>
      </c>
      <c r="BT39" s="183" t="str">
        <f t="shared" si="33"/>
        <v>-</v>
      </c>
      <c r="BU39" s="183" t="str">
        <f t="shared" si="33"/>
        <v>-</v>
      </c>
      <c r="BV39" s="183" t="str">
        <f t="shared" si="33"/>
        <v>-</v>
      </c>
      <c r="BW39" s="183" t="str">
        <f t="shared" si="33"/>
        <v>-</v>
      </c>
      <c r="BX39" s="183" t="str">
        <f t="shared" si="33"/>
        <v>-</v>
      </c>
      <c r="BY39" s="183" t="str">
        <f t="shared" si="33"/>
        <v>-</v>
      </c>
      <c r="BZ39" s="183" t="str">
        <f t="shared" si="33"/>
        <v>-</v>
      </c>
      <c r="CB39" s="183"/>
      <c r="CC39" s="183"/>
      <c r="CD39" s="183"/>
      <c r="CE39" s="183"/>
      <c r="CF39" s="183"/>
      <c r="CG39" s="183"/>
      <c r="CH39" s="183"/>
      <c r="CI39" s="183"/>
      <c r="CJ39" s="183"/>
      <c r="CK39" s="183"/>
      <c r="CL39" s="183"/>
      <c r="CM39" s="183"/>
    </row>
    <row r="40" spans="1:91">
      <c r="A40" s="16">
        <v>8</v>
      </c>
      <c r="B40" s="2" t="s">
        <v>65</v>
      </c>
      <c r="C40" s="172">
        <v>3</v>
      </c>
      <c r="D40" s="172">
        <v>1.2</v>
      </c>
      <c r="E40" s="172"/>
      <c r="F40" s="172"/>
      <c r="G40" s="172" t="s">
        <v>253</v>
      </c>
      <c r="H40" s="176">
        <f t="shared" si="25"/>
        <v>62.962962962962962</v>
      </c>
      <c r="I40" s="2">
        <f t="shared" si="28"/>
        <v>108</v>
      </c>
      <c r="J40" s="2">
        <f t="shared" si="29"/>
        <v>68</v>
      </c>
      <c r="K40" s="2">
        <v>34</v>
      </c>
      <c r="L40" s="2">
        <v>18</v>
      </c>
      <c r="M40" s="2">
        <v>16</v>
      </c>
      <c r="N40" s="2">
        <v>40</v>
      </c>
      <c r="O40" s="2">
        <v>2</v>
      </c>
      <c r="P40" s="2">
        <v>2</v>
      </c>
      <c r="Q40" s="2">
        <v>2</v>
      </c>
      <c r="R40" s="2"/>
      <c r="S40" s="2"/>
      <c r="T40" s="2"/>
      <c r="U40" s="2"/>
      <c r="V40" s="2"/>
      <c r="W40" s="2"/>
      <c r="X40" s="2"/>
      <c r="Y40" s="2"/>
      <c r="Z40" s="2"/>
      <c r="AB40" s="184" t="str">
        <f t="shared" si="30"/>
        <v>-</v>
      </c>
      <c r="AC40" s="184" t="str">
        <f t="shared" si="30"/>
        <v>-</v>
      </c>
      <c r="AD40" s="184">
        <f t="shared" si="30"/>
        <v>1</v>
      </c>
      <c r="AE40" s="184" t="str">
        <f t="shared" si="30"/>
        <v>-</v>
      </c>
      <c r="AF40" s="184" t="str">
        <f t="shared" si="30"/>
        <v>-</v>
      </c>
      <c r="AG40" s="184" t="str">
        <f t="shared" si="30"/>
        <v>-</v>
      </c>
      <c r="AH40" s="184" t="str">
        <f t="shared" si="30"/>
        <v>-</v>
      </c>
      <c r="AI40" s="184" t="str">
        <f t="shared" si="30"/>
        <v>-</v>
      </c>
      <c r="AJ40" s="184" t="str">
        <f t="shared" si="30"/>
        <v>-</v>
      </c>
      <c r="AK40" s="184" t="str">
        <f t="shared" si="30"/>
        <v>-</v>
      </c>
      <c r="AL40" s="184" t="str">
        <f t="shared" si="30"/>
        <v>-</v>
      </c>
      <c r="AM40" s="184" t="str">
        <f t="shared" si="30"/>
        <v>-</v>
      </c>
      <c r="AO40" s="183">
        <f t="shared" si="31"/>
        <v>1</v>
      </c>
      <c r="AP40" s="183">
        <f t="shared" si="31"/>
        <v>1</v>
      </c>
      <c r="AQ40" s="183" t="str">
        <f t="shared" si="31"/>
        <v>-</v>
      </c>
      <c r="AR40" s="183" t="str">
        <f t="shared" si="31"/>
        <v>-</v>
      </c>
      <c r="AS40" s="183" t="str">
        <f t="shared" si="31"/>
        <v>-</v>
      </c>
      <c r="AT40" s="183" t="str">
        <f t="shared" si="31"/>
        <v>-</v>
      </c>
      <c r="AU40" s="183" t="str">
        <f t="shared" si="31"/>
        <v>-</v>
      </c>
      <c r="AV40" s="183" t="str">
        <f t="shared" si="31"/>
        <v>-</v>
      </c>
      <c r="AW40" s="183" t="str">
        <f t="shared" si="31"/>
        <v>-</v>
      </c>
      <c r="AX40" s="183" t="str">
        <f t="shared" si="31"/>
        <v>-</v>
      </c>
      <c r="AY40" s="183" t="str">
        <f t="shared" si="31"/>
        <v>-</v>
      </c>
      <c r="AZ40" s="183" t="str">
        <f t="shared" si="31"/>
        <v>-</v>
      </c>
      <c r="BB40" s="183" t="str">
        <f t="shared" si="32"/>
        <v>-</v>
      </c>
      <c r="BC40" s="183" t="str">
        <f t="shared" si="32"/>
        <v>-</v>
      </c>
      <c r="BD40" s="183" t="str">
        <f t="shared" si="32"/>
        <v>-</v>
      </c>
      <c r="BE40" s="183" t="str">
        <f t="shared" si="32"/>
        <v>-</v>
      </c>
      <c r="BF40" s="183" t="str">
        <f t="shared" si="32"/>
        <v>-</v>
      </c>
      <c r="BG40" s="183" t="str">
        <f t="shared" si="32"/>
        <v>-</v>
      </c>
      <c r="BH40" s="183" t="str">
        <f t="shared" si="32"/>
        <v>-</v>
      </c>
      <c r="BI40" s="183" t="str">
        <f t="shared" si="32"/>
        <v>-</v>
      </c>
      <c r="BJ40" s="183" t="str">
        <f t="shared" si="32"/>
        <v>-</v>
      </c>
      <c r="BK40" s="183" t="str">
        <f t="shared" si="32"/>
        <v>-</v>
      </c>
      <c r="BL40" s="183" t="str">
        <f t="shared" si="32"/>
        <v>-</v>
      </c>
      <c r="BM40" s="183" t="str">
        <f t="shared" si="32"/>
        <v>-</v>
      </c>
      <c r="BO40" s="183" t="str">
        <f t="shared" si="33"/>
        <v>-</v>
      </c>
      <c r="BP40" s="183" t="str">
        <f t="shared" si="33"/>
        <v>-</v>
      </c>
      <c r="BQ40" s="183" t="str">
        <f t="shared" si="33"/>
        <v>-</v>
      </c>
      <c r="BR40" s="183" t="str">
        <f t="shared" si="33"/>
        <v>-</v>
      </c>
      <c r="BS40" s="183" t="str">
        <f t="shared" si="33"/>
        <v>-</v>
      </c>
      <c r="BT40" s="183" t="str">
        <f t="shared" si="33"/>
        <v>-</v>
      </c>
      <c r="BU40" s="183" t="str">
        <f t="shared" si="33"/>
        <v>-</v>
      </c>
      <c r="BV40" s="183" t="str">
        <f t="shared" si="33"/>
        <v>-</v>
      </c>
      <c r="BW40" s="183" t="str">
        <f t="shared" si="33"/>
        <v>-</v>
      </c>
      <c r="BX40" s="183" t="str">
        <f t="shared" si="33"/>
        <v>-</v>
      </c>
      <c r="BY40" s="183" t="str">
        <f t="shared" si="33"/>
        <v>-</v>
      </c>
      <c r="BZ40" s="183" t="str">
        <f t="shared" si="33"/>
        <v>-</v>
      </c>
      <c r="CB40" s="183">
        <v>2</v>
      </c>
      <c r="CC40" s="183">
        <v>1</v>
      </c>
      <c r="CD40" s="183">
        <v>1</v>
      </c>
      <c r="CE40" s="183"/>
      <c r="CF40" s="183"/>
      <c r="CG40" s="183"/>
      <c r="CH40" s="183"/>
      <c r="CI40" s="183"/>
      <c r="CJ40" s="183"/>
      <c r="CK40" s="183"/>
      <c r="CL40" s="183"/>
      <c r="CM40" s="183"/>
    </row>
    <row r="41" spans="1:91">
      <c r="A41" s="16">
        <v>9</v>
      </c>
      <c r="B41" s="2" t="s">
        <v>66</v>
      </c>
      <c r="C41" s="172"/>
      <c r="D41" s="172" t="s">
        <v>254</v>
      </c>
      <c r="E41" s="172"/>
      <c r="F41" s="172"/>
      <c r="G41" s="172"/>
      <c r="H41" s="176">
        <f t="shared" si="25"/>
        <v>0</v>
      </c>
      <c r="I41" s="2">
        <v>108</v>
      </c>
      <c r="J41" s="2">
        <f t="shared" si="29"/>
        <v>0</v>
      </c>
      <c r="K41" s="2"/>
      <c r="L41" s="2">
        <v>34</v>
      </c>
      <c r="M41" s="2">
        <v>36</v>
      </c>
      <c r="N41" s="2">
        <v>38</v>
      </c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B41" s="184" t="str">
        <f t="shared" si="30"/>
        <v>-</v>
      </c>
      <c r="AC41" s="184" t="str">
        <f t="shared" si="30"/>
        <v>-</v>
      </c>
      <c r="AD41" s="184" t="str">
        <f t="shared" si="30"/>
        <v>-</v>
      </c>
      <c r="AE41" s="184" t="str">
        <f t="shared" si="30"/>
        <v>-</v>
      </c>
      <c r="AF41" s="184" t="str">
        <f t="shared" si="30"/>
        <v>-</v>
      </c>
      <c r="AG41" s="184" t="str">
        <f t="shared" si="30"/>
        <v>-</v>
      </c>
      <c r="AH41" s="184" t="str">
        <f t="shared" si="30"/>
        <v>-</v>
      </c>
      <c r="AI41" s="184" t="str">
        <f t="shared" si="30"/>
        <v>-</v>
      </c>
      <c r="AJ41" s="184" t="str">
        <f t="shared" si="30"/>
        <v>-</v>
      </c>
      <c r="AK41" s="184" t="str">
        <f t="shared" si="30"/>
        <v>-</v>
      </c>
      <c r="AL41" s="184" t="str">
        <f t="shared" si="30"/>
        <v>-</v>
      </c>
      <c r="AM41" s="184" t="str">
        <f t="shared" si="30"/>
        <v>-</v>
      </c>
      <c r="AO41" s="183" t="str">
        <f t="shared" si="31"/>
        <v>-</v>
      </c>
      <c r="AP41" s="183" t="str">
        <f t="shared" si="31"/>
        <v>-</v>
      </c>
      <c r="AQ41" s="183" t="str">
        <f t="shared" si="31"/>
        <v>-</v>
      </c>
      <c r="AR41" s="183" t="str">
        <f t="shared" si="31"/>
        <v>-</v>
      </c>
      <c r="AS41" s="183" t="str">
        <f t="shared" si="31"/>
        <v>-</v>
      </c>
      <c r="AT41" s="183" t="str">
        <f t="shared" si="31"/>
        <v>-</v>
      </c>
      <c r="AU41" s="183" t="str">
        <f t="shared" si="31"/>
        <v>-</v>
      </c>
      <c r="AV41" s="183" t="str">
        <f t="shared" si="31"/>
        <v>-</v>
      </c>
      <c r="AW41" s="183" t="str">
        <f t="shared" si="31"/>
        <v>-</v>
      </c>
      <c r="AX41" s="183" t="str">
        <f t="shared" si="31"/>
        <v>-</v>
      </c>
      <c r="AY41" s="183" t="str">
        <f t="shared" si="31"/>
        <v>-</v>
      </c>
      <c r="AZ41" s="183" t="str">
        <f t="shared" si="31"/>
        <v>-</v>
      </c>
      <c r="BB41" s="183" t="str">
        <f t="shared" si="32"/>
        <v>-</v>
      </c>
      <c r="BC41" s="183" t="str">
        <f t="shared" si="32"/>
        <v>-</v>
      </c>
      <c r="BD41" s="183" t="str">
        <f t="shared" si="32"/>
        <v>-</v>
      </c>
      <c r="BE41" s="183" t="str">
        <f t="shared" si="32"/>
        <v>-</v>
      </c>
      <c r="BF41" s="183" t="str">
        <f t="shared" si="32"/>
        <v>-</v>
      </c>
      <c r="BG41" s="183" t="str">
        <f t="shared" si="32"/>
        <v>-</v>
      </c>
      <c r="BH41" s="183" t="str">
        <f t="shared" si="32"/>
        <v>-</v>
      </c>
      <c r="BI41" s="183" t="str">
        <f t="shared" si="32"/>
        <v>-</v>
      </c>
      <c r="BJ41" s="183" t="str">
        <f t="shared" si="32"/>
        <v>-</v>
      </c>
      <c r="BK41" s="183" t="str">
        <f t="shared" si="32"/>
        <v>-</v>
      </c>
      <c r="BL41" s="183" t="str">
        <f t="shared" si="32"/>
        <v>-</v>
      </c>
      <c r="BM41" s="183" t="str">
        <f t="shared" si="32"/>
        <v>-</v>
      </c>
      <c r="BO41" s="183" t="str">
        <f t="shared" si="33"/>
        <v>-</v>
      </c>
      <c r="BP41" s="183" t="str">
        <f t="shared" si="33"/>
        <v>-</v>
      </c>
      <c r="BQ41" s="183" t="str">
        <f t="shared" si="33"/>
        <v>-</v>
      </c>
      <c r="BR41" s="183" t="str">
        <f t="shared" si="33"/>
        <v>-</v>
      </c>
      <c r="BS41" s="183" t="str">
        <f t="shared" si="33"/>
        <v>-</v>
      </c>
      <c r="BT41" s="183" t="str">
        <f t="shared" si="33"/>
        <v>-</v>
      </c>
      <c r="BU41" s="183" t="str">
        <f t="shared" si="33"/>
        <v>-</v>
      </c>
      <c r="BV41" s="183" t="str">
        <f t="shared" si="33"/>
        <v>-</v>
      </c>
      <c r="BW41" s="183" t="str">
        <f t="shared" si="33"/>
        <v>-</v>
      </c>
      <c r="BX41" s="183" t="str">
        <f t="shared" si="33"/>
        <v>-</v>
      </c>
      <c r="BY41" s="183" t="str">
        <f t="shared" si="33"/>
        <v>-</v>
      </c>
      <c r="BZ41" s="183" t="str">
        <f t="shared" si="33"/>
        <v>-</v>
      </c>
      <c r="CB41" s="183"/>
      <c r="CC41" s="183"/>
      <c r="CD41" s="183"/>
      <c r="CE41" s="183"/>
      <c r="CF41" s="183"/>
      <c r="CG41" s="183"/>
      <c r="CH41" s="183"/>
      <c r="CI41" s="183"/>
      <c r="CJ41" s="183"/>
      <c r="CK41" s="183"/>
      <c r="CL41" s="183"/>
      <c r="CM41" s="183"/>
    </row>
    <row r="42" spans="1:91">
      <c r="A42" s="16">
        <v>10</v>
      </c>
      <c r="B42" s="2" t="s">
        <v>67</v>
      </c>
      <c r="C42" s="172"/>
      <c r="D42" s="172">
        <v>6</v>
      </c>
      <c r="E42" s="172"/>
      <c r="F42" s="172"/>
      <c r="G42" s="172"/>
      <c r="H42" s="176">
        <f t="shared" si="25"/>
        <v>44.444444444444443</v>
      </c>
      <c r="I42" s="2">
        <f t="shared" ref="I42:I55" si="34">J42+N42</f>
        <v>54</v>
      </c>
      <c r="J42" s="2">
        <f t="shared" si="29"/>
        <v>24</v>
      </c>
      <c r="K42" s="2">
        <v>12</v>
      </c>
      <c r="L42" s="2">
        <v>12</v>
      </c>
      <c r="M42" s="2"/>
      <c r="N42" s="2">
        <v>30</v>
      </c>
      <c r="O42" s="2"/>
      <c r="P42" s="2"/>
      <c r="Q42" s="2"/>
      <c r="R42" s="2"/>
      <c r="S42" s="2"/>
      <c r="T42" s="2">
        <v>2</v>
      </c>
      <c r="U42" s="2"/>
      <c r="V42" s="2"/>
      <c r="W42" s="2"/>
      <c r="X42" s="2"/>
      <c r="Y42" s="2"/>
      <c r="Z42" s="2"/>
      <c r="AB42" s="184" t="str">
        <f t="shared" si="30"/>
        <v>-</v>
      </c>
      <c r="AC42" s="184" t="str">
        <f t="shared" si="30"/>
        <v>-</v>
      </c>
      <c r="AD42" s="184" t="str">
        <f t="shared" si="30"/>
        <v>-</v>
      </c>
      <c r="AE42" s="184" t="str">
        <f t="shared" si="30"/>
        <v>-</v>
      </c>
      <c r="AF42" s="184" t="str">
        <f t="shared" ref="AB42:AM55" si="35">IF(ISERROR(SEARCH(AF$7,$C42,1)),"-",IF(COUNTIF($C42,AF$7)=1,1,IF(ISERROR(SEARCH(CONCATENATE(AF$7,","),$C42,1)),IF(ISERROR(SEARCH(CONCATENATE(",",AF$7),$C42,1)),"-",1),1)))</f>
        <v>-</v>
      </c>
      <c r="AG42" s="184" t="str">
        <f t="shared" si="35"/>
        <v>-</v>
      </c>
      <c r="AH42" s="184" t="str">
        <f t="shared" si="35"/>
        <v>-</v>
      </c>
      <c r="AI42" s="184" t="str">
        <f t="shared" si="35"/>
        <v>-</v>
      </c>
      <c r="AJ42" s="184" t="str">
        <f t="shared" si="35"/>
        <v>-</v>
      </c>
      <c r="AK42" s="184" t="str">
        <f t="shared" si="35"/>
        <v>-</v>
      </c>
      <c r="AL42" s="184" t="str">
        <f t="shared" si="35"/>
        <v>-</v>
      </c>
      <c r="AM42" s="184" t="str">
        <f t="shared" si="35"/>
        <v>-</v>
      </c>
      <c r="AO42" s="183" t="str">
        <f t="shared" si="31"/>
        <v>-</v>
      </c>
      <c r="AP42" s="183" t="str">
        <f t="shared" si="31"/>
        <v>-</v>
      </c>
      <c r="AQ42" s="183" t="str">
        <f t="shared" si="31"/>
        <v>-</v>
      </c>
      <c r="AR42" s="183" t="str">
        <f t="shared" si="31"/>
        <v>-</v>
      </c>
      <c r="AS42" s="183" t="str">
        <f t="shared" ref="AO42:AZ55" si="36">IF(ISERROR(SEARCH(AS$7,$D42,1)),"-",IF(COUNTIF($D42,AS$7)=1,1,IF(ISERROR(SEARCH(CONCATENATE(AS$7,","),$D42,1)),IF(ISERROR(SEARCH(CONCATENATE(",",AS$7),$D42,1)),"-",1),1)))</f>
        <v>-</v>
      </c>
      <c r="AT42" s="183">
        <f t="shared" si="36"/>
        <v>1</v>
      </c>
      <c r="AU42" s="183" t="str">
        <f t="shared" si="36"/>
        <v>-</v>
      </c>
      <c r="AV42" s="183" t="str">
        <f t="shared" si="36"/>
        <v>-</v>
      </c>
      <c r="AW42" s="183" t="str">
        <f t="shared" si="36"/>
        <v>-</v>
      </c>
      <c r="AX42" s="183" t="str">
        <f t="shared" si="36"/>
        <v>-</v>
      </c>
      <c r="AY42" s="183" t="str">
        <f t="shared" si="36"/>
        <v>-</v>
      </c>
      <c r="AZ42" s="183" t="str">
        <f t="shared" si="36"/>
        <v>-</v>
      </c>
      <c r="BB42" s="183" t="str">
        <f t="shared" si="32"/>
        <v>-</v>
      </c>
      <c r="BC42" s="183" t="str">
        <f t="shared" si="32"/>
        <v>-</v>
      </c>
      <c r="BD42" s="183" t="str">
        <f t="shared" si="32"/>
        <v>-</v>
      </c>
      <c r="BE42" s="183" t="str">
        <f t="shared" si="32"/>
        <v>-</v>
      </c>
      <c r="BF42" s="183" t="str">
        <f t="shared" ref="BB42:BM55" si="37">IF(ISERROR(SEARCH(BF$7,$E42,1)),"-",IF(COUNTIF($E42,BF$7)=1,1,IF(ISERROR(SEARCH(CONCATENATE(BF$7,","),$E42,1)),IF(ISERROR(SEARCH(CONCATENATE(",",BF$7),$E42,1)),"-",1),1)))</f>
        <v>-</v>
      </c>
      <c r="BG42" s="183" t="str">
        <f t="shared" si="37"/>
        <v>-</v>
      </c>
      <c r="BH42" s="183" t="str">
        <f t="shared" si="37"/>
        <v>-</v>
      </c>
      <c r="BI42" s="183" t="str">
        <f t="shared" si="37"/>
        <v>-</v>
      </c>
      <c r="BJ42" s="183" t="str">
        <f t="shared" si="37"/>
        <v>-</v>
      </c>
      <c r="BK42" s="183" t="str">
        <f t="shared" si="37"/>
        <v>-</v>
      </c>
      <c r="BL42" s="183" t="str">
        <f t="shared" si="37"/>
        <v>-</v>
      </c>
      <c r="BM42" s="183" t="str">
        <f t="shared" si="37"/>
        <v>-</v>
      </c>
      <c r="BO42" s="183" t="str">
        <f t="shared" si="33"/>
        <v>-</v>
      </c>
      <c r="BP42" s="183" t="str">
        <f t="shared" si="33"/>
        <v>-</v>
      </c>
      <c r="BQ42" s="183" t="str">
        <f t="shared" si="33"/>
        <v>-</v>
      </c>
      <c r="BR42" s="183" t="str">
        <f t="shared" si="33"/>
        <v>-</v>
      </c>
      <c r="BS42" s="183" t="str">
        <f t="shared" ref="BO42:BZ55" si="38">IF(ISERROR(SEARCH(BS$7,$F42,1)),"-",IF(COUNTIF($F42,BS$7)=1,1,IF(ISERROR(SEARCH(CONCATENATE(BS$7,","),$F42,1)),IF(ISERROR(SEARCH(CONCATENATE(",",BS$7),$F42,1)),"-",1),1)))</f>
        <v>-</v>
      </c>
      <c r="BT42" s="183" t="str">
        <f t="shared" si="38"/>
        <v>-</v>
      </c>
      <c r="BU42" s="183" t="str">
        <f t="shared" si="38"/>
        <v>-</v>
      </c>
      <c r="BV42" s="183" t="str">
        <f t="shared" si="38"/>
        <v>-</v>
      </c>
      <c r="BW42" s="183" t="str">
        <f t="shared" si="38"/>
        <v>-</v>
      </c>
      <c r="BX42" s="183" t="str">
        <f t="shared" si="38"/>
        <v>-</v>
      </c>
      <c r="BY42" s="183" t="str">
        <f t="shared" si="38"/>
        <v>-</v>
      </c>
      <c r="BZ42" s="183" t="str">
        <f t="shared" si="38"/>
        <v>-</v>
      </c>
      <c r="CB42" s="183"/>
      <c r="CC42" s="183"/>
      <c r="CD42" s="183"/>
      <c r="CE42" s="183"/>
      <c r="CF42" s="183"/>
      <c r="CG42" s="183"/>
      <c r="CH42" s="183"/>
      <c r="CI42" s="183"/>
      <c r="CJ42" s="183"/>
      <c r="CK42" s="183"/>
      <c r="CL42" s="183"/>
      <c r="CM42" s="183"/>
    </row>
    <row r="43" spans="1:91">
      <c r="A43" s="16">
        <v>11</v>
      </c>
      <c r="B43" s="2" t="s">
        <v>68</v>
      </c>
      <c r="C43" s="172"/>
      <c r="D43" s="172">
        <v>11</v>
      </c>
      <c r="E43" s="172"/>
      <c r="F43" s="172"/>
      <c r="G43" s="172"/>
      <c r="H43" s="176">
        <f t="shared" si="25"/>
        <v>44.444444444444443</v>
      </c>
      <c r="I43" s="2">
        <f t="shared" si="34"/>
        <v>54</v>
      </c>
      <c r="J43" s="2">
        <f t="shared" si="29"/>
        <v>24</v>
      </c>
      <c r="K43" s="2">
        <v>16</v>
      </c>
      <c r="L43" s="2"/>
      <c r="M43" s="2">
        <v>8</v>
      </c>
      <c r="N43" s="2">
        <v>30</v>
      </c>
      <c r="O43" s="2"/>
      <c r="P43" s="2"/>
      <c r="Q43" s="2"/>
      <c r="R43" s="2"/>
      <c r="S43" s="2"/>
      <c r="T43" s="2"/>
      <c r="U43" s="2"/>
      <c r="V43" s="2"/>
      <c r="W43" s="2"/>
      <c r="X43" s="2"/>
      <c r="Y43" s="2">
        <v>3</v>
      </c>
      <c r="Z43" s="2"/>
      <c r="AB43" s="184" t="str">
        <f t="shared" si="35"/>
        <v>-</v>
      </c>
      <c r="AC43" s="184" t="str">
        <f t="shared" si="35"/>
        <v>-</v>
      </c>
      <c r="AD43" s="184" t="str">
        <f t="shared" si="35"/>
        <v>-</v>
      </c>
      <c r="AE43" s="184" t="str">
        <f t="shared" si="35"/>
        <v>-</v>
      </c>
      <c r="AF43" s="184" t="str">
        <f t="shared" si="35"/>
        <v>-</v>
      </c>
      <c r="AG43" s="184" t="str">
        <f t="shared" si="35"/>
        <v>-</v>
      </c>
      <c r="AH43" s="184" t="str">
        <f t="shared" si="35"/>
        <v>-</v>
      </c>
      <c r="AI43" s="184" t="str">
        <f t="shared" si="35"/>
        <v>-</v>
      </c>
      <c r="AJ43" s="184" t="str">
        <f t="shared" si="35"/>
        <v>-</v>
      </c>
      <c r="AK43" s="184" t="str">
        <f t="shared" si="35"/>
        <v>-</v>
      </c>
      <c r="AL43" s="184" t="str">
        <f t="shared" si="35"/>
        <v>-</v>
      </c>
      <c r="AM43" s="184" t="str">
        <f t="shared" si="35"/>
        <v>-</v>
      </c>
      <c r="AO43" s="183" t="str">
        <f t="shared" si="36"/>
        <v>-</v>
      </c>
      <c r="AP43" s="183" t="str">
        <f t="shared" si="36"/>
        <v>-</v>
      </c>
      <c r="AQ43" s="183" t="str">
        <f t="shared" si="36"/>
        <v>-</v>
      </c>
      <c r="AR43" s="183" t="str">
        <f t="shared" si="36"/>
        <v>-</v>
      </c>
      <c r="AS43" s="183" t="str">
        <f t="shared" si="36"/>
        <v>-</v>
      </c>
      <c r="AT43" s="183" t="str">
        <f t="shared" si="36"/>
        <v>-</v>
      </c>
      <c r="AU43" s="183" t="str">
        <f t="shared" si="36"/>
        <v>-</v>
      </c>
      <c r="AV43" s="183" t="str">
        <f t="shared" si="36"/>
        <v>-</v>
      </c>
      <c r="AW43" s="183" t="str">
        <f t="shared" si="36"/>
        <v>-</v>
      </c>
      <c r="AX43" s="183" t="str">
        <f t="shared" si="36"/>
        <v>-</v>
      </c>
      <c r="AY43" s="183">
        <f t="shared" si="36"/>
        <v>1</v>
      </c>
      <c r="AZ43" s="183" t="str">
        <f t="shared" si="36"/>
        <v>-</v>
      </c>
      <c r="BB43" s="183" t="str">
        <f t="shared" si="37"/>
        <v>-</v>
      </c>
      <c r="BC43" s="183" t="str">
        <f t="shared" si="37"/>
        <v>-</v>
      </c>
      <c r="BD43" s="183" t="str">
        <f t="shared" si="37"/>
        <v>-</v>
      </c>
      <c r="BE43" s="183" t="str">
        <f t="shared" si="37"/>
        <v>-</v>
      </c>
      <c r="BF43" s="183" t="str">
        <f t="shared" si="37"/>
        <v>-</v>
      </c>
      <c r="BG43" s="183" t="str">
        <f t="shared" si="37"/>
        <v>-</v>
      </c>
      <c r="BH43" s="183" t="str">
        <f t="shared" si="37"/>
        <v>-</v>
      </c>
      <c r="BI43" s="183" t="str">
        <f t="shared" si="37"/>
        <v>-</v>
      </c>
      <c r="BJ43" s="183" t="str">
        <f t="shared" si="37"/>
        <v>-</v>
      </c>
      <c r="BK43" s="183" t="str">
        <f t="shared" si="37"/>
        <v>-</v>
      </c>
      <c r="BL43" s="183" t="str">
        <f t="shared" si="37"/>
        <v>-</v>
      </c>
      <c r="BM43" s="183" t="str">
        <f t="shared" si="37"/>
        <v>-</v>
      </c>
      <c r="BO43" s="183" t="str">
        <f t="shared" si="38"/>
        <v>-</v>
      </c>
      <c r="BP43" s="183" t="str">
        <f t="shared" si="38"/>
        <v>-</v>
      </c>
      <c r="BQ43" s="183" t="str">
        <f t="shared" si="38"/>
        <v>-</v>
      </c>
      <c r="BR43" s="183" t="str">
        <f t="shared" si="38"/>
        <v>-</v>
      </c>
      <c r="BS43" s="183" t="str">
        <f t="shared" si="38"/>
        <v>-</v>
      </c>
      <c r="BT43" s="183" t="str">
        <f t="shared" si="38"/>
        <v>-</v>
      </c>
      <c r="BU43" s="183" t="str">
        <f t="shared" si="38"/>
        <v>-</v>
      </c>
      <c r="BV43" s="183" t="str">
        <f t="shared" si="38"/>
        <v>-</v>
      </c>
      <c r="BW43" s="183" t="str">
        <f t="shared" si="38"/>
        <v>-</v>
      </c>
      <c r="BX43" s="183" t="str">
        <f t="shared" si="38"/>
        <v>-</v>
      </c>
      <c r="BY43" s="183" t="str">
        <f t="shared" si="38"/>
        <v>-</v>
      </c>
      <c r="BZ43" s="183" t="str">
        <f t="shared" si="38"/>
        <v>-</v>
      </c>
      <c r="CB43" s="183"/>
      <c r="CC43" s="183"/>
      <c r="CD43" s="183"/>
      <c r="CE43" s="183"/>
      <c r="CF43" s="183"/>
      <c r="CG43" s="183"/>
      <c r="CH43" s="183"/>
      <c r="CI43" s="183"/>
      <c r="CJ43" s="183"/>
      <c r="CK43" s="183"/>
      <c r="CL43" s="183"/>
      <c r="CM43" s="183"/>
    </row>
    <row r="44" spans="1:91">
      <c r="A44" s="17">
        <v>12</v>
      </c>
      <c r="B44" s="2" t="s">
        <v>69</v>
      </c>
      <c r="C44" s="172"/>
      <c r="D44" s="172">
        <v>6</v>
      </c>
      <c r="E44" s="172"/>
      <c r="F44" s="172">
        <v>6</v>
      </c>
      <c r="G44" s="172"/>
      <c r="H44" s="176">
        <f t="shared" si="25"/>
        <v>55.555555555555557</v>
      </c>
      <c r="I44" s="2">
        <f t="shared" si="34"/>
        <v>108</v>
      </c>
      <c r="J44" s="2">
        <f t="shared" si="29"/>
        <v>60</v>
      </c>
      <c r="K44" s="2">
        <v>24</v>
      </c>
      <c r="L44" s="2">
        <v>12</v>
      </c>
      <c r="M44" s="2">
        <v>22</v>
      </c>
      <c r="N44" s="2">
        <v>48</v>
      </c>
      <c r="O44" s="2"/>
      <c r="P44" s="2"/>
      <c r="Q44" s="2"/>
      <c r="R44" s="2"/>
      <c r="S44" s="2"/>
      <c r="T44" s="2">
        <v>5</v>
      </c>
      <c r="U44" s="2"/>
      <c r="V44" s="2"/>
      <c r="W44" s="2"/>
      <c r="X44" s="2"/>
      <c r="Y44" s="2"/>
      <c r="Z44" s="2"/>
      <c r="AB44" s="184" t="str">
        <f t="shared" si="35"/>
        <v>-</v>
      </c>
      <c r="AC44" s="184" t="str">
        <f t="shared" si="35"/>
        <v>-</v>
      </c>
      <c r="AD44" s="184" t="str">
        <f t="shared" si="35"/>
        <v>-</v>
      </c>
      <c r="AE44" s="184" t="str">
        <f t="shared" si="35"/>
        <v>-</v>
      </c>
      <c r="AF44" s="184" t="str">
        <f t="shared" si="35"/>
        <v>-</v>
      </c>
      <c r="AG44" s="184" t="str">
        <f t="shared" si="35"/>
        <v>-</v>
      </c>
      <c r="AH44" s="184" t="str">
        <f t="shared" si="35"/>
        <v>-</v>
      </c>
      <c r="AI44" s="184" t="str">
        <f t="shared" si="35"/>
        <v>-</v>
      </c>
      <c r="AJ44" s="184" t="str">
        <f t="shared" si="35"/>
        <v>-</v>
      </c>
      <c r="AK44" s="184" t="str">
        <f t="shared" si="35"/>
        <v>-</v>
      </c>
      <c r="AL44" s="184" t="str">
        <f t="shared" si="35"/>
        <v>-</v>
      </c>
      <c r="AM44" s="184" t="str">
        <f t="shared" si="35"/>
        <v>-</v>
      </c>
      <c r="AO44" s="183" t="str">
        <f t="shared" si="36"/>
        <v>-</v>
      </c>
      <c r="AP44" s="183" t="str">
        <f t="shared" si="36"/>
        <v>-</v>
      </c>
      <c r="AQ44" s="183" t="str">
        <f t="shared" si="36"/>
        <v>-</v>
      </c>
      <c r="AR44" s="183" t="str">
        <f t="shared" si="36"/>
        <v>-</v>
      </c>
      <c r="AS44" s="183" t="str">
        <f t="shared" si="36"/>
        <v>-</v>
      </c>
      <c r="AT44" s="183">
        <f t="shared" si="36"/>
        <v>1</v>
      </c>
      <c r="AU44" s="183" t="str">
        <f t="shared" si="36"/>
        <v>-</v>
      </c>
      <c r="AV44" s="183" t="str">
        <f t="shared" si="36"/>
        <v>-</v>
      </c>
      <c r="AW44" s="183" t="str">
        <f t="shared" si="36"/>
        <v>-</v>
      </c>
      <c r="AX44" s="183" t="str">
        <f t="shared" si="36"/>
        <v>-</v>
      </c>
      <c r="AY44" s="183" t="str">
        <f t="shared" si="36"/>
        <v>-</v>
      </c>
      <c r="AZ44" s="183" t="str">
        <f t="shared" si="36"/>
        <v>-</v>
      </c>
      <c r="BB44" s="183" t="str">
        <f t="shared" si="37"/>
        <v>-</v>
      </c>
      <c r="BC44" s="183" t="str">
        <f t="shared" si="37"/>
        <v>-</v>
      </c>
      <c r="BD44" s="183" t="str">
        <f t="shared" si="37"/>
        <v>-</v>
      </c>
      <c r="BE44" s="183" t="str">
        <f t="shared" si="37"/>
        <v>-</v>
      </c>
      <c r="BF44" s="183" t="str">
        <f t="shared" si="37"/>
        <v>-</v>
      </c>
      <c r="BG44" s="183" t="str">
        <f t="shared" si="37"/>
        <v>-</v>
      </c>
      <c r="BH44" s="183" t="str">
        <f t="shared" si="37"/>
        <v>-</v>
      </c>
      <c r="BI44" s="183" t="str">
        <f t="shared" si="37"/>
        <v>-</v>
      </c>
      <c r="BJ44" s="183" t="str">
        <f t="shared" si="37"/>
        <v>-</v>
      </c>
      <c r="BK44" s="183" t="str">
        <f t="shared" si="37"/>
        <v>-</v>
      </c>
      <c r="BL44" s="183" t="str">
        <f t="shared" si="37"/>
        <v>-</v>
      </c>
      <c r="BM44" s="183" t="str">
        <f t="shared" si="37"/>
        <v>-</v>
      </c>
      <c r="BO44" s="183" t="str">
        <f t="shared" si="38"/>
        <v>-</v>
      </c>
      <c r="BP44" s="183" t="str">
        <f t="shared" si="38"/>
        <v>-</v>
      </c>
      <c r="BQ44" s="183" t="str">
        <f t="shared" si="38"/>
        <v>-</v>
      </c>
      <c r="BR44" s="183" t="str">
        <f t="shared" si="38"/>
        <v>-</v>
      </c>
      <c r="BS44" s="183" t="str">
        <f t="shared" si="38"/>
        <v>-</v>
      </c>
      <c r="BT44" s="183">
        <f t="shared" si="38"/>
        <v>1</v>
      </c>
      <c r="BU44" s="183" t="str">
        <f t="shared" si="38"/>
        <v>-</v>
      </c>
      <c r="BV44" s="183" t="str">
        <f t="shared" si="38"/>
        <v>-</v>
      </c>
      <c r="BW44" s="183" t="str">
        <f t="shared" si="38"/>
        <v>-</v>
      </c>
      <c r="BX44" s="183" t="str">
        <f t="shared" si="38"/>
        <v>-</v>
      </c>
      <c r="BY44" s="183" t="str">
        <f t="shared" si="38"/>
        <v>-</v>
      </c>
      <c r="BZ44" s="183" t="str">
        <f t="shared" si="38"/>
        <v>-</v>
      </c>
      <c r="CB44" s="183"/>
      <c r="CC44" s="183"/>
      <c r="CD44" s="183"/>
      <c r="CE44" s="183"/>
      <c r="CF44" s="183"/>
      <c r="CG44" s="183"/>
      <c r="CH44" s="183"/>
      <c r="CI44" s="183"/>
      <c r="CJ44" s="183"/>
      <c r="CK44" s="183"/>
      <c r="CL44" s="183"/>
      <c r="CM44" s="183"/>
    </row>
    <row r="45" spans="1:91">
      <c r="A45" s="17">
        <v>13</v>
      </c>
      <c r="B45" s="2" t="s">
        <v>70</v>
      </c>
      <c r="C45" s="172"/>
      <c r="D45" s="172">
        <v>10</v>
      </c>
      <c r="E45" s="172"/>
      <c r="F45" s="172"/>
      <c r="G45" s="172"/>
      <c r="H45" s="176">
        <f t="shared" si="25"/>
        <v>51.851851851851848</v>
      </c>
      <c r="I45" s="2">
        <f t="shared" si="34"/>
        <v>54</v>
      </c>
      <c r="J45" s="2">
        <f t="shared" si="29"/>
        <v>28</v>
      </c>
      <c r="K45" s="2">
        <v>18</v>
      </c>
      <c r="L45" s="2"/>
      <c r="M45" s="2">
        <v>10</v>
      </c>
      <c r="N45" s="2">
        <v>26</v>
      </c>
      <c r="O45" s="2"/>
      <c r="P45" s="2"/>
      <c r="Q45" s="2"/>
      <c r="R45" s="2"/>
      <c r="S45" s="2"/>
      <c r="T45" s="2"/>
      <c r="U45" s="2"/>
      <c r="V45" s="2"/>
      <c r="W45" s="2"/>
      <c r="X45" s="2">
        <v>2</v>
      </c>
      <c r="Y45" s="2"/>
      <c r="Z45" s="2"/>
      <c r="AB45" s="184" t="str">
        <f t="shared" si="35"/>
        <v>-</v>
      </c>
      <c r="AC45" s="184" t="str">
        <f t="shared" si="35"/>
        <v>-</v>
      </c>
      <c r="AD45" s="184" t="str">
        <f t="shared" si="35"/>
        <v>-</v>
      </c>
      <c r="AE45" s="184" t="str">
        <f t="shared" si="35"/>
        <v>-</v>
      </c>
      <c r="AF45" s="184" t="str">
        <f t="shared" si="35"/>
        <v>-</v>
      </c>
      <c r="AG45" s="184" t="str">
        <f t="shared" si="35"/>
        <v>-</v>
      </c>
      <c r="AH45" s="184" t="str">
        <f t="shared" si="35"/>
        <v>-</v>
      </c>
      <c r="AI45" s="184" t="str">
        <f t="shared" si="35"/>
        <v>-</v>
      </c>
      <c r="AJ45" s="184" t="str">
        <f t="shared" si="35"/>
        <v>-</v>
      </c>
      <c r="AK45" s="184" t="str">
        <f t="shared" si="35"/>
        <v>-</v>
      </c>
      <c r="AL45" s="184" t="str">
        <f t="shared" si="35"/>
        <v>-</v>
      </c>
      <c r="AM45" s="184" t="str">
        <f t="shared" si="35"/>
        <v>-</v>
      </c>
      <c r="AO45" s="183" t="str">
        <f t="shared" si="36"/>
        <v>-</v>
      </c>
      <c r="AP45" s="183" t="str">
        <f t="shared" si="36"/>
        <v>-</v>
      </c>
      <c r="AQ45" s="183" t="str">
        <f t="shared" si="36"/>
        <v>-</v>
      </c>
      <c r="AR45" s="183" t="str">
        <f t="shared" si="36"/>
        <v>-</v>
      </c>
      <c r="AS45" s="183" t="str">
        <f t="shared" si="36"/>
        <v>-</v>
      </c>
      <c r="AT45" s="183" t="str">
        <f t="shared" si="36"/>
        <v>-</v>
      </c>
      <c r="AU45" s="183" t="str">
        <f t="shared" si="36"/>
        <v>-</v>
      </c>
      <c r="AV45" s="183" t="str">
        <f t="shared" si="36"/>
        <v>-</v>
      </c>
      <c r="AW45" s="183" t="str">
        <f t="shared" si="36"/>
        <v>-</v>
      </c>
      <c r="AX45" s="183">
        <f t="shared" si="36"/>
        <v>1</v>
      </c>
      <c r="AY45" s="183" t="str">
        <f t="shared" si="36"/>
        <v>-</v>
      </c>
      <c r="AZ45" s="183" t="str">
        <f t="shared" si="36"/>
        <v>-</v>
      </c>
      <c r="BB45" s="183" t="str">
        <f t="shared" si="37"/>
        <v>-</v>
      </c>
      <c r="BC45" s="183" t="str">
        <f t="shared" si="37"/>
        <v>-</v>
      </c>
      <c r="BD45" s="183" t="str">
        <f t="shared" si="37"/>
        <v>-</v>
      </c>
      <c r="BE45" s="183" t="str">
        <f t="shared" si="37"/>
        <v>-</v>
      </c>
      <c r="BF45" s="183" t="str">
        <f t="shared" si="37"/>
        <v>-</v>
      </c>
      <c r="BG45" s="183" t="str">
        <f t="shared" si="37"/>
        <v>-</v>
      </c>
      <c r="BH45" s="183" t="str">
        <f t="shared" si="37"/>
        <v>-</v>
      </c>
      <c r="BI45" s="183" t="str">
        <f t="shared" si="37"/>
        <v>-</v>
      </c>
      <c r="BJ45" s="183" t="str">
        <f t="shared" si="37"/>
        <v>-</v>
      </c>
      <c r="BK45" s="183" t="str">
        <f t="shared" si="37"/>
        <v>-</v>
      </c>
      <c r="BL45" s="183" t="str">
        <f t="shared" si="37"/>
        <v>-</v>
      </c>
      <c r="BM45" s="183" t="str">
        <f t="shared" si="37"/>
        <v>-</v>
      </c>
      <c r="BO45" s="183" t="str">
        <f t="shared" si="38"/>
        <v>-</v>
      </c>
      <c r="BP45" s="183" t="str">
        <f t="shared" si="38"/>
        <v>-</v>
      </c>
      <c r="BQ45" s="183" t="str">
        <f t="shared" si="38"/>
        <v>-</v>
      </c>
      <c r="BR45" s="183" t="str">
        <f t="shared" si="38"/>
        <v>-</v>
      </c>
      <c r="BS45" s="183" t="str">
        <f t="shared" si="38"/>
        <v>-</v>
      </c>
      <c r="BT45" s="183" t="str">
        <f t="shared" si="38"/>
        <v>-</v>
      </c>
      <c r="BU45" s="183" t="str">
        <f t="shared" si="38"/>
        <v>-</v>
      </c>
      <c r="BV45" s="183" t="str">
        <f t="shared" si="38"/>
        <v>-</v>
      </c>
      <c r="BW45" s="183" t="str">
        <f t="shared" si="38"/>
        <v>-</v>
      </c>
      <c r="BX45" s="183" t="str">
        <f t="shared" si="38"/>
        <v>-</v>
      </c>
      <c r="BY45" s="183" t="str">
        <f t="shared" si="38"/>
        <v>-</v>
      </c>
      <c r="BZ45" s="183" t="str">
        <f t="shared" si="38"/>
        <v>-</v>
      </c>
      <c r="CB45" s="183"/>
      <c r="CC45" s="183"/>
      <c r="CD45" s="183"/>
      <c r="CE45" s="183"/>
      <c r="CF45" s="183"/>
      <c r="CG45" s="183"/>
      <c r="CH45" s="183"/>
      <c r="CI45" s="183"/>
      <c r="CJ45" s="183"/>
      <c r="CK45" s="183"/>
      <c r="CL45" s="183"/>
      <c r="CM45" s="183"/>
    </row>
    <row r="46" spans="1:91">
      <c r="A46" s="17">
        <v>14</v>
      </c>
      <c r="B46" s="61" t="s">
        <v>71</v>
      </c>
      <c r="C46" s="172"/>
      <c r="D46" s="172">
        <v>7</v>
      </c>
      <c r="E46" s="172"/>
      <c r="F46" s="172"/>
      <c r="G46" s="172"/>
      <c r="H46" s="176">
        <f t="shared" si="25"/>
        <v>51.851851851851848</v>
      </c>
      <c r="I46" s="2">
        <f t="shared" si="34"/>
        <v>54</v>
      </c>
      <c r="J46" s="2">
        <f t="shared" si="29"/>
        <v>28</v>
      </c>
      <c r="K46" s="2">
        <v>18</v>
      </c>
      <c r="L46" s="2"/>
      <c r="M46" s="2">
        <v>10</v>
      </c>
      <c r="N46" s="2">
        <v>26</v>
      </c>
      <c r="O46" s="2"/>
      <c r="P46" s="2"/>
      <c r="Q46" s="2"/>
      <c r="R46" s="2"/>
      <c r="S46" s="2"/>
      <c r="T46" s="2"/>
      <c r="U46" s="2">
        <v>2</v>
      </c>
      <c r="V46" s="2"/>
      <c r="W46" s="2"/>
      <c r="X46" s="2"/>
      <c r="Y46" s="2"/>
      <c r="Z46" s="2"/>
      <c r="AB46" s="184" t="str">
        <f t="shared" si="35"/>
        <v>-</v>
      </c>
      <c r="AC46" s="184" t="str">
        <f t="shared" si="35"/>
        <v>-</v>
      </c>
      <c r="AD46" s="184" t="str">
        <f t="shared" si="35"/>
        <v>-</v>
      </c>
      <c r="AE46" s="184" t="str">
        <f t="shared" si="35"/>
        <v>-</v>
      </c>
      <c r="AF46" s="184" t="str">
        <f t="shared" si="35"/>
        <v>-</v>
      </c>
      <c r="AG46" s="184" t="str">
        <f t="shared" si="35"/>
        <v>-</v>
      </c>
      <c r="AH46" s="184" t="str">
        <f t="shared" si="35"/>
        <v>-</v>
      </c>
      <c r="AI46" s="184" t="str">
        <f t="shared" si="35"/>
        <v>-</v>
      </c>
      <c r="AJ46" s="184" t="str">
        <f t="shared" si="35"/>
        <v>-</v>
      </c>
      <c r="AK46" s="184" t="str">
        <f t="shared" si="35"/>
        <v>-</v>
      </c>
      <c r="AL46" s="184" t="str">
        <f t="shared" si="35"/>
        <v>-</v>
      </c>
      <c r="AM46" s="184" t="str">
        <f t="shared" si="35"/>
        <v>-</v>
      </c>
      <c r="AO46" s="183" t="str">
        <f t="shared" si="36"/>
        <v>-</v>
      </c>
      <c r="AP46" s="183" t="str">
        <f t="shared" si="36"/>
        <v>-</v>
      </c>
      <c r="AQ46" s="183" t="str">
        <f t="shared" si="36"/>
        <v>-</v>
      </c>
      <c r="AR46" s="183" t="str">
        <f t="shared" si="36"/>
        <v>-</v>
      </c>
      <c r="AS46" s="183" t="str">
        <f t="shared" si="36"/>
        <v>-</v>
      </c>
      <c r="AT46" s="183" t="str">
        <f t="shared" si="36"/>
        <v>-</v>
      </c>
      <c r="AU46" s="183">
        <f t="shared" si="36"/>
        <v>1</v>
      </c>
      <c r="AV46" s="183" t="str">
        <f t="shared" si="36"/>
        <v>-</v>
      </c>
      <c r="AW46" s="183" t="str">
        <f t="shared" si="36"/>
        <v>-</v>
      </c>
      <c r="AX46" s="183" t="str">
        <f t="shared" si="36"/>
        <v>-</v>
      </c>
      <c r="AY46" s="183" t="str">
        <f t="shared" si="36"/>
        <v>-</v>
      </c>
      <c r="AZ46" s="183" t="str">
        <f t="shared" si="36"/>
        <v>-</v>
      </c>
      <c r="BB46" s="183" t="str">
        <f t="shared" si="37"/>
        <v>-</v>
      </c>
      <c r="BC46" s="183" t="str">
        <f t="shared" si="37"/>
        <v>-</v>
      </c>
      <c r="BD46" s="183" t="str">
        <f t="shared" si="37"/>
        <v>-</v>
      </c>
      <c r="BE46" s="183" t="str">
        <f t="shared" si="37"/>
        <v>-</v>
      </c>
      <c r="BF46" s="183" t="str">
        <f t="shared" si="37"/>
        <v>-</v>
      </c>
      <c r="BG46" s="183" t="str">
        <f t="shared" si="37"/>
        <v>-</v>
      </c>
      <c r="BH46" s="183" t="str">
        <f t="shared" si="37"/>
        <v>-</v>
      </c>
      <c r="BI46" s="183" t="str">
        <f t="shared" si="37"/>
        <v>-</v>
      </c>
      <c r="BJ46" s="183" t="str">
        <f t="shared" si="37"/>
        <v>-</v>
      </c>
      <c r="BK46" s="183" t="str">
        <f t="shared" si="37"/>
        <v>-</v>
      </c>
      <c r="BL46" s="183" t="str">
        <f t="shared" si="37"/>
        <v>-</v>
      </c>
      <c r="BM46" s="183" t="str">
        <f t="shared" si="37"/>
        <v>-</v>
      </c>
      <c r="BO46" s="183" t="str">
        <f t="shared" si="38"/>
        <v>-</v>
      </c>
      <c r="BP46" s="183" t="str">
        <f t="shared" si="38"/>
        <v>-</v>
      </c>
      <c r="BQ46" s="183" t="str">
        <f t="shared" si="38"/>
        <v>-</v>
      </c>
      <c r="BR46" s="183" t="str">
        <f t="shared" si="38"/>
        <v>-</v>
      </c>
      <c r="BS46" s="183" t="str">
        <f t="shared" si="38"/>
        <v>-</v>
      </c>
      <c r="BT46" s="183" t="str">
        <f t="shared" si="38"/>
        <v>-</v>
      </c>
      <c r="BU46" s="183" t="str">
        <f t="shared" si="38"/>
        <v>-</v>
      </c>
      <c r="BV46" s="183" t="str">
        <f t="shared" si="38"/>
        <v>-</v>
      </c>
      <c r="BW46" s="183" t="str">
        <f t="shared" si="38"/>
        <v>-</v>
      </c>
      <c r="BX46" s="183" t="str">
        <f t="shared" si="38"/>
        <v>-</v>
      </c>
      <c r="BY46" s="183" t="str">
        <f t="shared" si="38"/>
        <v>-</v>
      </c>
      <c r="BZ46" s="183" t="str">
        <f t="shared" si="38"/>
        <v>-</v>
      </c>
      <c r="CB46" s="183"/>
      <c r="CC46" s="183"/>
      <c r="CD46" s="183"/>
      <c r="CE46" s="183"/>
      <c r="CF46" s="183"/>
      <c r="CG46" s="183"/>
      <c r="CH46" s="183"/>
      <c r="CI46" s="183"/>
      <c r="CJ46" s="183"/>
      <c r="CK46" s="183"/>
      <c r="CL46" s="183"/>
      <c r="CM46" s="183"/>
    </row>
    <row r="47" spans="1:91">
      <c r="A47" s="17">
        <v>15</v>
      </c>
      <c r="B47" s="2" t="s">
        <v>72</v>
      </c>
      <c r="C47" s="172">
        <v>9</v>
      </c>
      <c r="D47" s="172">
        <v>8</v>
      </c>
      <c r="E47" s="172"/>
      <c r="F47" s="172"/>
      <c r="G47" s="191"/>
      <c r="H47" s="176">
        <f t="shared" si="25"/>
        <v>55.026455026455025</v>
      </c>
      <c r="I47" s="2">
        <f t="shared" si="34"/>
        <v>189</v>
      </c>
      <c r="J47" s="2">
        <f t="shared" si="29"/>
        <v>104</v>
      </c>
      <c r="K47" s="2">
        <v>68</v>
      </c>
      <c r="L47" s="2"/>
      <c r="M47" s="2">
        <v>36</v>
      </c>
      <c r="N47" s="2">
        <v>85</v>
      </c>
      <c r="O47" s="2"/>
      <c r="P47" s="2"/>
      <c r="Q47" s="2"/>
      <c r="R47" s="2"/>
      <c r="S47" s="2"/>
      <c r="T47" s="2"/>
      <c r="U47" s="2"/>
      <c r="V47" s="2">
        <v>4</v>
      </c>
      <c r="W47" s="2">
        <v>6</v>
      </c>
      <c r="X47" s="2"/>
      <c r="Y47" s="2"/>
      <c r="Z47" s="2"/>
      <c r="AB47" s="184" t="str">
        <f t="shared" si="35"/>
        <v>-</v>
      </c>
      <c r="AC47" s="184" t="str">
        <f t="shared" si="35"/>
        <v>-</v>
      </c>
      <c r="AD47" s="184" t="str">
        <f t="shared" si="35"/>
        <v>-</v>
      </c>
      <c r="AE47" s="184" t="str">
        <f t="shared" si="35"/>
        <v>-</v>
      </c>
      <c r="AF47" s="184" t="str">
        <f t="shared" si="35"/>
        <v>-</v>
      </c>
      <c r="AG47" s="184" t="str">
        <f t="shared" si="35"/>
        <v>-</v>
      </c>
      <c r="AH47" s="184" t="str">
        <f t="shared" si="35"/>
        <v>-</v>
      </c>
      <c r="AI47" s="184" t="str">
        <f t="shared" si="35"/>
        <v>-</v>
      </c>
      <c r="AJ47" s="184">
        <f t="shared" si="35"/>
        <v>1</v>
      </c>
      <c r="AK47" s="184" t="str">
        <f t="shared" si="35"/>
        <v>-</v>
      </c>
      <c r="AL47" s="184" t="str">
        <f t="shared" si="35"/>
        <v>-</v>
      </c>
      <c r="AM47" s="184" t="str">
        <f t="shared" si="35"/>
        <v>-</v>
      </c>
      <c r="AO47" s="183" t="str">
        <f t="shared" si="36"/>
        <v>-</v>
      </c>
      <c r="AP47" s="183" t="str">
        <f t="shared" si="36"/>
        <v>-</v>
      </c>
      <c r="AQ47" s="183" t="str">
        <f t="shared" si="36"/>
        <v>-</v>
      </c>
      <c r="AR47" s="183" t="str">
        <f t="shared" si="36"/>
        <v>-</v>
      </c>
      <c r="AS47" s="183" t="str">
        <f t="shared" si="36"/>
        <v>-</v>
      </c>
      <c r="AT47" s="183" t="str">
        <f t="shared" si="36"/>
        <v>-</v>
      </c>
      <c r="AU47" s="183" t="str">
        <f t="shared" si="36"/>
        <v>-</v>
      </c>
      <c r="AV47" s="183">
        <f t="shared" si="36"/>
        <v>1</v>
      </c>
      <c r="AW47" s="183" t="str">
        <f t="shared" si="36"/>
        <v>-</v>
      </c>
      <c r="AX47" s="183" t="str">
        <f t="shared" si="36"/>
        <v>-</v>
      </c>
      <c r="AY47" s="183" t="str">
        <f t="shared" si="36"/>
        <v>-</v>
      </c>
      <c r="AZ47" s="183" t="str">
        <f t="shared" si="36"/>
        <v>-</v>
      </c>
      <c r="BB47" s="183" t="str">
        <f t="shared" si="37"/>
        <v>-</v>
      </c>
      <c r="BC47" s="183" t="str">
        <f t="shared" si="37"/>
        <v>-</v>
      </c>
      <c r="BD47" s="183" t="str">
        <f t="shared" si="37"/>
        <v>-</v>
      </c>
      <c r="BE47" s="183" t="str">
        <f t="shared" si="37"/>
        <v>-</v>
      </c>
      <c r="BF47" s="183" t="str">
        <f t="shared" si="37"/>
        <v>-</v>
      </c>
      <c r="BG47" s="183" t="str">
        <f t="shared" si="37"/>
        <v>-</v>
      </c>
      <c r="BH47" s="183" t="str">
        <f t="shared" si="37"/>
        <v>-</v>
      </c>
      <c r="BI47" s="183" t="str">
        <f t="shared" si="37"/>
        <v>-</v>
      </c>
      <c r="BJ47" s="183" t="str">
        <f t="shared" si="37"/>
        <v>-</v>
      </c>
      <c r="BK47" s="183" t="str">
        <f t="shared" si="37"/>
        <v>-</v>
      </c>
      <c r="BL47" s="183" t="str">
        <f t="shared" si="37"/>
        <v>-</v>
      </c>
      <c r="BM47" s="183" t="str">
        <f t="shared" si="37"/>
        <v>-</v>
      </c>
      <c r="BO47" s="183" t="str">
        <f t="shared" si="38"/>
        <v>-</v>
      </c>
      <c r="BP47" s="183" t="str">
        <f t="shared" si="38"/>
        <v>-</v>
      </c>
      <c r="BQ47" s="183" t="str">
        <f t="shared" si="38"/>
        <v>-</v>
      </c>
      <c r="BR47" s="183" t="str">
        <f t="shared" si="38"/>
        <v>-</v>
      </c>
      <c r="BS47" s="183" t="str">
        <f t="shared" si="38"/>
        <v>-</v>
      </c>
      <c r="BT47" s="183" t="str">
        <f t="shared" si="38"/>
        <v>-</v>
      </c>
      <c r="BU47" s="183" t="str">
        <f t="shared" si="38"/>
        <v>-</v>
      </c>
      <c r="BV47" s="183" t="str">
        <f t="shared" si="38"/>
        <v>-</v>
      </c>
      <c r="BW47" s="183" t="str">
        <f t="shared" si="38"/>
        <v>-</v>
      </c>
      <c r="BX47" s="183" t="str">
        <f t="shared" si="38"/>
        <v>-</v>
      </c>
      <c r="BY47" s="183" t="str">
        <f t="shared" si="38"/>
        <v>-</v>
      </c>
      <c r="BZ47" s="183" t="str">
        <f t="shared" si="38"/>
        <v>-</v>
      </c>
      <c r="CB47" s="183"/>
      <c r="CC47" s="183"/>
      <c r="CD47" s="183"/>
      <c r="CE47" s="183"/>
      <c r="CF47" s="183"/>
      <c r="CG47" s="183"/>
      <c r="CH47" s="183"/>
      <c r="CI47" s="183"/>
      <c r="CJ47" s="183"/>
      <c r="CK47" s="183"/>
      <c r="CL47" s="183"/>
      <c r="CM47" s="183"/>
    </row>
    <row r="48" spans="1:91">
      <c r="A48" s="17">
        <v>16</v>
      </c>
      <c r="B48" s="2" t="s">
        <v>73</v>
      </c>
      <c r="C48" s="172"/>
      <c r="D48" s="177">
        <v>6</v>
      </c>
      <c r="E48" s="172"/>
      <c r="F48" s="172"/>
      <c r="G48" s="172"/>
      <c r="H48" s="176">
        <f t="shared" si="25"/>
        <v>59.259259259259252</v>
      </c>
      <c r="I48" s="2">
        <f t="shared" si="34"/>
        <v>81</v>
      </c>
      <c r="J48" s="2">
        <f t="shared" si="29"/>
        <v>48</v>
      </c>
      <c r="K48" s="2">
        <v>32</v>
      </c>
      <c r="L48" s="2">
        <v>16</v>
      </c>
      <c r="M48" s="2"/>
      <c r="N48" s="2">
        <v>33</v>
      </c>
      <c r="O48" s="2"/>
      <c r="P48" s="2"/>
      <c r="Q48" s="2"/>
      <c r="R48" s="2"/>
      <c r="S48" s="2"/>
      <c r="T48" s="2">
        <v>4</v>
      </c>
      <c r="U48" s="2"/>
      <c r="V48" s="2"/>
      <c r="W48" s="2"/>
      <c r="X48" s="2"/>
      <c r="Y48" s="2"/>
      <c r="Z48" s="2"/>
      <c r="AB48" s="184" t="str">
        <f t="shared" si="35"/>
        <v>-</v>
      </c>
      <c r="AC48" s="184" t="str">
        <f t="shared" si="35"/>
        <v>-</v>
      </c>
      <c r="AD48" s="184" t="str">
        <f t="shared" si="35"/>
        <v>-</v>
      </c>
      <c r="AE48" s="184" t="str">
        <f t="shared" si="35"/>
        <v>-</v>
      </c>
      <c r="AF48" s="184" t="str">
        <f t="shared" si="35"/>
        <v>-</v>
      </c>
      <c r="AG48" s="184" t="str">
        <f t="shared" si="35"/>
        <v>-</v>
      </c>
      <c r="AH48" s="184" t="str">
        <f t="shared" si="35"/>
        <v>-</v>
      </c>
      <c r="AI48" s="184" t="str">
        <f t="shared" si="35"/>
        <v>-</v>
      </c>
      <c r="AJ48" s="184" t="str">
        <f t="shared" si="35"/>
        <v>-</v>
      </c>
      <c r="AK48" s="184" t="str">
        <f t="shared" si="35"/>
        <v>-</v>
      </c>
      <c r="AL48" s="184" t="str">
        <f t="shared" si="35"/>
        <v>-</v>
      </c>
      <c r="AM48" s="184" t="str">
        <f t="shared" si="35"/>
        <v>-</v>
      </c>
      <c r="AO48" s="183" t="str">
        <f t="shared" si="36"/>
        <v>-</v>
      </c>
      <c r="AP48" s="183" t="str">
        <f t="shared" si="36"/>
        <v>-</v>
      </c>
      <c r="AQ48" s="183" t="str">
        <f t="shared" si="36"/>
        <v>-</v>
      </c>
      <c r="AR48" s="183" t="str">
        <f t="shared" si="36"/>
        <v>-</v>
      </c>
      <c r="AS48" s="183" t="str">
        <f t="shared" si="36"/>
        <v>-</v>
      </c>
      <c r="AT48" s="183">
        <f t="shared" si="36"/>
        <v>1</v>
      </c>
      <c r="AU48" s="183" t="str">
        <f t="shared" si="36"/>
        <v>-</v>
      </c>
      <c r="AV48" s="183" t="str">
        <f t="shared" si="36"/>
        <v>-</v>
      </c>
      <c r="AW48" s="183" t="str">
        <f t="shared" si="36"/>
        <v>-</v>
      </c>
      <c r="AX48" s="183" t="str">
        <f t="shared" si="36"/>
        <v>-</v>
      </c>
      <c r="AY48" s="183" t="str">
        <f t="shared" si="36"/>
        <v>-</v>
      </c>
      <c r="AZ48" s="183" t="str">
        <f t="shared" si="36"/>
        <v>-</v>
      </c>
      <c r="BB48" s="183" t="str">
        <f t="shared" si="37"/>
        <v>-</v>
      </c>
      <c r="BC48" s="183" t="str">
        <f t="shared" si="37"/>
        <v>-</v>
      </c>
      <c r="BD48" s="183" t="str">
        <f t="shared" si="37"/>
        <v>-</v>
      </c>
      <c r="BE48" s="183" t="str">
        <f t="shared" si="37"/>
        <v>-</v>
      </c>
      <c r="BF48" s="183" t="str">
        <f t="shared" si="37"/>
        <v>-</v>
      </c>
      <c r="BG48" s="183" t="str">
        <f t="shared" si="37"/>
        <v>-</v>
      </c>
      <c r="BH48" s="183" t="str">
        <f t="shared" si="37"/>
        <v>-</v>
      </c>
      <c r="BI48" s="183" t="str">
        <f t="shared" si="37"/>
        <v>-</v>
      </c>
      <c r="BJ48" s="183" t="str">
        <f t="shared" si="37"/>
        <v>-</v>
      </c>
      <c r="BK48" s="183" t="str">
        <f t="shared" si="37"/>
        <v>-</v>
      </c>
      <c r="BL48" s="183" t="str">
        <f t="shared" si="37"/>
        <v>-</v>
      </c>
      <c r="BM48" s="183" t="str">
        <f t="shared" si="37"/>
        <v>-</v>
      </c>
      <c r="BO48" s="183" t="str">
        <f t="shared" si="38"/>
        <v>-</v>
      </c>
      <c r="BP48" s="183" t="str">
        <f t="shared" si="38"/>
        <v>-</v>
      </c>
      <c r="BQ48" s="183" t="str">
        <f t="shared" si="38"/>
        <v>-</v>
      </c>
      <c r="BR48" s="183" t="str">
        <f t="shared" si="38"/>
        <v>-</v>
      </c>
      <c r="BS48" s="183" t="str">
        <f t="shared" si="38"/>
        <v>-</v>
      </c>
      <c r="BT48" s="183" t="str">
        <f t="shared" si="38"/>
        <v>-</v>
      </c>
      <c r="BU48" s="183" t="str">
        <f t="shared" si="38"/>
        <v>-</v>
      </c>
      <c r="BV48" s="183" t="str">
        <f t="shared" si="38"/>
        <v>-</v>
      </c>
      <c r="BW48" s="183" t="str">
        <f t="shared" si="38"/>
        <v>-</v>
      </c>
      <c r="BX48" s="183" t="str">
        <f t="shared" si="38"/>
        <v>-</v>
      </c>
      <c r="BY48" s="183" t="str">
        <f t="shared" si="38"/>
        <v>-</v>
      </c>
      <c r="BZ48" s="183" t="str">
        <f t="shared" si="38"/>
        <v>-</v>
      </c>
      <c r="CB48" s="183"/>
      <c r="CC48" s="183"/>
      <c r="CD48" s="183"/>
      <c r="CE48" s="183"/>
      <c r="CF48" s="183"/>
      <c r="CG48" s="183"/>
      <c r="CH48" s="183"/>
      <c r="CI48" s="183"/>
      <c r="CJ48" s="183"/>
      <c r="CK48" s="183"/>
      <c r="CL48" s="183"/>
      <c r="CM48" s="183"/>
    </row>
    <row r="49" spans="1:91">
      <c r="A49" s="17">
        <v>17</v>
      </c>
      <c r="B49" s="2" t="s">
        <v>74</v>
      </c>
      <c r="C49" s="172">
        <v>9</v>
      </c>
      <c r="D49" s="172"/>
      <c r="E49" s="172">
        <v>9</v>
      </c>
      <c r="F49" s="172"/>
      <c r="G49" s="172"/>
      <c r="H49" s="176">
        <f t="shared" si="25"/>
        <v>64.197530864197532</v>
      </c>
      <c r="I49" s="2">
        <f t="shared" si="34"/>
        <v>81</v>
      </c>
      <c r="J49" s="2">
        <f t="shared" si="29"/>
        <v>52</v>
      </c>
      <c r="K49" s="2">
        <v>28</v>
      </c>
      <c r="L49" s="2"/>
      <c r="M49" s="2">
        <v>24</v>
      </c>
      <c r="N49" s="2">
        <v>29</v>
      </c>
      <c r="O49" s="2"/>
      <c r="P49" s="2"/>
      <c r="Q49" s="2"/>
      <c r="R49" s="2"/>
      <c r="S49" s="2"/>
      <c r="T49" s="2"/>
      <c r="U49" s="2"/>
      <c r="V49" s="2">
        <v>2</v>
      </c>
      <c r="W49" s="2">
        <v>3</v>
      </c>
      <c r="X49" s="2"/>
      <c r="Y49" s="2"/>
      <c r="Z49" s="2"/>
      <c r="AB49" s="184" t="str">
        <f t="shared" si="35"/>
        <v>-</v>
      </c>
      <c r="AC49" s="184" t="str">
        <f t="shared" si="35"/>
        <v>-</v>
      </c>
      <c r="AD49" s="184" t="str">
        <f t="shared" si="35"/>
        <v>-</v>
      </c>
      <c r="AE49" s="184" t="str">
        <f t="shared" si="35"/>
        <v>-</v>
      </c>
      <c r="AF49" s="184" t="str">
        <f t="shared" si="35"/>
        <v>-</v>
      </c>
      <c r="AG49" s="184" t="str">
        <f t="shared" si="35"/>
        <v>-</v>
      </c>
      <c r="AH49" s="184" t="str">
        <f t="shared" si="35"/>
        <v>-</v>
      </c>
      <c r="AI49" s="184" t="str">
        <f t="shared" si="35"/>
        <v>-</v>
      </c>
      <c r="AJ49" s="184">
        <f t="shared" si="35"/>
        <v>1</v>
      </c>
      <c r="AK49" s="184" t="str">
        <f t="shared" si="35"/>
        <v>-</v>
      </c>
      <c r="AL49" s="184" t="str">
        <f t="shared" si="35"/>
        <v>-</v>
      </c>
      <c r="AM49" s="184" t="str">
        <f t="shared" si="35"/>
        <v>-</v>
      </c>
      <c r="AO49" s="183" t="str">
        <f t="shared" si="36"/>
        <v>-</v>
      </c>
      <c r="AP49" s="183" t="str">
        <f t="shared" si="36"/>
        <v>-</v>
      </c>
      <c r="AQ49" s="183" t="str">
        <f t="shared" si="36"/>
        <v>-</v>
      </c>
      <c r="AR49" s="183" t="str">
        <f t="shared" si="36"/>
        <v>-</v>
      </c>
      <c r="AS49" s="183" t="str">
        <f t="shared" si="36"/>
        <v>-</v>
      </c>
      <c r="AT49" s="183" t="str">
        <f t="shared" si="36"/>
        <v>-</v>
      </c>
      <c r="AU49" s="183" t="str">
        <f t="shared" si="36"/>
        <v>-</v>
      </c>
      <c r="AV49" s="183" t="str">
        <f t="shared" si="36"/>
        <v>-</v>
      </c>
      <c r="AW49" s="183" t="str">
        <f t="shared" si="36"/>
        <v>-</v>
      </c>
      <c r="AX49" s="183" t="str">
        <f t="shared" si="36"/>
        <v>-</v>
      </c>
      <c r="AY49" s="183" t="str">
        <f t="shared" si="36"/>
        <v>-</v>
      </c>
      <c r="AZ49" s="183" t="str">
        <f t="shared" si="36"/>
        <v>-</v>
      </c>
      <c r="BB49" s="183" t="str">
        <f t="shared" si="37"/>
        <v>-</v>
      </c>
      <c r="BC49" s="183" t="str">
        <f t="shared" si="37"/>
        <v>-</v>
      </c>
      <c r="BD49" s="183" t="str">
        <f t="shared" si="37"/>
        <v>-</v>
      </c>
      <c r="BE49" s="183" t="str">
        <f t="shared" si="37"/>
        <v>-</v>
      </c>
      <c r="BF49" s="183" t="str">
        <f t="shared" si="37"/>
        <v>-</v>
      </c>
      <c r="BG49" s="183" t="str">
        <f t="shared" si="37"/>
        <v>-</v>
      </c>
      <c r="BH49" s="183" t="str">
        <f t="shared" si="37"/>
        <v>-</v>
      </c>
      <c r="BI49" s="183" t="str">
        <f t="shared" si="37"/>
        <v>-</v>
      </c>
      <c r="BJ49" s="183">
        <f t="shared" si="37"/>
        <v>1</v>
      </c>
      <c r="BK49" s="183" t="str">
        <f t="shared" si="37"/>
        <v>-</v>
      </c>
      <c r="BL49" s="183" t="str">
        <f t="shared" si="37"/>
        <v>-</v>
      </c>
      <c r="BM49" s="183" t="str">
        <f t="shared" si="37"/>
        <v>-</v>
      </c>
      <c r="BO49" s="183" t="str">
        <f t="shared" si="38"/>
        <v>-</v>
      </c>
      <c r="BP49" s="183" t="str">
        <f t="shared" si="38"/>
        <v>-</v>
      </c>
      <c r="BQ49" s="183" t="str">
        <f t="shared" si="38"/>
        <v>-</v>
      </c>
      <c r="BR49" s="183" t="str">
        <f t="shared" si="38"/>
        <v>-</v>
      </c>
      <c r="BS49" s="183" t="str">
        <f t="shared" si="38"/>
        <v>-</v>
      </c>
      <c r="BT49" s="183" t="str">
        <f t="shared" si="38"/>
        <v>-</v>
      </c>
      <c r="BU49" s="183" t="str">
        <f t="shared" si="38"/>
        <v>-</v>
      </c>
      <c r="BV49" s="183" t="str">
        <f t="shared" si="38"/>
        <v>-</v>
      </c>
      <c r="BW49" s="183" t="str">
        <f t="shared" si="38"/>
        <v>-</v>
      </c>
      <c r="BX49" s="183" t="str">
        <f t="shared" si="38"/>
        <v>-</v>
      </c>
      <c r="BY49" s="183" t="str">
        <f t="shared" si="38"/>
        <v>-</v>
      </c>
      <c r="BZ49" s="183" t="str">
        <f t="shared" si="38"/>
        <v>-</v>
      </c>
      <c r="CB49" s="183"/>
      <c r="CC49" s="183"/>
      <c r="CD49" s="183"/>
      <c r="CE49" s="183"/>
      <c r="CF49" s="183"/>
      <c r="CG49" s="183"/>
      <c r="CH49" s="183"/>
      <c r="CI49" s="183"/>
      <c r="CJ49" s="183"/>
      <c r="CK49" s="183"/>
      <c r="CL49" s="183"/>
      <c r="CM49" s="183"/>
    </row>
    <row r="50" spans="1:91">
      <c r="A50" s="17">
        <v>18</v>
      </c>
      <c r="B50" s="2" t="s">
        <v>75</v>
      </c>
      <c r="C50" s="192">
        <v>10</v>
      </c>
      <c r="D50" s="172"/>
      <c r="E50" s="172"/>
      <c r="F50" s="172"/>
      <c r="G50" s="172"/>
      <c r="H50" s="176">
        <f t="shared" si="25"/>
        <v>51.851851851851848</v>
      </c>
      <c r="I50" s="2">
        <f t="shared" si="34"/>
        <v>81</v>
      </c>
      <c r="J50" s="2">
        <f t="shared" si="29"/>
        <v>42</v>
      </c>
      <c r="K50" s="21">
        <v>28</v>
      </c>
      <c r="L50" s="2"/>
      <c r="M50" s="21">
        <v>14</v>
      </c>
      <c r="N50" s="2">
        <v>39</v>
      </c>
      <c r="O50" s="2"/>
      <c r="P50" s="21"/>
      <c r="Q50" s="2"/>
      <c r="R50" s="2"/>
      <c r="S50" s="21"/>
      <c r="T50" s="2"/>
      <c r="U50" s="2"/>
      <c r="V50" s="2"/>
      <c r="W50" s="21"/>
      <c r="X50" s="2">
        <v>3</v>
      </c>
      <c r="Y50" s="2"/>
      <c r="Z50" s="2"/>
      <c r="AB50" s="184" t="str">
        <f t="shared" si="35"/>
        <v>-</v>
      </c>
      <c r="AC50" s="184" t="str">
        <f t="shared" si="35"/>
        <v>-</v>
      </c>
      <c r="AD50" s="184" t="str">
        <f t="shared" si="35"/>
        <v>-</v>
      </c>
      <c r="AE50" s="184" t="str">
        <f t="shared" si="35"/>
        <v>-</v>
      </c>
      <c r="AF50" s="184" t="str">
        <f t="shared" si="35"/>
        <v>-</v>
      </c>
      <c r="AG50" s="184" t="str">
        <f t="shared" si="35"/>
        <v>-</v>
      </c>
      <c r="AH50" s="184" t="str">
        <f t="shared" si="35"/>
        <v>-</v>
      </c>
      <c r="AI50" s="184" t="str">
        <f t="shared" si="35"/>
        <v>-</v>
      </c>
      <c r="AJ50" s="184" t="str">
        <f t="shared" si="35"/>
        <v>-</v>
      </c>
      <c r="AK50" s="184">
        <f t="shared" si="35"/>
        <v>1</v>
      </c>
      <c r="AL50" s="184" t="str">
        <f t="shared" si="35"/>
        <v>-</v>
      </c>
      <c r="AM50" s="184" t="str">
        <f t="shared" si="35"/>
        <v>-</v>
      </c>
      <c r="AO50" s="183" t="str">
        <f t="shared" si="36"/>
        <v>-</v>
      </c>
      <c r="AP50" s="183" t="str">
        <f t="shared" si="36"/>
        <v>-</v>
      </c>
      <c r="AQ50" s="183" t="str">
        <f t="shared" si="36"/>
        <v>-</v>
      </c>
      <c r="AR50" s="183" t="str">
        <f t="shared" si="36"/>
        <v>-</v>
      </c>
      <c r="AS50" s="183" t="str">
        <f t="shared" si="36"/>
        <v>-</v>
      </c>
      <c r="AT50" s="183" t="str">
        <f t="shared" si="36"/>
        <v>-</v>
      </c>
      <c r="AU50" s="183" t="str">
        <f t="shared" si="36"/>
        <v>-</v>
      </c>
      <c r="AV50" s="183" t="str">
        <f t="shared" si="36"/>
        <v>-</v>
      </c>
      <c r="AW50" s="183" t="str">
        <f t="shared" si="36"/>
        <v>-</v>
      </c>
      <c r="AX50" s="183" t="str">
        <f t="shared" si="36"/>
        <v>-</v>
      </c>
      <c r="AY50" s="183" t="str">
        <f t="shared" si="36"/>
        <v>-</v>
      </c>
      <c r="AZ50" s="183" t="str">
        <f t="shared" si="36"/>
        <v>-</v>
      </c>
      <c r="BB50" s="183" t="str">
        <f t="shared" si="37"/>
        <v>-</v>
      </c>
      <c r="BC50" s="183" t="str">
        <f t="shared" si="37"/>
        <v>-</v>
      </c>
      <c r="BD50" s="183" t="str">
        <f t="shared" si="37"/>
        <v>-</v>
      </c>
      <c r="BE50" s="183" t="str">
        <f t="shared" si="37"/>
        <v>-</v>
      </c>
      <c r="BF50" s="183" t="str">
        <f t="shared" si="37"/>
        <v>-</v>
      </c>
      <c r="BG50" s="183" t="str">
        <f t="shared" si="37"/>
        <v>-</v>
      </c>
      <c r="BH50" s="183" t="str">
        <f t="shared" si="37"/>
        <v>-</v>
      </c>
      <c r="BI50" s="183" t="str">
        <f t="shared" si="37"/>
        <v>-</v>
      </c>
      <c r="BJ50" s="183" t="str">
        <f t="shared" si="37"/>
        <v>-</v>
      </c>
      <c r="BK50" s="183" t="str">
        <f t="shared" si="37"/>
        <v>-</v>
      </c>
      <c r="BL50" s="183" t="str">
        <f t="shared" si="37"/>
        <v>-</v>
      </c>
      <c r="BM50" s="183" t="str">
        <f t="shared" si="37"/>
        <v>-</v>
      </c>
      <c r="BO50" s="183" t="str">
        <f t="shared" si="38"/>
        <v>-</v>
      </c>
      <c r="BP50" s="183" t="str">
        <f t="shared" si="38"/>
        <v>-</v>
      </c>
      <c r="BQ50" s="183" t="str">
        <f t="shared" si="38"/>
        <v>-</v>
      </c>
      <c r="BR50" s="183" t="str">
        <f t="shared" si="38"/>
        <v>-</v>
      </c>
      <c r="BS50" s="183" t="str">
        <f t="shared" si="38"/>
        <v>-</v>
      </c>
      <c r="BT50" s="183" t="str">
        <f t="shared" si="38"/>
        <v>-</v>
      </c>
      <c r="BU50" s="183" t="str">
        <f t="shared" si="38"/>
        <v>-</v>
      </c>
      <c r="BV50" s="183" t="str">
        <f t="shared" si="38"/>
        <v>-</v>
      </c>
      <c r="BW50" s="183" t="str">
        <f t="shared" si="38"/>
        <v>-</v>
      </c>
      <c r="BX50" s="183" t="str">
        <f t="shared" si="38"/>
        <v>-</v>
      </c>
      <c r="BY50" s="183" t="str">
        <f t="shared" si="38"/>
        <v>-</v>
      </c>
      <c r="BZ50" s="183" t="str">
        <f t="shared" si="38"/>
        <v>-</v>
      </c>
      <c r="CB50" s="183"/>
      <c r="CC50" s="183"/>
      <c r="CD50" s="183"/>
      <c r="CE50" s="183"/>
      <c r="CF50" s="183"/>
      <c r="CG50" s="183"/>
      <c r="CH50" s="183"/>
      <c r="CI50" s="183"/>
      <c r="CJ50" s="183"/>
      <c r="CK50" s="183"/>
      <c r="CL50" s="183"/>
      <c r="CM50" s="183"/>
    </row>
    <row r="51" spans="1:91">
      <c r="A51" s="17">
        <v>19</v>
      </c>
      <c r="B51" s="2" t="s">
        <v>76</v>
      </c>
      <c r="C51" s="172"/>
      <c r="D51" s="172">
        <v>11</v>
      </c>
      <c r="E51" s="172"/>
      <c r="F51" s="172"/>
      <c r="G51" s="172"/>
      <c r="H51" s="176">
        <f t="shared" si="25"/>
        <v>59.259259259259252</v>
      </c>
      <c r="I51" s="2">
        <f t="shared" si="34"/>
        <v>54</v>
      </c>
      <c r="J51" s="2">
        <f t="shared" si="29"/>
        <v>32</v>
      </c>
      <c r="K51" s="2">
        <v>18</v>
      </c>
      <c r="L51" s="2"/>
      <c r="M51" s="2">
        <v>14</v>
      </c>
      <c r="N51" s="2">
        <v>22</v>
      </c>
      <c r="O51" s="2"/>
      <c r="P51" s="2"/>
      <c r="Q51" s="2"/>
      <c r="R51" s="2"/>
      <c r="S51" s="2"/>
      <c r="T51" s="2"/>
      <c r="U51" s="2"/>
      <c r="V51" s="2"/>
      <c r="W51" s="2"/>
      <c r="X51" s="2"/>
      <c r="Y51" s="2">
        <v>4</v>
      </c>
      <c r="Z51" s="2"/>
      <c r="AB51" s="184" t="str">
        <f t="shared" si="35"/>
        <v>-</v>
      </c>
      <c r="AC51" s="184" t="str">
        <f t="shared" si="35"/>
        <v>-</v>
      </c>
      <c r="AD51" s="184" t="str">
        <f t="shared" si="35"/>
        <v>-</v>
      </c>
      <c r="AE51" s="184" t="str">
        <f t="shared" si="35"/>
        <v>-</v>
      </c>
      <c r="AF51" s="184" t="str">
        <f t="shared" si="35"/>
        <v>-</v>
      </c>
      <c r="AG51" s="184" t="str">
        <f t="shared" si="35"/>
        <v>-</v>
      </c>
      <c r="AH51" s="184" t="str">
        <f t="shared" si="35"/>
        <v>-</v>
      </c>
      <c r="AI51" s="184" t="str">
        <f t="shared" si="35"/>
        <v>-</v>
      </c>
      <c r="AJ51" s="184" t="str">
        <f t="shared" si="35"/>
        <v>-</v>
      </c>
      <c r="AK51" s="184" t="str">
        <f t="shared" si="35"/>
        <v>-</v>
      </c>
      <c r="AL51" s="184" t="str">
        <f t="shared" si="35"/>
        <v>-</v>
      </c>
      <c r="AM51" s="184" t="str">
        <f t="shared" si="35"/>
        <v>-</v>
      </c>
      <c r="AO51" s="183" t="str">
        <f t="shared" si="36"/>
        <v>-</v>
      </c>
      <c r="AP51" s="183" t="str">
        <f t="shared" si="36"/>
        <v>-</v>
      </c>
      <c r="AQ51" s="183" t="str">
        <f t="shared" si="36"/>
        <v>-</v>
      </c>
      <c r="AR51" s="183" t="str">
        <f t="shared" si="36"/>
        <v>-</v>
      </c>
      <c r="AS51" s="183" t="str">
        <f t="shared" si="36"/>
        <v>-</v>
      </c>
      <c r="AT51" s="183" t="str">
        <f t="shared" si="36"/>
        <v>-</v>
      </c>
      <c r="AU51" s="183" t="str">
        <f t="shared" si="36"/>
        <v>-</v>
      </c>
      <c r="AV51" s="183" t="str">
        <f t="shared" si="36"/>
        <v>-</v>
      </c>
      <c r="AW51" s="183" t="str">
        <f t="shared" si="36"/>
        <v>-</v>
      </c>
      <c r="AX51" s="183" t="str">
        <f t="shared" si="36"/>
        <v>-</v>
      </c>
      <c r="AY51" s="183">
        <f t="shared" si="36"/>
        <v>1</v>
      </c>
      <c r="AZ51" s="183" t="str">
        <f t="shared" si="36"/>
        <v>-</v>
      </c>
      <c r="BB51" s="183" t="str">
        <f t="shared" si="37"/>
        <v>-</v>
      </c>
      <c r="BC51" s="183" t="str">
        <f t="shared" si="37"/>
        <v>-</v>
      </c>
      <c r="BD51" s="183" t="str">
        <f t="shared" si="37"/>
        <v>-</v>
      </c>
      <c r="BE51" s="183" t="str">
        <f t="shared" si="37"/>
        <v>-</v>
      </c>
      <c r="BF51" s="183" t="str">
        <f t="shared" si="37"/>
        <v>-</v>
      </c>
      <c r="BG51" s="183" t="str">
        <f t="shared" si="37"/>
        <v>-</v>
      </c>
      <c r="BH51" s="183" t="str">
        <f t="shared" si="37"/>
        <v>-</v>
      </c>
      <c r="BI51" s="183" t="str">
        <f t="shared" si="37"/>
        <v>-</v>
      </c>
      <c r="BJ51" s="183" t="str">
        <f t="shared" si="37"/>
        <v>-</v>
      </c>
      <c r="BK51" s="183" t="str">
        <f t="shared" si="37"/>
        <v>-</v>
      </c>
      <c r="BL51" s="183" t="str">
        <f t="shared" si="37"/>
        <v>-</v>
      </c>
      <c r="BM51" s="183" t="str">
        <f t="shared" si="37"/>
        <v>-</v>
      </c>
      <c r="BO51" s="183" t="str">
        <f t="shared" si="38"/>
        <v>-</v>
      </c>
      <c r="BP51" s="183" t="str">
        <f t="shared" si="38"/>
        <v>-</v>
      </c>
      <c r="BQ51" s="183" t="str">
        <f t="shared" si="38"/>
        <v>-</v>
      </c>
      <c r="BR51" s="183" t="str">
        <f t="shared" si="38"/>
        <v>-</v>
      </c>
      <c r="BS51" s="183" t="str">
        <f t="shared" si="38"/>
        <v>-</v>
      </c>
      <c r="BT51" s="183" t="str">
        <f t="shared" si="38"/>
        <v>-</v>
      </c>
      <c r="BU51" s="183" t="str">
        <f t="shared" si="38"/>
        <v>-</v>
      </c>
      <c r="BV51" s="183" t="str">
        <f t="shared" si="38"/>
        <v>-</v>
      </c>
      <c r="BW51" s="183" t="str">
        <f t="shared" si="38"/>
        <v>-</v>
      </c>
      <c r="BX51" s="183" t="str">
        <f t="shared" si="38"/>
        <v>-</v>
      </c>
      <c r="BY51" s="183" t="str">
        <f t="shared" si="38"/>
        <v>-</v>
      </c>
      <c r="BZ51" s="183" t="str">
        <f t="shared" si="38"/>
        <v>-</v>
      </c>
      <c r="CB51" s="183"/>
      <c r="CC51" s="183"/>
      <c r="CD51" s="183"/>
      <c r="CE51" s="183"/>
      <c r="CF51" s="183"/>
      <c r="CG51" s="183"/>
      <c r="CH51" s="183"/>
      <c r="CI51" s="183"/>
      <c r="CJ51" s="183"/>
      <c r="CK51" s="183"/>
      <c r="CL51" s="183"/>
      <c r="CM51" s="183"/>
    </row>
    <row r="52" spans="1:91">
      <c r="A52" s="17">
        <v>20</v>
      </c>
      <c r="B52" s="2" t="s">
        <v>77</v>
      </c>
      <c r="C52" s="172"/>
      <c r="D52" s="172">
        <v>12</v>
      </c>
      <c r="E52" s="172"/>
      <c r="F52" s="172"/>
      <c r="G52" s="172"/>
      <c r="H52" s="176">
        <f t="shared" si="25"/>
        <v>40.74074074074074</v>
      </c>
      <c r="I52" s="2">
        <f t="shared" si="34"/>
        <v>54</v>
      </c>
      <c r="J52" s="2">
        <f t="shared" si="29"/>
        <v>22</v>
      </c>
      <c r="K52" s="2">
        <v>22</v>
      </c>
      <c r="L52" s="2"/>
      <c r="M52" s="2"/>
      <c r="N52" s="2">
        <v>32</v>
      </c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>
        <v>2</v>
      </c>
      <c r="AB52" s="184" t="str">
        <f t="shared" si="35"/>
        <v>-</v>
      </c>
      <c r="AC52" s="184" t="str">
        <f t="shared" si="35"/>
        <v>-</v>
      </c>
      <c r="AD52" s="184" t="str">
        <f t="shared" si="35"/>
        <v>-</v>
      </c>
      <c r="AE52" s="184" t="str">
        <f t="shared" si="35"/>
        <v>-</v>
      </c>
      <c r="AF52" s="184" t="str">
        <f t="shared" si="35"/>
        <v>-</v>
      </c>
      <c r="AG52" s="184" t="str">
        <f t="shared" si="35"/>
        <v>-</v>
      </c>
      <c r="AH52" s="184" t="str">
        <f t="shared" si="35"/>
        <v>-</v>
      </c>
      <c r="AI52" s="184" t="str">
        <f t="shared" si="35"/>
        <v>-</v>
      </c>
      <c r="AJ52" s="184" t="str">
        <f t="shared" si="35"/>
        <v>-</v>
      </c>
      <c r="AK52" s="184" t="str">
        <f t="shared" si="35"/>
        <v>-</v>
      </c>
      <c r="AL52" s="184" t="str">
        <f t="shared" si="35"/>
        <v>-</v>
      </c>
      <c r="AM52" s="184" t="str">
        <f t="shared" si="35"/>
        <v>-</v>
      </c>
      <c r="AO52" s="183" t="str">
        <f t="shared" si="36"/>
        <v>-</v>
      </c>
      <c r="AP52" s="183" t="str">
        <f t="shared" si="36"/>
        <v>-</v>
      </c>
      <c r="AQ52" s="183" t="str">
        <f t="shared" si="36"/>
        <v>-</v>
      </c>
      <c r="AR52" s="183" t="str">
        <f t="shared" si="36"/>
        <v>-</v>
      </c>
      <c r="AS52" s="183" t="str">
        <f t="shared" si="36"/>
        <v>-</v>
      </c>
      <c r="AT52" s="183" t="str">
        <f t="shared" si="36"/>
        <v>-</v>
      </c>
      <c r="AU52" s="183" t="str">
        <f t="shared" si="36"/>
        <v>-</v>
      </c>
      <c r="AV52" s="183" t="str">
        <f t="shared" si="36"/>
        <v>-</v>
      </c>
      <c r="AW52" s="183" t="str">
        <f t="shared" si="36"/>
        <v>-</v>
      </c>
      <c r="AX52" s="183" t="str">
        <f t="shared" si="36"/>
        <v>-</v>
      </c>
      <c r="AY52" s="183" t="str">
        <f t="shared" si="36"/>
        <v>-</v>
      </c>
      <c r="AZ52" s="183">
        <f t="shared" si="36"/>
        <v>1</v>
      </c>
      <c r="BB52" s="183" t="str">
        <f t="shared" si="37"/>
        <v>-</v>
      </c>
      <c r="BC52" s="183" t="str">
        <f t="shared" si="37"/>
        <v>-</v>
      </c>
      <c r="BD52" s="183" t="str">
        <f t="shared" si="37"/>
        <v>-</v>
      </c>
      <c r="BE52" s="183" t="str">
        <f t="shared" si="37"/>
        <v>-</v>
      </c>
      <c r="BF52" s="183" t="str">
        <f t="shared" si="37"/>
        <v>-</v>
      </c>
      <c r="BG52" s="183" t="str">
        <f t="shared" si="37"/>
        <v>-</v>
      </c>
      <c r="BH52" s="183" t="str">
        <f t="shared" si="37"/>
        <v>-</v>
      </c>
      <c r="BI52" s="183" t="str">
        <f t="shared" si="37"/>
        <v>-</v>
      </c>
      <c r="BJ52" s="183" t="str">
        <f t="shared" si="37"/>
        <v>-</v>
      </c>
      <c r="BK52" s="183" t="str">
        <f t="shared" si="37"/>
        <v>-</v>
      </c>
      <c r="BL52" s="183" t="str">
        <f t="shared" si="37"/>
        <v>-</v>
      </c>
      <c r="BM52" s="183" t="str">
        <f t="shared" si="37"/>
        <v>-</v>
      </c>
      <c r="BO52" s="183" t="str">
        <f t="shared" si="38"/>
        <v>-</v>
      </c>
      <c r="BP52" s="183" t="str">
        <f t="shared" si="38"/>
        <v>-</v>
      </c>
      <c r="BQ52" s="183" t="str">
        <f t="shared" si="38"/>
        <v>-</v>
      </c>
      <c r="BR52" s="183" t="str">
        <f t="shared" si="38"/>
        <v>-</v>
      </c>
      <c r="BS52" s="183" t="str">
        <f t="shared" si="38"/>
        <v>-</v>
      </c>
      <c r="BT52" s="183" t="str">
        <f t="shared" si="38"/>
        <v>-</v>
      </c>
      <c r="BU52" s="183" t="str">
        <f t="shared" si="38"/>
        <v>-</v>
      </c>
      <c r="BV52" s="183" t="str">
        <f t="shared" si="38"/>
        <v>-</v>
      </c>
      <c r="BW52" s="183" t="str">
        <f t="shared" si="38"/>
        <v>-</v>
      </c>
      <c r="BX52" s="183" t="str">
        <f t="shared" si="38"/>
        <v>-</v>
      </c>
      <c r="BY52" s="183" t="str">
        <f t="shared" si="38"/>
        <v>-</v>
      </c>
      <c r="BZ52" s="183" t="str">
        <f t="shared" si="38"/>
        <v>-</v>
      </c>
      <c r="CB52" s="183"/>
      <c r="CC52" s="183"/>
      <c r="CD52" s="183"/>
      <c r="CE52" s="183"/>
      <c r="CF52" s="183"/>
      <c r="CG52" s="183"/>
      <c r="CH52" s="183"/>
      <c r="CI52" s="183"/>
      <c r="CJ52" s="183"/>
      <c r="CK52" s="183"/>
      <c r="CL52" s="183"/>
      <c r="CM52" s="183"/>
    </row>
    <row r="53" spans="1:91">
      <c r="A53" s="17">
        <v>21</v>
      </c>
      <c r="B53" s="61" t="s">
        <v>78</v>
      </c>
      <c r="C53" s="172"/>
      <c r="D53" s="172">
        <v>10</v>
      </c>
      <c r="E53" s="172"/>
      <c r="F53" s="172"/>
      <c r="G53" s="172"/>
      <c r="H53" s="176">
        <f t="shared" si="25"/>
        <v>51.851851851851848</v>
      </c>
      <c r="I53" s="2">
        <f t="shared" si="34"/>
        <v>54</v>
      </c>
      <c r="J53" s="2">
        <f t="shared" si="29"/>
        <v>28</v>
      </c>
      <c r="K53" s="2">
        <v>16</v>
      </c>
      <c r="L53" s="2">
        <v>12</v>
      </c>
      <c r="M53" s="2"/>
      <c r="N53" s="2">
        <v>26</v>
      </c>
      <c r="O53" s="2"/>
      <c r="P53" s="2"/>
      <c r="Q53" s="2"/>
      <c r="R53" s="2"/>
      <c r="S53" s="2"/>
      <c r="T53" s="2"/>
      <c r="U53" s="2"/>
      <c r="V53" s="2"/>
      <c r="W53" s="2"/>
      <c r="X53" s="2">
        <v>2</v>
      </c>
      <c r="Y53" s="2"/>
      <c r="Z53" s="2"/>
      <c r="AB53" s="184" t="str">
        <f t="shared" si="35"/>
        <v>-</v>
      </c>
      <c r="AC53" s="184" t="str">
        <f t="shared" si="35"/>
        <v>-</v>
      </c>
      <c r="AD53" s="184" t="str">
        <f t="shared" si="35"/>
        <v>-</v>
      </c>
      <c r="AE53" s="184" t="str">
        <f t="shared" si="35"/>
        <v>-</v>
      </c>
      <c r="AF53" s="184" t="str">
        <f t="shared" si="35"/>
        <v>-</v>
      </c>
      <c r="AG53" s="184" t="str">
        <f t="shared" si="35"/>
        <v>-</v>
      </c>
      <c r="AH53" s="184" t="str">
        <f t="shared" si="35"/>
        <v>-</v>
      </c>
      <c r="AI53" s="184" t="str">
        <f t="shared" si="35"/>
        <v>-</v>
      </c>
      <c r="AJ53" s="184" t="str">
        <f t="shared" si="35"/>
        <v>-</v>
      </c>
      <c r="AK53" s="184" t="str">
        <f t="shared" si="35"/>
        <v>-</v>
      </c>
      <c r="AL53" s="184" t="str">
        <f t="shared" si="35"/>
        <v>-</v>
      </c>
      <c r="AM53" s="184" t="str">
        <f t="shared" si="35"/>
        <v>-</v>
      </c>
      <c r="AO53" s="183" t="str">
        <f t="shared" si="36"/>
        <v>-</v>
      </c>
      <c r="AP53" s="183" t="str">
        <f t="shared" si="36"/>
        <v>-</v>
      </c>
      <c r="AQ53" s="183" t="str">
        <f t="shared" si="36"/>
        <v>-</v>
      </c>
      <c r="AR53" s="183" t="str">
        <f t="shared" si="36"/>
        <v>-</v>
      </c>
      <c r="AS53" s="183" t="str">
        <f t="shared" si="36"/>
        <v>-</v>
      </c>
      <c r="AT53" s="183" t="str">
        <f t="shared" si="36"/>
        <v>-</v>
      </c>
      <c r="AU53" s="183" t="str">
        <f t="shared" si="36"/>
        <v>-</v>
      </c>
      <c r="AV53" s="183" t="str">
        <f t="shared" si="36"/>
        <v>-</v>
      </c>
      <c r="AW53" s="183" t="str">
        <f t="shared" si="36"/>
        <v>-</v>
      </c>
      <c r="AX53" s="183">
        <f t="shared" si="36"/>
        <v>1</v>
      </c>
      <c r="AY53" s="183" t="str">
        <f t="shared" si="36"/>
        <v>-</v>
      </c>
      <c r="AZ53" s="183" t="str">
        <f t="shared" si="36"/>
        <v>-</v>
      </c>
      <c r="BB53" s="183" t="str">
        <f t="shared" si="37"/>
        <v>-</v>
      </c>
      <c r="BC53" s="183" t="str">
        <f t="shared" si="37"/>
        <v>-</v>
      </c>
      <c r="BD53" s="183" t="str">
        <f t="shared" si="37"/>
        <v>-</v>
      </c>
      <c r="BE53" s="183" t="str">
        <f t="shared" si="37"/>
        <v>-</v>
      </c>
      <c r="BF53" s="183" t="str">
        <f t="shared" si="37"/>
        <v>-</v>
      </c>
      <c r="BG53" s="183" t="str">
        <f t="shared" si="37"/>
        <v>-</v>
      </c>
      <c r="BH53" s="183" t="str">
        <f t="shared" si="37"/>
        <v>-</v>
      </c>
      <c r="BI53" s="183" t="str">
        <f t="shared" si="37"/>
        <v>-</v>
      </c>
      <c r="BJ53" s="183" t="str">
        <f t="shared" si="37"/>
        <v>-</v>
      </c>
      <c r="BK53" s="183" t="str">
        <f t="shared" si="37"/>
        <v>-</v>
      </c>
      <c r="BL53" s="183" t="str">
        <f t="shared" si="37"/>
        <v>-</v>
      </c>
      <c r="BM53" s="183" t="str">
        <f t="shared" si="37"/>
        <v>-</v>
      </c>
      <c r="BO53" s="183" t="str">
        <f t="shared" si="38"/>
        <v>-</v>
      </c>
      <c r="BP53" s="183" t="str">
        <f t="shared" si="38"/>
        <v>-</v>
      </c>
      <c r="BQ53" s="183" t="str">
        <f t="shared" si="38"/>
        <v>-</v>
      </c>
      <c r="BR53" s="183" t="str">
        <f t="shared" si="38"/>
        <v>-</v>
      </c>
      <c r="BS53" s="183" t="str">
        <f t="shared" si="38"/>
        <v>-</v>
      </c>
      <c r="BT53" s="183" t="str">
        <f t="shared" si="38"/>
        <v>-</v>
      </c>
      <c r="BU53" s="183" t="str">
        <f t="shared" si="38"/>
        <v>-</v>
      </c>
      <c r="BV53" s="183" t="str">
        <f t="shared" si="38"/>
        <v>-</v>
      </c>
      <c r="BW53" s="183" t="str">
        <f t="shared" si="38"/>
        <v>-</v>
      </c>
      <c r="BX53" s="183" t="str">
        <f t="shared" si="38"/>
        <v>-</v>
      </c>
      <c r="BY53" s="183" t="str">
        <f t="shared" si="38"/>
        <v>-</v>
      </c>
      <c r="BZ53" s="183" t="str">
        <f t="shared" si="38"/>
        <v>-</v>
      </c>
      <c r="CB53" s="183"/>
      <c r="CC53" s="183"/>
      <c r="CD53" s="183"/>
      <c r="CE53" s="183"/>
      <c r="CF53" s="183"/>
      <c r="CG53" s="183"/>
      <c r="CH53" s="183"/>
      <c r="CI53" s="183"/>
      <c r="CJ53" s="183"/>
      <c r="CK53" s="183"/>
      <c r="CL53" s="183"/>
      <c r="CM53" s="183"/>
    </row>
    <row r="54" spans="1:91">
      <c r="A54" s="17">
        <v>22</v>
      </c>
      <c r="B54" s="2" t="s">
        <v>79</v>
      </c>
      <c r="C54" s="172"/>
      <c r="D54" s="172">
        <v>8</v>
      </c>
      <c r="E54" s="172"/>
      <c r="F54" s="172">
        <v>8</v>
      </c>
      <c r="G54" s="172"/>
      <c r="H54" s="176">
        <f t="shared" si="25"/>
        <v>59.259259259259252</v>
      </c>
      <c r="I54" s="2">
        <f t="shared" si="34"/>
        <v>54</v>
      </c>
      <c r="J54" s="2">
        <f t="shared" si="29"/>
        <v>32</v>
      </c>
      <c r="K54" s="2">
        <v>18</v>
      </c>
      <c r="L54" s="2"/>
      <c r="M54" s="2">
        <v>14</v>
      </c>
      <c r="N54" s="2">
        <v>22</v>
      </c>
      <c r="O54" s="2"/>
      <c r="P54" s="2"/>
      <c r="Q54" s="2"/>
      <c r="R54" s="2"/>
      <c r="S54" s="2"/>
      <c r="T54" s="2"/>
      <c r="U54" s="2"/>
      <c r="V54" s="2">
        <v>4</v>
      </c>
      <c r="W54" s="2"/>
      <c r="X54" s="2"/>
      <c r="Y54" s="2"/>
      <c r="Z54" s="2"/>
      <c r="AB54" s="184" t="str">
        <f t="shared" si="35"/>
        <v>-</v>
      </c>
      <c r="AC54" s="184" t="str">
        <f t="shared" si="35"/>
        <v>-</v>
      </c>
      <c r="AD54" s="184" t="str">
        <f t="shared" si="35"/>
        <v>-</v>
      </c>
      <c r="AE54" s="184" t="str">
        <f t="shared" si="35"/>
        <v>-</v>
      </c>
      <c r="AF54" s="184" t="str">
        <f t="shared" si="35"/>
        <v>-</v>
      </c>
      <c r="AG54" s="184" t="str">
        <f t="shared" si="35"/>
        <v>-</v>
      </c>
      <c r="AH54" s="184" t="str">
        <f t="shared" si="35"/>
        <v>-</v>
      </c>
      <c r="AI54" s="184" t="str">
        <f t="shared" si="35"/>
        <v>-</v>
      </c>
      <c r="AJ54" s="184" t="str">
        <f t="shared" si="35"/>
        <v>-</v>
      </c>
      <c r="AK54" s="184" t="str">
        <f t="shared" si="35"/>
        <v>-</v>
      </c>
      <c r="AL54" s="184" t="str">
        <f t="shared" si="35"/>
        <v>-</v>
      </c>
      <c r="AM54" s="184" t="str">
        <f t="shared" si="35"/>
        <v>-</v>
      </c>
      <c r="AO54" s="183" t="str">
        <f t="shared" si="36"/>
        <v>-</v>
      </c>
      <c r="AP54" s="183" t="str">
        <f t="shared" si="36"/>
        <v>-</v>
      </c>
      <c r="AQ54" s="183" t="str">
        <f t="shared" si="36"/>
        <v>-</v>
      </c>
      <c r="AR54" s="183" t="str">
        <f t="shared" si="36"/>
        <v>-</v>
      </c>
      <c r="AS54" s="183" t="str">
        <f t="shared" si="36"/>
        <v>-</v>
      </c>
      <c r="AT54" s="183" t="str">
        <f t="shared" si="36"/>
        <v>-</v>
      </c>
      <c r="AU54" s="183" t="str">
        <f t="shared" si="36"/>
        <v>-</v>
      </c>
      <c r="AV54" s="183">
        <f t="shared" si="36"/>
        <v>1</v>
      </c>
      <c r="AW54" s="183" t="str">
        <f t="shared" si="36"/>
        <v>-</v>
      </c>
      <c r="AX54" s="183" t="str">
        <f t="shared" si="36"/>
        <v>-</v>
      </c>
      <c r="AY54" s="183" t="str">
        <f t="shared" si="36"/>
        <v>-</v>
      </c>
      <c r="AZ54" s="183" t="str">
        <f t="shared" si="36"/>
        <v>-</v>
      </c>
      <c r="BB54" s="183" t="str">
        <f t="shared" si="37"/>
        <v>-</v>
      </c>
      <c r="BC54" s="183" t="str">
        <f t="shared" si="37"/>
        <v>-</v>
      </c>
      <c r="BD54" s="183" t="str">
        <f t="shared" si="37"/>
        <v>-</v>
      </c>
      <c r="BE54" s="183" t="str">
        <f t="shared" si="37"/>
        <v>-</v>
      </c>
      <c r="BF54" s="183" t="str">
        <f t="shared" si="37"/>
        <v>-</v>
      </c>
      <c r="BG54" s="183" t="str">
        <f t="shared" si="37"/>
        <v>-</v>
      </c>
      <c r="BH54" s="183" t="str">
        <f t="shared" si="37"/>
        <v>-</v>
      </c>
      <c r="BI54" s="183" t="str">
        <f t="shared" si="37"/>
        <v>-</v>
      </c>
      <c r="BJ54" s="183" t="str">
        <f t="shared" si="37"/>
        <v>-</v>
      </c>
      <c r="BK54" s="183" t="str">
        <f t="shared" si="37"/>
        <v>-</v>
      </c>
      <c r="BL54" s="183" t="str">
        <f t="shared" si="37"/>
        <v>-</v>
      </c>
      <c r="BM54" s="183" t="str">
        <f t="shared" si="37"/>
        <v>-</v>
      </c>
      <c r="BO54" s="183" t="str">
        <f t="shared" si="38"/>
        <v>-</v>
      </c>
      <c r="BP54" s="183" t="str">
        <f t="shared" si="38"/>
        <v>-</v>
      </c>
      <c r="BQ54" s="183" t="str">
        <f t="shared" si="38"/>
        <v>-</v>
      </c>
      <c r="BR54" s="183" t="str">
        <f t="shared" si="38"/>
        <v>-</v>
      </c>
      <c r="BS54" s="183" t="str">
        <f t="shared" si="38"/>
        <v>-</v>
      </c>
      <c r="BT54" s="183" t="str">
        <f t="shared" si="38"/>
        <v>-</v>
      </c>
      <c r="BU54" s="183" t="str">
        <f t="shared" si="38"/>
        <v>-</v>
      </c>
      <c r="BV54" s="183">
        <f t="shared" si="38"/>
        <v>1</v>
      </c>
      <c r="BW54" s="183" t="str">
        <f t="shared" si="38"/>
        <v>-</v>
      </c>
      <c r="BX54" s="183" t="str">
        <f t="shared" si="38"/>
        <v>-</v>
      </c>
      <c r="BY54" s="183" t="str">
        <f t="shared" si="38"/>
        <v>-</v>
      </c>
      <c r="BZ54" s="183" t="str">
        <f t="shared" si="38"/>
        <v>-</v>
      </c>
      <c r="CB54" s="183"/>
      <c r="CC54" s="183"/>
      <c r="CD54" s="183"/>
      <c r="CE54" s="183"/>
      <c r="CF54" s="183"/>
      <c r="CG54" s="183"/>
      <c r="CH54" s="183"/>
      <c r="CI54" s="183"/>
      <c r="CJ54" s="183"/>
      <c r="CK54" s="183"/>
      <c r="CL54" s="183"/>
      <c r="CM54" s="183"/>
    </row>
    <row r="55" spans="1:91">
      <c r="A55" s="17">
        <v>23</v>
      </c>
      <c r="B55" s="2" t="s">
        <v>80</v>
      </c>
      <c r="C55" s="172"/>
      <c r="D55" s="172">
        <v>9</v>
      </c>
      <c r="E55" s="172"/>
      <c r="F55" s="172">
        <v>9</v>
      </c>
      <c r="G55" s="172"/>
      <c r="H55" s="176">
        <f t="shared" si="25"/>
        <v>66.666666666666657</v>
      </c>
      <c r="I55" s="2">
        <f t="shared" si="34"/>
        <v>54</v>
      </c>
      <c r="J55" s="2">
        <f t="shared" si="29"/>
        <v>36</v>
      </c>
      <c r="K55" s="2">
        <v>24</v>
      </c>
      <c r="L55" s="2"/>
      <c r="M55" s="2">
        <v>12</v>
      </c>
      <c r="N55" s="2">
        <v>18</v>
      </c>
      <c r="O55" s="2"/>
      <c r="P55" s="2"/>
      <c r="Q55" s="2"/>
      <c r="R55" s="2"/>
      <c r="S55" s="2"/>
      <c r="T55" s="2"/>
      <c r="U55" s="2"/>
      <c r="V55" s="2"/>
      <c r="W55" s="2">
        <v>3</v>
      </c>
      <c r="X55" s="2"/>
      <c r="Y55" s="2"/>
      <c r="Z55" s="2"/>
      <c r="AB55" s="184" t="str">
        <f t="shared" si="35"/>
        <v>-</v>
      </c>
      <c r="AC55" s="184" t="str">
        <f t="shared" si="35"/>
        <v>-</v>
      </c>
      <c r="AD55" s="184" t="str">
        <f t="shared" si="35"/>
        <v>-</v>
      </c>
      <c r="AE55" s="184" t="str">
        <f t="shared" si="35"/>
        <v>-</v>
      </c>
      <c r="AF55" s="184" t="str">
        <f t="shared" si="35"/>
        <v>-</v>
      </c>
      <c r="AG55" s="184" t="str">
        <f t="shared" si="35"/>
        <v>-</v>
      </c>
      <c r="AH55" s="184" t="str">
        <f t="shared" si="35"/>
        <v>-</v>
      </c>
      <c r="AI55" s="184" t="str">
        <f t="shared" si="35"/>
        <v>-</v>
      </c>
      <c r="AJ55" s="184" t="str">
        <f t="shared" si="35"/>
        <v>-</v>
      </c>
      <c r="AK55" s="184" t="str">
        <f t="shared" si="35"/>
        <v>-</v>
      </c>
      <c r="AL55" s="184" t="str">
        <f t="shared" si="35"/>
        <v>-</v>
      </c>
      <c r="AM55" s="184" t="str">
        <f t="shared" si="35"/>
        <v>-</v>
      </c>
      <c r="AO55" s="183" t="str">
        <f t="shared" si="36"/>
        <v>-</v>
      </c>
      <c r="AP55" s="183" t="str">
        <f t="shared" si="36"/>
        <v>-</v>
      </c>
      <c r="AQ55" s="183" t="str">
        <f t="shared" si="36"/>
        <v>-</v>
      </c>
      <c r="AR55" s="183" t="str">
        <f t="shared" si="36"/>
        <v>-</v>
      </c>
      <c r="AS55" s="183" t="str">
        <f t="shared" si="36"/>
        <v>-</v>
      </c>
      <c r="AT55" s="183" t="str">
        <f t="shared" si="36"/>
        <v>-</v>
      </c>
      <c r="AU55" s="183" t="str">
        <f t="shared" si="36"/>
        <v>-</v>
      </c>
      <c r="AV55" s="183" t="str">
        <f t="shared" si="36"/>
        <v>-</v>
      </c>
      <c r="AW55" s="183">
        <f t="shared" si="36"/>
        <v>1</v>
      </c>
      <c r="AX55" s="183" t="str">
        <f t="shared" si="36"/>
        <v>-</v>
      </c>
      <c r="AY55" s="183" t="str">
        <f t="shared" si="36"/>
        <v>-</v>
      </c>
      <c r="AZ55" s="183" t="str">
        <f t="shared" si="36"/>
        <v>-</v>
      </c>
      <c r="BB55" s="183" t="str">
        <f t="shared" si="37"/>
        <v>-</v>
      </c>
      <c r="BC55" s="183" t="str">
        <f t="shared" si="37"/>
        <v>-</v>
      </c>
      <c r="BD55" s="183" t="str">
        <f t="shared" si="37"/>
        <v>-</v>
      </c>
      <c r="BE55" s="183" t="str">
        <f t="shared" si="37"/>
        <v>-</v>
      </c>
      <c r="BF55" s="183" t="str">
        <f t="shared" si="37"/>
        <v>-</v>
      </c>
      <c r="BG55" s="183" t="str">
        <f t="shared" si="37"/>
        <v>-</v>
      </c>
      <c r="BH55" s="183" t="str">
        <f t="shared" si="37"/>
        <v>-</v>
      </c>
      <c r="BI55" s="183" t="str">
        <f t="shared" si="37"/>
        <v>-</v>
      </c>
      <c r="BJ55" s="183" t="str">
        <f t="shared" si="37"/>
        <v>-</v>
      </c>
      <c r="BK55" s="183" t="str">
        <f t="shared" si="37"/>
        <v>-</v>
      </c>
      <c r="BL55" s="183" t="str">
        <f t="shared" si="37"/>
        <v>-</v>
      </c>
      <c r="BM55" s="183" t="str">
        <f t="shared" si="37"/>
        <v>-</v>
      </c>
      <c r="BO55" s="183" t="str">
        <f t="shared" si="38"/>
        <v>-</v>
      </c>
      <c r="BP55" s="183" t="str">
        <f t="shared" si="38"/>
        <v>-</v>
      </c>
      <c r="BQ55" s="183" t="str">
        <f t="shared" si="38"/>
        <v>-</v>
      </c>
      <c r="BR55" s="183" t="str">
        <f t="shared" si="38"/>
        <v>-</v>
      </c>
      <c r="BS55" s="183" t="str">
        <f t="shared" si="38"/>
        <v>-</v>
      </c>
      <c r="BT55" s="183" t="str">
        <f t="shared" si="38"/>
        <v>-</v>
      </c>
      <c r="BU55" s="183" t="str">
        <f t="shared" si="38"/>
        <v>-</v>
      </c>
      <c r="BV55" s="183" t="str">
        <f t="shared" si="38"/>
        <v>-</v>
      </c>
      <c r="BW55" s="183">
        <f t="shared" si="38"/>
        <v>1</v>
      </c>
      <c r="BX55" s="183" t="str">
        <f t="shared" si="38"/>
        <v>-</v>
      </c>
      <c r="BY55" s="183" t="str">
        <f t="shared" si="38"/>
        <v>-</v>
      </c>
      <c r="BZ55" s="183" t="str">
        <f t="shared" si="38"/>
        <v>-</v>
      </c>
      <c r="CB55" s="183"/>
      <c r="CC55" s="183"/>
      <c r="CD55" s="183"/>
      <c r="CE55" s="183"/>
      <c r="CF55" s="183"/>
      <c r="CG55" s="183"/>
      <c r="CH55" s="183"/>
      <c r="CI55" s="183"/>
      <c r="CJ55" s="183"/>
      <c r="CK55" s="183"/>
      <c r="CL55" s="183"/>
      <c r="CM55" s="183"/>
    </row>
    <row r="56" spans="1:91">
      <c r="A56" s="1">
        <v>4</v>
      </c>
      <c r="B56" s="1" t="s">
        <v>81</v>
      </c>
      <c r="C56" s="1"/>
      <c r="D56" s="1"/>
      <c r="E56" s="1"/>
      <c r="F56" s="1"/>
      <c r="G56" s="1"/>
      <c r="H56" s="175">
        <f t="shared" si="25"/>
        <v>55.938697318007655</v>
      </c>
      <c r="I56" s="1">
        <f t="shared" ref="I56:Z56" si="39">SUM(I57:I64)</f>
        <v>783</v>
      </c>
      <c r="J56" s="1">
        <f t="shared" si="39"/>
        <v>438</v>
      </c>
      <c r="K56" s="1">
        <f t="shared" si="39"/>
        <v>248</v>
      </c>
      <c r="L56" s="1">
        <f t="shared" si="39"/>
        <v>50</v>
      </c>
      <c r="M56" s="1">
        <f t="shared" si="39"/>
        <v>140</v>
      </c>
      <c r="N56" s="1">
        <f t="shared" si="39"/>
        <v>345</v>
      </c>
      <c r="O56" s="1">
        <f t="shared" si="39"/>
        <v>0</v>
      </c>
      <c r="P56" s="1">
        <f t="shared" si="39"/>
        <v>0</v>
      </c>
      <c r="Q56" s="1">
        <f t="shared" si="39"/>
        <v>4</v>
      </c>
      <c r="R56" s="1">
        <f t="shared" si="39"/>
        <v>0</v>
      </c>
      <c r="S56" s="1">
        <f t="shared" si="39"/>
        <v>4</v>
      </c>
      <c r="T56" s="1">
        <f t="shared" si="39"/>
        <v>0</v>
      </c>
      <c r="U56" s="1">
        <f t="shared" si="39"/>
        <v>7</v>
      </c>
      <c r="V56" s="1">
        <f t="shared" si="39"/>
        <v>10</v>
      </c>
      <c r="W56" s="1">
        <f t="shared" si="39"/>
        <v>4</v>
      </c>
      <c r="X56" s="1">
        <f t="shared" si="39"/>
        <v>3</v>
      </c>
      <c r="Y56" s="1">
        <f t="shared" si="39"/>
        <v>3</v>
      </c>
      <c r="Z56" s="1">
        <f t="shared" si="39"/>
        <v>6</v>
      </c>
      <c r="AB56" s="185">
        <f t="shared" ref="AB56:CM56" si="40">SUM(AB57:AB64)</f>
        <v>0</v>
      </c>
      <c r="AC56" s="185">
        <f t="shared" si="40"/>
        <v>0</v>
      </c>
      <c r="AD56" s="185">
        <f t="shared" si="40"/>
        <v>1</v>
      </c>
      <c r="AE56" s="185">
        <f t="shared" si="40"/>
        <v>0</v>
      </c>
      <c r="AF56" s="185">
        <f t="shared" si="40"/>
        <v>1</v>
      </c>
      <c r="AG56" s="185">
        <f t="shared" si="40"/>
        <v>0</v>
      </c>
      <c r="AH56" s="185">
        <f t="shared" si="40"/>
        <v>2</v>
      </c>
      <c r="AI56" s="185">
        <f t="shared" si="40"/>
        <v>1</v>
      </c>
      <c r="AJ56" s="185">
        <f t="shared" si="40"/>
        <v>1</v>
      </c>
      <c r="AK56" s="185">
        <f t="shared" si="40"/>
        <v>1</v>
      </c>
      <c r="AL56" s="185">
        <f t="shared" si="40"/>
        <v>0</v>
      </c>
      <c r="AM56" s="185">
        <f t="shared" si="40"/>
        <v>0</v>
      </c>
      <c r="AO56" s="185">
        <f t="shared" si="40"/>
        <v>0</v>
      </c>
      <c r="AP56" s="185">
        <f t="shared" si="40"/>
        <v>0</v>
      </c>
      <c r="AQ56" s="185">
        <f t="shared" si="40"/>
        <v>0</v>
      </c>
      <c r="AR56" s="185">
        <f t="shared" si="40"/>
        <v>0</v>
      </c>
      <c r="AS56" s="185">
        <f t="shared" si="40"/>
        <v>0</v>
      </c>
      <c r="AT56" s="185">
        <f t="shared" si="40"/>
        <v>0</v>
      </c>
      <c r="AU56" s="185">
        <f t="shared" si="40"/>
        <v>0</v>
      </c>
      <c r="AV56" s="185">
        <f t="shared" si="40"/>
        <v>0</v>
      </c>
      <c r="AW56" s="185">
        <f t="shared" si="40"/>
        <v>0</v>
      </c>
      <c r="AX56" s="185">
        <f t="shared" si="40"/>
        <v>0</v>
      </c>
      <c r="AY56" s="185">
        <f t="shared" si="40"/>
        <v>1</v>
      </c>
      <c r="AZ56" s="185">
        <f t="shared" si="40"/>
        <v>1</v>
      </c>
      <c r="BB56" s="185">
        <f t="shared" si="40"/>
        <v>0</v>
      </c>
      <c r="BC56" s="185">
        <f t="shared" si="40"/>
        <v>0</v>
      </c>
      <c r="BD56" s="185">
        <f t="shared" si="40"/>
        <v>0</v>
      </c>
      <c r="BE56" s="185">
        <f t="shared" si="40"/>
        <v>0</v>
      </c>
      <c r="BF56" s="185">
        <f t="shared" si="40"/>
        <v>0</v>
      </c>
      <c r="BG56" s="185">
        <f t="shared" si="40"/>
        <v>0</v>
      </c>
      <c r="BH56" s="185">
        <f t="shared" si="40"/>
        <v>0</v>
      </c>
      <c r="BI56" s="185">
        <f t="shared" si="40"/>
        <v>1</v>
      </c>
      <c r="BJ56" s="185">
        <f t="shared" si="40"/>
        <v>0</v>
      </c>
      <c r="BK56" s="185">
        <f t="shared" si="40"/>
        <v>0</v>
      </c>
      <c r="BL56" s="185">
        <f t="shared" si="40"/>
        <v>0</v>
      </c>
      <c r="BM56" s="185">
        <f t="shared" si="40"/>
        <v>0</v>
      </c>
      <c r="BO56" s="185">
        <f t="shared" si="40"/>
        <v>0</v>
      </c>
      <c r="BP56" s="185">
        <f t="shared" si="40"/>
        <v>0</v>
      </c>
      <c r="BQ56" s="185">
        <f t="shared" si="40"/>
        <v>0</v>
      </c>
      <c r="BR56" s="185">
        <f t="shared" si="40"/>
        <v>0</v>
      </c>
      <c r="BS56" s="185">
        <f t="shared" si="40"/>
        <v>0</v>
      </c>
      <c r="BT56" s="185">
        <f t="shared" si="40"/>
        <v>0</v>
      </c>
      <c r="BU56" s="185">
        <f t="shared" si="40"/>
        <v>0</v>
      </c>
      <c r="BV56" s="185">
        <f t="shared" si="40"/>
        <v>0</v>
      </c>
      <c r="BW56" s="185">
        <f t="shared" si="40"/>
        <v>0</v>
      </c>
      <c r="BX56" s="185">
        <f t="shared" si="40"/>
        <v>0</v>
      </c>
      <c r="BY56" s="185">
        <f t="shared" si="40"/>
        <v>0</v>
      </c>
      <c r="BZ56" s="185">
        <f t="shared" si="40"/>
        <v>1</v>
      </c>
      <c r="CB56" s="185">
        <f t="shared" si="40"/>
        <v>0</v>
      </c>
      <c r="CC56" s="185">
        <f t="shared" si="40"/>
        <v>0</v>
      </c>
      <c r="CD56" s="185">
        <f t="shared" si="40"/>
        <v>1</v>
      </c>
      <c r="CE56" s="185">
        <f t="shared" si="40"/>
        <v>0</v>
      </c>
      <c r="CF56" s="185">
        <f t="shared" si="40"/>
        <v>3</v>
      </c>
      <c r="CG56" s="185">
        <f t="shared" si="40"/>
        <v>0</v>
      </c>
      <c r="CH56" s="185">
        <f t="shared" si="40"/>
        <v>3</v>
      </c>
      <c r="CI56" s="185">
        <f t="shared" si="40"/>
        <v>1</v>
      </c>
      <c r="CJ56" s="185">
        <f t="shared" si="40"/>
        <v>2</v>
      </c>
      <c r="CK56" s="185">
        <f t="shared" si="40"/>
        <v>2</v>
      </c>
      <c r="CL56" s="185">
        <f t="shared" si="40"/>
        <v>0</v>
      </c>
      <c r="CM56" s="185">
        <f t="shared" si="40"/>
        <v>0</v>
      </c>
    </row>
    <row r="57" spans="1:91">
      <c r="A57" s="56" t="s">
        <v>82</v>
      </c>
      <c r="B57" s="2" t="s">
        <v>224</v>
      </c>
      <c r="C57" s="172"/>
      <c r="D57" s="172">
        <v>11</v>
      </c>
      <c r="E57" s="172"/>
      <c r="F57" s="172"/>
      <c r="G57" s="172"/>
      <c r="H57" s="176">
        <f t="shared" si="25"/>
        <v>44.444444444444443</v>
      </c>
      <c r="I57" s="2">
        <f t="shared" ref="I57:I64" si="41">J57+N57</f>
        <v>54</v>
      </c>
      <c r="J57" s="2">
        <f t="shared" ref="J57:J64" si="42">O57*O$6+P57*P$6+Q57*Q$6+R57*R$6+S57*S$6+T57*T$6+U57*U$6+V57*V$6+W57*W$6+X57*X$6+Y57*Y$6+Z57*Z$6</f>
        <v>24</v>
      </c>
      <c r="K57" s="2">
        <v>12</v>
      </c>
      <c r="L57" s="2">
        <v>12</v>
      </c>
      <c r="M57" s="2"/>
      <c r="N57" s="2">
        <v>30</v>
      </c>
      <c r="O57" s="2"/>
      <c r="P57" s="2"/>
      <c r="Q57" s="2"/>
      <c r="R57" s="2"/>
      <c r="S57" s="2"/>
      <c r="T57" s="2"/>
      <c r="U57" s="2"/>
      <c r="V57" s="2"/>
      <c r="W57" s="2"/>
      <c r="X57" s="2"/>
      <c r="Y57" s="2">
        <v>3</v>
      </c>
      <c r="Z57" s="2"/>
      <c r="AB57" s="184" t="str">
        <f t="shared" ref="AB57:AM64" si="43">IF(ISERROR(SEARCH(AB$7,$C57,1)),"-",IF(COUNTIF($C57,AB$7)=1,1,IF(ISERROR(SEARCH(CONCATENATE(AB$7,","),$C57,1)),IF(ISERROR(SEARCH(CONCATENATE(",",AB$7),$C57,1)),"-",1),1)))</f>
        <v>-</v>
      </c>
      <c r="AC57" s="184" t="str">
        <f t="shared" si="43"/>
        <v>-</v>
      </c>
      <c r="AD57" s="184" t="str">
        <f t="shared" si="43"/>
        <v>-</v>
      </c>
      <c r="AE57" s="184" t="str">
        <f t="shared" si="43"/>
        <v>-</v>
      </c>
      <c r="AF57" s="184" t="str">
        <f t="shared" si="43"/>
        <v>-</v>
      </c>
      <c r="AG57" s="184" t="str">
        <f t="shared" si="43"/>
        <v>-</v>
      </c>
      <c r="AH57" s="184" t="str">
        <f t="shared" si="43"/>
        <v>-</v>
      </c>
      <c r="AI57" s="184" t="str">
        <f t="shared" si="43"/>
        <v>-</v>
      </c>
      <c r="AJ57" s="184" t="str">
        <f t="shared" si="43"/>
        <v>-</v>
      </c>
      <c r="AK57" s="184" t="str">
        <f t="shared" si="43"/>
        <v>-</v>
      </c>
      <c r="AL57" s="184" t="str">
        <f t="shared" si="43"/>
        <v>-</v>
      </c>
      <c r="AM57" s="184" t="str">
        <f t="shared" si="43"/>
        <v>-</v>
      </c>
      <c r="AO57" s="183" t="str">
        <f t="shared" ref="AO57:AZ64" si="44">IF(ISERROR(SEARCH(AO$7,$D57,1)),"-",IF(COUNTIF($D57,AO$7)=1,1,IF(ISERROR(SEARCH(CONCATENATE(AO$7,","),$D57,1)),IF(ISERROR(SEARCH(CONCATENATE(",",AO$7),$D57,1)),"-",1),1)))</f>
        <v>-</v>
      </c>
      <c r="AP57" s="183" t="str">
        <f t="shared" si="44"/>
        <v>-</v>
      </c>
      <c r="AQ57" s="183" t="str">
        <f t="shared" si="44"/>
        <v>-</v>
      </c>
      <c r="AR57" s="183" t="str">
        <f t="shared" si="44"/>
        <v>-</v>
      </c>
      <c r="AS57" s="183" t="str">
        <f t="shared" si="44"/>
        <v>-</v>
      </c>
      <c r="AT57" s="183" t="str">
        <f t="shared" si="44"/>
        <v>-</v>
      </c>
      <c r="AU57" s="183" t="str">
        <f t="shared" si="44"/>
        <v>-</v>
      </c>
      <c r="AV57" s="183" t="str">
        <f t="shared" si="44"/>
        <v>-</v>
      </c>
      <c r="AW57" s="183" t="str">
        <f t="shared" si="44"/>
        <v>-</v>
      </c>
      <c r="AX57" s="183" t="str">
        <f t="shared" si="44"/>
        <v>-</v>
      </c>
      <c r="AY57" s="183">
        <f t="shared" si="44"/>
        <v>1</v>
      </c>
      <c r="AZ57" s="183" t="str">
        <f t="shared" si="44"/>
        <v>-</v>
      </c>
      <c r="BB57" s="183" t="str">
        <f t="shared" ref="BB57:BM64" si="45">IF(ISERROR(SEARCH(BB$7,$E57,1)),"-",IF(COUNTIF($E57,BB$7)=1,1,IF(ISERROR(SEARCH(CONCATENATE(BB$7,","),$E57,1)),IF(ISERROR(SEARCH(CONCATENATE(",",BB$7),$E57,1)),"-",1),1)))</f>
        <v>-</v>
      </c>
      <c r="BC57" s="183" t="str">
        <f t="shared" si="45"/>
        <v>-</v>
      </c>
      <c r="BD57" s="183" t="str">
        <f t="shared" si="45"/>
        <v>-</v>
      </c>
      <c r="BE57" s="183" t="str">
        <f t="shared" si="45"/>
        <v>-</v>
      </c>
      <c r="BF57" s="183" t="str">
        <f t="shared" si="45"/>
        <v>-</v>
      </c>
      <c r="BG57" s="183" t="str">
        <f t="shared" si="45"/>
        <v>-</v>
      </c>
      <c r="BH57" s="183" t="str">
        <f t="shared" si="45"/>
        <v>-</v>
      </c>
      <c r="BI57" s="183" t="str">
        <f t="shared" si="45"/>
        <v>-</v>
      </c>
      <c r="BJ57" s="183" t="str">
        <f t="shared" si="45"/>
        <v>-</v>
      </c>
      <c r="BK57" s="183" t="str">
        <f t="shared" si="45"/>
        <v>-</v>
      </c>
      <c r="BL57" s="183" t="str">
        <f t="shared" si="45"/>
        <v>-</v>
      </c>
      <c r="BM57" s="183" t="str">
        <f t="shared" si="45"/>
        <v>-</v>
      </c>
      <c r="BO57" s="183" t="str">
        <f t="shared" ref="BO57:BZ64" si="46">IF(ISERROR(SEARCH(BO$7,$F57,1)),"-",IF(COUNTIF($F57,BO$7)=1,1,IF(ISERROR(SEARCH(CONCATENATE(BO$7,","),$F57,1)),IF(ISERROR(SEARCH(CONCATENATE(",",BO$7),$F57,1)),"-",1),1)))</f>
        <v>-</v>
      </c>
      <c r="BP57" s="183" t="str">
        <f t="shared" si="46"/>
        <v>-</v>
      </c>
      <c r="BQ57" s="183" t="str">
        <f t="shared" si="46"/>
        <v>-</v>
      </c>
      <c r="BR57" s="183" t="str">
        <f t="shared" si="46"/>
        <v>-</v>
      </c>
      <c r="BS57" s="183" t="str">
        <f t="shared" si="46"/>
        <v>-</v>
      </c>
      <c r="BT57" s="183" t="str">
        <f t="shared" si="46"/>
        <v>-</v>
      </c>
      <c r="BU57" s="183" t="str">
        <f t="shared" si="46"/>
        <v>-</v>
      </c>
      <c r="BV57" s="183" t="str">
        <f t="shared" si="46"/>
        <v>-</v>
      </c>
      <c r="BW57" s="183" t="str">
        <f t="shared" si="46"/>
        <v>-</v>
      </c>
      <c r="BX57" s="183" t="str">
        <f t="shared" si="46"/>
        <v>-</v>
      </c>
      <c r="BY57" s="183" t="str">
        <f t="shared" si="46"/>
        <v>-</v>
      </c>
      <c r="BZ57" s="183" t="str">
        <f t="shared" si="46"/>
        <v>-</v>
      </c>
      <c r="CB57" s="183"/>
      <c r="CC57" s="183"/>
      <c r="CD57" s="183"/>
      <c r="CE57" s="183"/>
      <c r="CF57" s="183"/>
      <c r="CG57" s="183"/>
      <c r="CH57" s="183"/>
      <c r="CI57" s="183"/>
      <c r="CJ57" s="183"/>
      <c r="CK57" s="183"/>
      <c r="CL57" s="183"/>
      <c r="CM57" s="183"/>
    </row>
    <row r="58" spans="1:91">
      <c r="A58" s="56" t="s">
        <v>83</v>
      </c>
      <c r="B58" s="2" t="s">
        <v>84</v>
      </c>
      <c r="C58" s="172">
        <v>7</v>
      </c>
      <c r="D58" s="172"/>
      <c r="E58" s="172"/>
      <c r="F58" s="172"/>
      <c r="G58" s="190" t="s">
        <v>255</v>
      </c>
      <c r="H58" s="176">
        <f t="shared" si="25"/>
        <v>51.851851851851848</v>
      </c>
      <c r="I58" s="2">
        <f t="shared" si="41"/>
        <v>135</v>
      </c>
      <c r="J58" s="2">
        <f t="shared" si="42"/>
        <v>70</v>
      </c>
      <c r="K58" s="2">
        <v>30</v>
      </c>
      <c r="L58" s="2">
        <v>14</v>
      </c>
      <c r="M58" s="2">
        <v>26</v>
      </c>
      <c r="N58" s="2">
        <v>65</v>
      </c>
      <c r="O58" s="2"/>
      <c r="P58" s="2"/>
      <c r="Q58" s="2"/>
      <c r="R58" s="2"/>
      <c r="S58" s="2"/>
      <c r="T58" s="2"/>
      <c r="U58" s="2">
        <v>5</v>
      </c>
      <c r="V58" s="2"/>
      <c r="W58" s="2"/>
      <c r="X58" s="2"/>
      <c r="Y58" s="2"/>
      <c r="Z58" s="2"/>
      <c r="AB58" s="184" t="str">
        <f t="shared" si="43"/>
        <v>-</v>
      </c>
      <c r="AC58" s="184" t="str">
        <f t="shared" si="43"/>
        <v>-</v>
      </c>
      <c r="AD58" s="184" t="str">
        <f t="shared" si="43"/>
        <v>-</v>
      </c>
      <c r="AE58" s="184" t="str">
        <f t="shared" si="43"/>
        <v>-</v>
      </c>
      <c r="AF58" s="184" t="str">
        <f t="shared" si="43"/>
        <v>-</v>
      </c>
      <c r="AG58" s="184" t="str">
        <f t="shared" si="43"/>
        <v>-</v>
      </c>
      <c r="AH58" s="184">
        <f t="shared" si="43"/>
        <v>1</v>
      </c>
      <c r="AI58" s="184" t="str">
        <f t="shared" si="43"/>
        <v>-</v>
      </c>
      <c r="AJ58" s="184" t="str">
        <f t="shared" si="43"/>
        <v>-</v>
      </c>
      <c r="AK58" s="184" t="str">
        <f t="shared" si="43"/>
        <v>-</v>
      </c>
      <c r="AL58" s="184" t="str">
        <f t="shared" si="43"/>
        <v>-</v>
      </c>
      <c r="AM58" s="184" t="str">
        <f t="shared" si="43"/>
        <v>-</v>
      </c>
      <c r="AO58" s="183" t="str">
        <f t="shared" si="44"/>
        <v>-</v>
      </c>
      <c r="AP58" s="183" t="str">
        <f t="shared" si="44"/>
        <v>-</v>
      </c>
      <c r="AQ58" s="183" t="str">
        <f t="shared" si="44"/>
        <v>-</v>
      </c>
      <c r="AR58" s="183" t="str">
        <f t="shared" si="44"/>
        <v>-</v>
      </c>
      <c r="AS58" s="183" t="str">
        <f t="shared" si="44"/>
        <v>-</v>
      </c>
      <c r="AT58" s="183" t="str">
        <f t="shared" si="44"/>
        <v>-</v>
      </c>
      <c r="AU58" s="183" t="str">
        <f t="shared" si="44"/>
        <v>-</v>
      </c>
      <c r="AV58" s="183" t="str">
        <f t="shared" si="44"/>
        <v>-</v>
      </c>
      <c r="AW58" s="183" t="str">
        <f t="shared" si="44"/>
        <v>-</v>
      </c>
      <c r="AX58" s="183" t="str">
        <f t="shared" si="44"/>
        <v>-</v>
      </c>
      <c r="AY58" s="183" t="str">
        <f t="shared" si="44"/>
        <v>-</v>
      </c>
      <c r="AZ58" s="183" t="str">
        <f t="shared" si="44"/>
        <v>-</v>
      </c>
      <c r="BB58" s="183" t="str">
        <f t="shared" si="45"/>
        <v>-</v>
      </c>
      <c r="BC58" s="183" t="str">
        <f t="shared" si="45"/>
        <v>-</v>
      </c>
      <c r="BD58" s="183" t="str">
        <f t="shared" si="45"/>
        <v>-</v>
      </c>
      <c r="BE58" s="183" t="str">
        <f t="shared" si="45"/>
        <v>-</v>
      </c>
      <c r="BF58" s="183" t="str">
        <f t="shared" si="45"/>
        <v>-</v>
      </c>
      <c r="BG58" s="183" t="str">
        <f t="shared" si="45"/>
        <v>-</v>
      </c>
      <c r="BH58" s="183" t="str">
        <f t="shared" si="45"/>
        <v>-</v>
      </c>
      <c r="BI58" s="183" t="str">
        <f t="shared" si="45"/>
        <v>-</v>
      </c>
      <c r="BJ58" s="183" t="str">
        <f t="shared" si="45"/>
        <v>-</v>
      </c>
      <c r="BK58" s="183" t="str">
        <f t="shared" si="45"/>
        <v>-</v>
      </c>
      <c r="BL58" s="183" t="str">
        <f t="shared" si="45"/>
        <v>-</v>
      </c>
      <c r="BM58" s="183" t="str">
        <f t="shared" si="45"/>
        <v>-</v>
      </c>
      <c r="BO58" s="183" t="str">
        <f t="shared" si="46"/>
        <v>-</v>
      </c>
      <c r="BP58" s="183" t="str">
        <f t="shared" si="46"/>
        <v>-</v>
      </c>
      <c r="BQ58" s="183" t="str">
        <f t="shared" si="46"/>
        <v>-</v>
      </c>
      <c r="BR58" s="183" t="str">
        <f t="shared" si="46"/>
        <v>-</v>
      </c>
      <c r="BS58" s="183" t="str">
        <f t="shared" si="46"/>
        <v>-</v>
      </c>
      <c r="BT58" s="183" t="str">
        <f t="shared" si="46"/>
        <v>-</v>
      </c>
      <c r="BU58" s="183" t="str">
        <f t="shared" si="46"/>
        <v>-</v>
      </c>
      <c r="BV58" s="183" t="str">
        <f t="shared" si="46"/>
        <v>-</v>
      </c>
      <c r="BW58" s="183" t="str">
        <f t="shared" si="46"/>
        <v>-</v>
      </c>
      <c r="BX58" s="183" t="str">
        <f t="shared" si="46"/>
        <v>-</v>
      </c>
      <c r="BY58" s="183" t="str">
        <f t="shared" si="46"/>
        <v>-</v>
      </c>
      <c r="BZ58" s="183" t="str">
        <f t="shared" si="46"/>
        <v>-</v>
      </c>
      <c r="CB58" s="183"/>
      <c r="CC58" s="183"/>
      <c r="CD58" s="183"/>
      <c r="CE58" s="183"/>
      <c r="CF58" s="183"/>
      <c r="CG58" s="183"/>
      <c r="CH58" s="183">
        <v>3</v>
      </c>
      <c r="CI58" s="183"/>
      <c r="CJ58" s="183"/>
      <c r="CK58" s="183"/>
      <c r="CL58" s="183"/>
      <c r="CM58" s="183"/>
    </row>
    <row r="59" spans="1:91">
      <c r="A59" s="56" t="s">
        <v>85</v>
      </c>
      <c r="B59" s="2" t="s">
        <v>86</v>
      </c>
      <c r="C59" s="172">
        <v>5</v>
      </c>
      <c r="D59" s="172"/>
      <c r="E59" s="172"/>
      <c r="F59" s="172"/>
      <c r="G59" s="190" t="s">
        <v>235</v>
      </c>
      <c r="H59" s="176">
        <f t="shared" si="25"/>
        <v>39.506172839506171</v>
      </c>
      <c r="I59" s="2">
        <f t="shared" si="41"/>
        <v>81</v>
      </c>
      <c r="J59" s="2">
        <f t="shared" si="42"/>
        <v>32</v>
      </c>
      <c r="K59" s="2">
        <v>18</v>
      </c>
      <c r="L59" s="2"/>
      <c r="M59" s="2">
        <v>14</v>
      </c>
      <c r="N59" s="2">
        <v>49</v>
      </c>
      <c r="O59" s="2"/>
      <c r="P59" s="2"/>
      <c r="Q59" s="2"/>
      <c r="R59" s="2"/>
      <c r="S59" s="2">
        <v>4</v>
      </c>
      <c r="T59" s="2"/>
      <c r="U59" s="2"/>
      <c r="V59" s="2"/>
      <c r="W59" s="2"/>
      <c r="X59" s="2"/>
      <c r="Y59" s="2"/>
      <c r="Z59" s="2"/>
      <c r="AB59" s="184" t="str">
        <f t="shared" si="43"/>
        <v>-</v>
      </c>
      <c r="AC59" s="184" t="str">
        <f t="shared" si="43"/>
        <v>-</v>
      </c>
      <c r="AD59" s="184" t="str">
        <f t="shared" si="43"/>
        <v>-</v>
      </c>
      <c r="AE59" s="184" t="str">
        <f t="shared" si="43"/>
        <v>-</v>
      </c>
      <c r="AF59" s="184">
        <f t="shared" si="43"/>
        <v>1</v>
      </c>
      <c r="AG59" s="184" t="str">
        <f t="shared" si="43"/>
        <v>-</v>
      </c>
      <c r="AH59" s="184" t="str">
        <f t="shared" si="43"/>
        <v>-</v>
      </c>
      <c r="AI59" s="184" t="str">
        <f t="shared" si="43"/>
        <v>-</v>
      </c>
      <c r="AJ59" s="184" t="str">
        <f t="shared" si="43"/>
        <v>-</v>
      </c>
      <c r="AK59" s="184" t="str">
        <f t="shared" si="43"/>
        <v>-</v>
      </c>
      <c r="AL59" s="184" t="str">
        <f t="shared" si="43"/>
        <v>-</v>
      </c>
      <c r="AM59" s="184" t="str">
        <f t="shared" si="43"/>
        <v>-</v>
      </c>
      <c r="AO59" s="183" t="str">
        <f t="shared" si="44"/>
        <v>-</v>
      </c>
      <c r="AP59" s="183" t="str">
        <f t="shared" si="44"/>
        <v>-</v>
      </c>
      <c r="AQ59" s="183" t="str">
        <f t="shared" si="44"/>
        <v>-</v>
      </c>
      <c r="AR59" s="183" t="str">
        <f t="shared" si="44"/>
        <v>-</v>
      </c>
      <c r="AS59" s="183" t="str">
        <f t="shared" si="44"/>
        <v>-</v>
      </c>
      <c r="AT59" s="183" t="str">
        <f t="shared" si="44"/>
        <v>-</v>
      </c>
      <c r="AU59" s="183" t="str">
        <f t="shared" si="44"/>
        <v>-</v>
      </c>
      <c r="AV59" s="183" t="str">
        <f t="shared" si="44"/>
        <v>-</v>
      </c>
      <c r="AW59" s="183" t="str">
        <f t="shared" si="44"/>
        <v>-</v>
      </c>
      <c r="AX59" s="183" t="str">
        <f t="shared" si="44"/>
        <v>-</v>
      </c>
      <c r="AY59" s="183" t="str">
        <f t="shared" si="44"/>
        <v>-</v>
      </c>
      <c r="AZ59" s="183" t="str">
        <f t="shared" si="44"/>
        <v>-</v>
      </c>
      <c r="BB59" s="183" t="str">
        <f t="shared" si="45"/>
        <v>-</v>
      </c>
      <c r="BC59" s="183" t="str">
        <f t="shared" si="45"/>
        <v>-</v>
      </c>
      <c r="BD59" s="183" t="str">
        <f t="shared" si="45"/>
        <v>-</v>
      </c>
      <c r="BE59" s="183" t="str">
        <f t="shared" si="45"/>
        <v>-</v>
      </c>
      <c r="BF59" s="183" t="str">
        <f t="shared" si="45"/>
        <v>-</v>
      </c>
      <c r="BG59" s="183" t="str">
        <f t="shared" si="45"/>
        <v>-</v>
      </c>
      <c r="BH59" s="183" t="str">
        <f t="shared" si="45"/>
        <v>-</v>
      </c>
      <c r="BI59" s="183" t="str">
        <f t="shared" si="45"/>
        <v>-</v>
      </c>
      <c r="BJ59" s="183" t="str">
        <f t="shared" si="45"/>
        <v>-</v>
      </c>
      <c r="BK59" s="183" t="str">
        <f t="shared" si="45"/>
        <v>-</v>
      </c>
      <c r="BL59" s="183" t="str">
        <f t="shared" si="45"/>
        <v>-</v>
      </c>
      <c r="BM59" s="183" t="str">
        <f t="shared" si="45"/>
        <v>-</v>
      </c>
      <c r="BO59" s="183" t="str">
        <f t="shared" si="46"/>
        <v>-</v>
      </c>
      <c r="BP59" s="183" t="str">
        <f t="shared" si="46"/>
        <v>-</v>
      </c>
      <c r="BQ59" s="183" t="str">
        <f t="shared" si="46"/>
        <v>-</v>
      </c>
      <c r="BR59" s="183" t="str">
        <f t="shared" si="46"/>
        <v>-</v>
      </c>
      <c r="BS59" s="183" t="str">
        <f t="shared" si="46"/>
        <v>-</v>
      </c>
      <c r="BT59" s="183" t="str">
        <f t="shared" si="46"/>
        <v>-</v>
      </c>
      <c r="BU59" s="183" t="str">
        <f t="shared" si="46"/>
        <v>-</v>
      </c>
      <c r="BV59" s="183" t="str">
        <f t="shared" si="46"/>
        <v>-</v>
      </c>
      <c r="BW59" s="183" t="str">
        <f t="shared" si="46"/>
        <v>-</v>
      </c>
      <c r="BX59" s="183" t="str">
        <f t="shared" si="46"/>
        <v>-</v>
      </c>
      <c r="BY59" s="183" t="str">
        <f t="shared" si="46"/>
        <v>-</v>
      </c>
      <c r="BZ59" s="183" t="str">
        <f t="shared" si="46"/>
        <v>-</v>
      </c>
      <c r="CB59" s="183"/>
      <c r="CC59" s="183"/>
      <c r="CD59" s="183"/>
      <c r="CE59" s="183"/>
      <c r="CF59" s="183">
        <v>3</v>
      </c>
      <c r="CG59" s="183"/>
      <c r="CH59" s="183"/>
      <c r="CI59" s="183"/>
      <c r="CJ59" s="183"/>
      <c r="CK59" s="183"/>
      <c r="CL59" s="183"/>
      <c r="CM59" s="183"/>
    </row>
    <row r="60" spans="1:91">
      <c r="A60" s="56" t="s">
        <v>87</v>
      </c>
      <c r="B60" s="2" t="s">
        <v>88</v>
      </c>
      <c r="C60" s="189">
        <v>10.9</v>
      </c>
      <c r="D60" s="172"/>
      <c r="E60" s="172"/>
      <c r="F60" s="172"/>
      <c r="G60" s="190" t="s">
        <v>256</v>
      </c>
      <c r="H60" s="176">
        <f t="shared" si="25"/>
        <v>64.550264550264544</v>
      </c>
      <c r="I60" s="2">
        <f t="shared" si="41"/>
        <v>189</v>
      </c>
      <c r="J60" s="2">
        <f t="shared" si="42"/>
        <v>122</v>
      </c>
      <c r="K60" s="2">
        <v>72</v>
      </c>
      <c r="L60" s="2"/>
      <c r="M60" s="2">
        <v>50</v>
      </c>
      <c r="N60" s="2">
        <v>67</v>
      </c>
      <c r="O60" s="2"/>
      <c r="P60" s="2"/>
      <c r="Q60" s="2"/>
      <c r="R60" s="2"/>
      <c r="S60" s="2"/>
      <c r="T60" s="2"/>
      <c r="U60" s="2"/>
      <c r="V60" s="2">
        <v>4</v>
      </c>
      <c r="W60" s="2">
        <v>4</v>
      </c>
      <c r="X60" s="2">
        <v>3</v>
      </c>
      <c r="Y60" s="2"/>
      <c r="Z60" s="2"/>
      <c r="AB60" s="184" t="str">
        <f t="shared" si="43"/>
        <v>-</v>
      </c>
      <c r="AC60" s="184" t="str">
        <f t="shared" si="43"/>
        <v>-</v>
      </c>
      <c r="AD60" s="184" t="str">
        <f t="shared" si="43"/>
        <v>-</v>
      </c>
      <c r="AE60" s="184" t="str">
        <f t="shared" si="43"/>
        <v>-</v>
      </c>
      <c r="AF60" s="184" t="str">
        <f t="shared" si="43"/>
        <v>-</v>
      </c>
      <c r="AG60" s="184" t="str">
        <f t="shared" si="43"/>
        <v>-</v>
      </c>
      <c r="AH60" s="184" t="str">
        <f t="shared" si="43"/>
        <v>-</v>
      </c>
      <c r="AI60" s="184" t="str">
        <f t="shared" si="43"/>
        <v>-</v>
      </c>
      <c r="AJ60" s="184">
        <f t="shared" si="43"/>
        <v>1</v>
      </c>
      <c r="AK60" s="184">
        <f t="shared" si="43"/>
        <v>1</v>
      </c>
      <c r="AL60" s="184" t="str">
        <f t="shared" si="43"/>
        <v>-</v>
      </c>
      <c r="AM60" s="184" t="str">
        <f t="shared" si="43"/>
        <v>-</v>
      </c>
      <c r="AO60" s="183" t="str">
        <f t="shared" si="44"/>
        <v>-</v>
      </c>
      <c r="AP60" s="183" t="str">
        <f t="shared" si="44"/>
        <v>-</v>
      </c>
      <c r="AQ60" s="183" t="str">
        <f t="shared" si="44"/>
        <v>-</v>
      </c>
      <c r="AR60" s="183" t="str">
        <f t="shared" si="44"/>
        <v>-</v>
      </c>
      <c r="AS60" s="183" t="str">
        <f t="shared" si="44"/>
        <v>-</v>
      </c>
      <c r="AT60" s="183" t="str">
        <f t="shared" si="44"/>
        <v>-</v>
      </c>
      <c r="AU60" s="183" t="str">
        <f t="shared" si="44"/>
        <v>-</v>
      </c>
      <c r="AV60" s="183" t="str">
        <f t="shared" si="44"/>
        <v>-</v>
      </c>
      <c r="AW60" s="183" t="str">
        <f t="shared" si="44"/>
        <v>-</v>
      </c>
      <c r="AX60" s="183" t="str">
        <f t="shared" si="44"/>
        <v>-</v>
      </c>
      <c r="AY60" s="183" t="str">
        <f t="shared" si="44"/>
        <v>-</v>
      </c>
      <c r="AZ60" s="183" t="str">
        <f t="shared" si="44"/>
        <v>-</v>
      </c>
      <c r="BB60" s="183" t="str">
        <f t="shared" si="45"/>
        <v>-</v>
      </c>
      <c r="BC60" s="183" t="str">
        <f t="shared" si="45"/>
        <v>-</v>
      </c>
      <c r="BD60" s="183" t="str">
        <f t="shared" si="45"/>
        <v>-</v>
      </c>
      <c r="BE60" s="183" t="str">
        <f t="shared" si="45"/>
        <v>-</v>
      </c>
      <c r="BF60" s="183" t="str">
        <f t="shared" si="45"/>
        <v>-</v>
      </c>
      <c r="BG60" s="183" t="str">
        <f t="shared" si="45"/>
        <v>-</v>
      </c>
      <c r="BH60" s="183" t="str">
        <f t="shared" si="45"/>
        <v>-</v>
      </c>
      <c r="BI60" s="183" t="str">
        <f t="shared" si="45"/>
        <v>-</v>
      </c>
      <c r="BJ60" s="183" t="str">
        <f t="shared" si="45"/>
        <v>-</v>
      </c>
      <c r="BK60" s="183" t="str">
        <f t="shared" si="45"/>
        <v>-</v>
      </c>
      <c r="BL60" s="183" t="str">
        <f t="shared" si="45"/>
        <v>-</v>
      </c>
      <c r="BM60" s="183" t="str">
        <f t="shared" si="45"/>
        <v>-</v>
      </c>
      <c r="BO60" s="183" t="str">
        <f t="shared" si="46"/>
        <v>-</v>
      </c>
      <c r="BP60" s="183" t="str">
        <f t="shared" si="46"/>
        <v>-</v>
      </c>
      <c r="BQ60" s="183" t="str">
        <f t="shared" si="46"/>
        <v>-</v>
      </c>
      <c r="BR60" s="183" t="str">
        <f t="shared" si="46"/>
        <v>-</v>
      </c>
      <c r="BS60" s="183" t="str">
        <f t="shared" si="46"/>
        <v>-</v>
      </c>
      <c r="BT60" s="183" t="str">
        <f t="shared" si="46"/>
        <v>-</v>
      </c>
      <c r="BU60" s="183" t="str">
        <f t="shared" si="46"/>
        <v>-</v>
      </c>
      <c r="BV60" s="183" t="str">
        <f t="shared" si="46"/>
        <v>-</v>
      </c>
      <c r="BW60" s="183" t="str">
        <f t="shared" si="46"/>
        <v>-</v>
      </c>
      <c r="BX60" s="183" t="str">
        <f t="shared" si="46"/>
        <v>-</v>
      </c>
      <c r="BY60" s="183" t="str">
        <f t="shared" si="46"/>
        <v>-</v>
      </c>
      <c r="BZ60" s="183" t="str">
        <f t="shared" si="46"/>
        <v>-</v>
      </c>
      <c r="CB60" s="183"/>
      <c r="CC60" s="183"/>
      <c r="CD60" s="183"/>
      <c r="CE60" s="183"/>
      <c r="CF60" s="183"/>
      <c r="CG60" s="183"/>
      <c r="CH60" s="183"/>
      <c r="CI60" s="183">
        <v>1</v>
      </c>
      <c r="CJ60" s="183">
        <v>2</v>
      </c>
      <c r="CK60" s="183">
        <v>2</v>
      </c>
      <c r="CL60" s="183"/>
      <c r="CM60" s="183"/>
    </row>
    <row r="61" spans="1:91">
      <c r="A61" s="56" t="s">
        <v>89</v>
      </c>
      <c r="B61" s="2" t="s">
        <v>90</v>
      </c>
      <c r="C61" s="172"/>
      <c r="D61" s="189">
        <v>12</v>
      </c>
      <c r="E61" s="172"/>
      <c r="F61" s="172">
        <v>12</v>
      </c>
      <c r="G61" s="172"/>
      <c r="H61" s="176">
        <f t="shared" si="25"/>
        <v>61.111111111111114</v>
      </c>
      <c r="I61" s="2">
        <f t="shared" si="41"/>
        <v>108</v>
      </c>
      <c r="J61" s="2">
        <f t="shared" si="42"/>
        <v>66</v>
      </c>
      <c r="K61" s="2">
        <v>46</v>
      </c>
      <c r="L61" s="2"/>
      <c r="M61" s="2">
        <v>20</v>
      </c>
      <c r="N61" s="2">
        <v>42</v>
      </c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>
        <v>6</v>
      </c>
      <c r="AB61" s="184" t="str">
        <f t="shared" si="43"/>
        <v>-</v>
      </c>
      <c r="AC61" s="184" t="str">
        <f t="shared" si="43"/>
        <v>-</v>
      </c>
      <c r="AD61" s="184" t="str">
        <f t="shared" si="43"/>
        <v>-</v>
      </c>
      <c r="AE61" s="184" t="str">
        <f t="shared" si="43"/>
        <v>-</v>
      </c>
      <c r="AF61" s="184" t="str">
        <f t="shared" si="43"/>
        <v>-</v>
      </c>
      <c r="AG61" s="184" t="str">
        <f t="shared" si="43"/>
        <v>-</v>
      </c>
      <c r="AH61" s="184" t="str">
        <f t="shared" si="43"/>
        <v>-</v>
      </c>
      <c r="AI61" s="184" t="str">
        <f t="shared" si="43"/>
        <v>-</v>
      </c>
      <c r="AJ61" s="184" t="str">
        <f t="shared" si="43"/>
        <v>-</v>
      </c>
      <c r="AK61" s="184" t="str">
        <f t="shared" si="43"/>
        <v>-</v>
      </c>
      <c r="AL61" s="184" t="str">
        <f t="shared" si="43"/>
        <v>-</v>
      </c>
      <c r="AM61" s="184" t="str">
        <f t="shared" si="43"/>
        <v>-</v>
      </c>
      <c r="AO61" s="183" t="str">
        <f t="shared" si="44"/>
        <v>-</v>
      </c>
      <c r="AP61" s="183" t="str">
        <f t="shared" si="44"/>
        <v>-</v>
      </c>
      <c r="AQ61" s="183" t="str">
        <f t="shared" si="44"/>
        <v>-</v>
      </c>
      <c r="AR61" s="183" t="str">
        <f t="shared" si="44"/>
        <v>-</v>
      </c>
      <c r="AS61" s="183" t="str">
        <f t="shared" si="44"/>
        <v>-</v>
      </c>
      <c r="AT61" s="183" t="str">
        <f t="shared" si="44"/>
        <v>-</v>
      </c>
      <c r="AU61" s="183" t="str">
        <f t="shared" si="44"/>
        <v>-</v>
      </c>
      <c r="AV61" s="183" t="str">
        <f t="shared" si="44"/>
        <v>-</v>
      </c>
      <c r="AW61" s="183" t="str">
        <f t="shared" si="44"/>
        <v>-</v>
      </c>
      <c r="AX61" s="183" t="str">
        <f t="shared" si="44"/>
        <v>-</v>
      </c>
      <c r="AY61" s="183" t="str">
        <f t="shared" si="44"/>
        <v>-</v>
      </c>
      <c r="AZ61" s="183">
        <f t="shared" si="44"/>
        <v>1</v>
      </c>
      <c r="BB61" s="183" t="str">
        <f t="shared" si="45"/>
        <v>-</v>
      </c>
      <c r="BC61" s="183" t="str">
        <f t="shared" si="45"/>
        <v>-</v>
      </c>
      <c r="BD61" s="183" t="str">
        <f t="shared" si="45"/>
        <v>-</v>
      </c>
      <c r="BE61" s="183" t="str">
        <f t="shared" si="45"/>
        <v>-</v>
      </c>
      <c r="BF61" s="183" t="str">
        <f t="shared" si="45"/>
        <v>-</v>
      </c>
      <c r="BG61" s="183" t="str">
        <f t="shared" si="45"/>
        <v>-</v>
      </c>
      <c r="BH61" s="183" t="str">
        <f t="shared" si="45"/>
        <v>-</v>
      </c>
      <c r="BI61" s="183" t="str">
        <f t="shared" si="45"/>
        <v>-</v>
      </c>
      <c r="BJ61" s="183" t="str">
        <f t="shared" si="45"/>
        <v>-</v>
      </c>
      <c r="BK61" s="183" t="str">
        <f t="shared" si="45"/>
        <v>-</v>
      </c>
      <c r="BL61" s="183" t="str">
        <f t="shared" si="45"/>
        <v>-</v>
      </c>
      <c r="BM61" s="183" t="str">
        <f t="shared" si="45"/>
        <v>-</v>
      </c>
      <c r="BO61" s="183" t="str">
        <f t="shared" si="46"/>
        <v>-</v>
      </c>
      <c r="BP61" s="183" t="str">
        <f t="shared" si="46"/>
        <v>-</v>
      </c>
      <c r="BQ61" s="183" t="str">
        <f t="shared" si="46"/>
        <v>-</v>
      </c>
      <c r="BR61" s="183" t="str">
        <f t="shared" si="46"/>
        <v>-</v>
      </c>
      <c r="BS61" s="183" t="str">
        <f t="shared" si="46"/>
        <v>-</v>
      </c>
      <c r="BT61" s="183" t="str">
        <f t="shared" si="46"/>
        <v>-</v>
      </c>
      <c r="BU61" s="183" t="str">
        <f t="shared" si="46"/>
        <v>-</v>
      </c>
      <c r="BV61" s="183" t="str">
        <f t="shared" si="46"/>
        <v>-</v>
      </c>
      <c r="BW61" s="183" t="str">
        <f t="shared" si="46"/>
        <v>-</v>
      </c>
      <c r="BX61" s="183" t="str">
        <f t="shared" si="46"/>
        <v>-</v>
      </c>
      <c r="BY61" s="183" t="str">
        <f t="shared" si="46"/>
        <v>-</v>
      </c>
      <c r="BZ61" s="183">
        <f t="shared" si="46"/>
        <v>1</v>
      </c>
      <c r="CB61" s="183"/>
      <c r="CC61" s="183"/>
      <c r="CD61" s="183"/>
      <c r="CE61" s="183"/>
      <c r="CF61" s="183"/>
      <c r="CG61" s="183"/>
      <c r="CH61" s="183"/>
      <c r="CI61" s="183"/>
      <c r="CJ61" s="183"/>
      <c r="CK61" s="183"/>
      <c r="CL61" s="183"/>
      <c r="CM61" s="183"/>
    </row>
    <row r="62" spans="1:91">
      <c r="A62" s="56" t="s">
        <v>91</v>
      </c>
      <c r="B62" s="2" t="s">
        <v>92</v>
      </c>
      <c r="C62" s="172">
        <v>7</v>
      </c>
      <c r="D62" s="172"/>
      <c r="E62" s="172"/>
      <c r="F62" s="172"/>
      <c r="G62" s="172"/>
      <c r="H62" s="176">
        <f t="shared" si="25"/>
        <v>51.851851851851848</v>
      </c>
      <c r="I62" s="2">
        <f t="shared" si="41"/>
        <v>54</v>
      </c>
      <c r="J62" s="2">
        <f t="shared" si="42"/>
        <v>28</v>
      </c>
      <c r="K62" s="2">
        <v>16</v>
      </c>
      <c r="L62" s="2">
        <v>12</v>
      </c>
      <c r="M62" s="2"/>
      <c r="N62" s="2">
        <v>26</v>
      </c>
      <c r="O62" s="2"/>
      <c r="P62" s="2"/>
      <c r="Q62" s="2"/>
      <c r="R62" s="2"/>
      <c r="S62" s="2"/>
      <c r="T62" s="2"/>
      <c r="U62" s="2">
        <v>2</v>
      </c>
      <c r="V62" s="2"/>
      <c r="W62" s="2"/>
      <c r="X62" s="2"/>
      <c r="Y62" s="2"/>
      <c r="Z62" s="2"/>
      <c r="AB62" s="184" t="str">
        <f t="shared" si="43"/>
        <v>-</v>
      </c>
      <c r="AC62" s="184" t="str">
        <f t="shared" si="43"/>
        <v>-</v>
      </c>
      <c r="AD62" s="184" t="str">
        <f t="shared" si="43"/>
        <v>-</v>
      </c>
      <c r="AE62" s="184" t="str">
        <f t="shared" si="43"/>
        <v>-</v>
      </c>
      <c r="AF62" s="184" t="str">
        <f t="shared" si="43"/>
        <v>-</v>
      </c>
      <c r="AG62" s="184" t="str">
        <f t="shared" si="43"/>
        <v>-</v>
      </c>
      <c r="AH62" s="184">
        <f t="shared" si="43"/>
        <v>1</v>
      </c>
      <c r="AI62" s="184" t="str">
        <f t="shared" si="43"/>
        <v>-</v>
      </c>
      <c r="AJ62" s="184" t="str">
        <f t="shared" si="43"/>
        <v>-</v>
      </c>
      <c r="AK62" s="184" t="str">
        <f t="shared" si="43"/>
        <v>-</v>
      </c>
      <c r="AL62" s="184" t="str">
        <f t="shared" si="43"/>
        <v>-</v>
      </c>
      <c r="AM62" s="184" t="str">
        <f t="shared" si="43"/>
        <v>-</v>
      </c>
      <c r="AO62" s="183" t="str">
        <f t="shared" si="44"/>
        <v>-</v>
      </c>
      <c r="AP62" s="183" t="str">
        <f t="shared" si="44"/>
        <v>-</v>
      </c>
      <c r="AQ62" s="183" t="str">
        <f t="shared" si="44"/>
        <v>-</v>
      </c>
      <c r="AR62" s="183" t="str">
        <f t="shared" si="44"/>
        <v>-</v>
      </c>
      <c r="AS62" s="183" t="str">
        <f t="shared" si="44"/>
        <v>-</v>
      </c>
      <c r="AT62" s="183" t="str">
        <f t="shared" si="44"/>
        <v>-</v>
      </c>
      <c r="AU62" s="183" t="str">
        <f t="shared" si="44"/>
        <v>-</v>
      </c>
      <c r="AV62" s="183" t="str">
        <f t="shared" si="44"/>
        <v>-</v>
      </c>
      <c r="AW62" s="183" t="str">
        <f t="shared" si="44"/>
        <v>-</v>
      </c>
      <c r="AX62" s="183" t="str">
        <f t="shared" si="44"/>
        <v>-</v>
      </c>
      <c r="AY62" s="183" t="str">
        <f t="shared" si="44"/>
        <v>-</v>
      </c>
      <c r="AZ62" s="183" t="str">
        <f t="shared" si="44"/>
        <v>-</v>
      </c>
      <c r="BB62" s="183" t="str">
        <f t="shared" si="45"/>
        <v>-</v>
      </c>
      <c r="BC62" s="183" t="str">
        <f t="shared" si="45"/>
        <v>-</v>
      </c>
      <c r="BD62" s="183" t="str">
        <f t="shared" si="45"/>
        <v>-</v>
      </c>
      <c r="BE62" s="183" t="str">
        <f t="shared" si="45"/>
        <v>-</v>
      </c>
      <c r="BF62" s="183" t="str">
        <f t="shared" si="45"/>
        <v>-</v>
      </c>
      <c r="BG62" s="183" t="str">
        <f t="shared" si="45"/>
        <v>-</v>
      </c>
      <c r="BH62" s="183" t="str">
        <f t="shared" si="45"/>
        <v>-</v>
      </c>
      <c r="BI62" s="183" t="str">
        <f t="shared" si="45"/>
        <v>-</v>
      </c>
      <c r="BJ62" s="183" t="str">
        <f t="shared" si="45"/>
        <v>-</v>
      </c>
      <c r="BK62" s="183" t="str">
        <f t="shared" si="45"/>
        <v>-</v>
      </c>
      <c r="BL62" s="183" t="str">
        <f t="shared" si="45"/>
        <v>-</v>
      </c>
      <c r="BM62" s="183" t="str">
        <f t="shared" si="45"/>
        <v>-</v>
      </c>
      <c r="BO62" s="183" t="str">
        <f t="shared" si="46"/>
        <v>-</v>
      </c>
      <c r="BP62" s="183" t="str">
        <f t="shared" si="46"/>
        <v>-</v>
      </c>
      <c r="BQ62" s="183" t="str">
        <f t="shared" si="46"/>
        <v>-</v>
      </c>
      <c r="BR62" s="183" t="str">
        <f t="shared" si="46"/>
        <v>-</v>
      </c>
      <c r="BS62" s="183" t="str">
        <f t="shared" si="46"/>
        <v>-</v>
      </c>
      <c r="BT62" s="183" t="str">
        <f t="shared" si="46"/>
        <v>-</v>
      </c>
      <c r="BU62" s="183" t="str">
        <f t="shared" si="46"/>
        <v>-</v>
      </c>
      <c r="BV62" s="183" t="str">
        <f t="shared" si="46"/>
        <v>-</v>
      </c>
      <c r="BW62" s="183" t="str">
        <f t="shared" si="46"/>
        <v>-</v>
      </c>
      <c r="BX62" s="183" t="str">
        <f t="shared" si="46"/>
        <v>-</v>
      </c>
      <c r="BY62" s="183" t="str">
        <f t="shared" si="46"/>
        <v>-</v>
      </c>
      <c r="BZ62" s="183" t="str">
        <f t="shared" si="46"/>
        <v>-</v>
      </c>
      <c r="CB62" s="183"/>
      <c r="CC62" s="183"/>
      <c r="CD62" s="183"/>
      <c r="CE62" s="183"/>
      <c r="CF62" s="183"/>
      <c r="CG62" s="183"/>
      <c r="CH62" s="183"/>
      <c r="CI62" s="183"/>
      <c r="CJ62" s="183"/>
      <c r="CK62" s="183"/>
      <c r="CL62" s="183"/>
      <c r="CM62" s="183"/>
    </row>
    <row r="63" spans="1:91">
      <c r="A63" s="56" t="s">
        <v>93</v>
      </c>
      <c r="B63" s="2" t="s">
        <v>94</v>
      </c>
      <c r="C63" s="172">
        <v>3</v>
      </c>
      <c r="D63" s="172"/>
      <c r="E63" s="172"/>
      <c r="F63" s="172"/>
      <c r="G63" s="190" t="s">
        <v>257</v>
      </c>
      <c r="H63" s="176">
        <f t="shared" si="25"/>
        <v>59.259259259259252</v>
      </c>
      <c r="I63" s="2">
        <f t="shared" si="41"/>
        <v>81</v>
      </c>
      <c r="J63" s="2">
        <f t="shared" si="42"/>
        <v>48</v>
      </c>
      <c r="K63" s="2">
        <v>22</v>
      </c>
      <c r="L63" s="2">
        <v>12</v>
      </c>
      <c r="M63" s="2">
        <v>14</v>
      </c>
      <c r="N63" s="2">
        <v>33</v>
      </c>
      <c r="O63" s="2"/>
      <c r="P63" s="2"/>
      <c r="Q63" s="2">
        <v>4</v>
      </c>
      <c r="R63" s="2"/>
      <c r="S63" s="2"/>
      <c r="T63" s="2"/>
      <c r="U63" s="2"/>
      <c r="V63" s="2"/>
      <c r="W63" s="2"/>
      <c r="X63" s="2"/>
      <c r="Y63" s="2"/>
      <c r="Z63" s="2"/>
      <c r="AB63" s="184" t="str">
        <f t="shared" si="43"/>
        <v>-</v>
      </c>
      <c r="AC63" s="184" t="str">
        <f t="shared" si="43"/>
        <v>-</v>
      </c>
      <c r="AD63" s="184">
        <f t="shared" si="43"/>
        <v>1</v>
      </c>
      <c r="AE63" s="184" t="str">
        <f t="shared" si="43"/>
        <v>-</v>
      </c>
      <c r="AF63" s="184" t="str">
        <f t="shared" si="43"/>
        <v>-</v>
      </c>
      <c r="AG63" s="184" t="str">
        <f t="shared" si="43"/>
        <v>-</v>
      </c>
      <c r="AH63" s="184" t="str">
        <f t="shared" si="43"/>
        <v>-</v>
      </c>
      <c r="AI63" s="184" t="str">
        <f t="shared" si="43"/>
        <v>-</v>
      </c>
      <c r="AJ63" s="184" t="str">
        <f t="shared" si="43"/>
        <v>-</v>
      </c>
      <c r="AK63" s="184" t="str">
        <f t="shared" si="43"/>
        <v>-</v>
      </c>
      <c r="AL63" s="184" t="str">
        <f t="shared" si="43"/>
        <v>-</v>
      </c>
      <c r="AM63" s="184" t="str">
        <f t="shared" si="43"/>
        <v>-</v>
      </c>
      <c r="AO63" s="183" t="str">
        <f t="shared" si="44"/>
        <v>-</v>
      </c>
      <c r="AP63" s="183" t="str">
        <f t="shared" si="44"/>
        <v>-</v>
      </c>
      <c r="AQ63" s="183" t="str">
        <f t="shared" si="44"/>
        <v>-</v>
      </c>
      <c r="AR63" s="183" t="str">
        <f t="shared" si="44"/>
        <v>-</v>
      </c>
      <c r="AS63" s="183" t="str">
        <f t="shared" si="44"/>
        <v>-</v>
      </c>
      <c r="AT63" s="183" t="str">
        <f t="shared" si="44"/>
        <v>-</v>
      </c>
      <c r="AU63" s="183" t="str">
        <f t="shared" si="44"/>
        <v>-</v>
      </c>
      <c r="AV63" s="183" t="str">
        <f t="shared" si="44"/>
        <v>-</v>
      </c>
      <c r="AW63" s="183" t="str">
        <f t="shared" si="44"/>
        <v>-</v>
      </c>
      <c r="AX63" s="183" t="str">
        <f t="shared" si="44"/>
        <v>-</v>
      </c>
      <c r="AY63" s="183" t="str">
        <f t="shared" si="44"/>
        <v>-</v>
      </c>
      <c r="AZ63" s="183" t="str">
        <f t="shared" si="44"/>
        <v>-</v>
      </c>
      <c r="BB63" s="183" t="str">
        <f t="shared" si="45"/>
        <v>-</v>
      </c>
      <c r="BC63" s="183" t="str">
        <f t="shared" si="45"/>
        <v>-</v>
      </c>
      <c r="BD63" s="183" t="str">
        <f t="shared" si="45"/>
        <v>-</v>
      </c>
      <c r="BE63" s="183" t="str">
        <f t="shared" si="45"/>
        <v>-</v>
      </c>
      <c r="BF63" s="183" t="str">
        <f t="shared" si="45"/>
        <v>-</v>
      </c>
      <c r="BG63" s="183" t="str">
        <f t="shared" si="45"/>
        <v>-</v>
      </c>
      <c r="BH63" s="183" t="str">
        <f t="shared" si="45"/>
        <v>-</v>
      </c>
      <c r="BI63" s="183" t="str">
        <f t="shared" si="45"/>
        <v>-</v>
      </c>
      <c r="BJ63" s="183" t="str">
        <f t="shared" si="45"/>
        <v>-</v>
      </c>
      <c r="BK63" s="183" t="str">
        <f t="shared" si="45"/>
        <v>-</v>
      </c>
      <c r="BL63" s="183" t="str">
        <f t="shared" si="45"/>
        <v>-</v>
      </c>
      <c r="BM63" s="183" t="str">
        <f t="shared" si="45"/>
        <v>-</v>
      </c>
      <c r="BO63" s="183" t="str">
        <f t="shared" si="46"/>
        <v>-</v>
      </c>
      <c r="BP63" s="183" t="str">
        <f t="shared" si="46"/>
        <v>-</v>
      </c>
      <c r="BQ63" s="183" t="str">
        <f t="shared" si="46"/>
        <v>-</v>
      </c>
      <c r="BR63" s="183" t="str">
        <f t="shared" si="46"/>
        <v>-</v>
      </c>
      <c r="BS63" s="183" t="str">
        <f t="shared" si="46"/>
        <v>-</v>
      </c>
      <c r="BT63" s="183" t="str">
        <f t="shared" si="46"/>
        <v>-</v>
      </c>
      <c r="BU63" s="183" t="str">
        <f t="shared" si="46"/>
        <v>-</v>
      </c>
      <c r="BV63" s="183" t="str">
        <f t="shared" si="46"/>
        <v>-</v>
      </c>
      <c r="BW63" s="183" t="str">
        <f t="shared" si="46"/>
        <v>-</v>
      </c>
      <c r="BX63" s="183" t="str">
        <f t="shared" si="46"/>
        <v>-</v>
      </c>
      <c r="BY63" s="183" t="str">
        <f t="shared" si="46"/>
        <v>-</v>
      </c>
      <c r="BZ63" s="183" t="str">
        <f t="shared" si="46"/>
        <v>-</v>
      </c>
      <c r="CB63" s="183"/>
      <c r="CC63" s="183"/>
      <c r="CD63" s="183">
        <v>1</v>
      </c>
      <c r="CE63" s="183"/>
      <c r="CF63" s="183"/>
      <c r="CG63" s="183"/>
      <c r="CH63" s="183"/>
      <c r="CI63" s="183"/>
      <c r="CJ63" s="183"/>
      <c r="CK63" s="183"/>
      <c r="CL63" s="183"/>
      <c r="CM63" s="183"/>
    </row>
    <row r="64" spans="1:91">
      <c r="A64" s="56" t="s">
        <v>95</v>
      </c>
      <c r="B64" s="2" t="s">
        <v>96</v>
      </c>
      <c r="C64" s="172">
        <v>8</v>
      </c>
      <c r="D64" s="172"/>
      <c r="E64" s="172">
        <v>8</v>
      </c>
      <c r="F64" s="172"/>
      <c r="G64" s="172"/>
      <c r="H64" s="176">
        <f t="shared" si="25"/>
        <v>59.259259259259252</v>
      </c>
      <c r="I64" s="2">
        <f t="shared" si="41"/>
        <v>81</v>
      </c>
      <c r="J64" s="2">
        <f t="shared" si="42"/>
        <v>48</v>
      </c>
      <c r="K64" s="2">
        <v>32</v>
      </c>
      <c r="L64" s="2"/>
      <c r="M64" s="2">
        <v>16</v>
      </c>
      <c r="N64" s="2">
        <v>33</v>
      </c>
      <c r="O64" s="2"/>
      <c r="P64" s="2"/>
      <c r="Q64" s="2"/>
      <c r="R64" s="2"/>
      <c r="S64" s="2"/>
      <c r="T64" s="2"/>
      <c r="U64" s="2"/>
      <c r="V64" s="2">
        <v>6</v>
      </c>
      <c r="W64" s="2"/>
      <c r="X64" s="2"/>
      <c r="Y64" s="2"/>
      <c r="Z64" s="2"/>
      <c r="AB64" s="184" t="str">
        <f t="shared" si="43"/>
        <v>-</v>
      </c>
      <c r="AC64" s="184" t="str">
        <f t="shared" si="43"/>
        <v>-</v>
      </c>
      <c r="AD64" s="184" t="str">
        <f t="shared" si="43"/>
        <v>-</v>
      </c>
      <c r="AE64" s="184" t="str">
        <f t="shared" si="43"/>
        <v>-</v>
      </c>
      <c r="AF64" s="184" t="str">
        <f t="shared" si="43"/>
        <v>-</v>
      </c>
      <c r="AG64" s="184" t="str">
        <f t="shared" si="43"/>
        <v>-</v>
      </c>
      <c r="AH64" s="184" t="str">
        <f t="shared" si="43"/>
        <v>-</v>
      </c>
      <c r="AI64" s="184">
        <f t="shared" si="43"/>
        <v>1</v>
      </c>
      <c r="AJ64" s="184" t="str">
        <f t="shared" si="43"/>
        <v>-</v>
      </c>
      <c r="AK64" s="184" t="str">
        <f t="shared" si="43"/>
        <v>-</v>
      </c>
      <c r="AL64" s="184" t="str">
        <f t="shared" si="43"/>
        <v>-</v>
      </c>
      <c r="AM64" s="184" t="str">
        <f t="shared" si="43"/>
        <v>-</v>
      </c>
      <c r="AO64" s="183" t="str">
        <f t="shared" si="44"/>
        <v>-</v>
      </c>
      <c r="AP64" s="183" t="str">
        <f t="shared" si="44"/>
        <v>-</v>
      </c>
      <c r="AQ64" s="183" t="str">
        <f t="shared" si="44"/>
        <v>-</v>
      </c>
      <c r="AR64" s="183" t="str">
        <f t="shared" si="44"/>
        <v>-</v>
      </c>
      <c r="AS64" s="183" t="str">
        <f t="shared" si="44"/>
        <v>-</v>
      </c>
      <c r="AT64" s="183" t="str">
        <f t="shared" si="44"/>
        <v>-</v>
      </c>
      <c r="AU64" s="183" t="str">
        <f t="shared" si="44"/>
        <v>-</v>
      </c>
      <c r="AV64" s="183" t="str">
        <f t="shared" si="44"/>
        <v>-</v>
      </c>
      <c r="AW64" s="183" t="str">
        <f t="shared" si="44"/>
        <v>-</v>
      </c>
      <c r="AX64" s="183" t="str">
        <f t="shared" si="44"/>
        <v>-</v>
      </c>
      <c r="AY64" s="183" t="str">
        <f t="shared" si="44"/>
        <v>-</v>
      </c>
      <c r="AZ64" s="183" t="str">
        <f t="shared" si="44"/>
        <v>-</v>
      </c>
      <c r="BB64" s="183" t="str">
        <f t="shared" si="45"/>
        <v>-</v>
      </c>
      <c r="BC64" s="183" t="str">
        <f t="shared" si="45"/>
        <v>-</v>
      </c>
      <c r="BD64" s="183" t="str">
        <f t="shared" si="45"/>
        <v>-</v>
      </c>
      <c r="BE64" s="183" t="str">
        <f t="shared" si="45"/>
        <v>-</v>
      </c>
      <c r="BF64" s="183" t="str">
        <f t="shared" si="45"/>
        <v>-</v>
      </c>
      <c r="BG64" s="183" t="str">
        <f t="shared" si="45"/>
        <v>-</v>
      </c>
      <c r="BH64" s="183" t="str">
        <f t="shared" si="45"/>
        <v>-</v>
      </c>
      <c r="BI64" s="183">
        <f t="shared" si="45"/>
        <v>1</v>
      </c>
      <c r="BJ64" s="183" t="str">
        <f t="shared" si="45"/>
        <v>-</v>
      </c>
      <c r="BK64" s="183" t="str">
        <f t="shared" si="45"/>
        <v>-</v>
      </c>
      <c r="BL64" s="183" t="str">
        <f t="shared" si="45"/>
        <v>-</v>
      </c>
      <c r="BM64" s="183" t="str">
        <f t="shared" si="45"/>
        <v>-</v>
      </c>
      <c r="BO64" s="183" t="str">
        <f t="shared" si="46"/>
        <v>-</v>
      </c>
      <c r="BP64" s="183" t="str">
        <f t="shared" si="46"/>
        <v>-</v>
      </c>
      <c r="BQ64" s="183" t="str">
        <f t="shared" si="46"/>
        <v>-</v>
      </c>
      <c r="BR64" s="183" t="str">
        <f t="shared" si="46"/>
        <v>-</v>
      </c>
      <c r="BS64" s="183" t="str">
        <f t="shared" si="46"/>
        <v>-</v>
      </c>
      <c r="BT64" s="183" t="str">
        <f t="shared" si="46"/>
        <v>-</v>
      </c>
      <c r="BU64" s="183" t="str">
        <f t="shared" si="46"/>
        <v>-</v>
      </c>
      <c r="BV64" s="183" t="str">
        <f t="shared" si="46"/>
        <v>-</v>
      </c>
      <c r="BW64" s="183" t="str">
        <f t="shared" si="46"/>
        <v>-</v>
      </c>
      <c r="BX64" s="183" t="str">
        <f t="shared" si="46"/>
        <v>-</v>
      </c>
      <c r="BY64" s="183" t="str">
        <f t="shared" si="46"/>
        <v>-</v>
      </c>
      <c r="BZ64" s="183" t="str">
        <f t="shared" si="46"/>
        <v>-</v>
      </c>
      <c r="CB64" s="183"/>
      <c r="CC64" s="183"/>
      <c r="CD64" s="183"/>
      <c r="CE64" s="183"/>
      <c r="CF64" s="183"/>
      <c r="CG64" s="183"/>
      <c r="CH64" s="183"/>
      <c r="CI64" s="183"/>
      <c r="CJ64" s="183"/>
      <c r="CK64" s="183"/>
      <c r="CL64" s="183"/>
      <c r="CM64" s="183"/>
    </row>
    <row r="65" spans="1:91">
      <c r="A65" s="57" t="s">
        <v>97</v>
      </c>
      <c r="B65" s="1" t="s">
        <v>98</v>
      </c>
      <c r="C65" s="1"/>
      <c r="D65" s="1"/>
      <c r="E65" s="1"/>
      <c r="F65" s="1"/>
      <c r="G65" s="1"/>
      <c r="H65" s="175">
        <f t="shared" si="25"/>
        <v>58.564814814814817</v>
      </c>
      <c r="I65" s="1">
        <f t="shared" ref="I65:Z65" si="47">SUM(I66:I73)</f>
        <v>864</v>
      </c>
      <c r="J65" s="1">
        <f t="shared" si="47"/>
        <v>506</v>
      </c>
      <c r="K65" s="1">
        <f t="shared" si="47"/>
        <v>280</v>
      </c>
      <c r="L65" s="1">
        <f t="shared" si="47"/>
        <v>90</v>
      </c>
      <c r="M65" s="1">
        <f t="shared" si="47"/>
        <v>136</v>
      </c>
      <c r="N65" s="1">
        <f t="shared" si="47"/>
        <v>358</v>
      </c>
      <c r="O65" s="1">
        <f t="shared" si="47"/>
        <v>0</v>
      </c>
      <c r="P65" s="1">
        <f t="shared" si="47"/>
        <v>0</v>
      </c>
      <c r="Q65" s="1">
        <f t="shared" si="47"/>
        <v>0</v>
      </c>
      <c r="R65" s="1">
        <f t="shared" si="47"/>
        <v>0</v>
      </c>
      <c r="S65" s="1">
        <f t="shared" si="47"/>
        <v>4</v>
      </c>
      <c r="T65" s="1">
        <f t="shared" si="47"/>
        <v>0</v>
      </c>
      <c r="U65" s="1">
        <f t="shared" si="47"/>
        <v>8</v>
      </c>
      <c r="V65" s="1">
        <f t="shared" si="47"/>
        <v>0</v>
      </c>
      <c r="W65" s="1">
        <f t="shared" si="47"/>
        <v>0</v>
      </c>
      <c r="X65" s="1">
        <f t="shared" si="47"/>
        <v>15</v>
      </c>
      <c r="Y65" s="1">
        <f t="shared" si="47"/>
        <v>8</v>
      </c>
      <c r="Z65" s="1">
        <f t="shared" si="47"/>
        <v>8</v>
      </c>
      <c r="AB65" s="185">
        <f t="shared" ref="AB65:AM65" si="48">SUM(AB66:AB73)</f>
        <v>0</v>
      </c>
      <c r="AC65" s="185">
        <f t="shared" si="48"/>
        <v>0</v>
      </c>
      <c r="AD65" s="185">
        <f t="shared" si="48"/>
        <v>0</v>
      </c>
      <c r="AE65" s="185">
        <f t="shared" si="48"/>
        <v>0</v>
      </c>
      <c r="AF65" s="185">
        <f t="shared" si="48"/>
        <v>0</v>
      </c>
      <c r="AG65" s="185">
        <f t="shared" si="48"/>
        <v>0</v>
      </c>
      <c r="AH65" s="185">
        <f t="shared" si="48"/>
        <v>0</v>
      </c>
      <c r="AI65" s="185">
        <f t="shared" si="48"/>
        <v>0</v>
      </c>
      <c r="AJ65" s="185">
        <f t="shared" si="48"/>
        <v>0</v>
      </c>
      <c r="AK65" s="185">
        <f t="shared" si="48"/>
        <v>2</v>
      </c>
      <c r="AL65" s="185">
        <f t="shared" si="48"/>
        <v>0</v>
      </c>
      <c r="AM65" s="185">
        <f t="shared" si="48"/>
        <v>1</v>
      </c>
      <c r="AO65" s="185">
        <f t="shared" ref="AO65:AZ65" si="49">SUM(AO66:AO73)</f>
        <v>0</v>
      </c>
      <c r="AP65" s="185">
        <f t="shared" si="49"/>
        <v>0</v>
      </c>
      <c r="AQ65" s="185">
        <f t="shared" si="49"/>
        <v>0</v>
      </c>
      <c r="AR65" s="185">
        <f t="shared" si="49"/>
        <v>0</v>
      </c>
      <c r="AS65" s="185">
        <f t="shared" si="49"/>
        <v>1</v>
      </c>
      <c r="AT65" s="185">
        <f t="shared" si="49"/>
        <v>0</v>
      </c>
      <c r="AU65" s="185">
        <f t="shared" si="49"/>
        <v>2</v>
      </c>
      <c r="AV65" s="185">
        <f t="shared" si="49"/>
        <v>0</v>
      </c>
      <c r="AW65" s="185">
        <f t="shared" si="49"/>
        <v>0</v>
      </c>
      <c r="AX65" s="185">
        <f t="shared" si="49"/>
        <v>0</v>
      </c>
      <c r="AY65" s="185">
        <f t="shared" si="49"/>
        <v>2</v>
      </c>
      <c r="AZ65" s="185">
        <f t="shared" si="49"/>
        <v>1</v>
      </c>
      <c r="BB65" s="185">
        <f t="shared" ref="BB65:BM65" si="50">SUM(BB66:BB73)</f>
        <v>0</v>
      </c>
      <c r="BC65" s="185">
        <f t="shared" si="50"/>
        <v>0</v>
      </c>
      <c r="BD65" s="185">
        <f t="shared" si="50"/>
        <v>0</v>
      </c>
      <c r="BE65" s="185">
        <f t="shared" si="50"/>
        <v>0</v>
      </c>
      <c r="BF65" s="185">
        <f t="shared" si="50"/>
        <v>0</v>
      </c>
      <c r="BG65" s="185">
        <f t="shared" si="50"/>
        <v>0</v>
      </c>
      <c r="BH65" s="185">
        <f t="shared" si="50"/>
        <v>1</v>
      </c>
      <c r="BI65" s="185">
        <f t="shared" si="50"/>
        <v>0</v>
      </c>
      <c r="BJ65" s="185">
        <f t="shared" si="50"/>
        <v>0</v>
      </c>
      <c r="BK65" s="185">
        <f t="shared" si="50"/>
        <v>1</v>
      </c>
      <c r="BL65" s="185">
        <f t="shared" si="50"/>
        <v>1</v>
      </c>
      <c r="BM65" s="185">
        <f t="shared" si="50"/>
        <v>1</v>
      </c>
      <c r="BO65" s="185">
        <f t="shared" ref="BO65:BZ65" si="51">SUM(BO66:BO73)</f>
        <v>0</v>
      </c>
      <c r="BP65" s="185">
        <f t="shared" si="51"/>
        <v>0</v>
      </c>
      <c r="BQ65" s="185">
        <f t="shared" si="51"/>
        <v>0</v>
      </c>
      <c r="BR65" s="185">
        <f t="shared" si="51"/>
        <v>0</v>
      </c>
      <c r="BS65" s="185">
        <f t="shared" si="51"/>
        <v>0</v>
      </c>
      <c r="BT65" s="185">
        <f t="shared" si="51"/>
        <v>0</v>
      </c>
      <c r="BU65" s="185">
        <f t="shared" si="51"/>
        <v>0</v>
      </c>
      <c r="BV65" s="185">
        <f t="shared" si="51"/>
        <v>0</v>
      </c>
      <c r="BW65" s="185">
        <f t="shared" si="51"/>
        <v>0</v>
      </c>
      <c r="BX65" s="185">
        <f t="shared" si="51"/>
        <v>1</v>
      </c>
      <c r="BY65" s="185">
        <f t="shared" si="51"/>
        <v>1</v>
      </c>
      <c r="BZ65" s="185">
        <f t="shared" si="51"/>
        <v>0</v>
      </c>
      <c r="CB65" s="185">
        <f t="shared" ref="CB65:CM65" si="52">SUM(CB66:CB73)</f>
        <v>0</v>
      </c>
      <c r="CC65" s="185">
        <f t="shared" si="52"/>
        <v>0</v>
      </c>
      <c r="CD65" s="185">
        <f t="shared" si="52"/>
        <v>0</v>
      </c>
      <c r="CE65" s="185">
        <f t="shared" si="52"/>
        <v>0</v>
      </c>
      <c r="CF65" s="185">
        <f t="shared" si="52"/>
        <v>0</v>
      </c>
      <c r="CG65" s="185">
        <f t="shared" si="52"/>
        <v>0</v>
      </c>
      <c r="CH65" s="185">
        <f t="shared" si="52"/>
        <v>0</v>
      </c>
      <c r="CI65" s="185">
        <f t="shared" si="52"/>
        <v>0</v>
      </c>
      <c r="CJ65" s="185">
        <f t="shared" si="52"/>
        <v>0</v>
      </c>
      <c r="CK65" s="185">
        <f t="shared" si="52"/>
        <v>0</v>
      </c>
      <c r="CL65" s="185">
        <f t="shared" si="52"/>
        <v>0</v>
      </c>
      <c r="CM65" s="185">
        <f t="shared" si="52"/>
        <v>1</v>
      </c>
    </row>
    <row r="66" spans="1:91">
      <c r="A66" s="56" t="s">
        <v>99</v>
      </c>
      <c r="B66" s="2" t="s">
        <v>74</v>
      </c>
      <c r="C66" s="172"/>
      <c r="D66" s="172">
        <v>7</v>
      </c>
      <c r="E66" s="172"/>
      <c r="F66" s="172"/>
      <c r="G66" s="193"/>
      <c r="H66" s="176">
        <f t="shared" si="25"/>
        <v>51.851851851851848</v>
      </c>
      <c r="I66" s="2">
        <f>J66+N66</f>
        <v>108</v>
      </c>
      <c r="J66" s="2">
        <f t="shared" ref="J66:J73" si="53">O66*O$6+P66*P$6+Q66*Q$6+R66*R$6+S66*S$6+T66*T$6+U66*U$6+V66*V$6+W66*W$6+X66*X$6+Y66*Y$6+Z66*Z$6</f>
        <v>56</v>
      </c>
      <c r="K66" s="2">
        <v>30</v>
      </c>
      <c r="L66" s="2">
        <v>12</v>
      </c>
      <c r="M66" s="2">
        <v>14</v>
      </c>
      <c r="N66" s="2">
        <v>52</v>
      </c>
      <c r="O66" s="2"/>
      <c r="P66" s="2"/>
      <c r="Q66" s="2"/>
      <c r="R66" s="2"/>
      <c r="S66" s="2"/>
      <c r="T66" s="2"/>
      <c r="U66" s="2">
        <v>4</v>
      </c>
      <c r="V66" s="2"/>
      <c r="W66" s="2"/>
      <c r="X66" s="2"/>
      <c r="Y66" s="2"/>
      <c r="Z66" s="2"/>
      <c r="AB66" s="184" t="str">
        <f t="shared" ref="AB66:AM73" si="54">IF(ISERROR(SEARCH(AB$7,$C66,1)),"-",IF(COUNTIF($C66,AB$7)=1,1,IF(ISERROR(SEARCH(CONCATENATE(AB$7,","),$C66,1)),IF(ISERROR(SEARCH(CONCATENATE(",",AB$7),$C66,1)),"-",1),1)))</f>
        <v>-</v>
      </c>
      <c r="AC66" s="184" t="str">
        <f t="shared" si="54"/>
        <v>-</v>
      </c>
      <c r="AD66" s="184" t="str">
        <f t="shared" si="54"/>
        <v>-</v>
      </c>
      <c r="AE66" s="184" t="str">
        <f t="shared" si="54"/>
        <v>-</v>
      </c>
      <c r="AF66" s="184" t="str">
        <f t="shared" si="54"/>
        <v>-</v>
      </c>
      <c r="AG66" s="184" t="str">
        <f t="shared" si="54"/>
        <v>-</v>
      </c>
      <c r="AH66" s="184" t="str">
        <f t="shared" si="54"/>
        <v>-</v>
      </c>
      <c r="AI66" s="184" t="str">
        <f t="shared" si="54"/>
        <v>-</v>
      </c>
      <c r="AJ66" s="184" t="str">
        <f t="shared" si="54"/>
        <v>-</v>
      </c>
      <c r="AK66" s="184" t="str">
        <f t="shared" si="54"/>
        <v>-</v>
      </c>
      <c r="AL66" s="184" t="str">
        <f t="shared" si="54"/>
        <v>-</v>
      </c>
      <c r="AM66" s="184" t="str">
        <f t="shared" si="54"/>
        <v>-</v>
      </c>
      <c r="AO66" s="183" t="str">
        <f t="shared" ref="AO66:AZ73" si="55">IF(ISERROR(SEARCH(AO$7,$D66,1)),"-",IF(COUNTIF($D66,AO$7)=1,1,IF(ISERROR(SEARCH(CONCATENATE(AO$7,","),$D66,1)),IF(ISERROR(SEARCH(CONCATENATE(",",AO$7),$D66,1)),"-",1),1)))</f>
        <v>-</v>
      </c>
      <c r="AP66" s="183" t="str">
        <f t="shared" si="55"/>
        <v>-</v>
      </c>
      <c r="AQ66" s="183" t="str">
        <f t="shared" si="55"/>
        <v>-</v>
      </c>
      <c r="AR66" s="183" t="str">
        <f t="shared" si="55"/>
        <v>-</v>
      </c>
      <c r="AS66" s="183" t="str">
        <f t="shared" si="55"/>
        <v>-</v>
      </c>
      <c r="AT66" s="183" t="str">
        <f t="shared" si="55"/>
        <v>-</v>
      </c>
      <c r="AU66" s="183">
        <f t="shared" si="55"/>
        <v>1</v>
      </c>
      <c r="AV66" s="183" t="str">
        <f t="shared" si="55"/>
        <v>-</v>
      </c>
      <c r="AW66" s="183" t="str">
        <f t="shared" si="55"/>
        <v>-</v>
      </c>
      <c r="AX66" s="183" t="str">
        <f t="shared" si="55"/>
        <v>-</v>
      </c>
      <c r="AY66" s="183" t="str">
        <f t="shared" si="55"/>
        <v>-</v>
      </c>
      <c r="AZ66" s="183" t="str">
        <f t="shared" si="55"/>
        <v>-</v>
      </c>
      <c r="BB66" s="183" t="str">
        <f t="shared" ref="BB66:BM73" si="56">IF(ISERROR(SEARCH(BB$7,$E66,1)),"-",IF(COUNTIF($E66,BB$7)=1,1,IF(ISERROR(SEARCH(CONCATENATE(BB$7,","),$E66,1)),IF(ISERROR(SEARCH(CONCATENATE(",",BB$7),$E66,1)),"-",1),1)))</f>
        <v>-</v>
      </c>
      <c r="BC66" s="183" t="str">
        <f t="shared" si="56"/>
        <v>-</v>
      </c>
      <c r="BD66" s="183" t="str">
        <f t="shared" si="56"/>
        <v>-</v>
      </c>
      <c r="BE66" s="183" t="str">
        <f t="shared" si="56"/>
        <v>-</v>
      </c>
      <c r="BF66" s="183" t="str">
        <f t="shared" si="56"/>
        <v>-</v>
      </c>
      <c r="BG66" s="183" t="str">
        <f t="shared" si="56"/>
        <v>-</v>
      </c>
      <c r="BH66" s="183" t="str">
        <f t="shared" si="56"/>
        <v>-</v>
      </c>
      <c r="BI66" s="183" t="str">
        <f t="shared" si="56"/>
        <v>-</v>
      </c>
      <c r="BJ66" s="183" t="str">
        <f t="shared" si="56"/>
        <v>-</v>
      </c>
      <c r="BK66" s="183" t="str">
        <f t="shared" si="56"/>
        <v>-</v>
      </c>
      <c r="BL66" s="183" t="str">
        <f t="shared" si="56"/>
        <v>-</v>
      </c>
      <c r="BM66" s="183" t="str">
        <f t="shared" si="56"/>
        <v>-</v>
      </c>
      <c r="BO66" s="183" t="str">
        <f t="shared" ref="BO66:BZ73" si="57">IF(ISERROR(SEARCH(BO$7,$F66,1)),"-",IF(COUNTIF($F66,BO$7)=1,1,IF(ISERROR(SEARCH(CONCATENATE(BO$7,","),$F66,1)),IF(ISERROR(SEARCH(CONCATENATE(",",BO$7),$F66,1)),"-",1),1)))</f>
        <v>-</v>
      </c>
      <c r="BP66" s="183" t="str">
        <f t="shared" si="57"/>
        <v>-</v>
      </c>
      <c r="BQ66" s="183" t="str">
        <f t="shared" si="57"/>
        <v>-</v>
      </c>
      <c r="BR66" s="183" t="str">
        <f t="shared" si="57"/>
        <v>-</v>
      </c>
      <c r="BS66" s="183" t="str">
        <f t="shared" si="57"/>
        <v>-</v>
      </c>
      <c r="BT66" s="183" t="str">
        <f t="shared" si="57"/>
        <v>-</v>
      </c>
      <c r="BU66" s="183" t="str">
        <f t="shared" si="57"/>
        <v>-</v>
      </c>
      <c r="BV66" s="183" t="str">
        <f t="shared" si="57"/>
        <v>-</v>
      </c>
      <c r="BW66" s="183" t="str">
        <f t="shared" si="57"/>
        <v>-</v>
      </c>
      <c r="BX66" s="183" t="str">
        <f t="shared" si="57"/>
        <v>-</v>
      </c>
      <c r="BY66" s="183" t="str">
        <f t="shared" si="57"/>
        <v>-</v>
      </c>
      <c r="BZ66" s="183" t="str">
        <f t="shared" si="57"/>
        <v>-</v>
      </c>
      <c r="CB66" s="183"/>
      <c r="CC66" s="183"/>
      <c r="CD66" s="183"/>
      <c r="CE66" s="183"/>
      <c r="CF66" s="183"/>
      <c r="CG66" s="183"/>
      <c r="CH66" s="183"/>
      <c r="CI66" s="183"/>
      <c r="CJ66" s="183"/>
      <c r="CK66" s="183"/>
      <c r="CL66" s="183"/>
      <c r="CM66" s="183"/>
    </row>
    <row r="67" spans="1:91">
      <c r="A67" s="56" t="s">
        <v>100</v>
      </c>
      <c r="B67" s="2" t="s">
        <v>101</v>
      </c>
      <c r="C67" s="172"/>
      <c r="D67" s="172">
        <v>5</v>
      </c>
      <c r="E67" s="172"/>
      <c r="F67" s="172"/>
      <c r="G67" s="193"/>
      <c r="H67" s="176">
        <f t="shared" si="25"/>
        <v>59.259259259259252</v>
      </c>
      <c r="I67" s="2">
        <f>J67+N67</f>
        <v>54</v>
      </c>
      <c r="J67" s="2">
        <f t="shared" si="53"/>
        <v>32</v>
      </c>
      <c r="K67" s="2"/>
      <c r="L67" s="2">
        <v>32</v>
      </c>
      <c r="M67" s="2"/>
      <c r="N67" s="2">
        <v>22</v>
      </c>
      <c r="O67" s="2"/>
      <c r="P67" s="2"/>
      <c r="Q67" s="2"/>
      <c r="R67" s="2"/>
      <c r="S67" s="2">
        <v>4</v>
      </c>
      <c r="T67" s="2"/>
      <c r="U67" s="2"/>
      <c r="V67" s="2"/>
      <c r="W67" s="2"/>
      <c r="X67" s="2"/>
      <c r="Y67" s="2"/>
      <c r="Z67" s="2"/>
      <c r="AB67" s="184" t="str">
        <f t="shared" si="54"/>
        <v>-</v>
      </c>
      <c r="AC67" s="184" t="str">
        <f t="shared" si="54"/>
        <v>-</v>
      </c>
      <c r="AD67" s="184" t="str">
        <f t="shared" si="54"/>
        <v>-</v>
      </c>
      <c r="AE67" s="184" t="str">
        <f t="shared" si="54"/>
        <v>-</v>
      </c>
      <c r="AF67" s="184" t="str">
        <f t="shared" si="54"/>
        <v>-</v>
      </c>
      <c r="AG67" s="184" t="str">
        <f t="shared" si="54"/>
        <v>-</v>
      </c>
      <c r="AH67" s="184" t="str">
        <f t="shared" si="54"/>
        <v>-</v>
      </c>
      <c r="AI67" s="184" t="str">
        <f t="shared" si="54"/>
        <v>-</v>
      </c>
      <c r="AJ67" s="184" t="str">
        <f t="shared" si="54"/>
        <v>-</v>
      </c>
      <c r="AK67" s="184" t="str">
        <f t="shared" si="54"/>
        <v>-</v>
      </c>
      <c r="AL67" s="184" t="str">
        <f t="shared" si="54"/>
        <v>-</v>
      </c>
      <c r="AM67" s="184" t="str">
        <f t="shared" si="54"/>
        <v>-</v>
      </c>
      <c r="AO67" s="183" t="str">
        <f t="shared" si="55"/>
        <v>-</v>
      </c>
      <c r="AP67" s="183" t="str">
        <f t="shared" si="55"/>
        <v>-</v>
      </c>
      <c r="AQ67" s="183" t="str">
        <f t="shared" si="55"/>
        <v>-</v>
      </c>
      <c r="AR67" s="183" t="str">
        <f t="shared" si="55"/>
        <v>-</v>
      </c>
      <c r="AS67" s="183">
        <f t="shared" si="55"/>
        <v>1</v>
      </c>
      <c r="AT67" s="183" t="str">
        <f t="shared" si="55"/>
        <v>-</v>
      </c>
      <c r="AU67" s="183" t="str">
        <f t="shared" si="55"/>
        <v>-</v>
      </c>
      <c r="AV67" s="183" t="str">
        <f t="shared" si="55"/>
        <v>-</v>
      </c>
      <c r="AW67" s="183" t="str">
        <f t="shared" si="55"/>
        <v>-</v>
      </c>
      <c r="AX67" s="183" t="str">
        <f t="shared" si="55"/>
        <v>-</v>
      </c>
      <c r="AY67" s="183" t="str">
        <f t="shared" si="55"/>
        <v>-</v>
      </c>
      <c r="AZ67" s="183" t="str">
        <f t="shared" si="55"/>
        <v>-</v>
      </c>
      <c r="BB67" s="183" t="str">
        <f t="shared" si="56"/>
        <v>-</v>
      </c>
      <c r="BC67" s="183" t="str">
        <f t="shared" si="56"/>
        <v>-</v>
      </c>
      <c r="BD67" s="183" t="str">
        <f t="shared" si="56"/>
        <v>-</v>
      </c>
      <c r="BE67" s="183" t="str">
        <f t="shared" si="56"/>
        <v>-</v>
      </c>
      <c r="BF67" s="183" t="str">
        <f t="shared" si="56"/>
        <v>-</v>
      </c>
      <c r="BG67" s="183" t="str">
        <f t="shared" si="56"/>
        <v>-</v>
      </c>
      <c r="BH67" s="183" t="str">
        <f t="shared" si="56"/>
        <v>-</v>
      </c>
      <c r="BI67" s="183" t="str">
        <f t="shared" si="56"/>
        <v>-</v>
      </c>
      <c r="BJ67" s="183" t="str">
        <f t="shared" si="56"/>
        <v>-</v>
      </c>
      <c r="BK67" s="183" t="str">
        <f t="shared" si="56"/>
        <v>-</v>
      </c>
      <c r="BL67" s="183" t="str">
        <f t="shared" si="56"/>
        <v>-</v>
      </c>
      <c r="BM67" s="183" t="str">
        <f t="shared" si="56"/>
        <v>-</v>
      </c>
      <c r="BO67" s="183" t="str">
        <f t="shared" si="57"/>
        <v>-</v>
      </c>
      <c r="BP67" s="183" t="str">
        <f t="shared" si="57"/>
        <v>-</v>
      </c>
      <c r="BQ67" s="183" t="str">
        <f t="shared" si="57"/>
        <v>-</v>
      </c>
      <c r="BR67" s="183" t="str">
        <f t="shared" si="57"/>
        <v>-</v>
      </c>
      <c r="BS67" s="183" t="str">
        <f t="shared" si="57"/>
        <v>-</v>
      </c>
      <c r="BT67" s="183" t="str">
        <f t="shared" si="57"/>
        <v>-</v>
      </c>
      <c r="BU67" s="183" t="str">
        <f t="shared" si="57"/>
        <v>-</v>
      </c>
      <c r="BV67" s="183" t="str">
        <f t="shared" si="57"/>
        <v>-</v>
      </c>
      <c r="BW67" s="183" t="str">
        <f t="shared" si="57"/>
        <v>-</v>
      </c>
      <c r="BX67" s="183" t="str">
        <f t="shared" si="57"/>
        <v>-</v>
      </c>
      <c r="BY67" s="183" t="str">
        <f t="shared" si="57"/>
        <v>-</v>
      </c>
      <c r="BZ67" s="183" t="str">
        <f t="shared" si="57"/>
        <v>-</v>
      </c>
      <c r="CB67" s="183"/>
      <c r="CC67" s="183"/>
      <c r="CD67" s="183"/>
      <c r="CE67" s="183"/>
      <c r="CF67" s="183"/>
      <c r="CG67" s="183"/>
      <c r="CH67" s="183"/>
      <c r="CI67" s="183"/>
      <c r="CJ67" s="183"/>
      <c r="CK67" s="183"/>
      <c r="CL67" s="183"/>
      <c r="CM67" s="183"/>
    </row>
    <row r="68" spans="1:91">
      <c r="A68" s="56" t="s">
        <v>102</v>
      </c>
      <c r="B68" s="71" t="s">
        <v>103</v>
      </c>
      <c r="C68" s="172"/>
      <c r="D68" s="172"/>
      <c r="E68" s="172"/>
      <c r="F68" s="172"/>
      <c r="G68" s="172"/>
      <c r="H68" s="176"/>
      <c r="I68" s="2"/>
      <c r="J68" s="2">
        <f t="shared" si="53"/>
        <v>0</v>
      </c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B68" s="184" t="str">
        <f t="shared" si="54"/>
        <v>-</v>
      </c>
      <c r="AC68" s="184" t="str">
        <f t="shared" si="54"/>
        <v>-</v>
      </c>
      <c r="AD68" s="184" t="str">
        <f t="shared" si="54"/>
        <v>-</v>
      </c>
      <c r="AE68" s="184" t="str">
        <f t="shared" si="54"/>
        <v>-</v>
      </c>
      <c r="AF68" s="184" t="str">
        <f t="shared" si="54"/>
        <v>-</v>
      </c>
      <c r="AG68" s="184" t="str">
        <f t="shared" si="54"/>
        <v>-</v>
      </c>
      <c r="AH68" s="184" t="str">
        <f t="shared" si="54"/>
        <v>-</v>
      </c>
      <c r="AI68" s="184" t="str">
        <f t="shared" si="54"/>
        <v>-</v>
      </c>
      <c r="AJ68" s="184" t="str">
        <f t="shared" si="54"/>
        <v>-</v>
      </c>
      <c r="AK68" s="184" t="str">
        <f t="shared" si="54"/>
        <v>-</v>
      </c>
      <c r="AL68" s="184" t="str">
        <f t="shared" si="54"/>
        <v>-</v>
      </c>
      <c r="AM68" s="184" t="str">
        <f t="shared" si="54"/>
        <v>-</v>
      </c>
      <c r="AO68" s="183" t="str">
        <f t="shared" si="55"/>
        <v>-</v>
      </c>
      <c r="AP68" s="183" t="str">
        <f t="shared" si="55"/>
        <v>-</v>
      </c>
      <c r="AQ68" s="183" t="str">
        <f t="shared" si="55"/>
        <v>-</v>
      </c>
      <c r="AR68" s="183" t="str">
        <f t="shared" si="55"/>
        <v>-</v>
      </c>
      <c r="AS68" s="183" t="str">
        <f t="shared" si="55"/>
        <v>-</v>
      </c>
      <c r="AT68" s="183" t="str">
        <f t="shared" si="55"/>
        <v>-</v>
      </c>
      <c r="AU68" s="183" t="str">
        <f t="shared" si="55"/>
        <v>-</v>
      </c>
      <c r="AV68" s="183" t="str">
        <f t="shared" si="55"/>
        <v>-</v>
      </c>
      <c r="AW68" s="183" t="str">
        <f t="shared" si="55"/>
        <v>-</v>
      </c>
      <c r="AX68" s="183" t="str">
        <f t="shared" si="55"/>
        <v>-</v>
      </c>
      <c r="AY68" s="183" t="str">
        <f t="shared" si="55"/>
        <v>-</v>
      </c>
      <c r="AZ68" s="183" t="str">
        <f t="shared" si="55"/>
        <v>-</v>
      </c>
      <c r="BB68" s="183" t="str">
        <f t="shared" si="56"/>
        <v>-</v>
      </c>
      <c r="BC68" s="183" t="str">
        <f t="shared" si="56"/>
        <v>-</v>
      </c>
      <c r="BD68" s="183" t="str">
        <f t="shared" si="56"/>
        <v>-</v>
      </c>
      <c r="BE68" s="183" t="str">
        <f t="shared" si="56"/>
        <v>-</v>
      </c>
      <c r="BF68" s="183" t="str">
        <f t="shared" si="56"/>
        <v>-</v>
      </c>
      <c r="BG68" s="183" t="str">
        <f t="shared" si="56"/>
        <v>-</v>
      </c>
      <c r="BH68" s="183" t="str">
        <f t="shared" si="56"/>
        <v>-</v>
      </c>
      <c r="BI68" s="183" t="str">
        <f t="shared" si="56"/>
        <v>-</v>
      </c>
      <c r="BJ68" s="183" t="str">
        <f t="shared" si="56"/>
        <v>-</v>
      </c>
      <c r="BK68" s="183" t="str">
        <f t="shared" si="56"/>
        <v>-</v>
      </c>
      <c r="BL68" s="183" t="str">
        <f t="shared" si="56"/>
        <v>-</v>
      </c>
      <c r="BM68" s="183" t="str">
        <f t="shared" si="56"/>
        <v>-</v>
      </c>
      <c r="BO68" s="183" t="str">
        <f t="shared" si="57"/>
        <v>-</v>
      </c>
      <c r="BP68" s="183" t="str">
        <f t="shared" si="57"/>
        <v>-</v>
      </c>
      <c r="BQ68" s="183" t="str">
        <f t="shared" si="57"/>
        <v>-</v>
      </c>
      <c r="BR68" s="183" t="str">
        <f t="shared" si="57"/>
        <v>-</v>
      </c>
      <c r="BS68" s="183" t="str">
        <f t="shared" si="57"/>
        <v>-</v>
      </c>
      <c r="BT68" s="183" t="str">
        <f t="shared" si="57"/>
        <v>-</v>
      </c>
      <c r="BU68" s="183" t="str">
        <f t="shared" si="57"/>
        <v>-</v>
      </c>
      <c r="BV68" s="183" t="str">
        <f t="shared" si="57"/>
        <v>-</v>
      </c>
      <c r="BW68" s="183" t="str">
        <f t="shared" si="57"/>
        <v>-</v>
      </c>
      <c r="BX68" s="183" t="str">
        <f t="shared" si="57"/>
        <v>-</v>
      </c>
      <c r="BY68" s="183" t="str">
        <f t="shared" si="57"/>
        <v>-</v>
      </c>
      <c r="BZ68" s="183" t="str">
        <f t="shared" si="57"/>
        <v>-</v>
      </c>
      <c r="CB68" s="183"/>
      <c r="CC68" s="183"/>
      <c r="CD68" s="183"/>
      <c r="CE68" s="183"/>
      <c r="CF68" s="183"/>
      <c r="CG68" s="183"/>
      <c r="CH68" s="183"/>
      <c r="CI68" s="183"/>
      <c r="CJ68" s="183"/>
      <c r="CK68" s="183"/>
      <c r="CL68" s="183"/>
      <c r="CM68" s="183"/>
    </row>
    <row r="69" spans="1:91">
      <c r="A69" s="56"/>
      <c r="B69" s="2" t="s">
        <v>104</v>
      </c>
      <c r="C69" s="172">
        <v>10</v>
      </c>
      <c r="D69" s="172">
        <v>11</v>
      </c>
      <c r="E69" s="172">
        <v>11</v>
      </c>
      <c r="F69" s="172">
        <v>10</v>
      </c>
      <c r="G69" s="191"/>
      <c r="H69" s="176">
        <f t="shared" ref="H69:H75" si="58">J69/I69*100</f>
        <v>62.962962962962962</v>
      </c>
      <c r="I69" s="2">
        <f>J69+N69</f>
        <v>162</v>
      </c>
      <c r="J69" s="2">
        <f t="shared" si="53"/>
        <v>102</v>
      </c>
      <c r="K69" s="2">
        <v>60</v>
      </c>
      <c r="L69" s="2">
        <v>16</v>
      </c>
      <c r="M69" s="2">
        <v>26</v>
      </c>
      <c r="N69" s="2">
        <v>60</v>
      </c>
      <c r="O69" s="2"/>
      <c r="P69" s="2"/>
      <c r="Q69" s="2"/>
      <c r="R69" s="2"/>
      <c r="S69" s="2"/>
      <c r="T69" s="2"/>
      <c r="U69" s="2"/>
      <c r="V69" s="2"/>
      <c r="W69" s="2"/>
      <c r="X69" s="2">
        <v>5</v>
      </c>
      <c r="Y69" s="2">
        <v>4</v>
      </c>
      <c r="Z69" s="2"/>
      <c r="AB69" s="184" t="str">
        <f t="shared" si="54"/>
        <v>-</v>
      </c>
      <c r="AC69" s="184" t="str">
        <f t="shared" si="54"/>
        <v>-</v>
      </c>
      <c r="AD69" s="184" t="str">
        <f t="shared" si="54"/>
        <v>-</v>
      </c>
      <c r="AE69" s="184" t="str">
        <f t="shared" si="54"/>
        <v>-</v>
      </c>
      <c r="AF69" s="184" t="str">
        <f t="shared" si="54"/>
        <v>-</v>
      </c>
      <c r="AG69" s="184" t="str">
        <f t="shared" si="54"/>
        <v>-</v>
      </c>
      <c r="AH69" s="184" t="str">
        <f t="shared" si="54"/>
        <v>-</v>
      </c>
      <c r="AI69" s="184" t="str">
        <f t="shared" si="54"/>
        <v>-</v>
      </c>
      <c r="AJ69" s="184" t="str">
        <f t="shared" si="54"/>
        <v>-</v>
      </c>
      <c r="AK69" s="184">
        <f t="shared" si="54"/>
        <v>1</v>
      </c>
      <c r="AL69" s="184" t="str">
        <f t="shared" si="54"/>
        <v>-</v>
      </c>
      <c r="AM69" s="184" t="str">
        <f t="shared" si="54"/>
        <v>-</v>
      </c>
      <c r="AO69" s="183" t="str">
        <f t="shared" si="55"/>
        <v>-</v>
      </c>
      <c r="AP69" s="183" t="str">
        <f t="shared" si="55"/>
        <v>-</v>
      </c>
      <c r="AQ69" s="183" t="str">
        <f t="shared" si="55"/>
        <v>-</v>
      </c>
      <c r="AR69" s="183" t="str">
        <f t="shared" si="55"/>
        <v>-</v>
      </c>
      <c r="AS69" s="183" t="str">
        <f t="shared" si="55"/>
        <v>-</v>
      </c>
      <c r="AT69" s="183" t="str">
        <f t="shared" si="55"/>
        <v>-</v>
      </c>
      <c r="AU69" s="183" t="str">
        <f t="shared" si="55"/>
        <v>-</v>
      </c>
      <c r="AV69" s="183" t="str">
        <f t="shared" si="55"/>
        <v>-</v>
      </c>
      <c r="AW69" s="183" t="str">
        <f t="shared" si="55"/>
        <v>-</v>
      </c>
      <c r="AX69" s="183" t="str">
        <f t="shared" si="55"/>
        <v>-</v>
      </c>
      <c r="AY69" s="183">
        <f t="shared" si="55"/>
        <v>1</v>
      </c>
      <c r="AZ69" s="183" t="str">
        <f t="shared" si="55"/>
        <v>-</v>
      </c>
      <c r="BB69" s="183" t="str">
        <f t="shared" si="56"/>
        <v>-</v>
      </c>
      <c r="BC69" s="183" t="str">
        <f t="shared" si="56"/>
        <v>-</v>
      </c>
      <c r="BD69" s="183" t="str">
        <f t="shared" si="56"/>
        <v>-</v>
      </c>
      <c r="BE69" s="183" t="str">
        <f t="shared" si="56"/>
        <v>-</v>
      </c>
      <c r="BF69" s="183" t="str">
        <f t="shared" si="56"/>
        <v>-</v>
      </c>
      <c r="BG69" s="183" t="str">
        <f t="shared" si="56"/>
        <v>-</v>
      </c>
      <c r="BH69" s="183" t="str">
        <f t="shared" si="56"/>
        <v>-</v>
      </c>
      <c r="BI69" s="183" t="str">
        <f t="shared" si="56"/>
        <v>-</v>
      </c>
      <c r="BJ69" s="183" t="str">
        <f t="shared" si="56"/>
        <v>-</v>
      </c>
      <c r="BK69" s="183" t="str">
        <f t="shared" si="56"/>
        <v>-</v>
      </c>
      <c r="BL69" s="183">
        <f t="shared" si="56"/>
        <v>1</v>
      </c>
      <c r="BM69" s="183" t="str">
        <f t="shared" si="56"/>
        <v>-</v>
      </c>
      <c r="BO69" s="183" t="str">
        <f t="shared" si="57"/>
        <v>-</v>
      </c>
      <c r="BP69" s="183" t="str">
        <f t="shared" si="57"/>
        <v>-</v>
      </c>
      <c r="BQ69" s="183" t="str">
        <f t="shared" si="57"/>
        <v>-</v>
      </c>
      <c r="BR69" s="183" t="str">
        <f t="shared" si="57"/>
        <v>-</v>
      </c>
      <c r="BS69" s="183" t="str">
        <f t="shared" si="57"/>
        <v>-</v>
      </c>
      <c r="BT69" s="183" t="str">
        <f t="shared" si="57"/>
        <v>-</v>
      </c>
      <c r="BU69" s="183" t="str">
        <f t="shared" si="57"/>
        <v>-</v>
      </c>
      <c r="BV69" s="183" t="str">
        <f t="shared" si="57"/>
        <v>-</v>
      </c>
      <c r="BW69" s="183" t="str">
        <f t="shared" si="57"/>
        <v>-</v>
      </c>
      <c r="BX69" s="183">
        <f t="shared" si="57"/>
        <v>1</v>
      </c>
      <c r="BY69" s="183" t="str">
        <f t="shared" si="57"/>
        <v>-</v>
      </c>
      <c r="BZ69" s="183" t="str">
        <f t="shared" si="57"/>
        <v>-</v>
      </c>
      <c r="CB69" s="183"/>
      <c r="CC69" s="183"/>
      <c r="CD69" s="183"/>
      <c r="CE69" s="183"/>
      <c r="CF69" s="183"/>
      <c r="CG69" s="183"/>
      <c r="CH69" s="183"/>
      <c r="CI69" s="183"/>
      <c r="CJ69" s="183"/>
      <c r="CK69" s="183"/>
      <c r="CL69" s="183"/>
      <c r="CM69" s="183"/>
    </row>
    <row r="70" spans="1:91">
      <c r="A70" s="56"/>
      <c r="B70" s="2" t="s">
        <v>105</v>
      </c>
      <c r="C70" s="172"/>
      <c r="D70" s="172">
        <v>12</v>
      </c>
      <c r="E70" s="172"/>
      <c r="F70" s="191"/>
      <c r="G70" s="190" t="s">
        <v>258</v>
      </c>
      <c r="H70" s="176">
        <f t="shared" si="58"/>
        <v>61.111111111111114</v>
      </c>
      <c r="I70" s="2">
        <f>J70+N70</f>
        <v>54</v>
      </c>
      <c r="J70" s="2">
        <f t="shared" si="53"/>
        <v>33</v>
      </c>
      <c r="K70" s="2">
        <v>23</v>
      </c>
      <c r="L70" s="2"/>
      <c r="M70" s="2">
        <v>10</v>
      </c>
      <c r="N70" s="2">
        <v>21</v>
      </c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>
        <v>3</v>
      </c>
      <c r="AB70" s="184" t="str">
        <f t="shared" si="54"/>
        <v>-</v>
      </c>
      <c r="AC70" s="184" t="str">
        <f t="shared" si="54"/>
        <v>-</v>
      </c>
      <c r="AD70" s="184" t="str">
        <f t="shared" si="54"/>
        <v>-</v>
      </c>
      <c r="AE70" s="184" t="str">
        <f t="shared" si="54"/>
        <v>-</v>
      </c>
      <c r="AF70" s="184" t="str">
        <f t="shared" si="54"/>
        <v>-</v>
      </c>
      <c r="AG70" s="184" t="str">
        <f t="shared" si="54"/>
        <v>-</v>
      </c>
      <c r="AH70" s="184" t="str">
        <f t="shared" si="54"/>
        <v>-</v>
      </c>
      <c r="AI70" s="184" t="str">
        <f t="shared" si="54"/>
        <v>-</v>
      </c>
      <c r="AJ70" s="184" t="str">
        <f t="shared" si="54"/>
        <v>-</v>
      </c>
      <c r="AK70" s="184" t="str">
        <f t="shared" si="54"/>
        <v>-</v>
      </c>
      <c r="AL70" s="184" t="str">
        <f t="shared" si="54"/>
        <v>-</v>
      </c>
      <c r="AM70" s="184" t="str">
        <f t="shared" si="54"/>
        <v>-</v>
      </c>
      <c r="AO70" s="183" t="str">
        <f t="shared" si="55"/>
        <v>-</v>
      </c>
      <c r="AP70" s="183" t="str">
        <f t="shared" si="55"/>
        <v>-</v>
      </c>
      <c r="AQ70" s="183" t="str">
        <f t="shared" si="55"/>
        <v>-</v>
      </c>
      <c r="AR70" s="183" t="str">
        <f t="shared" si="55"/>
        <v>-</v>
      </c>
      <c r="AS70" s="183" t="str">
        <f t="shared" si="55"/>
        <v>-</v>
      </c>
      <c r="AT70" s="183" t="str">
        <f t="shared" si="55"/>
        <v>-</v>
      </c>
      <c r="AU70" s="183" t="str">
        <f t="shared" si="55"/>
        <v>-</v>
      </c>
      <c r="AV70" s="183" t="str">
        <f t="shared" si="55"/>
        <v>-</v>
      </c>
      <c r="AW70" s="183" t="str">
        <f t="shared" si="55"/>
        <v>-</v>
      </c>
      <c r="AX70" s="183" t="str">
        <f t="shared" si="55"/>
        <v>-</v>
      </c>
      <c r="AY70" s="183" t="str">
        <f t="shared" si="55"/>
        <v>-</v>
      </c>
      <c r="AZ70" s="183">
        <f t="shared" si="55"/>
        <v>1</v>
      </c>
      <c r="BB70" s="183" t="str">
        <f t="shared" si="56"/>
        <v>-</v>
      </c>
      <c r="BC70" s="183" t="str">
        <f t="shared" si="56"/>
        <v>-</v>
      </c>
      <c r="BD70" s="183" t="str">
        <f t="shared" si="56"/>
        <v>-</v>
      </c>
      <c r="BE70" s="183" t="str">
        <f t="shared" si="56"/>
        <v>-</v>
      </c>
      <c r="BF70" s="183" t="str">
        <f t="shared" si="56"/>
        <v>-</v>
      </c>
      <c r="BG70" s="183" t="str">
        <f t="shared" si="56"/>
        <v>-</v>
      </c>
      <c r="BH70" s="183" t="str">
        <f t="shared" si="56"/>
        <v>-</v>
      </c>
      <c r="BI70" s="183" t="str">
        <f t="shared" si="56"/>
        <v>-</v>
      </c>
      <c r="BJ70" s="183" t="str">
        <f t="shared" si="56"/>
        <v>-</v>
      </c>
      <c r="BK70" s="183" t="str">
        <f t="shared" si="56"/>
        <v>-</v>
      </c>
      <c r="BL70" s="183" t="str">
        <f t="shared" si="56"/>
        <v>-</v>
      </c>
      <c r="BM70" s="183" t="str">
        <f t="shared" si="56"/>
        <v>-</v>
      </c>
      <c r="BO70" s="183" t="str">
        <f t="shared" si="57"/>
        <v>-</v>
      </c>
      <c r="BP70" s="183" t="str">
        <f t="shared" si="57"/>
        <v>-</v>
      </c>
      <c r="BQ70" s="183" t="str">
        <f t="shared" si="57"/>
        <v>-</v>
      </c>
      <c r="BR70" s="183" t="str">
        <f t="shared" si="57"/>
        <v>-</v>
      </c>
      <c r="BS70" s="183" t="str">
        <f t="shared" si="57"/>
        <v>-</v>
      </c>
      <c r="BT70" s="183" t="str">
        <f t="shared" si="57"/>
        <v>-</v>
      </c>
      <c r="BU70" s="183" t="str">
        <f t="shared" si="57"/>
        <v>-</v>
      </c>
      <c r="BV70" s="183" t="str">
        <f t="shared" si="57"/>
        <v>-</v>
      </c>
      <c r="BW70" s="183" t="str">
        <f t="shared" si="57"/>
        <v>-</v>
      </c>
      <c r="BX70" s="183" t="str">
        <f t="shared" si="57"/>
        <v>-</v>
      </c>
      <c r="BY70" s="183" t="str">
        <f t="shared" si="57"/>
        <v>-</v>
      </c>
      <c r="BZ70" s="183" t="str">
        <f t="shared" si="57"/>
        <v>-</v>
      </c>
      <c r="CB70" s="183"/>
      <c r="CC70" s="183"/>
      <c r="CD70" s="183"/>
      <c r="CE70" s="183"/>
      <c r="CF70" s="183"/>
      <c r="CG70" s="183"/>
      <c r="CH70" s="183"/>
      <c r="CI70" s="183"/>
      <c r="CJ70" s="183"/>
      <c r="CK70" s="183"/>
      <c r="CL70" s="183"/>
      <c r="CM70" s="183">
        <v>1</v>
      </c>
    </row>
    <row r="71" spans="1:91">
      <c r="A71" s="56"/>
      <c r="B71" s="2" t="s">
        <v>106</v>
      </c>
      <c r="C71" s="172">
        <v>12</v>
      </c>
      <c r="D71" s="172">
        <v>11</v>
      </c>
      <c r="E71" s="172">
        <v>12</v>
      </c>
      <c r="F71" s="172">
        <v>11</v>
      </c>
      <c r="G71" s="191"/>
      <c r="H71" s="176">
        <f t="shared" si="58"/>
        <v>59.722222222222221</v>
      </c>
      <c r="I71" s="2">
        <f>J71+N71</f>
        <v>216</v>
      </c>
      <c r="J71" s="2">
        <f t="shared" si="53"/>
        <v>129</v>
      </c>
      <c r="K71" s="2">
        <v>79</v>
      </c>
      <c r="L71" s="2">
        <v>16</v>
      </c>
      <c r="M71" s="2">
        <v>34</v>
      </c>
      <c r="N71" s="2">
        <v>87</v>
      </c>
      <c r="O71" s="2"/>
      <c r="P71" s="2"/>
      <c r="Q71" s="2"/>
      <c r="R71" s="2"/>
      <c r="S71" s="2"/>
      <c r="T71" s="2"/>
      <c r="U71" s="2"/>
      <c r="V71" s="2"/>
      <c r="W71" s="2"/>
      <c r="X71" s="2">
        <v>3</v>
      </c>
      <c r="Y71" s="2">
        <v>4</v>
      </c>
      <c r="Z71" s="2">
        <v>5</v>
      </c>
      <c r="AB71" s="184" t="str">
        <f t="shared" si="54"/>
        <v>-</v>
      </c>
      <c r="AC71" s="184" t="str">
        <f t="shared" si="54"/>
        <v>-</v>
      </c>
      <c r="AD71" s="184" t="str">
        <f t="shared" si="54"/>
        <v>-</v>
      </c>
      <c r="AE71" s="184" t="str">
        <f t="shared" si="54"/>
        <v>-</v>
      </c>
      <c r="AF71" s="184" t="str">
        <f t="shared" si="54"/>
        <v>-</v>
      </c>
      <c r="AG71" s="184" t="str">
        <f t="shared" si="54"/>
        <v>-</v>
      </c>
      <c r="AH71" s="184" t="str">
        <f t="shared" si="54"/>
        <v>-</v>
      </c>
      <c r="AI71" s="184" t="str">
        <f t="shared" si="54"/>
        <v>-</v>
      </c>
      <c r="AJ71" s="184" t="str">
        <f t="shared" si="54"/>
        <v>-</v>
      </c>
      <c r="AK71" s="184" t="str">
        <f t="shared" si="54"/>
        <v>-</v>
      </c>
      <c r="AL71" s="184" t="str">
        <f t="shared" si="54"/>
        <v>-</v>
      </c>
      <c r="AM71" s="184">
        <f t="shared" si="54"/>
        <v>1</v>
      </c>
      <c r="AO71" s="183" t="str">
        <f t="shared" si="55"/>
        <v>-</v>
      </c>
      <c r="AP71" s="183" t="str">
        <f t="shared" si="55"/>
        <v>-</v>
      </c>
      <c r="AQ71" s="183" t="str">
        <f t="shared" si="55"/>
        <v>-</v>
      </c>
      <c r="AR71" s="183" t="str">
        <f t="shared" si="55"/>
        <v>-</v>
      </c>
      <c r="AS71" s="183" t="str">
        <f t="shared" si="55"/>
        <v>-</v>
      </c>
      <c r="AT71" s="183" t="str">
        <f t="shared" si="55"/>
        <v>-</v>
      </c>
      <c r="AU71" s="183" t="str">
        <f t="shared" si="55"/>
        <v>-</v>
      </c>
      <c r="AV71" s="183" t="str">
        <f t="shared" si="55"/>
        <v>-</v>
      </c>
      <c r="AW71" s="183" t="str">
        <f t="shared" si="55"/>
        <v>-</v>
      </c>
      <c r="AX71" s="183" t="str">
        <f t="shared" si="55"/>
        <v>-</v>
      </c>
      <c r="AY71" s="183">
        <f t="shared" si="55"/>
        <v>1</v>
      </c>
      <c r="AZ71" s="183" t="str">
        <f t="shared" si="55"/>
        <v>-</v>
      </c>
      <c r="BB71" s="183" t="str">
        <f t="shared" si="56"/>
        <v>-</v>
      </c>
      <c r="BC71" s="183" t="str">
        <f t="shared" si="56"/>
        <v>-</v>
      </c>
      <c r="BD71" s="183" t="str">
        <f t="shared" si="56"/>
        <v>-</v>
      </c>
      <c r="BE71" s="183" t="str">
        <f t="shared" si="56"/>
        <v>-</v>
      </c>
      <c r="BF71" s="183" t="str">
        <f t="shared" si="56"/>
        <v>-</v>
      </c>
      <c r="BG71" s="183" t="str">
        <f t="shared" si="56"/>
        <v>-</v>
      </c>
      <c r="BH71" s="183" t="str">
        <f t="shared" si="56"/>
        <v>-</v>
      </c>
      <c r="BI71" s="183" t="str">
        <f t="shared" si="56"/>
        <v>-</v>
      </c>
      <c r="BJ71" s="183" t="str">
        <f t="shared" si="56"/>
        <v>-</v>
      </c>
      <c r="BK71" s="183" t="str">
        <f t="shared" si="56"/>
        <v>-</v>
      </c>
      <c r="BL71" s="183" t="str">
        <f t="shared" si="56"/>
        <v>-</v>
      </c>
      <c r="BM71" s="183">
        <f t="shared" si="56"/>
        <v>1</v>
      </c>
      <c r="BO71" s="183" t="str">
        <f t="shared" si="57"/>
        <v>-</v>
      </c>
      <c r="BP71" s="183" t="str">
        <f t="shared" si="57"/>
        <v>-</v>
      </c>
      <c r="BQ71" s="183" t="str">
        <f t="shared" si="57"/>
        <v>-</v>
      </c>
      <c r="BR71" s="183" t="str">
        <f t="shared" si="57"/>
        <v>-</v>
      </c>
      <c r="BS71" s="183" t="str">
        <f t="shared" si="57"/>
        <v>-</v>
      </c>
      <c r="BT71" s="183" t="str">
        <f t="shared" si="57"/>
        <v>-</v>
      </c>
      <c r="BU71" s="183" t="str">
        <f t="shared" si="57"/>
        <v>-</v>
      </c>
      <c r="BV71" s="183" t="str">
        <f t="shared" si="57"/>
        <v>-</v>
      </c>
      <c r="BW71" s="183" t="str">
        <f t="shared" si="57"/>
        <v>-</v>
      </c>
      <c r="BX71" s="183" t="str">
        <f t="shared" si="57"/>
        <v>-</v>
      </c>
      <c r="BY71" s="183">
        <f t="shared" si="57"/>
        <v>1</v>
      </c>
      <c r="BZ71" s="183" t="str">
        <f t="shared" si="57"/>
        <v>-</v>
      </c>
      <c r="CB71" s="183"/>
      <c r="CC71" s="183"/>
      <c r="CD71" s="183"/>
      <c r="CE71" s="183"/>
      <c r="CF71" s="183"/>
      <c r="CG71" s="183"/>
      <c r="CH71" s="183"/>
      <c r="CI71" s="183"/>
      <c r="CJ71" s="183"/>
      <c r="CK71" s="183"/>
      <c r="CL71" s="183"/>
      <c r="CM71" s="183"/>
    </row>
    <row r="72" spans="1:91">
      <c r="A72" s="56" t="s">
        <v>107</v>
      </c>
      <c r="B72" s="2" t="s">
        <v>108</v>
      </c>
      <c r="C72" s="172">
        <v>10</v>
      </c>
      <c r="D72" s="172"/>
      <c r="E72" s="172">
        <v>10</v>
      </c>
      <c r="F72" s="172"/>
      <c r="G72" s="191"/>
      <c r="H72" s="176">
        <f t="shared" si="58"/>
        <v>60.493827160493829</v>
      </c>
      <c r="I72" s="2">
        <f>J72+N72</f>
        <v>162</v>
      </c>
      <c r="J72" s="2">
        <f t="shared" si="53"/>
        <v>98</v>
      </c>
      <c r="K72" s="2">
        <v>58</v>
      </c>
      <c r="L72" s="2">
        <v>14</v>
      </c>
      <c r="M72" s="2">
        <v>26</v>
      </c>
      <c r="N72" s="2">
        <v>64</v>
      </c>
      <c r="O72" s="2"/>
      <c r="P72" s="2"/>
      <c r="Q72" s="2"/>
      <c r="R72" s="2"/>
      <c r="S72" s="2"/>
      <c r="T72" s="2"/>
      <c r="U72" s="2"/>
      <c r="V72" s="2"/>
      <c r="W72" s="2"/>
      <c r="X72" s="2">
        <v>7</v>
      </c>
      <c r="Y72" s="2"/>
      <c r="Z72" s="2"/>
      <c r="AB72" s="184" t="str">
        <f t="shared" si="54"/>
        <v>-</v>
      </c>
      <c r="AC72" s="184" t="str">
        <f t="shared" si="54"/>
        <v>-</v>
      </c>
      <c r="AD72" s="184" t="str">
        <f t="shared" si="54"/>
        <v>-</v>
      </c>
      <c r="AE72" s="184" t="str">
        <f t="shared" si="54"/>
        <v>-</v>
      </c>
      <c r="AF72" s="184" t="str">
        <f t="shared" si="54"/>
        <v>-</v>
      </c>
      <c r="AG72" s="184" t="str">
        <f t="shared" si="54"/>
        <v>-</v>
      </c>
      <c r="AH72" s="184" t="str">
        <f t="shared" si="54"/>
        <v>-</v>
      </c>
      <c r="AI72" s="184" t="str">
        <f t="shared" si="54"/>
        <v>-</v>
      </c>
      <c r="AJ72" s="184" t="str">
        <f t="shared" si="54"/>
        <v>-</v>
      </c>
      <c r="AK72" s="184">
        <f t="shared" si="54"/>
        <v>1</v>
      </c>
      <c r="AL72" s="184" t="str">
        <f t="shared" si="54"/>
        <v>-</v>
      </c>
      <c r="AM72" s="184" t="str">
        <f t="shared" si="54"/>
        <v>-</v>
      </c>
      <c r="AO72" s="183" t="str">
        <f t="shared" si="55"/>
        <v>-</v>
      </c>
      <c r="AP72" s="183" t="str">
        <f t="shared" si="55"/>
        <v>-</v>
      </c>
      <c r="AQ72" s="183" t="str">
        <f t="shared" si="55"/>
        <v>-</v>
      </c>
      <c r="AR72" s="183" t="str">
        <f t="shared" si="55"/>
        <v>-</v>
      </c>
      <c r="AS72" s="183" t="str">
        <f t="shared" si="55"/>
        <v>-</v>
      </c>
      <c r="AT72" s="183" t="str">
        <f t="shared" si="55"/>
        <v>-</v>
      </c>
      <c r="AU72" s="183" t="str">
        <f t="shared" si="55"/>
        <v>-</v>
      </c>
      <c r="AV72" s="183" t="str">
        <f t="shared" si="55"/>
        <v>-</v>
      </c>
      <c r="AW72" s="183" t="str">
        <f t="shared" si="55"/>
        <v>-</v>
      </c>
      <c r="AX72" s="183" t="str">
        <f t="shared" si="55"/>
        <v>-</v>
      </c>
      <c r="AY72" s="183" t="str">
        <f t="shared" si="55"/>
        <v>-</v>
      </c>
      <c r="AZ72" s="183" t="str">
        <f t="shared" si="55"/>
        <v>-</v>
      </c>
      <c r="BB72" s="183" t="str">
        <f t="shared" si="56"/>
        <v>-</v>
      </c>
      <c r="BC72" s="183" t="str">
        <f t="shared" si="56"/>
        <v>-</v>
      </c>
      <c r="BD72" s="183" t="str">
        <f t="shared" si="56"/>
        <v>-</v>
      </c>
      <c r="BE72" s="183" t="str">
        <f t="shared" si="56"/>
        <v>-</v>
      </c>
      <c r="BF72" s="183" t="str">
        <f t="shared" si="56"/>
        <v>-</v>
      </c>
      <c r="BG72" s="183" t="str">
        <f t="shared" si="56"/>
        <v>-</v>
      </c>
      <c r="BH72" s="183" t="str">
        <f t="shared" si="56"/>
        <v>-</v>
      </c>
      <c r="BI72" s="183" t="str">
        <f t="shared" si="56"/>
        <v>-</v>
      </c>
      <c r="BJ72" s="183" t="str">
        <f t="shared" si="56"/>
        <v>-</v>
      </c>
      <c r="BK72" s="183">
        <f t="shared" si="56"/>
        <v>1</v>
      </c>
      <c r="BL72" s="183" t="str">
        <f t="shared" si="56"/>
        <v>-</v>
      </c>
      <c r="BM72" s="183" t="str">
        <f t="shared" si="56"/>
        <v>-</v>
      </c>
      <c r="BO72" s="183" t="str">
        <f t="shared" si="57"/>
        <v>-</v>
      </c>
      <c r="BP72" s="183" t="str">
        <f t="shared" si="57"/>
        <v>-</v>
      </c>
      <c r="BQ72" s="183" t="str">
        <f t="shared" si="57"/>
        <v>-</v>
      </c>
      <c r="BR72" s="183" t="str">
        <f t="shared" si="57"/>
        <v>-</v>
      </c>
      <c r="BS72" s="183" t="str">
        <f t="shared" si="57"/>
        <v>-</v>
      </c>
      <c r="BT72" s="183" t="str">
        <f t="shared" si="57"/>
        <v>-</v>
      </c>
      <c r="BU72" s="183" t="str">
        <f t="shared" si="57"/>
        <v>-</v>
      </c>
      <c r="BV72" s="183" t="str">
        <f t="shared" si="57"/>
        <v>-</v>
      </c>
      <c r="BW72" s="183" t="str">
        <f t="shared" si="57"/>
        <v>-</v>
      </c>
      <c r="BX72" s="183" t="str">
        <f t="shared" si="57"/>
        <v>-</v>
      </c>
      <c r="BY72" s="183" t="str">
        <f t="shared" si="57"/>
        <v>-</v>
      </c>
      <c r="BZ72" s="183" t="str">
        <f t="shared" si="57"/>
        <v>-</v>
      </c>
      <c r="CB72" s="183"/>
      <c r="CC72" s="183"/>
      <c r="CD72" s="183"/>
      <c r="CE72" s="183"/>
      <c r="CF72" s="183"/>
      <c r="CG72" s="183"/>
      <c r="CH72" s="183"/>
      <c r="CI72" s="183"/>
      <c r="CJ72" s="183"/>
      <c r="CK72" s="183"/>
      <c r="CL72" s="183"/>
      <c r="CM72" s="183"/>
    </row>
    <row r="73" spans="1:91">
      <c r="A73" s="56" t="s">
        <v>109</v>
      </c>
      <c r="B73" s="2" t="s">
        <v>110</v>
      </c>
      <c r="C73" s="172"/>
      <c r="D73" s="172">
        <v>7</v>
      </c>
      <c r="E73" s="172">
        <v>7</v>
      </c>
      <c r="F73" s="172"/>
      <c r="G73" s="191"/>
      <c r="H73" s="176">
        <f t="shared" si="58"/>
        <v>51.851851851851848</v>
      </c>
      <c r="I73" s="2">
        <f>J73+N73</f>
        <v>108</v>
      </c>
      <c r="J73" s="2">
        <f t="shared" si="53"/>
        <v>56</v>
      </c>
      <c r="K73" s="2">
        <v>30</v>
      </c>
      <c r="L73" s="2"/>
      <c r="M73" s="2">
        <v>26</v>
      </c>
      <c r="N73" s="2">
        <v>52</v>
      </c>
      <c r="O73" s="2"/>
      <c r="P73" s="2"/>
      <c r="Q73" s="2"/>
      <c r="R73" s="2"/>
      <c r="S73" s="2"/>
      <c r="T73" s="2"/>
      <c r="U73" s="2">
        <v>4</v>
      </c>
      <c r="V73" s="2"/>
      <c r="W73" s="2"/>
      <c r="X73" s="2"/>
      <c r="Y73" s="2"/>
      <c r="Z73" s="2"/>
      <c r="AB73" s="184" t="str">
        <f t="shared" si="54"/>
        <v>-</v>
      </c>
      <c r="AC73" s="184" t="str">
        <f t="shared" si="54"/>
        <v>-</v>
      </c>
      <c r="AD73" s="184" t="str">
        <f t="shared" si="54"/>
        <v>-</v>
      </c>
      <c r="AE73" s="184" t="str">
        <f t="shared" si="54"/>
        <v>-</v>
      </c>
      <c r="AF73" s="184" t="str">
        <f t="shared" si="54"/>
        <v>-</v>
      </c>
      <c r="AG73" s="184" t="str">
        <f t="shared" si="54"/>
        <v>-</v>
      </c>
      <c r="AH73" s="184" t="str">
        <f t="shared" si="54"/>
        <v>-</v>
      </c>
      <c r="AI73" s="184" t="str">
        <f t="shared" si="54"/>
        <v>-</v>
      </c>
      <c r="AJ73" s="184" t="str">
        <f t="shared" si="54"/>
        <v>-</v>
      </c>
      <c r="AK73" s="184" t="str">
        <f t="shared" si="54"/>
        <v>-</v>
      </c>
      <c r="AL73" s="184" t="str">
        <f t="shared" si="54"/>
        <v>-</v>
      </c>
      <c r="AM73" s="184" t="str">
        <f t="shared" si="54"/>
        <v>-</v>
      </c>
      <c r="AO73" s="183" t="str">
        <f t="shared" si="55"/>
        <v>-</v>
      </c>
      <c r="AP73" s="183" t="str">
        <f t="shared" si="55"/>
        <v>-</v>
      </c>
      <c r="AQ73" s="183" t="str">
        <f t="shared" si="55"/>
        <v>-</v>
      </c>
      <c r="AR73" s="183" t="str">
        <f t="shared" si="55"/>
        <v>-</v>
      </c>
      <c r="AS73" s="183" t="str">
        <f t="shared" si="55"/>
        <v>-</v>
      </c>
      <c r="AT73" s="183" t="str">
        <f t="shared" si="55"/>
        <v>-</v>
      </c>
      <c r="AU73" s="183">
        <f t="shared" si="55"/>
        <v>1</v>
      </c>
      <c r="AV73" s="183" t="str">
        <f t="shared" si="55"/>
        <v>-</v>
      </c>
      <c r="AW73" s="183" t="str">
        <f t="shared" si="55"/>
        <v>-</v>
      </c>
      <c r="AX73" s="183" t="str">
        <f t="shared" si="55"/>
        <v>-</v>
      </c>
      <c r="AY73" s="183" t="str">
        <f t="shared" si="55"/>
        <v>-</v>
      </c>
      <c r="AZ73" s="183" t="str">
        <f t="shared" si="55"/>
        <v>-</v>
      </c>
      <c r="BB73" s="183" t="str">
        <f t="shared" si="56"/>
        <v>-</v>
      </c>
      <c r="BC73" s="183" t="str">
        <f t="shared" si="56"/>
        <v>-</v>
      </c>
      <c r="BD73" s="183" t="str">
        <f t="shared" si="56"/>
        <v>-</v>
      </c>
      <c r="BE73" s="183" t="str">
        <f t="shared" si="56"/>
        <v>-</v>
      </c>
      <c r="BF73" s="183" t="str">
        <f t="shared" si="56"/>
        <v>-</v>
      </c>
      <c r="BG73" s="183" t="str">
        <f t="shared" si="56"/>
        <v>-</v>
      </c>
      <c r="BH73" s="183">
        <f t="shared" si="56"/>
        <v>1</v>
      </c>
      <c r="BI73" s="183" t="str">
        <f t="shared" si="56"/>
        <v>-</v>
      </c>
      <c r="BJ73" s="183" t="str">
        <f t="shared" si="56"/>
        <v>-</v>
      </c>
      <c r="BK73" s="183" t="str">
        <f t="shared" si="56"/>
        <v>-</v>
      </c>
      <c r="BL73" s="183" t="str">
        <f t="shared" si="56"/>
        <v>-</v>
      </c>
      <c r="BM73" s="183" t="str">
        <f t="shared" si="56"/>
        <v>-</v>
      </c>
      <c r="BO73" s="183" t="str">
        <f t="shared" si="57"/>
        <v>-</v>
      </c>
      <c r="BP73" s="183" t="str">
        <f t="shared" si="57"/>
        <v>-</v>
      </c>
      <c r="BQ73" s="183" t="str">
        <f t="shared" si="57"/>
        <v>-</v>
      </c>
      <c r="BR73" s="183" t="str">
        <f t="shared" si="57"/>
        <v>-</v>
      </c>
      <c r="BS73" s="183" t="str">
        <f t="shared" si="57"/>
        <v>-</v>
      </c>
      <c r="BT73" s="183" t="str">
        <f t="shared" si="57"/>
        <v>-</v>
      </c>
      <c r="BU73" s="183" t="str">
        <f t="shared" si="57"/>
        <v>-</v>
      </c>
      <c r="BV73" s="183" t="str">
        <f t="shared" si="57"/>
        <v>-</v>
      </c>
      <c r="BW73" s="183" t="str">
        <f t="shared" si="57"/>
        <v>-</v>
      </c>
      <c r="BX73" s="183" t="str">
        <f t="shared" si="57"/>
        <v>-</v>
      </c>
      <c r="BY73" s="183" t="str">
        <f t="shared" si="57"/>
        <v>-</v>
      </c>
      <c r="BZ73" s="183" t="str">
        <f t="shared" si="57"/>
        <v>-</v>
      </c>
      <c r="CB73" s="183"/>
      <c r="CC73" s="183"/>
      <c r="CD73" s="183"/>
      <c r="CE73" s="183"/>
      <c r="CF73" s="183"/>
      <c r="CG73" s="183"/>
      <c r="CH73" s="183"/>
      <c r="CI73" s="183"/>
      <c r="CJ73" s="183"/>
      <c r="CK73" s="183"/>
      <c r="CL73" s="183"/>
      <c r="CM73" s="183"/>
    </row>
    <row r="74" spans="1:91">
      <c r="A74" s="57" t="s">
        <v>111</v>
      </c>
      <c r="B74" s="74" t="s">
        <v>112</v>
      </c>
      <c r="C74" s="1"/>
      <c r="D74" s="1"/>
      <c r="E74" s="1"/>
      <c r="F74" s="1"/>
      <c r="G74" s="1"/>
      <c r="H74" s="175">
        <f t="shared" si="58"/>
        <v>34.126984126984127</v>
      </c>
      <c r="I74" s="1">
        <f t="shared" ref="I74:Z74" si="59">SUM(I75:I83)</f>
        <v>756</v>
      </c>
      <c r="J74" s="1">
        <f t="shared" si="59"/>
        <v>258</v>
      </c>
      <c r="K74" s="1">
        <f t="shared" si="59"/>
        <v>164</v>
      </c>
      <c r="L74" s="1">
        <f t="shared" si="59"/>
        <v>12</v>
      </c>
      <c r="M74" s="1">
        <f t="shared" si="59"/>
        <v>82</v>
      </c>
      <c r="N74" s="1">
        <f t="shared" si="59"/>
        <v>498</v>
      </c>
      <c r="O74" s="1">
        <f t="shared" si="59"/>
        <v>0</v>
      </c>
      <c r="P74" s="1">
        <f t="shared" si="59"/>
        <v>0</v>
      </c>
      <c r="Q74" s="1">
        <f t="shared" si="59"/>
        <v>0</v>
      </c>
      <c r="R74" s="1">
        <f t="shared" si="59"/>
        <v>0</v>
      </c>
      <c r="S74" s="1">
        <f t="shared" si="59"/>
        <v>0</v>
      </c>
      <c r="T74" s="1">
        <f t="shared" si="59"/>
        <v>0</v>
      </c>
      <c r="U74" s="1">
        <f t="shared" si="59"/>
        <v>0</v>
      </c>
      <c r="V74" s="1">
        <f t="shared" si="59"/>
        <v>0</v>
      </c>
      <c r="W74" s="1">
        <f t="shared" si="59"/>
        <v>7</v>
      </c>
      <c r="X74" s="1">
        <f t="shared" si="59"/>
        <v>3</v>
      </c>
      <c r="Y74" s="1">
        <f t="shared" si="59"/>
        <v>0</v>
      </c>
      <c r="Z74" s="1">
        <f t="shared" si="59"/>
        <v>12</v>
      </c>
      <c r="AB74" s="185">
        <f t="shared" ref="AB74:CM74" si="60">SUM(AB75:AB83)</f>
        <v>0</v>
      </c>
      <c r="AC74" s="185">
        <f t="shared" si="60"/>
        <v>0</v>
      </c>
      <c r="AD74" s="185">
        <f t="shared" si="60"/>
        <v>0</v>
      </c>
      <c r="AE74" s="185">
        <f t="shared" si="60"/>
        <v>0</v>
      </c>
      <c r="AF74" s="185">
        <f t="shared" si="60"/>
        <v>0</v>
      </c>
      <c r="AG74" s="185">
        <f t="shared" si="60"/>
        <v>0</v>
      </c>
      <c r="AH74" s="185">
        <f t="shared" si="60"/>
        <v>0</v>
      </c>
      <c r="AI74" s="185">
        <f t="shared" si="60"/>
        <v>0</v>
      </c>
      <c r="AJ74" s="185">
        <f t="shared" si="60"/>
        <v>0</v>
      </c>
      <c r="AK74" s="185">
        <f t="shared" si="60"/>
        <v>0</v>
      </c>
      <c r="AL74" s="185">
        <f t="shared" si="60"/>
        <v>0</v>
      </c>
      <c r="AM74" s="185">
        <f t="shared" si="60"/>
        <v>0</v>
      </c>
      <c r="AO74" s="185">
        <f t="shared" si="60"/>
        <v>0</v>
      </c>
      <c r="AP74" s="185">
        <f t="shared" si="60"/>
        <v>0</v>
      </c>
      <c r="AQ74" s="185">
        <f t="shared" si="60"/>
        <v>0</v>
      </c>
      <c r="AR74" s="185">
        <f t="shared" si="60"/>
        <v>0</v>
      </c>
      <c r="AS74" s="185">
        <f t="shared" si="60"/>
        <v>0</v>
      </c>
      <c r="AT74" s="185">
        <f t="shared" si="60"/>
        <v>0</v>
      </c>
      <c r="AU74" s="185">
        <f t="shared" si="60"/>
        <v>0</v>
      </c>
      <c r="AV74" s="185">
        <f t="shared" si="60"/>
        <v>0</v>
      </c>
      <c r="AW74" s="185">
        <f t="shared" si="60"/>
        <v>2</v>
      </c>
      <c r="AX74" s="185">
        <f t="shared" si="60"/>
        <v>1</v>
      </c>
      <c r="AY74" s="185">
        <f t="shared" si="60"/>
        <v>0</v>
      </c>
      <c r="AZ74" s="185">
        <f t="shared" si="60"/>
        <v>3</v>
      </c>
      <c r="BB74" s="185">
        <f t="shared" si="60"/>
        <v>0</v>
      </c>
      <c r="BC74" s="185">
        <f t="shared" si="60"/>
        <v>0</v>
      </c>
      <c r="BD74" s="185">
        <f t="shared" si="60"/>
        <v>0</v>
      </c>
      <c r="BE74" s="185">
        <f t="shared" si="60"/>
        <v>0</v>
      </c>
      <c r="BF74" s="185">
        <f t="shared" si="60"/>
        <v>0</v>
      </c>
      <c r="BG74" s="185">
        <f t="shared" si="60"/>
        <v>0</v>
      </c>
      <c r="BH74" s="185">
        <f t="shared" si="60"/>
        <v>0</v>
      </c>
      <c r="BI74" s="185">
        <f t="shared" si="60"/>
        <v>0</v>
      </c>
      <c r="BJ74" s="185">
        <f t="shared" si="60"/>
        <v>0</v>
      </c>
      <c r="BK74" s="185">
        <f t="shared" si="60"/>
        <v>0</v>
      </c>
      <c r="BL74" s="185">
        <f t="shared" si="60"/>
        <v>0</v>
      </c>
      <c r="BM74" s="185">
        <f t="shared" si="60"/>
        <v>0</v>
      </c>
      <c r="BO74" s="185">
        <f t="shared" si="60"/>
        <v>0</v>
      </c>
      <c r="BP74" s="185">
        <f t="shared" si="60"/>
        <v>0</v>
      </c>
      <c r="BQ74" s="185">
        <f t="shared" si="60"/>
        <v>0</v>
      </c>
      <c r="BR74" s="185">
        <f t="shared" si="60"/>
        <v>0</v>
      </c>
      <c r="BS74" s="185">
        <f t="shared" si="60"/>
        <v>0</v>
      </c>
      <c r="BT74" s="185">
        <f t="shared" si="60"/>
        <v>0</v>
      </c>
      <c r="BU74" s="185">
        <f t="shared" si="60"/>
        <v>0</v>
      </c>
      <c r="BV74" s="185">
        <f t="shared" si="60"/>
        <v>0</v>
      </c>
      <c r="BW74" s="185">
        <f t="shared" si="60"/>
        <v>0</v>
      </c>
      <c r="BX74" s="185">
        <f t="shared" si="60"/>
        <v>0</v>
      </c>
      <c r="BY74" s="185">
        <f t="shared" si="60"/>
        <v>0</v>
      </c>
      <c r="BZ74" s="185">
        <f t="shared" si="60"/>
        <v>0</v>
      </c>
      <c r="CB74" s="185">
        <f t="shared" si="60"/>
        <v>0</v>
      </c>
      <c r="CC74" s="185">
        <f t="shared" si="60"/>
        <v>0</v>
      </c>
      <c r="CD74" s="185">
        <f t="shared" si="60"/>
        <v>0</v>
      </c>
      <c r="CE74" s="185">
        <f t="shared" si="60"/>
        <v>0</v>
      </c>
      <c r="CF74" s="185">
        <f t="shared" si="60"/>
        <v>0</v>
      </c>
      <c r="CG74" s="185">
        <f t="shared" si="60"/>
        <v>0</v>
      </c>
      <c r="CH74" s="185">
        <f t="shared" si="60"/>
        <v>0</v>
      </c>
      <c r="CI74" s="185">
        <f t="shared" si="60"/>
        <v>0</v>
      </c>
      <c r="CJ74" s="185">
        <f t="shared" si="60"/>
        <v>0</v>
      </c>
      <c r="CK74" s="185">
        <f t="shared" si="60"/>
        <v>0</v>
      </c>
      <c r="CL74" s="185">
        <f t="shared" si="60"/>
        <v>0</v>
      </c>
      <c r="CM74" s="185">
        <f t="shared" si="60"/>
        <v>0</v>
      </c>
    </row>
    <row r="75" spans="1:91">
      <c r="A75" s="82" t="s">
        <v>113</v>
      </c>
      <c r="B75" s="2" t="s">
        <v>240</v>
      </c>
      <c r="C75" s="68"/>
      <c r="D75" s="68">
        <v>12</v>
      </c>
      <c r="E75" s="68"/>
      <c r="F75" s="68"/>
      <c r="G75" s="68"/>
      <c r="H75" s="176">
        <f t="shared" si="58"/>
        <v>32.592592592592595</v>
      </c>
      <c r="I75" s="2">
        <f>J75+N75</f>
        <v>135</v>
      </c>
      <c r="J75" s="2">
        <f t="shared" ref="J75:J83" si="61">O75*O$6+P75*P$6+Q75*Q$6+R75*R$6+S75*S$6+T75*T$6+U75*U$6+V75*V$6+W75*W$6+X75*X$6+Y75*Y$6+Z75*Z$6</f>
        <v>44</v>
      </c>
      <c r="K75" s="2">
        <v>34</v>
      </c>
      <c r="L75" s="2"/>
      <c r="M75" s="2">
        <v>10</v>
      </c>
      <c r="N75" s="2">
        <v>91</v>
      </c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>
        <v>4</v>
      </c>
      <c r="AB75" s="184" t="str">
        <f t="shared" ref="AB75:AM83" si="62">IF(ISERROR(SEARCH(AB$7,$C75,1)),"-",IF(COUNTIF($C75,AB$7)=1,1,IF(ISERROR(SEARCH(CONCATENATE(AB$7,","),$C75,1)),IF(ISERROR(SEARCH(CONCATENATE(",",AB$7),$C75,1)),"-",1),1)))</f>
        <v>-</v>
      </c>
      <c r="AC75" s="184" t="str">
        <f t="shared" si="62"/>
        <v>-</v>
      </c>
      <c r="AD75" s="184" t="str">
        <f t="shared" si="62"/>
        <v>-</v>
      </c>
      <c r="AE75" s="184" t="str">
        <f t="shared" si="62"/>
        <v>-</v>
      </c>
      <c r="AF75" s="184" t="str">
        <f t="shared" si="62"/>
        <v>-</v>
      </c>
      <c r="AG75" s="184" t="str">
        <f t="shared" si="62"/>
        <v>-</v>
      </c>
      <c r="AH75" s="184" t="str">
        <f t="shared" si="62"/>
        <v>-</v>
      </c>
      <c r="AI75" s="184" t="str">
        <f t="shared" si="62"/>
        <v>-</v>
      </c>
      <c r="AJ75" s="184" t="str">
        <f t="shared" si="62"/>
        <v>-</v>
      </c>
      <c r="AK75" s="184" t="str">
        <f t="shared" si="62"/>
        <v>-</v>
      </c>
      <c r="AL75" s="184" t="str">
        <f t="shared" si="62"/>
        <v>-</v>
      </c>
      <c r="AM75" s="184" t="str">
        <f t="shared" si="62"/>
        <v>-</v>
      </c>
      <c r="AO75" s="183" t="str">
        <f t="shared" ref="AO75:AZ83" si="63">IF(ISERROR(SEARCH(AO$7,$D75,1)),"-",IF(COUNTIF($D75,AO$7)=1,1,IF(ISERROR(SEARCH(CONCATENATE(AO$7,","),$D75,1)),IF(ISERROR(SEARCH(CONCATENATE(",",AO$7),$D75,1)),"-",1),1)))</f>
        <v>-</v>
      </c>
      <c r="AP75" s="183" t="str">
        <f t="shared" si="63"/>
        <v>-</v>
      </c>
      <c r="AQ75" s="183" t="str">
        <f t="shared" si="63"/>
        <v>-</v>
      </c>
      <c r="AR75" s="183" t="str">
        <f t="shared" si="63"/>
        <v>-</v>
      </c>
      <c r="AS75" s="183" t="str">
        <f t="shared" si="63"/>
        <v>-</v>
      </c>
      <c r="AT75" s="183" t="str">
        <f t="shared" si="63"/>
        <v>-</v>
      </c>
      <c r="AU75" s="183" t="str">
        <f t="shared" si="63"/>
        <v>-</v>
      </c>
      <c r="AV75" s="183" t="str">
        <f t="shared" si="63"/>
        <v>-</v>
      </c>
      <c r="AW75" s="183" t="str">
        <f t="shared" si="63"/>
        <v>-</v>
      </c>
      <c r="AX75" s="183" t="str">
        <f t="shared" si="63"/>
        <v>-</v>
      </c>
      <c r="AY75" s="183" t="str">
        <f t="shared" si="63"/>
        <v>-</v>
      </c>
      <c r="AZ75" s="183">
        <f t="shared" si="63"/>
        <v>1</v>
      </c>
      <c r="BB75" s="183" t="str">
        <f t="shared" ref="BB75:BM83" si="64">IF(ISERROR(SEARCH(BB$7,$E75,1)),"-",IF(COUNTIF($E75,BB$7)=1,1,IF(ISERROR(SEARCH(CONCATENATE(BB$7,","),$E75,1)),IF(ISERROR(SEARCH(CONCATENATE(",",BB$7),$E75,1)),"-",1),1)))</f>
        <v>-</v>
      </c>
      <c r="BC75" s="183" t="str">
        <f t="shared" si="64"/>
        <v>-</v>
      </c>
      <c r="BD75" s="183" t="str">
        <f t="shared" si="64"/>
        <v>-</v>
      </c>
      <c r="BE75" s="183" t="str">
        <f t="shared" si="64"/>
        <v>-</v>
      </c>
      <c r="BF75" s="183" t="str">
        <f t="shared" si="64"/>
        <v>-</v>
      </c>
      <c r="BG75" s="183" t="str">
        <f t="shared" si="64"/>
        <v>-</v>
      </c>
      <c r="BH75" s="183" t="str">
        <f t="shared" si="64"/>
        <v>-</v>
      </c>
      <c r="BI75" s="183" t="str">
        <f t="shared" si="64"/>
        <v>-</v>
      </c>
      <c r="BJ75" s="183" t="str">
        <f t="shared" si="64"/>
        <v>-</v>
      </c>
      <c r="BK75" s="183" t="str">
        <f t="shared" si="64"/>
        <v>-</v>
      </c>
      <c r="BL75" s="183" t="str">
        <f t="shared" si="64"/>
        <v>-</v>
      </c>
      <c r="BM75" s="183" t="str">
        <f t="shared" si="64"/>
        <v>-</v>
      </c>
      <c r="BO75" s="183" t="str">
        <f t="shared" ref="BO75:BZ83" si="65">IF(ISERROR(SEARCH(BO$7,$F75,1)),"-",IF(COUNTIF($F75,BO$7)=1,1,IF(ISERROR(SEARCH(CONCATENATE(BO$7,","),$F75,1)),IF(ISERROR(SEARCH(CONCATENATE(",",BO$7),$F75,1)),"-",1),1)))</f>
        <v>-</v>
      </c>
      <c r="BP75" s="183" t="str">
        <f t="shared" si="65"/>
        <v>-</v>
      </c>
      <c r="BQ75" s="183" t="str">
        <f t="shared" si="65"/>
        <v>-</v>
      </c>
      <c r="BR75" s="183" t="str">
        <f t="shared" si="65"/>
        <v>-</v>
      </c>
      <c r="BS75" s="183" t="str">
        <f t="shared" si="65"/>
        <v>-</v>
      </c>
      <c r="BT75" s="183" t="str">
        <f t="shared" si="65"/>
        <v>-</v>
      </c>
      <c r="BU75" s="183" t="str">
        <f t="shared" si="65"/>
        <v>-</v>
      </c>
      <c r="BV75" s="183" t="str">
        <f t="shared" si="65"/>
        <v>-</v>
      </c>
      <c r="BW75" s="183" t="str">
        <f t="shared" si="65"/>
        <v>-</v>
      </c>
      <c r="BX75" s="183" t="str">
        <f t="shared" si="65"/>
        <v>-</v>
      </c>
      <c r="BY75" s="183" t="str">
        <f t="shared" si="65"/>
        <v>-</v>
      </c>
      <c r="BZ75" s="183" t="str">
        <f t="shared" si="65"/>
        <v>-</v>
      </c>
      <c r="CB75" s="183"/>
      <c r="CC75" s="183"/>
      <c r="CD75" s="183"/>
      <c r="CE75" s="183"/>
      <c r="CF75" s="183"/>
      <c r="CG75" s="183"/>
      <c r="CH75" s="183"/>
      <c r="CI75" s="183"/>
      <c r="CJ75" s="183"/>
      <c r="CK75" s="183"/>
      <c r="CL75" s="183"/>
      <c r="CM75" s="183"/>
    </row>
    <row r="76" spans="1:91">
      <c r="A76" s="82"/>
      <c r="B76" s="21" t="s">
        <v>152</v>
      </c>
      <c r="C76" s="172"/>
      <c r="D76" s="68"/>
      <c r="E76" s="68"/>
      <c r="F76" s="68"/>
      <c r="G76" s="68"/>
      <c r="H76" s="176"/>
      <c r="I76" s="2"/>
      <c r="J76" s="2">
        <f t="shared" si="61"/>
        <v>0</v>
      </c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B76" s="184" t="str">
        <f t="shared" si="62"/>
        <v>-</v>
      </c>
      <c r="AC76" s="184" t="str">
        <f t="shared" si="62"/>
        <v>-</v>
      </c>
      <c r="AD76" s="184" t="str">
        <f t="shared" si="62"/>
        <v>-</v>
      </c>
      <c r="AE76" s="184" t="str">
        <f t="shared" si="62"/>
        <v>-</v>
      </c>
      <c r="AF76" s="184" t="str">
        <f t="shared" si="62"/>
        <v>-</v>
      </c>
      <c r="AG76" s="184" t="str">
        <f t="shared" si="62"/>
        <v>-</v>
      </c>
      <c r="AH76" s="184" t="str">
        <f t="shared" si="62"/>
        <v>-</v>
      </c>
      <c r="AI76" s="184" t="str">
        <f t="shared" si="62"/>
        <v>-</v>
      </c>
      <c r="AJ76" s="184" t="str">
        <f t="shared" si="62"/>
        <v>-</v>
      </c>
      <c r="AK76" s="184" t="str">
        <f t="shared" si="62"/>
        <v>-</v>
      </c>
      <c r="AL76" s="184" t="str">
        <f t="shared" si="62"/>
        <v>-</v>
      </c>
      <c r="AM76" s="184" t="str">
        <f t="shared" si="62"/>
        <v>-</v>
      </c>
      <c r="AO76" s="183" t="str">
        <f t="shared" si="63"/>
        <v>-</v>
      </c>
      <c r="AP76" s="183" t="str">
        <f t="shared" si="63"/>
        <v>-</v>
      </c>
      <c r="AQ76" s="183" t="str">
        <f t="shared" si="63"/>
        <v>-</v>
      </c>
      <c r="AR76" s="183" t="str">
        <f t="shared" si="63"/>
        <v>-</v>
      </c>
      <c r="AS76" s="183" t="str">
        <f t="shared" si="63"/>
        <v>-</v>
      </c>
      <c r="AT76" s="183" t="str">
        <f t="shared" si="63"/>
        <v>-</v>
      </c>
      <c r="AU76" s="183" t="str">
        <f t="shared" si="63"/>
        <v>-</v>
      </c>
      <c r="AV76" s="183" t="str">
        <f t="shared" si="63"/>
        <v>-</v>
      </c>
      <c r="AW76" s="183" t="str">
        <f t="shared" si="63"/>
        <v>-</v>
      </c>
      <c r="AX76" s="183" t="str">
        <f t="shared" si="63"/>
        <v>-</v>
      </c>
      <c r="AY76" s="183" t="str">
        <f t="shared" si="63"/>
        <v>-</v>
      </c>
      <c r="AZ76" s="183" t="str">
        <f t="shared" si="63"/>
        <v>-</v>
      </c>
      <c r="BB76" s="183" t="str">
        <f t="shared" si="64"/>
        <v>-</v>
      </c>
      <c r="BC76" s="183" t="str">
        <f t="shared" si="64"/>
        <v>-</v>
      </c>
      <c r="BD76" s="183" t="str">
        <f t="shared" si="64"/>
        <v>-</v>
      </c>
      <c r="BE76" s="183" t="str">
        <f t="shared" si="64"/>
        <v>-</v>
      </c>
      <c r="BF76" s="183" t="str">
        <f t="shared" si="64"/>
        <v>-</v>
      </c>
      <c r="BG76" s="183" t="str">
        <f t="shared" si="64"/>
        <v>-</v>
      </c>
      <c r="BH76" s="183" t="str">
        <f t="shared" si="64"/>
        <v>-</v>
      </c>
      <c r="BI76" s="183" t="str">
        <f t="shared" si="64"/>
        <v>-</v>
      </c>
      <c r="BJ76" s="183" t="str">
        <f t="shared" si="64"/>
        <v>-</v>
      </c>
      <c r="BK76" s="183" t="str">
        <f t="shared" si="64"/>
        <v>-</v>
      </c>
      <c r="BL76" s="183" t="str">
        <f t="shared" si="64"/>
        <v>-</v>
      </c>
      <c r="BM76" s="183" t="str">
        <f t="shared" si="64"/>
        <v>-</v>
      </c>
      <c r="BO76" s="183" t="str">
        <f t="shared" si="65"/>
        <v>-</v>
      </c>
      <c r="BP76" s="183" t="str">
        <f t="shared" si="65"/>
        <v>-</v>
      </c>
      <c r="BQ76" s="183" t="str">
        <f t="shared" si="65"/>
        <v>-</v>
      </c>
      <c r="BR76" s="183" t="str">
        <f t="shared" si="65"/>
        <v>-</v>
      </c>
      <c r="BS76" s="183" t="str">
        <f t="shared" si="65"/>
        <v>-</v>
      </c>
      <c r="BT76" s="183" t="str">
        <f t="shared" si="65"/>
        <v>-</v>
      </c>
      <c r="BU76" s="183" t="str">
        <f t="shared" si="65"/>
        <v>-</v>
      </c>
      <c r="BV76" s="183" t="str">
        <f t="shared" si="65"/>
        <v>-</v>
      </c>
      <c r="BW76" s="183" t="str">
        <f t="shared" si="65"/>
        <v>-</v>
      </c>
      <c r="BX76" s="183" t="str">
        <f t="shared" si="65"/>
        <v>-</v>
      </c>
      <c r="BY76" s="183" t="str">
        <f t="shared" si="65"/>
        <v>-</v>
      </c>
      <c r="BZ76" s="183" t="str">
        <f t="shared" si="65"/>
        <v>-</v>
      </c>
      <c r="CB76" s="183"/>
      <c r="CC76" s="183"/>
      <c r="CD76" s="183"/>
      <c r="CE76" s="183"/>
      <c r="CF76" s="183"/>
      <c r="CG76" s="183"/>
      <c r="CH76" s="183"/>
      <c r="CI76" s="183"/>
      <c r="CJ76" s="183"/>
      <c r="CK76" s="183"/>
      <c r="CL76" s="183"/>
      <c r="CM76" s="183"/>
    </row>
    <row r="77" spans="1:91">
      <c r="A77" s="56" t="s">
        <v>114</v>
      </c>
      <c r="B77" s="2" t="s">
        <v>238</v>
      </c>
      <c r="C77" s="68"/>
      <c r="D77" s="68">
        <v>9</v>
      </c>
      <c r="E77" s="68"/>
      <c r="F77" s="68"/>
      <c r="G77" s="68"/>
      <c r="H77" s="176">
        <f>J77/I77*100</f>
        <v>35.555555555555557</v>
      </c>
      <c r="I77" s="2">
        <f>J77+N77</f>
        <v>135</v>
      </c>
      <c r="J77" s="2">
        <f t="shared" si="61"/>
        <v>48</v>
      </c>
      <c r="K77" s="2">
        <v>38</v>
      </c>
      <c r="L77" s="2"/>
      <c r="M77" s="2">
        <v>10</v>
      </c>
      <c r="N77" s="2">
        <v>87</v>
      </c>
      <c r="O77" s="2"/>
      <c r="P77" s="2"/>
      <c r="Q77" s="2"/>
      <c r="R77" s="2"/>
      <c r="S77" s="2"/>
      <c r="T77" s="2"/>
      <c r="U77" s="2"/>
      <c r="V77" s="2"/>
      <c r="W77" s="2">
        <v>4</v>
      </c>
      <c r="X77" s="2"/>
      <c r="Y77" s="2"/>
      <c r="Z77" s="2"/>
      <c r="AB77" s="184" t="str">
        <f t="shared" si="62"/>
        <v>-</v>
      </c>
      <c r="AC77" s="184" t="str">
        <f t="shared" si="62"/>
        <v>-</v>
      </c>
      <c r="AD77" s="184" t="str">
        <f t="shared" si="62"/>
        <v>-</v>
      </c>
      <c r="AE77" s="184" t="str">
        <f t="shared" si="62"/>
        <v>-</v>
      </c>
      <c r="AF77" s="184" t="str">
        <f t="shared" si="62"/>
        <v>-</v>
      </c>
      <c r="AG77" s="184" t="str">
        <f t="shared" si="62"/>
        <v>-</v>
      </c>
      <c r="AH77" s="184" t="str">
        <f t="shared" si="62"/>
        <v>-</v>
      </c>
      <c r="AI77" s="184" t="str">
        <f t="shared" si="62"/>
        <v>-</v>
      </c>
      <c r="AJ77" s="184" t="str">
        <f t="shared" si="62"/>
        <v>-</v>
      </c>
      <c r="AK77" s="184" t="str">
        <f t="shared" si="62"/>
        <v>-</v>
      </c>
      <c r="AL77" s="184" t="str">
        <f t="shared" si="62"/>
        <v>-</v>
      </c>
      <c r="AM77" s="184" t="str">
        <f t="shared" si="62"/>
        <v>-</v>
      </c>
      <c r="AO77" s="183" t="str">
        <f t="shared" si="63"/>
        <v>-</v>
      </c>
      <c r="AP77" s="183" t="str">
        <f t="shared" si="63"/>
        <v>-</v>
      </c>
      <c r="AQ77" s="183" t="str">
        <f t="shared" si="63"/>
        <v>-</v>
      </c>
      <c r="AR77" s="183" t="str">
        <f t="shared" si="63"/>
        <v>-</v>
      </c>
      <c r="AS77" s="183" t="str">
        <f t="shared" si="63"/>
        <v>-</v>
      </c>
      <c r="AT77" s="183" t="str">
        <f t="shared" si="63"/>
        <v>-</v>
      </c>
      <c r="AU77" s="183" t="str">
        <f t="shared" si="63"/>
        <v>-</v>
      </c>
      <c r="AV77" s="183" t="str">
        <f t="shared" si="63"/>
        <v>-</v>
      </c>
      <c r="AW77" s="183">
        <f t="shared" si="63"/>
        <v>1</v>
      </c>
      <c r="AX77" s="183" t="str">
        <f t="shared" si="63"/>
        <v>-</v>
      </c>
      <c r="AY77" s="183" t="str">
        <f t="shared" si="63"/>
        <v>-</v>
      </c>
      <c r="AZ77" s="183" t="str">
        <f t="shared" si="63"/>
        <v>-</v>
      </c>
      <c r="BB77" s="183" t="str">
        <f t="shared" si="64"/>
        <v>-</v>
      </c>
      <c r="BC77" s="183" t="str">
        <f t="shared" si="64"/>
        <v>-</v>
      </c>
      <c r="BD77" s="183" t="str">
        <f t="shared" si="64"/>
        <v>-</v>
      </c>
      <c r="BE77" s="183" t="str">
        <f t="shared" si="64"/>
        <v>-</v>
      </c>
      <c r="BF77" s="183" t="str">
        <f t="shared" si="64"/>
        <v>-</v>
      </c>
      <c r="BG77" s="183" t="str">
        <f t="shared" si="64"/>
        <v>-</v>
      </c>
      <c r="BH77" s="183" t="str">
        <f t="shared" si="64"/>
        <v>-</v>
      </c>
      <c r="BI77" s="183" t="str">
        <f t="shared" si="64"/>
        <v>-</v>
      </c>
      <c r="BJ77" s="183" t="str">
        <f t="shared" si="64"/>
        <v>-</v>
      </c>
      <c r="BK77" s="183" t="str">
        <f t="shared" si="64"/>
        <v>-</v>
      </c>
      <c r="BL77" s="183" t="str">
        <f t="shared" si="64"/>
        <v>-</v>
      </c>
      <c r="BM77" s="183" t="str">
        <f t="shared" si="64"/>
        <v>-</v>
      </c>
      <c r="BO77" s="183" t="str">
        <f t="shared" si="65"/>
        <v>-</v>
      </c>
      <c r="BP77" s="183" t="str">
        <f t="shared" si="65"/>
        <v>-</v>
      </c>
      <c r="BQ77" s="183" t="str">
        <f t="shared" si="65"/>
        <v>-</v>
      </c>
      <c r="BR77" s="183" t="str">
        <f t="shared" si="65"/>
        <v>-</v>
      </c>
      <c r="BS77" s="183" t="str">
        <f t="shared" si="65"/>
        <v>-</v>
      </c>
      <c r="BT77" s="183" t="str">
        <f t="shared" si="65"/>
        <v>-</v>
      </c>
      <c r="BU77" s="183" t="str">
        <f t="shared" si="65"/>
        <v>-</v>
      </c>
      <c r="BV77" s="183" t="str">
        <f t="shared" si="65"/>
        <v>-</v>
      </c>
      <c r="BW77" s="183" t="str">
        <f t="shared" si="65"/>
        <v>-</v>
      </c>
      <c r="BX77" s="183" t="str">
        <f t="shared" si="65"/>
        <v>-</v>
      </c>
      <c r="BY77" s="183" t="str">
        <f t="shared" si="65"/>
        <v>-</v>
      </c>
      <c r="BZ77" s="183" t="str">
        <f t="shared" si="65"/>
        <v>-</v>
      </c>
      <c r="CB77" s="183"/>
      <c r="CC77" s="183"/>
      <c r="CD77" s="183"/>
      <c r="CE77" s="183"/>
      <c r="CF77" s="183"/>
      <c r="CG77" s="183"/>
      <c r="CH77" s="183"/>
      <c r="CI77" s="183"/>
      <c r="CJ77" s="183"/>
      <c r="CK77" s="183"/>
      <c r="CL77" s="183"/>
      <c r="CM77" s="183"/>
    </row>
    <row r="78" spans="1:91">
      <c r="A78" s="56"/>
      <c r="B78" s="2" t="s">
        <v>239</v>
      </c>
      <c r="C78" s="68"/>
      <c r="D78" s="68">
        <v>9</v>
      </c>
      <c r="E78" s="68"/>
      <c r="F78" s="68"/>
      <c r="G78" s="68"/>
      <c r="H78" s="176">
        <f>J78/I78*100</f>
        <v>33.333333333333329</v>
      </c>
      <c r="I78" s="2">
        <f>J78+N78</f>
        <v>108</v>
      </c>
      <c r="J78" s="2">
        <f t="shared" si="61"/>
        <v>36</v>
      </c>
      <c r="K78" s="2">
        <v>24</v>
      </c>
      <c r="L78" s="2">
        <v>12</v>
      </c>
      <c r="M78" s="2"/>
      <c r="N78" s="2">
        <v>72</v>
      </c>
      <c r="O78" s="3"/>
      <c r="P78" s="3"/>
      <c r="Q78" s="3"/>
      <c r="R78" s="3"/>
      <c r="S78" s="3"/>
      <c r="T78" s="3"/>
      <c r="U78" s="3"/>
      <c r="V78" s="3"/>
      <c r="W78" s="3">
        <v>3</v>
      </c>
      <c r="X78" s="3"/>
      <c r="Y78" s="3"/>
      <c r="Z78" s="3"/>
      <c r="AB78" s="184" t="str">
        <f t="shared" si="62"/>
        <v>-</v>
      </c>
      <c r="AC78" s="184" t="str">
        <f t="shared" si="62"/>
        <v>-</v>
      </c>
      <c r="AD78" s="184" t="str">
        <f t="shared" si="62"/>
        <v>-</v>
      </c>
      <c r="AE78" s="184" t="str">
        <f t="shared" si="62"/>
        <v>-</v>
      </c>
      <c r="AF78" s="184" t="str">
        <f t="shared" si="62"/>
        <v>-</v>
      </c>
      <c r="AG78" s="184" t="str">
        <f t="shared" si="62"/>
        <v>-</v>
      </c>
      <c r="AH78" s="184" t="str">
        <f t="shared" si="62"/>
        <v>-</v>
      </c>
      <c r="AI78" s="184" t="str">
        <f t="shared" si="62"/>
        <v>-</v>
      </c>
      <c r="AJ78" s="184" t="str">
        <f t="shared" si="62"/>
        <v>-</v>
      </c>
      <c r="AK78" s="184" t="str">
        <f t="shared" si="62"/>
        <v>-</v>
      </c>
      <c r="AL78" s="184" t="str">
        <f t="shared" si="62"/>
        <v>-</v>
      </c>
      <c r="AM78" s="184" t="str">
        <f t="shared" si="62"/>
        <v>-</v>
      </c>
      <c r="AO78" s="183" t="str">
        <f t="shared" si="63"/>
        <v>-</v>
      </c>
      <c r="AP78" s="183" t="str">
        <f t="shared" si="63"/>
        <v>-</v>
      </c>
      <c r="AQ78" s="183" t="str">
        <f t="shared" si="63"/>
        <v>-</v>
      </c>
      <c r="AR78" s="183" t="str">
        <f t="shared" si="63"/>
        <v>-</v>
      </c>
      <c r="AS78" s="183" t="str">
        <f t="shared" si="63"/>
        <v>-</v>
      </c>
      <c r="AT78" s="183" t="str">
        <f t="shared" si="63"/>
        <v>-</v>
      </c>
      <c r="AU78" s="183" t="str">
        <f t="shared" si="63"/>
        <v>-</v>
      </c>
      <c r="AV78" s="183" t="str">
        <f t="shared" si="63"/>
        <v>-</v>
      </c>
      <c r="AW78" s="183">
        <f t="shared" si="63"/>
        <v>1</v>
      </c>
      <c r="AX78" s="183" t="str">
        <f t="shared" si="63"/>
        <v>-</v>
      </c>
      <c r="AY78" s="183" t="str">
        <f t="shared" si="63"/>
        <v>-</v>
      </c>
      <c r="AZ78" s="183" t="str">
        <f t="shared" si="63"/>
        <v>-</v>
      </c>
      <c r="BB78" s="183" t="str">
        <f t="shared" si="64"/>
        <v>-</v>
      </c>
      <c r="BC78" s="183" t="str">
        <f t="shared" si="64"/>
        <v>-</v>
      </c>
      <c r="BD78" s="183" t="str">
        <f t="shared" si="64"/>
        <v>-</v>
      </c>
      <c r="BE78" s="183" t="str">
        <f t="shared" si="64"/>
        <v>-</v>
      </c>
      <c r="BF78" s="183" t="str">
        <f t="shared" si="64"/>
        <v>-</v>
      </c>
      <c r="BG78" s="183" t="str">
        <f t="shared" si="64"/>
        <v>-</v>
      </c>
      <c r="BH78" s="183" t="str">
        <f t="shared" si="64"/>
        <v>-</v>
      </c>
      <c r="BI78" s="183" t="str">
        <f t="shared" si="64"/>
        <v>-</v>
      </c>
      <c r="BJ78" s="183" t="str">
        <f t="shared" si="64"/>
        <v>-</v>
      </c>
      <c r="BK78" s="183" t="str">
        <f t="shared" si="64"/>
        <v>-</v>
      </c>
      <c r="BL78" s="183" t="str">
        <f t="shared" si="64"/>
        <v>-</v>
      </c>
      <c r="BM78" s="183" t="str">
        <f t="shared" si="64"/>
        <v>-</v>
      </c>
      <c r="BO78" s="183" t="str">
        <f t="shared" si="65"/>
        <v>-</v>
      </c>
      <c r="BP78" s="183" t="str">
        <f t="shared" si="65"/>
        <v>-</v>
      </c>
      <c r="BQ78" s="183" t="str">
        <f t="shared" si="65"/>
        <v>-</v>
      </c>
      <c r="BR78" s="183" t="str">
        <f t="shared" si="65"/>
        <v>-</v>
      </c>
      <c r="BS78" s="183" t="str">
        <f t="shared" si="65"/>
        <v>-</v>
      </c>
      <c r="BT78" s="183" t="str">
        <f t="shared" si="65"/>
        <v>-</v>
      </c>
      <c r="BU78" s="183" t="str">
        <f t="shared" si="65"/>
        <v>-</v>
      </c>
      <c r="BV78" s="183" t="str">
        <f t="shared" si="65"/>
        <v>-</v>
      </c>
      <c r="BW78" s="183" t="str">
        <f t="shared" si="65"/>
        <v>-</v>
      </c>
      <c r="BX78" s="183" t="str">
        <f t="shared" si="65"/>
        <v>-</v>
      </c>
      <c r="BY78" s="183" t="str">
        <f t="shared" si="65"/>
        <v>-</v>
      </c>
      <c r="BZ78" s="183" t="str">
        <f t="shared" si="65"/>
        <v>-</v>
      </c>
      <c r="CB78" s="183"/>
      <c r="CC78" s="183"/>
      <c r="CD78" s="183"/>
      <c r="CE78" s="183"/>
      <c r="CF78" s="183"/>
      <c r="CG78" s="183"/>
      <c r="CH78" s="183"/>
      <c r="CI78" s="183"/>
      <c r="CJ78" s="183"/>
      <c r="CK78" s="183"/>
      <c r="CL78" s="183"/>
      <c r="CM78" s="183"/>
    </row>
    <row r="79" spans="1:91">
      <c r="A79" s="76" t="s">
        <v>115</v>
      </c>
      <c r="B79" s="2" t="s">
        <v>151</v>
      </c>
      <c r="C79" s="68"/>
      <c r="D79" s="68">
        <v>12</v>
      </c>
      <c r="E79" s="68"/>
      <c r="F79" s="68"/>
      <c r="G79" s="68"/>
      <c r="H79" s="176">
        <f>J79/I79*100</f>
        <v>32.592592592592595</v>
      </c>
      <c r="I79" s="2">
        <f>J79+N79</f>
        <v>135</v>
      </c>
      <c r="J79" s="2">
        <f t="shared" si="61"/>
        <v>44</v>
      </c>
      <c r="K79" s="3">
        <v>34</v>
      </c>
      <c r="L79" s="3"/>
      <c r="M79" s="3">
        <v>10</v>
      </c>
      <c r="N79" s="3">
        <v>91</v>
      </c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>
        <v>4</v>
      </c>
      <c r="AB79" s="184" t="str">
        <f t="shared" si="62"/>
        <v>-</v>
      </c>
      <c r="AC79" s="184" t="str">
        <f t="shared" si="62"/>
        <v>-</v>
      </c>
      <c r="AD79" s="184" t="str">
        <f t="shared" si="62"/>
        <v>-</v>
      </c>
      <c r="AE79" s="184" t="str">
        <f t="shared" si="62"/>
        <v>-</v>
      </c>
      <c r="AF79" s="184" t="str">
        <f t="shared" si="62"/>
        <v>-</v>
      </c>
      <c r="AG79" s="184" t="str">
        <f t="shared" si="62"/>
        <v>-</v>
      </c>
      <c r="AH79" s="184" t="str">
        <f t="shared" si="62"/>
        <v>-</v>
      </c>
      <c r="AI79" s="184" t="str">
        <f t="shared" si="62"/>
        <v>-</v>
      </c>
      <c r="AJ79" s="184" t="str">
        <f t="shared" si="62"/>
        <v>-</v>
      </c>
      <c r="AK79" s="184" t="str">
        <f t="shared" si="62"/>
        <v>-</v>
      </c>
      <c r="AL79" s="184" t="str">
        <f t="shared" si="62"/>
        <v>-</v>
      </c>
      <c r="AM79" s="184" t="str">
        <f t="shared" si="62"/>
        <v>-</v>
      </c>
      <c r="AO79" s="183" t="str">
        <f t="shared" si="63"/>
        <v>-</v>
      </c>
      <c r="AP79" s="183" t="str">
        <f t="shared" si="63"/>
        <v>-</v>
      </c>
      <c r="AQ79" s="183" t="str">
        <f t="shared" si="63"/>
        <v>-</v>
      </c>
      <c r="AR79" s="183" t="str">
        <f t="shared" si="63"/>
        <v>-</v>
      </c>
      <c r="AS79" s="183" t="str">
        <f t="shared" si="63"/>
        <v>-</v>
      </c>
      <c r="AT79" s="183" t="str">
        <f t="shared" si="63"/>
        <v>-</v>
      </c>
      <c r="AU79" s="183" t="str">
        <f t="shared" si="63"/>
        <v>-</v>
      </c>
      <c r="AV79" s="183" t="str">
        <f t="shared" si="63"/>
        <v>-</v>
      </c>
      <c r="AW79" s="183" t="str">
        <f t="shared" si="63"/>
        <v>-</v>
      </c>
      <c r="AX79" s="183" t="str">
        <f t="shared" si="63"/>
        <v>-</v>
      </c>
      <c r="AY79" s="183" t="str">
        <f t="shared" si="63"/>
        <v>-</v>
      </c>
      <c r="AZ79" s="183">
        <f t="shared" si="63"/>
        <v>1</v>
      </c>
      <c r="BB79" s="183" t="str">
        <f t="shared" si="64"/>
        <v>-</v>
      </c>
      <c r="BC79" s="183" t="str">
        <f t="shared" si="64"/>
        <v>-</v>
      </c>
      <c r="BD79" s="183" t="str">
        <f t="shared" si="64"/>
        <v>-</v>
      </c>
      <c r="BE79" s="183" t="str">
        <f t="shared" si="64"/>
        <v>-</v>
      </c>
      <c r="BF79" s="183" t="str">
        <f t="shared" si="64"/>
        <v>-</v>
      </c>
      <c r="BG79" s="183" t="str">
        <f t="shared" si="64"/>
        <v>-</v>
      </c>
      <c r="BH79" s="183" t="str">
        <f t="shared" si="64"/>
        <v>-</v>
      </c>
      <c r="BI79" s="183" t="str">
        <f t="shared" si="64"/>
        <v>-</v>
      </c>
      <c r="BJ79" s="183" t="str">
        <f t="shared" si="64"/>
        <v>-</v>
      </c>
      <c r="BK79" s="183" t="str">
        <f t="shared" si="64"/>
        <v>-</v>
      </c>
      <c r="BL79" s="183" t="str">
        <f t="shared" si="64"/>
        <v>-</v>
      </c>
      <c r="BM79" s="183" t="str">
        <f t="shared" si="64"/>
        <v>-</v>
      </c>
      <c r="BO79" s="183" t="str">
        <f t="shared" si="65"/>
        <v>-</v>
      </c>
      <c r="BP79" s="183" t="str">
        <f t="shared" si="65"/>
        <v>-</v>
      </c>
      <c r="BQ79" s="183" t="str">
        <f t="shared" si="65"/>
        <v>-</v>
      </c>
      <c r="BR79" s="183" t="str">
        <f t="shared" si="65"/>
        <v>-</v>
      </c>
      <c r="BS79" s="183" t="str">
        <f t="shared" si="65"/>
        <v>-</v>
      </c>
      <c r="BT79" s="183" t="str">
        <f t="shared" si="65"/>
        <v>-</v>
      </c>
      <c r="BU79" s="183" t="str">
        <f t="shared" si="65"/>
        <v>-</v>
      </c>
      <c r="BV79" s="183" t="str">
        <f t="shared" si="65"/>
        <v>-</v>
      </c>
      <c r="BW79" s="183" t="str">
        <f t="shared" si="65"/>
        <v>-</v>
      </c>
      <c r="BX79" s="183" t="str">
        <f t="shared" si="65"/>
        <v>-</v>
      </c>
      <c r="BY79" s="183" t="str">
        <f t="shared" si="65"/>
        <v>-</v>
      </c>
      <c r="BZ79" s="183" t="str">
        <f t="shared" si="65"/>
        <v>-</v>
      </c>
      <c r="CB79" s="183"/>
      <c r="CC79" s="183"/>
      <c r="CD79" s="183"/>
      <c r="CE79" s="183"/>
      <c r="CF79" s="183"/>
      <c r="CG79" s="183"/>
      <c r="CH79" s="183"/>
      <c r="CI79" s="183"/>
      <c r="CJ79" s="183"/>
      <c r="CK79" s="183"/>
      <c r="CL79" s="183"/>
      <c r="CM79" s="183"/>
    </row>
    <row r="80" spans="1:91" ht="26.4">
      <c r="A80" s="76"/>
      <c r="B80" s="75" t="s">
        <v>150</v>
      </c>
      <c r="C80" s="68"/>
      <c r="D80" s="68"/>
      <c r="E80" s="68"/>
      <c r="F80" s="68"/>
      <c r="G80" s="68"/>
      <c r="H80" s="176"/>
      <c r="I80" s="2"/>
      <c r="J80" s="2">
        <f t="shared" si="61"/>
        <v>0</v>
      </c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B80" s="184" t="str">
        <f t="shared" si="62"/>
        <v>-</v>
      </c>
      <c r="AC80" s="184" t="str">
        <f t="shared" si="62"/>
        <v>-</v>
      </c>
      <c r="AD80" s="184" t="str">
        <f t="shared" si="62"/>
        <v>-</v>
      </c>
      <c r="AE80" s="184" t="str">
        <f t="shared" si="62"/>
        <v>-</v>
      </c>
      <c r="AF80" s="184" t="str">
        <f t="shared" si="62"/>
        <v>-</v>
      </c>
      <c r="AG80" s="184" t="str">
        <f t="shared" si="62"/>
        <v>-</v>
      </c>
      <c r="AH80" s="184" t="str">
        <f t="shared" si="62"/>
        <v>-</v>
      </c>
      <c r="AI80" s="184" t="str">
        <f t="shared" si="62"/>
        <v>-</v>
      </c>
      <c r="AJ80" s="184" t="str">
        <f t="shared" si="62"/>
        <v>-</v>
      </c>
      <c r="AK80" s="184" t="str">
        <f t="shared" si="62"/>
        <v>-</v>
      </c>
      <c r="AL80" s="184" t="str">
        <f t="shared" si="62"/>
        <v>-</v>
      </c>
      <c r="AM80" s="184" t="str">
        <f t="shared" si="62"/>
        <v>-</v>
      </c>
      <c r="AO80" s="183" t="str">
        <f t="shared" si="63"/>
        <v>-</v>
      </c>
      <c r="AP80" s="183" t="str">
        <f t="shared" si="63"/>
        <v>-</v>
      </c>
      <c r="AQ80" s="183" t="str">
        <f t="shared" si="63"/>
        <v>-</v>
      </c>
      <c r="AR80" s="183" t="str">
        <f t="shared" si="63"/>
        <v>-</v>
      </c>
      <c r="AS80" s="183" t="str">
        <f t="shared" si="63"/>
        <v>-</v>
      </c>
      <c r="AT80" s="183" t="str">
        <f t="shared" si="63"/>
        <v>-</v>
      </c>
      <c r="AU80" s="183" t="str">
        <f t="shared" si="63"/>
        <v>-</v>
      </c>
      <c r="AV80" s="183" t="str">
        <f t="shared" si="63"/>
        <v>-</v>
      </c>
      <c r="AW80" s="183" t="str">
        <f t="shared" si="63"/>
        <v>-</v>
      </c>
      <c r="AX80" s="183" t="str">
        <f t="shared" si="63"/>
        <v>-</v>
      </c>
      <c r="AY80" s="183" t="str">
        <f t="shared" si="63"/>
        <v>-</v>
      </c>
      <c r="AZ80" s="183" t="str">
        <f t="shared" si="63"/>
        <v>-</v>
      </c>
      <c r="BB80" s="183" t="str">
        <f t="shared" si="64"/>
        <v>-</v>
      </c>
      <c r="BC80" s="183" t="str">
        <f t="shared" si="64"/>
        <v>-</v>
      </c>
      <c r="BD80" s="183" t="str">
        <f t="shared" si="64"/>
        <v>-</v>
      </c>
      <c r="BE80" s="183" t="str">
        <f t="shared" si="64"/>
        <v>-</v>
      </c>
      <c r="BF80" s="183" t="str">
        <f t="shared" si="64"/>
        <v>-</v>
      </c>
      <c r="BG80" s="183" t="str">
        <f t="shared" si="64"/>
        <v>-</v>
      </c>
      <c r="BH80" s="183" t="str">
        <f t="shared" si="64"/>
        <v>-</v>
      </c>
      <c r="BI80" s="183" t="str">
        <f t="shared" si="64"/>
        <v>-</v>
      </c>
      <c r="BJ80" s="183" t="str">
        <f t="shared" si="64"/>
        <v>-</v>
      </c>
      <c r="BK80" s="183" t="str">
        <f t="shared" si="64"/>
        <v>-</v>
      </c>
      <c r="BL80" s="183" t="str">
        <f t="shared" si="64"/>
        <v>-</v>
      </c>
      <c r="BM80" s="183" t="str">
        <f t="shared" si="64"/>
        <v>-</v>
      </c>
      <c r="BO80" s="183" t="str">
        <f t="shared" si="65"/>
        <v>-</v>
      </c>
      <c r="BP80" s="183" t="str">
        <f t="shared" si="65"/>
        <v>-</v>
      </c>
      <c r="BQ80" s="183" t="str">
        <f t="shared" si="65"/>
        <v>-</v>
      </c>
      <c r="BR80" s="183" t="str">
        <f t="shared" si="65"/>
        <v>-</v>
      </c>
      <c r="BS80" s="183" t="str">
        <f t="shared" si="65"/>
        <v>-</v>
      </c>
      <c r="BT80" s="183" t="str">
        <f t="shared" si="65"/>
        <v>-</v>
      </c>
      <c r="BU80" s="183" t="str">
        <f t="shared" si="65"/>
        <v>-</v>
      </c>
      <c r="BV80" s="183" t="str">
        <f t="shared" si="65"/>
        <v>-</v>
      </c>
      <c r="BW80" s="183" t="str">
        <f t="shared" si="65"/>
        <v>-</v>
      </c>
      <c r="BX80" s="183" t="str">
        <f t="shared" si="65"/>
        <v>-</v>
      </c>
      <c r="BY80" s="183" t="str">
        <f t="shared" si="65"/>
        <v>-</v>
      </c>
      <c r="BZ80" s="183" t="str">
        <f t="shared" si="65"/>
        <v>-</v>
      </c>
      <c r="CB80" s="183"/>
      <c r="CC80" s="183"/>
      <c r="CD80" s="183"/>
      <c r="CE80" s="183"/>
      <c r="CF80" s="183"/>
      <c r="CG80" s="183"/>
      <c r="CH80" s="183"/>
      <c r="CI80" s="183"/>
      <c r="CJ80" s="183"/>
      <c r="CK80" s="183"/>
      <c r="CL80" s="183"/>
      <c r="CM80" s="183"/>
    </row>
    <row r="81" spans="1:91">
      <c r="A81" s="76" t="s">
        <v>116</v>
      </c>
      <c r="B81" s="2" t="s">
        <v>153</v>
      </c>
      <c r="C81" s="68"/>
      <c r="D81" s="68">
        <v>12</v>
      </c>
      <c r="E81" s="68"/>
      <c r="F81" s="68"/>
      <c r="G81" s="68"/>
      <c r="H81" s="176">
        <f>J81/I81*100</f>
        <v>32.592592592592595</v>
      </c>
      <c r="I81" s="2">
        <f>J81+N81</f>
        <v>135</v>
      </c>
      <c r="J81" s="2">
        <f t="shared" si="61"/>
        <v>44</v>
      </c>
      <c r="K81" s="3">
        <v>34</v>
      </c>
      <c r="L81" s="3"/>
      <c r="M81" s="3">
        <v>10</v>
      </c>
      <c r="N81" s="3">
        <v>91</v>
      </c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>
        <v>4</v>
      </c>
      <c r="AB81" s="184" t="str">
        <f t="shared" si="62"/>
        <v>-</v>
      </c>
      <c r="AC81" s="184" t="str">
        <f t="shared" si="62"/>
        <v>-</v>
      </c>
      <c r="AD81" s="184" t="str">
        <f t="shared" si="62"/>
        <v>-</v>
      </c>
      <c r="AE81" s="184" t="str">
        <f t="shared" si="62"/>
        <v>-</v>
      </c>
      <c r="AF81" s="184" t="str">
        <f t="shared" si="62"/>
        <v>-</v>
      </c>
      <c r="AG81" s="184" t="str">
        <f t="shared" si="62"/>
        <v>-</v>
      </c>
      <c r="AH81" s="184" t="str">
        <f t="shared" si="62"/>
        <v>-</v>
      </c>
      <c r="AI81" s="184" t="str">
        <f t="shared" si="62"/>
        <v>-</v>
      </c>
      <c r="AJ81" s="184" t="str">
        <f t="shared" si="62"/>
        <v>-</v>
      </c>
      <c r="AK81" s="184" t="str">
        <f t="shared" si="62"/>
        <v>-</v>
      </c>
      <c r="AL81" s="184" t="str">
        <f t="shared" si="62"/>
        <v>-</v>
      </c>
      <c r="AM81" s="184" t="str">
        <f t="shared" si="62"/>
        <v>-</v>
      </c>
      <c r="AO81" s="183" t="str">
        <f t="shared" si="63"/>
        <v>-</v>
      </c>
      <c r="AP81" s="183" t="str">
        <f t="shared" si="63"/>
        <v>-</v>
      </c>
      <c r="AQ81" s="183" t="str">
        <f t="shared" si="63"/>
        <v>-</v>
      </c>
      <c r="AR81" s="183" t="str">
        <f t="shared" si="63"/>
        <v>-</v>
      </c>
      <c r="AS81" s="183" t="str">
        <f t="shared" si="63"/>
        <v>-</v>
      </c>
      <c r="AT81" s="183" t="str">
        <f t="shared" si="63"/>
        <v>-</v>
      </c>
      <c r="AU81" s="183" t="str">
        <f t="shared" si="63"/>
        <v>-</v>
      </c>
      <c r="AV81" s="183" t="str">
        <f t="shared" si="63"/>
        <v>-</v>
      </c>
      <c r="AW81" s="183" t="str">
        <f t="shared" si="63"/>
        <v>-</v>
      </c>
      <c r="AX81" s="183" t="str">
        <f t="shared" si="63"/>
        <v>-</v>
      </c>
      <c r="AY81" s="183" t="str">
        <f t="shared" si="63"/>
        <v>-</v>
      </c>
      <c r="AZ81" s="183">
        <f t="shared" si="63"/>
        <v>1</v>
      </c>
      <c r="BB81" s="183" t="str">
        <f t="shared" si="64"/>
        <v>-</v>
      </c>
      <c r="BC81" s="183" t="str">
        <f t="shared" si="64"/>
        <v>-</v>
      </c>
      <c r="BD81" s="183" t="str">
        <f t="shared" si="64"/>
        <v>-</v>
      </c>
      <c r="BE81" s="183" t="str">
        <f t="shared" si="64"/>
        <v>-</v>
      </c>
      <c r="BF81" s="183" t="str">
        <f t="shared" si="64"/>
        <v>-</v>
      </c>
      <c r="BG81" s="183" t="str">
        <f t="shared" si="64"/>
        <v>-</v>
      </c>
      <c r="BH81" s="183" t="str">
        <f t="shared" si="64"/>
        <v>-</v>
      </c>
      <c r="BI81" s="183" t="str">
        <f t="shared" si="64"/>
        <v>-</v>
      </c>
      <c r="BJ81" s="183" t="str">
        <f t="shared" si="64"/>
        <v>-</v>
      </c>
      <c r="BK81" s="183" t="str">
        <f t="shared" si="64"/>
        <v>-</v>
      </c>
      <c r="BL81" s="183" t="str">
        <f t="shared" si="64"/>
        <v>-</v>
      </c>
      <c r="BM81" s="183" t="str">
        <f t="shared" si="64"/>
        <v>-</v>
      </c>
      <c r="BO81" s="183" t="str">
        <f t="shared" si="65"/>
        <v>-</v>
      </c>
      <c r="BP81" s="183" t="str">
        <f t="shared" si="65"/>
        <v>-</v>
      </c>
      <c r="BQ81" s="183" t="str">
        <f t="shared" si="65"/>
        <v>-</v>
      </c>
      <c r="BR81" s="183" t="str">
        <f t="shared" si="65"/>
        <v>-</v>
      </c>
      <c r="BS81" s="183" t="str">
        <f t="shared" si="65"/>
        <v>-</v>
      </c>
      <c r="BT81" s="183" t="str">
        <f t="shared" si="65"/>
        <v>-</v>
      </c>
      <c r="BU81" s="183" t="str">
        <f t="shared" si="65"/>
        <v>-</v>
      </c>
      <c r="BV81" s="183" t="str">
        <f t="shared" si="65"/>
        <v>-</v>
      </c>
      <c r="BW81" s="183" t="str">
        <f t="shared" si="65"/>
        <v>-</v>
      </c>
      <c r="BX81" s="183" t="str">
        <f t="shared" si="65"/>
        <v>-</v>
      </c>
      <c r="BY81" s="183" t="str">
        <f t="shared" si="65"/>
        <v>-</v>
      </c>
      <c r="BZ81" s="183" t="str">
        <f t="shared" si="65"/>
        <v>-</v>
      </c>
      <c r="CB81" s="183"/>
      <c r="CC81" s="183"/>
      <c r="CD81" s="183"/>
      <c r="CE81" s="183"/>
      <c r="CF81" s="183"/>
      <c r="CG81" s="183"/>
      <c r="CH81" s="183"/>
      <c r="CI81" s="183"/>
      <c r="CJ81" s="183"/>
      <c r="CK81" s="183"/>
      <c r="CL81" s="183"/>
      <c r="CM81" s="183"/>
    </row>
    <row r="82" spans="1:91">
      <c r="A82" s="76"/>
      <c r="B82" s="21" t="s">
        <v>154</v>
      </c>
      <c r="C82" s="172"/>
      <c r="D82" s="68"/>
      <c r="E82" s="68"/>
      <c r="F82" s="68"/>
      <c r="G82" s="68"/>
      <c r="H82" s="176"/>
      <c r="I82" s="2"/>
      <c r="J82" s="2">
        <f t="shared" si="61"/>
        <v>0</v>
      </c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B82" s="184" t="str">
        <f t="shared" si="62"/>
        <v>-</v>
      </c>
      <c r="AC82" s="184" t="str">
        <f t="shared" si="62"/>
        <v>-</v>
      </c>
      <c r="AD82" s="184" t="str">
        <f t="shared" si="62"/>
        <v>-</v>
      </c>
      <c r="AE82" s="184" t="str">
        <f t="shared" si="62"/>
        <v>-</v>
      </c>
      <c r="AF82" s="184" t="str">
        <f t="shared" si="62"/>
        <v>-</v>
      </c>
      <c r="AG82" s="184" t="str">
        <f t="shared" si="62"/>
        <v>-</v>
      </c>
      <c r="AH82" s="184" t="str">
        <f t="shared" si="62"/>
        <v>-</v>
      </c>
      <c r="AI82" s="184" t="str">
        <f t="shared" si="62"/>
        <v>-</v>
      </c>
      <c r="AJ82" s="184" t="str">
        <f t="shared" si="62"/>
        <v>-</v>
      </c>
      <c r="AK82" s="184" t="str">
        <f t="shared" si="62"/>
        <v>-</v>
      </c>
      <c r="AL82" s="184" t="str">
        <f t="shared" si="62"/>
        <v>-</v>
      </c>
      <c r="AM82" s="184" t="str">
        <f t="shared" si="62"/>
        <v>-</v>
      </c>
      <c r="AO82" s="183" t="str">
        <f t="shared" si="63"/>
        <v>-</v>
      </c>
      <c r="AP82" s="183" t="str">
        <f t="shared" si="63"/>
        <v>-</v>
      </c>
      <c r="AQ82" s="183" t="str">
        <f t="shared" si="63"/>
        <v>-</v>
      </c>
      <c r="AR82" s="183" t="str">
        <f t="shared" si="63"/>
        <v>-</v>
      </c>
      <c r="AS82" s="183" t="str">
        <f t="shared" si="63"/>
        <v>-</v>
      </c>
      <c r="AT82" s="183" t="str">
        <f t="shared" si="63"/>
        <v>-</v>
      </c>
      <c r="AU82" s="183" t="str">
        <f t="shared" si="63"/>
        <v>-</v>
      </c>
      <c r="AV82" s="183" t="str">
        <f t="shared" si="63"/>
        <v>-</v>
      </c>
      <c r="AW82" s="183" t="str">
        <f t="shared" si="63"/>
        <v>-</v>
      </c>
      <c r="AX82" s="183" t="str">
        <f t="shared" si="63"/>
        <v>-</v>
      </c>
      <c r="AY82" s="183" t="str">
        <f t="shared" si="63"/>
        <v>-</v>
      </c>
      <c r="AZ82" s="183" t="str">
        <f t="shared" si="63"/>
        <v>-</v>
      </c>
      <c r="BB82" s="183" t="str">
        <f t="shared" si="64"/>
        <v>-</v>
      </c>
      <c r="BC82" s="183" t="str">
        <f t="shared" si="64"/>
        <v>-</v>
      </c>
      <c r="BD82" s="183" t="str">
        <f t="shared" si="64"/>
        <v>-</v>
      </c>
      <c r="BE82" s="183" t="str">
        <f t="shared" si="64"/>
        <v>-</v>
      </c>
      <c r="BF82" s="183" t="str">
        <f t="shared" si="64"/>
        <v>-</v>
      </c>
      <c r="BG82" s="183" t="str">
        <f t="shared" si="64"/>
        <v>-</v>
      </c>
      <c r="BH82" s="183" t="str">
        <f t="shared" si="64"/>
        <v>-</v>
      </c>
      <c r="BI82" s="183" t="str">
        <f t="shared" si="64"/>
        <v>-</v>
      </c>
      <c r="BJ82" s="183" t="str">
        <f t="shared" si="64"/>
        <v>-</v>
      </c>
      <c r="BK82" s="183" t="str">
        <f t="shared" si="64"/>
        <v>-</v>
      </c>
      <c r="BL82" s="183" t="str">
        <f t="shared" si="64"/>
        <v>-</v>
      </c>
      <c r="BM82" s="183" t="str">
        <f t="shared" si="64"/>
        <v>-</v>
      </c>
      <c r="BO82" s="183" t="str">
        <f t="shared" si="65"/>
        <v>-</v>
      </c>
      <c r="BP82" s="183" t="str">
        <f t="shared" si="65"/>
        <v>-</v>
      </c>
      <c r="BQ82" s="183" t="str">
        <f t="shared" si="65"/>
        <v>-</v>
      </c>
      <c r="BR82" s="183" t="str">
        <f t="shared" si="65"/>
        <v>-</v>
      </c>
      <c r="BS82" s="183" t="str">
        <f t="shared" si="65"/>
        <v>-</v>
      </c>
      <c r="BT82" s="183" t="str">
        <f t="shared" si="65"/>
        <v>-</v>
      </c>
      <c r="BU82" s="183" t="str">
        <f t="shared" si="65"/>
        <v>-</v>
      </c>
      <c r="BV82" s="183" t="str">
        <f t="shared" si="65"/>
        <v>-</v>
      </c>
      <c r="BW82" s="183" t="str">
        <f t="shared" si="65"/>
        <v>-</v>
      </c>
      <c r="BX82" s="183" t="str">
        <f t="shared" si="65"/>
        <v>-</v>
      </c>
      <c r="BY82" s="183" t="str">
        <f t="shared" si="65"/>
        <v>-</v>
      </c>
      <c r="BZ82" s="183" t="str">
        <f t="shared" si="65"/>
        <v>-</v>
      </c>
      <c r="CB82" s="183"/>
      <c r="CC82" s="183"/>
      <c r="CD82" s="183"/>
      <c r="CE82" s="183"/>
      <c r="CF82" s="183"/>
      <c r="CG82" s="183"/>
      <c r="CH82" s="183"/>
      <c r="CI82" s="183"/>
      <c r="CJ82" s="183"/>
      <c r="CK82" s="183"/>
      <c r="CL82" s="183"/>
      <c r="CM82" s="183"/>
    </row>
    <row r="83" spans="1:91" ht="13.8" thickBot="1">
      <c r="A83" s="171" t="s">
        <v>117</v>
      </c>
      <c r="B83" s="28" t="s">
        <v>46</v>
      </c>
      <c r="C83" s="194"/>
      <c r="D83" s="194">
        <v>10</v>
      </c>
      <c r="E83" s="194"/>
      <c r="F83" s="194"/>
      <c r="G83" s="194"/>
      <c r="H83" s="176">
        <f>J83/I83*100</f>
        <v>38.888888888888893</v>
      </c>
      <c r="I83" s="80">
        <f>J83+N83</f>
        <v>108</v>
      </c>
      <c r="J83" s="80">
        <f t="shared" si="61"/>
        <v>42</v>
      </c>
      <c r="K83" s="32"/>
      <c r="L83" s="32"/>
      <c r="M83" s="32">
        <v>42</v>
      </c>
      <c r="N83" s="32">
        <v>66</v>
      </c>
      <c r="O83" s="32"/>
      <c r="P83" s="32"/>
      <c r="Q83" s="32"/>
      <c r="R83" s="32"/>
      <c r="S83" s="32"/>
      <c r="T83" s="32"/>
      <c r="U83" s="32"/>
      <c r="V83" s="32"/>
      <c r="W83" s="32"/>
      <c r="X83" s="32">
        <v>3</v>
      </c>
      <c r="Y83" s="32"/>
      <c r="Z83" s="32"/>
      <c r="AB83" s="184" t="str">
        <f t="shared" si="62"/>
        <v>-</v>
      </c>
      <c r="AC83" s="184" t="str">
        <f t="shared" si="62"/>
        <v>-</v>
      </c>
      <c r="AD83" s="184" t="str">
        <f t="shared" si="62"/>
        <v>-</v>
      </c>
      <c r="AE83" s="184" t="str">
        <f t="shared" si="62"/>
        <v>-</v>
      </c>
      <c r="AF83" s="184" t="str">
        <f t="shared" si="62"/>
        <v>-</v>
      </c>
      <c r="AG83" s="184" t="str">
        <f t="shared" si="62"/>
        <v>-</v>
      </c>
      <c r="AH83" s="184" t="str">
        <f t="shared" si="62"/>
        <v>-</v>
      </c>
      <c r="AI83" s="184" t="str">
        <f t="shared" si="62"/>
        <v>-</v>
      </c>
      <c r="AJ83" s="184" t="str">
        <f t="shared" si="62"/>
        <v>-</v>
      </c>
      <c r="AK83" s="184" t="str">
        <f t="shared" si="62"/>
        <v>-</v>
      </c>
      <c r="AL83" s="184" t="str">
        <f t="shared" si="62"/>
        <v>-</v>
      </c>
      <c r="AM83" s="184" t="str">
        <f t="shared" si="62"/>
        <v>-</v>
      </c>
      <c r="AO83" s="183" t="str">
        <f t="shared" si="63"/>
        <v>-</v>
      </c>
      <c r="AP83" s="183" t="str">
        <f t="shared" si="63"/>
        <v>-</v>
      </c>
      <c r="AQ83" s="183" t="str">
        <f t="shared" si="63"/>
        <v>-</v>
      </c>
      <c r="AR83" s="183" t="str">
        <f t="shared" si="63"/>
        <v>-</v>
      </c>
      <c r="AS83" s="183" t="str">
        <f t="shared" si="63"/>
        <v>-</v>
      </c>
      <c r="AT83" s="183" t="str">
        <f t="shared" si="63"/>
        <v>-</v>
      </c>
      <c r="AU83" s="183" t="str">
        <f t="shared" si="63"/>
        <v>-</v>
      </c>
      <c r="AV83" s="183" t="str">
        <f t="shared" si="63"/>
        <v>-</v>
      </c>
      <c r="AW83" s="183" t="str">
        <f t="shared" si="63"/>
        <v>-</v>
      </c>
      <c r="AX83" s="183">
        <f t="shared" si="63"/>
        <v>1</v>
      </c>
      <c r="AY83" s="183" t="str">
        <f t="shared" si="63"/>
        <v>-</v>
      </c>
      <c r="AZ83" s="183" t="str">
        <f t="shared" si="63"/>
        <v>-</v>
      </c>
      <c r="BB83" s="183" t="str">
        <f t="shared" si="64"/>
        <v>-</v>
      </c>
      <c r="BC83" s="183" t="str">
        <f t="shared" si="64"/>
        <v>-</v>
      </c>
      <c r="BD83" s="183" t="str">
        <f t="shared" si="64"/>
        <v>-</v>
      </c>
      <c r="BE83" s="183" t="str">
        <f t="shared" si="64"/>
        <v>-</v>
      </c>
      <c r="BF83" s="183" t="str">
        <f t="shared" si="64"/>
        <v>-</v>
      </c>
      <c r="BG83" s="183" t="str">
        <f t="shared" si="64"/>
        <v>-</v>
      </c>
      <c r="BH83" s="183" t="str">
        <f t="shared" si="64"/>
        <v>-</v>
      </c>
      <c r="BI83" s="183" t="str">
        <f t="shared" si="64"/>
        <v>-</v>
      </c>
      <c r="BJ83" s="183" t="str">
        <f t="shared" si="64"/>
        <v>-</v>
      </c>
      <c r="BK83" s="183" t="str">
        <f t="shared" si="64"/>
        <v>-</v>
      </c>
      <c r="BL83" s="183" t="str">
        <f t="shared" si="64"/>
        <v>-</v>
      </c>
      <c r="BM83" s="183" t="str">
        <f t="shared" si="64"/>
        <v>-</v>
      </c>
      <c r="BO83" s="183" t="str">
        <f t="shared" si="65"/>
        <v>-</v>
      </c>
      <c r="BP83" s="183" t="str">
        <f t="shared" si="65"/>
        <v>-</v>
      </c>
      <c r="BQ83" s="183" t="str">
        <f t="shared" si="65"/>
        <v>-</v>
      </c>
      <c r="BR83" s="183" t="str">
        <f t="shared" si="65"/>
        <v>-</v>
      </c>
      <c r="BS83" s="183" t="str">
        <f t="shared" si="65"/>
        <v>-</v>
      </c>
      <c r="BT83" s="183" t="str">
        <f t="shared" si="65"/>
        <v>-</v>
      </c>
      <c r="BU83" s="183" t="str">
        <f t="shared" si="65"/>
        <v>-</v>
      </c>
      <c r="BV83" s="183" t="str">
        <f t="shared" si="65"/>
        <v>-</v>
      </c>
      <c r="BW83" s="183" t="str">
        <f t="shared" si="65"/>
        <v>-</v>
      </c>
      <c r="BX83" s="183" t="str">
        <f t="shared" si="65"/>
        <v>-</v>
      </c>
      <c r="BY83" s="183" t="str">
        <f t="shared" si="65"/>
        <v>-</v>
      </c>
      <c r="BZ83" s="183" t="str">
        <f t="shared" si="65"/>
        <v>-</v>
      </c>
      <c r="CB83" s="183"/>
      <c r="CC83" s="183"/>
      <c r="CD83" s="183"/>
      <c r="CE83" s="183"/>
      <c r="CF83" s="183"/>
      <c r="CG83" s="183"/>
      <c r="CH83" s="183"/>
      <c r="CI83" s="183"/>
      <c r="CJ83" s="183"/>
      <c r="CK83" s="183"/>
      <c r="CL83" s="183"/>
      <c r="CM83" s="183"/>
    </row>
    <row r="84" spans="1:91">
      <c r="A84" s="170"/>
      <c r="B84" s="79" t="s">
        <v>118</v>
      </c>
      <c r="C84" s="18"/>
      <c r="D84" s="18"/>
      <c r="E84" s="18"/>
      <c r="F84" s="18"/>
      <c r="G84" s="18"/>
      <c r="H84" s="20"/>
      <c r="I84" s="1">
        <f t="shared" ref="I84:N84" si="66">SUM(I85:I87)</f>
        <v>317</v>
      </c>
      <c r="J84" s="27">
        <f t="shared" si="66"/>
        <v>0</v>
      </c>
      <c r="K84" s="1">
        <f t="shared" si="66"/>
        <v>0</v>
      </c>
      <c r="L84" s="1">
        <f t="shared" si="66"/>
        <v>0</v>
      </c>
      <c r="M84" s="1">
        <f t="shared" si="66"/>
        <v>210</v>
      </c>
      <c r="N84" s="1">
        <f t="shared" si="66"/>
        <v>105</v>
      </c>
      <c r="O84" s="188"/>
      <c r="P84" s="21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</row>
    <row r="85" spans="1:91">
      <c r="A85" s="77"/>
      <c r="B85" s="18" t="s">
        <v>119</v>
      </c>
      <c r="C85" s="18"/>
      <c r="D85" s="18"/>
      <c r="E85" s="18"/>
      <c r="F85" s="18"/>
      <c r="G85" s="18"/>
      <c r="H85" s="18"/>
      <c r="I85" s="1">
        <v>45</v>
      </c>
      <c r="J85" s="1"/>
      <c r="K85" s="18"/>
      <c r="L85" s="18"/>
      <c r="M85" s="18">
        <v>30</v>
      </c>
      <c r="N85" s="18">
        <v>15</v>
      </c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91">
      <c r="A86" s="77"/>
      <c r="B86" s="18" t="s">
        <v>120</v>
      </c>
      <c r="C86" s="18"/>
      <c r="D86" s="18"/>
      <c r="E86" s="18"/>
      <c r="F86" s="18"/>
      <c r="G86" s="18"/>
      <c r="H86" s="18"/>
      <c r="I86" s="1">
        <v>92</v>
      </c>
      <c r="J86" s="1"/>
      <c r="K86" s="18"/>
      <c r="L86" s="18"/>
      <c r="M86" s="18">
        <v>60</v>
      </c>
      <c r="N86" s="18">
        <v>30</v>
      </c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91">
      <c r="A87" s="77"/>
      <c r="B87" s="78" t="s">
        <v>121</v>
      </c>
      <c r="C87" s="18"/>
      <c r="D87" s="18"/>
      <c r="E87" s="18"/>
      <c r="F87" s="18"/>
      <c r="G87" s="18"/>
      <c r="H87" s="18"/>
      <c r="I87" s="1">
        <v>180</v>
      </c>
      <c r="J87" s="1"/>
      <c r="K87" s="18"/>
      <c r="L87" s="18"/>
      <c r="M87" s="18">
        <v>120</v>
      </c>
      <c r="N87" s="18">
        <v>60</v>
      </c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91">
      <c r="A88" s="17"/>
      <c r="B88" s="58" t="s">
        <v>122</v>
      </c>
      <c r="C88" s="3"/>
      <c r="D88" s="62"/>
      <c r="E88" s="62"/>
      <c r="F88" s="62"/>
      <c r="G88" s="173"/>
      <c r="H88" s="175">
        <f>J88/I88*100</f>
        <v>51.638689048760988</v>
      </c>
      <c r="I88" s="62">
        <f t="shared" ref="I88:Z88" si="67">I8+I21+I32+I56+I65+I74</f>
        <v>7506</v>
      </c>
      <c r="J88" s="62">
        <f t="shared" si="67"/>
        <v>3876</v>
      </c>
      <c r="K88" s="62">
        <f t="shared" si="67"/>
        <v>1980</v>
      </c>
      <c r="L88" s="62">
        <f t="shared" si="67"/>
        <v>526</v>
      </c>
      <c r="M88" s="62">
        <f t="shared" si="67"/>
        <v>1440</v>
      </c>
      <c r="N88" s="62">
        <f t="shared" si="67"/>
        <v>3560</v>
      </c>
      <c r="O88" s="3">
        <f t="shared" si="67"/>
        <v>30</v>
      </c>
      <c r="P88" s="3">
        <f t="shared" si="67"/>
        <v>30</v>
      </c>
      <c r="Q88" s="3">
        <f t="shared" si="67"/>
        <v>30</v>
      </c>
      <c r="R88" s="3">
        <f t="shared" si="67"/>
        <v>30</v>
      </c>
      <c r="S88" s="3">
        <f t="shared" si="67"/>
        <v>28</v>
      </c>
      <c r="T88" s="3">
        <f t="shared" si="67"/>
        <v>28</v>
      </c>
      <c r="U88" s="3">
        <f t="shared" si="67"/>
        <v>28</v>
      </c>
      <c r="V88" s="3">
        <f t="shared" si="67"/>
        <v>28</v>
      </c>
      <c r="W88" s="3">
        <f t="shared" si="67"/>
        <v>28</v>
      </c>
      <c r="X88" s="3">
        <f t="shared" si="67"/>
        <v>28</v>
      </c>
      <c r="Y88" s="3">
        <f t="shared" si="67"/>
        <v>28</v>
      </c>
      <c r="Z88" s="3">
        <f t="shared" si="67"/>
        <v>28</v>
      </c>
    </row>
    <row r="89" spans="1:91" ht="13.8" thickBot="1">
      <c r="A89" s="72"/>
      <c r="B89" s="59"/>
      <c r="C89" s="3"/>
      <c r="D89" s="5" t="s">
        <v>123</v>
      </c>
      <c r="E89" s="5"/>
      <c r="F89" s="5"/>
      <c r="G89" s="5"/>
      <c r="H89" s="5"/>
      <c r="I89" s="81">
        <f>ROUND(I88/54,1)</f>
        <v>139</v>
      </c>
      <c r="J89" s="81"/>
      <c r="K89" s="81"/>
      <c r="L89" s="81"/>
      <c r="M89" s="2"/>
      <c r="N89" s="81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91">
      <c r="A90" s="22"/>
      <c r="B90" s="23" t="s">
        <v>124</v>
      </c>
      <c r="C90" s="23"/>
      <c r="D90" s="23"/>
      <c r="E90" s="23"/>
      <c r="F90" s="19"/>
      <c r="G90" s="19"/>
      <c r="H90" s="19"/>
      <c r="I90" s="20">
        <f t="shared" ref="I90:N90" si="68">I8+I21+I32+I56+I65+I74</f>
        <v>7506</v>
      </c>
      <c r="J90" s="20">
        <f t="shared" si="68"/>
        <v>3876</v>
      </c>
      <c r="K90" s="20">
        <f t="shared" si="68"/>
        <v>1980</v>
      </c>
      <c r="L90" s="20">
        <f t="shared" si="68"/>
        <v>526</v>
      </c>
      <c r="M90" s="20">
        <f t="shared" si="68"/>
        <v>1440</v>
      </c>
      <c r="N90" s="20">
        <f t="shared" si="68"/>
        <v>3560</v>
      </c>
      <c r="O90" s="20">
        <f t="shared" ref="O90:Z90" si="69">O8+O21+O32+O56+O65</f>
        <v>30</v>
      </c>
      <c r="P90" s="20">
        <f t="shared" si="69"/>
        <v>30</v>
      </c>
      <c r="Q90" s="20">
        <f t="shared" si="69"/>
        <v>30</v>
      </c>
      <c r="R90" s="20">
        <f t="shared" si="69"/>
        <v>30</v>
      </c>
      <c r="S90" s="20">
        <f t="shared" si="69"/>
        <v>28</v>
      </c>
      <c r="T90" s="20">
        <f t="shared" si="69"/>
        <v>28</v>
      </c>
      <c r="U90" s="20">
        <f t="shared" si="69"/>
        <v>28</v>
      </c>
      <c r="V90" s="20">
        <f t="shared" si="69"/>
        <v>28</v>
      </c>
      <c r="W90" s="20">
        <f t="shared" si="69"/>
        <v>21</v>
      </c>
      <c r="X90" s="20">
        <f t="shared" si="69"/>
        <v>25</v>
      </c>
      <c r="Y90" s="20">
        <f t="shared" si="69"/>
        <v>28</v>
      </c>
      <c r="Z90" s="20">
        <f t="shared" si="69"/>
        <v>16</v>
      </c>
      <c r="AB90" s="181">
        <f t="shared" ref="AB90:CM90" si="70">SUM(AB8+AB21+AB32+AB56+AB65+AB74)</f>
        <v>4</v>
      </c>
      <c r="AC90" s="181">
        <f t="shared" si="70"/>
        <v>2</v>
      </c>
      <c r="AD90" s="181">
        <f t="shared" si="70"/>
        <v>5</v>
      </c>
      <c r="AE90" s="181">
        <f t="shared" si="70"/>
        <v>5</v>
      </c>
      <c r="AF90" s="181">
        <f t="shared" si="70"/>
        <v>1</v>
      </c>
      <c r="AG90" s="181">
        <f t="shared" si="70"/>
        <v>2</v>
      </c>
      <c r="AH90" s="181">
        <f t="shared" si="70"/>
        <v>4</v>
      </c>
      <c r="AI90" s="181">
        <f t="shared" si="70"/>
        <v>1</v>
      </c>
      <c r="AJ90" s="181">
        <f t="shared" si="70"/>
        <v>4</v>
      </c>
      <c r="AK90" s="181">
        <f t="shared" si="70"/>
        <v>4</v>
      </c>
      <c r="AL90" s="181">
        <f t="shared" si="70"/>
        <v>1</v>
      </c>
      <c r="AM90" s="181">
        <f t="shared" si="70"/>
        <v>1</v>
      </c>
      <c r="AN90" s="1"/>
      <c r="AO90" s="181">
        <f t="shared" si="70"/>
        <v>5</v>
      </c>
      <c r="AP90" s="181">
        <f t="shared" si="70"/>
        <v>4</v>
      </c>
      <c r="AQ90" s="181">
        <f t="shared" si="70"/>
        <v>4</v>
      </c>
      <c r="AR90" s="181">
        <f t="shared" si="70"/>
        <v>3</v>
      </c>
      <c r="AS90" s="181">
        <f t="shared" si="70"/>
        <v>4</v>
      </c>
      <c r="AT90" s="181">
        <f t="shared" si="70"/>
        <v>6</v>
      </c>
      <c r="AU90" s="181">
        <f t="shared" si="70"/>
        <v>3</v>
      </c>
      <c r="AV90" s="181">
        <f t="shared" si="70"/>
        <v>4</v>
      </c>
      <c r="AW90" s="181">
        <f t="shared" si="70"/>
        <v>4</v>
      </c>
      <c r="AX90" s="181">
        <f t="shared" si="70"/>
        <v>3</v>
      </c>
      <c r="AY90" s="181">
        <f t="shared" si="70"/>
        <v>7</v>
      </c>
      <c r="AZ90" s="181">
        <f t="shared" si="70"/>
        <v>6</v>
      </c>
      <c r="BA90" s="1"/>
      <c r="BB90" s="181">
        <f t="shared" si="70"/>
        <v>0</v>
      </c>
      <c r="BC90" s="181">
        <f t="shared" si="70"/>
        <v>0</v>
      </c>
      <c r="BD90" s="181">
        <f t="shared" si="70"/>
        <v>0</v>
      </c>
      <c r="BE90" s="181">
        <f t="shared" si="70"/>
        <v>0</v>
      </c>
      <c r="BF90" s="181">
        <f t="shared" si="70"/>
        <v>0</v>
      </c>
      <c r="BG90" s="181">
        <f t="shared" si="70"/>
        <v>0</v>
      </c>
      <c r="BH90" s="181">
        <f t="shared" si="70"/>
        <v>1</v>
      </c>
      <c r="BI90" s="181">
        <f t="shared" si="70"/>
        <v>1</v>
      </c>
      <c r="BJ90" s="181">
        <f t="shared" si="70"/>
        <v>1</v>
      </c>
      <c r="BK90" s="181">
        <f t="shared" si="70"/>
        <v>1</v>
      </c>
      <c r="BL90" s="181">
        <f t="shared" si="70"/>
        <v>1</v>
      </c>
      <c r="BM90" s="181">
        <f t="shared" si="70"/>
        <v>1</v>
      </c>
      <c r="BN90" s="1"/>
      <c r="BO90" s="181">
        <f t="shared" si="70"/>
        <v>0</v>
      </c>
      <c r="BP90" s="181">
        <f t="shared" si="70"/>
        <v>0</v>
      </c>
      <c r="BQ90" s="181">
        <f t="shared" si="70"/>
        <v>0</v>
      </c>
      <c r="BR90" s="181">
        <f t="shared" si="70"/>
        <v>1</v>
      </c>
      <c r="BS90" s="181">
        <f t="shared" si="70"/>
        <v>0</v>
      </c>
      <c r="BT90" s="181">
        <f t="shared" si="70"/>
        <v>2</v>
      </c>
      <c r="BU90" s="181">
        <f t="shared" si="70"/>
        <v>1</v>
      </c>
      <c r="BV90" s="181">
        <f t="shared" si="70"/>
        <v>1</v>
      </c>
      <c r="BW90" s="181">
        <f t="shared" si="70"/>
        <v>1</v>
      </c>
      <c r="BX90" s="181">
        <f t="shared" si="70"/>
        <v>1</v>
      </c>
      <c r="BY90" s="181">
        <f t="shared" si="70"/>
        <v>1</v>
      </c>
      <c r="BZ90" s="181">
        <f t="shared" si="70"/>
        <v>1</v>
      </c>
      <c r="CB90" s="181">
        <f t="shared" si="70"/>
        <v>4</v>
      </c>
      <c r="CC90" s="181">
        <f t="shared" si="70"/>
        <v>2</v>
      </c>
      <c r="CD90" s="181">
        <f t="shared" si="70"/>
        <v>8</v>
      </c>
      <c r="CE90" s="181">
        <f t="shared" si="70"/>
        <v>5</v>
      </c>
      <c r="CF90" s="181">
        <f t="shared" si="70"/>
        <v>3</v>
      </c>
      <c r="CG90" s="181">
        <f t="shared" si="70"/>
        <v>0</v>
      </c>
      <c r="CH90" s="181">
        <f t="shared" si="70"/>
        <v>3</v>
      </c>
      <c r="CI90" s="181">
        <f t="shared" si="70"/>
        <v>1</v>
      </c>
      <c r="CJ90" s="181">
        <f t="shared" si="70"/>
        <v>2</v>
      </c>
      <c r="CK90" s="181">
        <f t="shared" si="70"/>
        <v>2</v>
      </c>
      <c r="CL90" s="181">
        <f t="shared" si="70"/>
        <v>0</v>
      </c>
      <c r="CM90" s="181">
        <f t="shared" si="70"/>
        <v>1</v>
      </c>
    </row>
    <row r="91" spans="1:91">
      <c r="A91" s="22"/>
      <c r="B91" s="18" t="s">
        <v>125</v>
      </c>
      <c r="C91" s="1">
        <f>SUM(O91:Z91)</f>
        <v>6</v>
      </c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3"/>
      <c r="O91" s="1">
        <f>BB90</f>
        <v>0</v>
      </c>
      <c r="P91" s="1">
        <f t="shared" ref="P91:Z91" si="71">BC90</f>
        <v>0</v>
      </c>
      <c r="Q91" s="1">
        <f t="shared" si="71"/>
        <v>0</v>
      </c>
      <c r="R91" s="1">
        <f t="shared" si="71"/>
        <v>0</v>
      </c>
      <c r="S91" s="1">
        <f t="shared" si="71"/>
        <v>0</v>
      </c>
      <c r="T91" s="1">
        <f t="shared" si="71"/>
        <v>0</v>
      </c>
      <c r="U91" s="1">
        <f t="shared" si="71"/>
        <v>1</v>
      </c>
      <c r="V91" s="1">
        <f t="shared" si="71"/>
        <v>1</v>
      </c>
      <c r="W91" s="1">
        <f t="shared" si="71"/>
        <v>1</v>
      </c>
      <c r="X91" s="1">
        <f t="shared" si="71"/>
        <v>1</v>
      </c>
      <c r="Y91" s="1">
        <f t="shared" si="71"/>
        <v>1</v>
      </c>
      <c r="Z91" s="1">
        <f t="shared" si="71"/>
        <v>1</v>
      </c>
    </row>
    <row r="92" spans="1:91">
      <c r="A92" s="22"/>
      <c r="B92" s="18" t="s">
        <v>126</v>
      </c>
      <c r="C92" s="1">
        <f>SUM(O92:Z92)</f>
        <v>9</v>
      </c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3"/>
      <c r="O92" s="1">
        <f>BO90</f>
        <v>0</v>
      </c>
      <c r="P92" s="1">
        <f t="shared" ref="P92:Z92" si="72">BP90</f>
        <v>0</v>
      </c>
      <c r="Q92" s="1">
        <f t="shared" si="72"/>
        <v>0</v>
      </c>
      <c r="R92" s="1">
        <f t="shared" si="72"/>
        <v>1</v>
      </c>
      <c r="S92" s="1">
        <f t="shared" si="72"/>
        <v>0</v>
      </c>
      <c r="T92" s="1">
        <f t="shared" si="72"/>
        <v>2</v>
      </c>
      <c r="U92" s="1">
        <f t="shared" si="72"/>
        <v>1</v>
      </c>
      <c r="V92" s="1">
        <f t="shared" si="72"/>
        <v>1</v>
      </c>
      <c r="W92" s="1">
        <f t="shared" si="72"/>
        <v>1</v>
      </c>
      <c r="X92" s="1">
        <f t="shared" si="72"/>
        <v>1</v>
      </c>
      <c r="Y92" s="1">
        <f t="shared" si="72"/>
        <v>1</v>
      </c>
      <c r="Z92" s="1">
        <f t="shared" si="72"/>
        <v>1</v>
      </c>
    </row>
    <row r="93" spans="1:91">
      <c r="A93" s="22"/>
      <c r="B93" s="18" t="s">
        <v>127</v>
      </c>
      <c r="C93" s="1">
        <f>SUM(O93:Z93)</f>
        <v>31</v>
      </c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3"/>
      <c r="O93" s="1">
        <f>CB90</f>
        <v>4</v>
      </c>
      <c r="P93" s="1">
        <f t="shared" ref="P93:Z93" si="73">CC90</f>
        <v>2</v>
      </c>
      <c r="Q93" s="1">
        <f t="shared" si="73"/>
        <v>8</v>
      </c>
      <c r="R93" s="1">
        <f t="shared" si="73"/>
        <v>5</v>
      </c>
      <c r="S93" s="1">
        <f t="shared" si="73"/>
        <v>3</v>
      </c>
      <c r="T93" s="1">
        <f t="shared" si="73"/>
        <v>0</v>
      </c>
      <c r="U93" s="1">
        <f t="shared" si="73"/>
        <v>3</v>
      </c>
      <c r="V93" s="1">
        <f t="shared" si="73"/>
        <v>1</v>
      </c>
      <c r="W93" s="1">
        <f t="shared" si="73"/>
        <v>2</v>
      </c>
      <c r="X93" s="1">
        <f t="shared" si="73"/>
        <v>2</v>
      </c>
      <c r="Y93" s="1">
        <f t="shared" si="73"/>
        <v>0</v>
      </c>
      <c r="Z93" s="1">
        <f t="shared" si="73"/>
        <v>1</v>
      </c>
    </row>
    <row r="94" spans="1:91">
      <c r="A94" s="22"/>
      <c r="B94" s="18" t="s">
        <v>128</v>
      </c>
      <c r="C94" s="1">
        <f>SUM(O94:Z94)</f>
        <v>34</v>
      </c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3"/>
      <c r="O94" s="1">
        <f>AB90</f>
        <v>4</v>
      </c>
      <c r="P94" s="1">
        <f t="shared" ref="P94:Z94" si="74">AC90</f>
        <v>2</v>
      </c>
      <c r="Q94" s="1">
        <f t="shared" si="74"/>
        <v>5</v>
      </c>
      <c r="R94" s="1">
        <f t="shared" si="74"/>
        <v>5</v>
      </c>
      <c r="S94" s="1">
        <f t="shared" si="74"/>
        <v>1</v>
      </c>
      <c r="T94" s="1">
        <f t="shared" si="74"/>
        <v>2</v>
      </c>
      <c r="U94" s="1">
        <f t="shared" si="74"/>
        <v>4</v>
      </c>
      <c r="V94" s="1">
        <f t="shared" si="74"/>
        <v>1</v>
      </c>
      <c r="W94" s="1">
        <f t="shared" si="74"/>
        <v>4</v>
      </c>
      <c r="X94" s="1">
        <f t="shared" si="74"/>
        <v>4</v>
      </c>
      <c r="Y94" s="1">
        <f t="shared" si="74"/>
        <v>1</v>
      </c>
      <c r="Z94" s="1">
        <f t="shared" si="74"/>
        <v>1</v>
      </c>
    </row>
    <row r="95" spans="1:91" ht="13.8" thickBot="1">
      <c r="A95" s="28"/>
      <c r="B95" s="29" t="s">
        <v>129</v>
      </c>
      <c r="C95" s="30">
        <f>SUM(O95:Z95)</f>
        <v>53</v>
      </c>
      <c r="D95" s="84" t="s">
        <v>130</v>
      </c>
      <c r="E95" s="31"/>
      <c r="F95" s="31"/>
      <c r="G95" s="31"/>
      <c r="H95" s="31"/>
      <c r="I95" s="31"/>
      <c r="J95" s="31"/>
      <c r="K95" s="31"/>
      <c r="L95" s="31"/>
      <c r="M95" s="31"/>
      <c r="N95" s="32"/>
      <c r="O95" s="30">
        <f>AO90</f>
        <v>5</v>
      </c>
      <c r="P95" s="30">
        <f t="shared" ref="P95:Z95" si="75">AP90</f>
        <v>4</v>
      </c>
      <c r="Q95" s="30">
        <f t="shared" si="75"/>
        <v>4</v>
      </c>
      <c r="R95" s="30">
        <f t="shared" si="75"/>
        <v>3</v>
      </c>
      <c r="S95" s="30">
        <f t="shared" si="75"/>
        <v>4</v>
      </c>
      <c r="T95" s="30">
        <f t="shared" si="75"/>
        <v>6</v>
      </c>
      <c r="U95" s="30">
        <f t="shared" si="75"/>
        <v>3</v>
      </c>
      <c r="V95" s="30">
        <f t="shared" si="75"/>
        <v>4</v>
      </c>
      <c r="W95" s="30">
        <f t="shared" si="75"/>
        <v>4</v>
      </c>
      <c r="X95" s="30">
        <f t="shared" si="75"/>
        <v>3</v>
      </c>
      <c r="Y95" s="30">
        <f t="shared" si="75"/>
        <v>7</v>
      </c>
      <c r="Z95" s="30">
        <f t="shared" si="75"/>
        <v>6</v>
      </c>
    </row>
    <row r="96" spans="1:91">
      <c r="A96" s="51"/>
      <c r="B96" s="52" t="s">
        <v>131</v>
      </c>
      <c r="C96" s="73"/>
      <c r="D96" s="33"/>
      <c r="E96" s="34" t="s">
        <v>132</v>
      </c>
      <c r="F96" s="34"/>
      <c r="G96" s="34"/>
      <c r="H96" s="34"/>
      <c r="I96" s="34"/>
      <c r="J96" s="34"/>
      <c r="K96" s="34"/>
      <c r="L96" s="36"/>
      <c r="M96" s="46" t="s">
        <v>133</v>
      </c>
      <c r="N96" s="46"/>
      <c r="O96" s="46"/>
      <c r="P96" s="46"/>
      <c r="Q96" s="46"/>
      <c r="R96" s="46"/>
      <c r="S96" s="52"/>
      <c r="T96" s="43" t="s">
        <v>134</v>
      </c>
      <c r="U96" s="26" t="s">
        <v>135</v>
      </c>
      <c r="V96" s="26"/>
      <c r="W96" s="26"/>
      <c r="X96" s="26"/>
      <c r="Y96" s="26"/>
      <c r="Z96" s="26"/>
    </row>
    <row r="97" spans="1:26" ht="13.8" thickBot="1">
      <c r="A97" s="54"/>
      <c r="B97" s="53" t="s">
        <v>136</v>
      </c>
      <c r="C97" s="69" t="s">
        <v>134</v>
      </c>
      <c r="D97" s="70" t="s">
        <v>137</v>
      </c>
      <c r="E97" s="35" t="s">
        <v>136</v>
      </c>
      <c r="F97" s="35"/>
      <c r="G97" s="35"/>
      <c r="H97" s="35"/>
      <c r="I97" s="35"/>
      <c r="J97" s="35"/>
      <c r="K97" s="69" t="s">
        <v>134</v>
      </c>
      <c r="L97" s="70" t="s">
        <v>137</v>
      </c>
      <c r="M97" s="47" t="s">
        <v>138</v>
      </c>
      <c r="N97" s="47"/>
      <c r="O97" s="47"/>
      <c r="P97" s="47"/>
      <c r="Q97" s="47"/>
      <c r="R97" s="47"/>
      <c r="S97" s="187"/>
      <c r="T97" s="44"/>
      <c r="U97" s="48" t="s">
        <v>139</v>
      </c>
      <c r="V97" s="48"/>
      <c r="W97" s="48"/>
      <c r="X97" s="48"/>
      <c r="Y97" s="48"/>
      <c r="Z97" s="48"/>
    </row>
    <row r="98" spans="1:26">
      <c r="A98" s="51"/>
      <c r="B98" s="18" t="s">
        <v>119</v>
      </c>
      <c r="C98" s="38">
        <v>4</v>
      </c>
      <c r="D98" s="39">
        <v>1</v>
      </c>
      <c r="E98" s="7" t="s">
        <v>121</v>
      </c>
      <c r="F98" s="7"/>
      <c r="G98" s="7"/>
      <c r="H98" s="7"/>
      <c r="I98" s="7"/>
      <c r="J98" s="7"/>
      <c r="K98" s="7">
        <v>6</v>
      </c>
      <c r="L98" s="37">
        <v>4</v>
      </c>
      <c r="M98" s="49"/>
      <c r="N98" s="49"/>
      <c r="O98" s="49"/>
      <c r="P98" s="49"/>
      <c r="Q98" s="49"/>
      <c r="R98" s="49"/>
      <c r="S98" s="49"/>
      <c r="T98" s="42"/>
      <c r="X98" t="s">
        <v>140</v>
      </c>
    </row>
    <row r="99" spans="1:26">
      <c r="A99" s="51"/>
      <c r="B99" s="18" t="s">
        <v>120</v>
      </c>
      <c r="C99" s="38">
        <v>4</v>
      </c>
      <c r="D99" s="39">
        <v>2</v>
      </c>
      <c r="E99" s="7" t="s">
        <v>7</v>
      </c>
      <c r="F99" s="7"/>
      <c r="G99" s="7"/>
      <c r="H99" s="7"/>
      <c r="I99" s="7"/>
      <c r="J99" s="7"/>
      <c r="K99" s="38" t="s">
        <v>7</v>
      </c>
      <c r="L99" s="63" t="s">
        <v>7</v>
      </c>
      <c r="M99" s="4" t="s">
        <v>7</v>
      </c>
      <c r="N99" s="4"/>
      <c r="O99" s="4"/>
      <c r="P99" s="4"/>
      <c r="Q99" s="4"/>
      <c r="R99" s="4"/>
      <c r="S99" s="4"/>
      <c r="T99" s="50" t="s">
        <v>7</v>
      </c>
      <c r="U99" s="4" t="s">
        <v>141</v>
      </c>
      <c r="V99" s="4"/>
      <c r="W99" s="4"/>
      <c r="X99" s="4"/>
      <c r="Y99" s="4"/>
      <c r="Z99" s="4"/>
    </row>
    <row r="100" spans="1:26" ht="13.8" thickBot="1">
      <c r="A100" s="28"/>
      <c r="B100" s="29" t="s">
        <v>232</v>
      </c>
      <c r="C100" s="40">
        <v>2</v>
      </c>
      <c r="D100" s="41">
        <v>3</v>
      </c>
      <c r="E100" s="35" t="s">
        <v>7</v>
      </c>
      <c r="F100" s="35"/>
      <c r="G100" s="35"/>
      <c r="H100" s="35"/>
      <c r="I100" s="35"/>
      <c r="J100" s="35"/>
      <c r="K100" s="40" t="s">
        <v>7</v>
      </c>
      <c r="L100" s="64"/>
      <c r="M100" s="48"/>
      <c r="N100" s="48"/>
      <c r="O100" s="48"/>
      <c r="P100" s="48"/>
      <c r="Q100" s="48"/>
      <c r="R100" s="48"/>
      <c r="S100" s="48"/>
      <c r="T100" s="45"/>
      <c r="U100" s="48" t="s">
        <v>142</v>
      </c>
      <c r="V100" s="48"/>
      <c r="W100" s="48"/>
      <c r="X100" s="48"/>
      <c r="Y100" s="48"/>
      <c r="Z100" s="48"/>
    </row>
    <row r="102" spans="1:26">
      <c r="B102" s="26" t="s">
        <v>143</v>
      </c>
      <c r="C102" t="s">
        <v>144</v>
      </c>
    </row>
    <row r="103" spans="1:26">
      <c r="D103" s="60" t="s">
        <v>230</v>
      </c>
    </row>
    <row r="104" spans="1:26">
      <c r="C104" t="s">
        <v>145</v>
      </c>
    </row>
    <row r="105" spans="1:26">
      <c r="D105" s="60" t="s">
        <v>231</v>
      </c>
    </row>
    <row r="107" spans="1:26">
      <c r="B107" s="4" t="s">
        <v>236</v>
      </c>
      <c r="C107" s="4"/>
      <c r="D107" s="4"/>
      <c r="E107" s="4"/>
      <c r="F107" s="4"/>
      <c r="G107" s="4"/>
      <c r="H107" s="4"/>
      <c r="L107" s="49" t="s">
        <v>237</v>
      </c>
      <c r="M107" s="49"/>
      <c r="N107" s="49"/>
    </row>
    <row r="109" spans="1:26">
      <c r="B109" s="4" t="s">
        <v>146</v>
      </c>
      <c r="C109" s="4"/>
      <c r="D109" s="4"/>
      <c r="E109" s="49"/>
      <c r="F109" s="49"/>
      <c r="G109" s="49"/>
      <c r="H109" s="49"/>
      <c r="L109" t="s">
        <v>147</v>
      </c>
    </row>
    <row r="111" spans="1:26">
      <c r="B111" s="4" t="s">
        <v>148</v>
      </c>
      <c r="C111" s="4"/>
      <c r="D111" s="4"/>
      <c r="E111" s="4"/>
      <c r="F111" s="4"/>
      <c r="G111" s="4"/>
      <c r="H111" s="4"/>
      <c r="L111" t="s">
        <v>220</v>
      </c>
    </row>
  </sheetData>
  <mergeCells count="4">
    <mergeCell ref="O5:Z5"/>
    <mergeCell ref="C2:G2"/>
    <mergeCell ref="H3:H6"/>
    <mergeCell ref="H2:N2"/>
  </mergeCells>
  <phoneticPr fontId="0" type="noConversion"/>
  <printOptions horizontalCentered="1"/>
  <pageMargins left="0" right="0" top="0.59055118110236227" bottom="0" header="0.51181102362204722" footer="0.51181102362204722"/>
  <pageSetup paperSize="9" scale="3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40"/>
  <sheetViews>
    <sheetView showZeros="0" view="pageBreakPreview" topLeftCell="A7" zoomScale="95" zoomScaleNormal="95" zoomScaleSheetLayoutView="95" zoomScalePageLayoutView="130" workbookViewId="0">
      <selection activeCell="I3" sqref="I3:AQ4"/>
    </sheetView>
  </sheetViews>
  <sheetFormatPr defaultColWidth="9.109375" defaultRowHeight="13.2"/>
  <cols>
    <col min="1" max="1" width="6.88671875" style="197" customWidth="1"/>
    <col min="2" max="53" width="2.6640625" style="197" customWidth="1"/>
    <col min="54" max="54" width="0.109375" style="197" customWidth="1"/>
    <col min="55" max="57" width="9.109375" style="197" hidden="1" customWidth="1"/>
    <col min="58" max="16384" width="9.109375" style="197"/>
  </cols>
  <sheetData>
    <row r="1" spans="1:68" ht="21">
      <c r="I1" s="679" t="s">
        <v>374</v>
      </c>
      <c r="J1" s="679"/>
      <c r="K1" s="679"/>
      <c r="L1" s="679"/>
      <c r="M1" s="679"/>
      <c r="N1" s="679"/>
      <c r="O1" s="679"/>
      <c r="P1" s="679"/>
      <c r="Q1" s="679"/>
      <c r="R1" s="679"/>
      <c r="S1" s="679"/>
      <c r="T1" s="679"/>
      <c r="U1" s="679"/>
      <c r="V1" s="679"/>
      <c r="W1" s="679"/>
      <c r="X1" s="679"/>
      <c r="Y1" s="679"/>
      <c r="Z1" s="679"/>
      <c r="AA1" s="679"/>
      <c r="AB1" s="679"/>
      <c r="AC1" s="679"/>
      <c r="AD1" s="679"/>
      <c r="AE1" s="679"/>
      <c r="AF1" s="679"/>
      <c r="AG1" s="679"/>
      <c r="AH1" s="679"/>
      <c r="AI1" s="679"/>
      <c r="AJ1" s="679"/>
      <c r="AK1" s="679"/>
      <c r="AL1" s="679"/>
      <c r="AM1" s="679"/>
      <c r="AN1" s="679"/>
      <c r="AO1" s="679"/>
      <c r="AP1" s="679"/>
      <c r="AQ1" s="679"/>
    </row>
    <row r="2" spans="1:68" s="212" customFormat="1" ht="22.8">
      <c r="B2" s="213"/>
      <c r="C2" s="213"/>
      <c r="D2" s="213"/>
      <c r="E2" s="213"/>
      <c r="F2" s="213"/>
      <c r="G2" s="213"/>
      <c r="H2" s="213"/>
      <c r="I2" s="679" t="s">
        <v>291</v>
      </c>
      <c r="J2" s="679"/>
      <c r="K2" s="679"/>
      <c r="L2" s="679"/>
      <c r="M2" s="679"/>
      <c r="N2" s="679"/>
      <c r="O2" s="679"/>
      <c r="P2" s="679"/>
      <c r="Q2" s="679"/>
      <c r="R2" s="679"/>
      <c r="S2" s="679"/>
      <c r="T2" s="679"/>
      <c r="U2" s="679"/>
      <c r="V2" s="679"/>
      <c r="W2" s="679"/>
      <c r="X2" s="679"/>
      <c r="Y2" s="679"/>
      <c r="Z2" s="679"/>
      <c r="AA2" s="679"/>
      <c r="AB2" s="679"/>
      <c r="AC2" s="679"/>
      <c r="AD2" s="679"/>
      <c r="AE2" s="679"/>
      <c r="AF2" s="679"/>
      <c r="AG2" s="679"/>
      <c r="AH2" s="679"/>
      <c r="AI2" s="679"/>
      <c r="AJ2" s="679"/>
      <c r="AK2" s="679"/>
      <c r="AL2" s="679"/>
      <c r="AM2" s="679"/>
      <c r="AN2" s="679"/>
      <c r="AO2" s="679"/>
      <c r="AP2" s="679"/>
      <c r="AQ2" s="679"/>
      <c r="AR2" s="214"/>
      <c r="AS2" s="214"/>
      <c r="AT2" s="214"/>
      <c r="AU2" s="214"/>
      <c r="AV2" s="214"/>
      <c r="AW2" s="214"/>
      <c r="AX2" s="214"/>
      <c r="AY2" s="214"/>
      <c r="AZ2" s="214"/>
      <c r="BA2" s="214"/>
      <c r="BB2" s="215"/>
      <c r="BC2" s="215"/>
      <c r="BD2" s="215"/>
      <c r="BE2" s="215"/>
    </row>
    <row r="3" spans="1:68" s="212" customFormat="1" ht="17.399999999999999" customHeight="1">
      <c r="A3" s="375" t="s">
        <v>348</v>
      </c>
      <c r="B3" s="213"/>
      <c r="C3" s="213"/>
      <c r="D3" s="213"/>
      <c r="E3" s="213"/>
      <c r="F3" s="213"/>
      <c r="G3" s="213"/>
      <c r="H3" s="213"/>
      <c r="I3" s="680" t="s">
        <v>376</v>
      </c>
      <c r="J3" s="681"/>
      <c r="K3" s="681"/>
      <c r="L3" s="681"/>
      <c r="M3" s="681"/>
      <c r="N3" s="681"/>
      <c r="O3" s="681"/>
      <c r="P3" s="681"/>
      <c r="Q3" s="681"/>
      <c r="R3" s="681"/>
      <c r="S3" s="681"/>
      <c r="T3" s="681"/>
      <c r="U3" s="681"/>
      <c r="V3" s="681"/>
      <c r="W3" s="681"/>
      <c r="X3" s="681"/>
      <c r="Y3" s="681"/>
      <c r="Z3" s="681"/>
      <c r="AA3" s="681"/>
      <c r="AB3" s="681"/>
      <c r="AC3" s="681"/>
      <c r="AD3" s="681"/>
      <c r="AE3" s="681"/>
      <c r="AF3" s="681"/>
      <c r="AG3" s="681"/>
      <c r="AH3" s="681"/>
      <c r="AI3" s="681"/>
      <c r="AJ3" s="681"/>
      <c r="AK3" s="681"/>
      <c r="AL3" s="681"/>
      <c r="AM3" s="681"/>
      <c r="AN3" s="681"/>
      <c r="AO3" s="681"/>
      <c r="AP3" s="681"/>
      <c r="AQ3" s="681"/>
      <c r="AS3" s="682" t="s">
        <v>349</v>
      </c>
      <c r="AT3" s="682"/>
      <c r="AU3" s="682"/>
      <c r="AV3" s="682"/>
      <c r="AW3" s="682"/>
      <c r="AX3" s="682"/>
      <c r="AY3" s="216"/>
      <c r="AZ3" s="216"/>
      <c r="BA3" s="216"/>
    </row>
    <row r="4" spans="1:68" ht="17.399999999999999" customHeight="1">
      <c r="A4" s="197" t="s">
        <v>286</v>
      </c>
      <c r="J4" s="683" t="s">
        <v>377</v>
      </c>
      <c r="K4" s="683"/>
      <c r="L4" s="683"/>
      <c r="M4" s="683"/>
      <c r="N4" s="683"/>
      <c r="O4" s="683"/>
      <c r="P4" s="683"/>
      <c r="Q4" s="683"/>
      <c r="R4" s="683"/>
      <c r="S4" s="683"/>
      <c r="T4" s="683"/>
      <c r="U4" s="683"/>
      <c r="V4" s="683"/>
      <c r="W4" s="683"/>
      <c r="X4" s="683"/>
      <c r="Y4" s="683"/>
      <c r="Z4" s="683"/>
      <c r="AA4" s="683"/>
      <c r="AB4" s="683"/>
      <c r="AC4" s="683"/>
      <c r="AD4" s="683"/>
      <c r="AE4" s="683"/>
      <c r="AF4" s="683"/>
      <c r="AG4" s="683"/>
      <c r="AH4" s="683"/>
      <c r="AI4" s="683"/>
      <c r="AJ4" s="683"/>
      <c r="AK4" s="683"/>
      <c r="AL4" s="683"/>
      <c r="AM4" s="683"/>
      <c r="AN4" s="683"/>
      <c r="AO4" s="683"/>
      <c r="AS4" s="197" t="s">
        <v>295</v>
      </c>
    </row>
    <row r="5" spans="1:68" ht="17.399999999999999" customHeight="1">
      <c r="A5" s="197" t="s">
        <v>287</v>
      </c>
      <c r="J5" s="217"/>
      <c r="K5" s="217"/>
      <c r="L5" s="217"/>
      <c r="M5" s="217"/>
      <c r="N5" s="217"/>
      <c r="O5" s="217"/>
      <c r="P5" s="217"/>
      <c r="Q5" s="217"/>
      <c r="R5" s="217"/>
      <c r="S5" s="217"/>
      <c r="T5" s="217"/>
      <c r="U5" s="217"/>
      <c r="V5" s="217"/>
      <c r="W5" s="217"/>
      <c r="X5" s="217"/>
      <c r="Y5" s="217"/>
      <c r="Z5" s="217"/>
      <c r="AA5" s="217"/>
      <c r="AB5" s="217"/>
      <c r="AC5" s="217"/>
      <c r="AD5" s="217"/>
      <c r="AE5" s="217"/>
      <c r="AF5" s="217"/>
      <c r="AG5" s="217"/>
      <c r="AH5" s="217"/>
      <c r="AI5" s="217"/>
      <c r="AJ5" s="217"/>
      <c r="AK5" s="217"/>
      <c r="AL5" s="217"/>
      <c r="AM5" s="217"/>
      <c r="AN5" s="217"/>
      <c r="AO5" s="217"/>
      <c r="AS5" s="197" t="s">
        <v>296</v>
      </c>
    </row>
    <row r="6" spans="1:68" ht="17.399999999999999" customHeight="1">
      <c r="A6" s="197" t="s">
        <v>288</v>
      </c>
      <c r="J6" s="210"/>
      <c r="K6" s="210"/>
      <c r="L6" s="210"/>
      <c r="M6" s="210"/>
      <c r="N6" s="210"/>
      <c r="O6" s="210"/>
      <c r="P6" s="210"/>
      <c r="R6" s="210"/>
      <c r="S6" s="684" t="s">
        <v>294</v>
      </c>
      <c r="T6" s="684"/>
      <c r="U6" s="684"/>
      <c r="V6" s="684"/>
      <c r="W6" s="684"/>
      <c r="X6" s="684"/>
      <c r="Y6" s="684"/>
      <c r="Z6" s="684"/>
      <c r="AA6" s="684"/>
      <c r="AB6" s="684"/>
      <c r="AC6" s="684"/>
      <c r="AD6" s="684"/>
      <c r="AE6" s="684"/>
      <c r="AF6" s="684"/>
      <c r="AG6" s="210"/>
      <c r="AH6" s="210"/>
      <c r="AI6" s="210"/>
      <c r="AJ6" s="210"/>
      <c r="AK6" s="210"/>
      <c r="AL6" s="210"/>
      <c r="AM6" s="210"/>
      <c r="AN6" s="210"/>
      <c r="AO6" s="210"/>
      <c r="AS6" s="197" t="s">
        <v>396</v>
      </c>
    </row>
    <row r="7" spans="1:68" ht="17.399999999999999" customHeight="1">
      <c r="A7" s="197" t="s">
        <v>350</v>
      </c>
      <c r="I7" s="209"/>
      <c r="J7" s="210"/>
      <c r="K7" s="210"/>
      <c r="L7" s="210"/>
      <c r="M7" s="210"/>
      <c r="N7" s="210"/>
      <c r="O7" s="210"/>
      <c r="P7" s="210"/>
      <c r="Q7" s="210"/>
      <c r="R7" s="675" t="s">
        <v>352</v>
      </c>
      <c r="S7" s="676"/>
      <c r="T7" s="676"/>
      <c r="U7" s="676"/>
      <c r="V7" s="676"/>
      <c r="W7" s="676"/>
      <c r="X7" s="676"/>
      <c r="Y7" s="676"/>
      <c r="Z7" s="676"/>
      <c r="AA7" s="676"/>
      <c r="AB7" s="676"/>
      <c r="AC7" s="676"/>
      <c r="AD7" s="676"/>
      <c r="AE7" s="676"/>
      <c r="AF7" s="676"/>
      <c r="AG7" s="676"/>
      <c r="AH7" s="210"/>
      <c r="AI7" s="210"/>
      <c r="AJ7" s="210"/>
      <c r="AK7" s="210"/>
      <c r="AL7" s="210"/>
      <c r="AM7" s="210"/>
      <c r="AS7" s="197" t="s">
        <v>397</v>
      </c>
      <c r="AZ7" s="203"/>
      <c r="BA7" s="226"/>
    </row>
    <row r="8" spans="1:68" ht="12.6" customHeight="1">
      <c r="A8" s="197" t="s">
        <v>398</v>
      </c>
      <c r="E8" s="203"/>
      <c r="F8" s="203"/>
      <c r="I8" s="225"/>
      <c r="K8" s="210"/>
      <c r="L8" s="210"/>
      <c r="M8" s="210"/>
      <c r="N8" s="210"/>
      <c r="O8" s="210"/>
      <c r="P8" s="210"/>
      <c r="Q8" s="210"/>
      <c r="R8" s="677" t="s">
        <v>353</v>
      </c>
      <c r="S8" s="677"/>
      <c r="T8" s="677"/>
      <c r="U8" s="677"/>
      <c r="V8" s="677"/>
      <c r="W8" s="677"/>
      <c r="X8" s="677"/>
      <c r="Y8" s="677"/>
      <c r="Z8" s="677"/>
      <c r="AA8" s="677"/>
      <c r="AB8" s="677"/>
      <c r="AC8" s="677"/>
      <c r="AD8" s="677"/>
      <c r="AE8" s="677"/>
      <c r="AF8" s="677"/>
      <c r="AG8" s="677"/>
      <c r="AH8" s="210"/>
      <c r="AI8" s="210"/>
      <c r="AJ8" s="210"/>
      <c r="AK8" s="210"/>
      <c r="AL8" s="210"/>
      <c r="AM8" s="210"/>
      <c r="AY8" s="376"/>
      <c r="AZ8" s="376"/>
    </row>
    <row r="9" spans="1:68" ht="18">
      <c r="N9" s="377"/>
      <c r="O9" s="377"/>
      <c r="P9" s="377"/>
      <c r="Q9" s="377"/>
      <c r="R9" s="678" t="s">
        <v>351</v>
      </c>
      <c r="S9" s="678"/>
      <c r="T9" s="678"/>
      <c r="U9" s="678"/>
      <c r="V9" s="678"/>
      <c r="W9" s="678"/>
      <c r="X9" s="678"/>
      <c r="Y9" s="678"/>
      <c r="Z9" s="678"/>
      <c r="AA9" s="678"/>
      <c r="AB9" s="678"/>
      <c r="AC9" s="678"/>
      <c r="AD9" s="678"/>
      <c r="AE9" s="678"/>
      <c r="AF9" s="678"/>
      <c r="AG9" s="678"/>
      <c r="AH9" s="377"/>
      <c r="AI9" s="377"/>
      <c r="AJ9" s="377"/>
    </row>
    <row r="10" spans="1:68" ht="18">
      <c r="N10" s="674" t="s">
        <v>379</v>
      </c>
      <c r="O10" s="674"/>
      <c r="P10" s="674"/>
      <c r="Q10" s="674"/>
      <c r="R10" s="674"/>
      <c r="S10" s="674"/>
      <c r="T10" s="674"/>
      <c r="U10" s="674"/>
      <c r="V10" s="674"/>
      <c r="W10" s="674"/>
      <c r="X10" s="674"/>
      <c r="Y10" s="674"/>
      <c r="Z10" s="674"/>
      <c r="AA10" s="674"/>
      <c r="AB10" s="674"/>
      <c r="AC10" s="674"/>
      <c r="AD10" s="674"/>
      <c r="AE10" s="674"/>
      <c r="AF10" s="674"/>
      <c r="AG10" s="674"/>
      <c r="AH10" s="674"/>
      <c r="AI10" s="674"/>
      <c r="AJ10" s="674"/>
    </row>
    <row r="11" spans="1:68" ht="18">
      <c r="N11" s="674" t="s">
        <v>380</v>
      </c>
      <c r="O11" s="674"/>
      <c r="P11" s="674"/>
      <c r="Q11" s="674"/>
      <c r="R11" s="674"/>
      <c r="S11" s="674"/>
      <c r="T11" s="674"/>
      <c r="U11" s="674"/>
      <c r="V11" s="674"/>
      <c r="W11" s="674"/>
      <c r="X11" s="674"/>
      <c r="Y11" s="674"/>
      <c r="Z11" s="674"/>
      <c r="AA11" s="674"/>
      <c r="AB11" s="674"/>
      <c r="AC11" s="674"/>
      <c r="AD11" s="674"/>
      <c r="AE11" s="674"/>
      <c r="AF11" s="674"/>
      <c r="AG11" s="674"/>
      <c r="AH11" s="674"/>
      <c r="AI11" s="674"/>
      <c r="AJ11" s="674"/>
    </row>
    <row r="12" spans="1:68" ht="18">
      <c r="N12" s="674" t="s">
        <v>395</v>
      </c>
      <c r="O12" s="674"/>
      <c r="P12" s="674"/>
      <c r="Q12" s="674"/>
      <c r="R12" s="674"/>
      <c r="S12" s="674"/>
      <c r="T12" s="674"/>
      <c r="U12" s="674"/>
      <c r="V12" s="674"/>
      <c r="W12" s="674"/>
      <c r="X12" s="674"/>
      <c r="Y12" s="674"/>
      <c r="Z12" s="674"/>
      <c r="AA12" s="674"/>
      <c r="AB12" s="674"/>
      <c r="AC12" s="674"/>
      <c r="AD12" s="674"/>
      <c r="AE12" s="674"/>
      <c r="AF12" s="674"/>
      <c r="AG12" s="674"/>
      <c r="AH12" s="674"/>
      <c r="AI12" s="674"/>
      <c r="AJ12" s="674"/>
    </row>
    <row r="13" spans="1:68" ht="6.75" customHeight="1">
      <c r="I13" s="225"/>
      <c r="K13" s="210"/>
      <c r="L13" s="210"/>
      <c r="M13" s="210"/>
      <c r="N13" s="210"/>
      <c r="O13" s="210"/>
      <c r="P13" s="210"/>
      <c r="Q13" s="210"/>
      <c r="R13" s="210"/>
      <c r="S13" s="219"/>
      <c r="T13" s="219"/>
      <c r="U13" s="219"/>
      <c r="V13" s="219"/>
      <c r="W13" s="219"/>
      <c r="X13" s="219"/>
      <c r="Y13" s="219"/>
      <c r="Z13" s="219"/>
      <c r="AA13" s="219"/>
      <c r="AB13" s="219"/>
      <c r="AC13" s="219"/>
      <c r="AD13" s="219"/>
      <c r="AE13" s="219"/>
      <c r="AF13" s="219"/>
      <c r="AG13" s="210"/>
      <c r="AH13" s="210"/>
      <c r="AI13" s="210"/>
      <c r="AJ13" s="210"/>
      <c r="AK13" s="210"/>
      <c r="AL13" s="210"/>
      <c r="AM13" s="210"/>
    </row>
    <row r="14" spans="1:68" s="380" customFormat="1" ht="13.2" customHeight="1">
      <c r="A14" s="378"/>
      <c r="B14" s="378"/>
      <c r="C14" s="378"/>
      <c r="D14" s="378"/>
      <c r="E14" s="378"/>
      <c r="F14" s="378"/>
      <c r="G14" s="671" t="s">
        <v>381</v>
      </c>
      <c r="H14" s="671"/>
      <c r="I14" s="671"/>
      <c r="J14" s="671"/>
      <c r="K14" s="671"/>
      <c r="L14" s="671"/>
      <c r="M14" s="671"/>
      <c r="N14" s="671"/>
      <c r="O14" s="671"/>
      <c r="P14" s="671"/>
      <c r="Q14" s="671"/>
      <c r="R14" s="671"/>
      <c r="S14" s="671"/>
      <c r="T14" s="671"/>
      <c r="U14" s="671"/>
      <c r="V14" s="671"/>
      <c r="W14" s="671"/>
      <c r="X14" s="671"/>
      <c r="Y14" s="378"/>
      <c r="Z14" s="378"/>
      <c r="AA14" s="671" t="s">
        <v>356</v>
      </c>
      <c r="AB14" s="671"/>
      <c r="AC14" s="671"/>
      <c r="AD14" s="671"/>
      <c r="AE14" s="671"/>
      <c r="AF14" s="671"/>
      <c r="AG14" s="671"/>
      <c r="AH14" s="671"/>
      <c r="AI14" s="671"/>
      <c r="AJ14" s="671"/>
      <c r="AK14" s="671"/>
      <c r="AL14" s="671"/>
      <c r="AM14" s="671"/>
      <c r="AN14" s="671"/>
      <c r="AO14" s="671"/>
      <c r="AP14" s="671"/>
      <c r="AQ14" s="671"/>
      <c r="AR14" s="671"/>
      <c r="AS14" s="671"/>
      <c r="AT14" s="671"/>
      <c r="AU14" s="671"/>
      <c r="AV14" s="671"/>
      <c r="AW14" s="671"/>
      <c r="AX14" s="671"/>
      <c r="AY14" s="671"/>
      <c r="AZ14" s="671"/>
      <c r="BA14" s="379"/>
      <c r="BB14" s="378"/>
      <c r="BC14" s="378"/>
      <c r="BD14" s="378"/>
    </row>
    <row r="15" spans="1:68" s="380" customFormat="1">
      <c r="A15" s="378"/>
      <c r="B15" s="378"/>
      <c r="C15" s="378"/>
      <c r="D15" s="378"/>
      <c r="E15" s="378"/>
      <c r="F15" s="378"/>
      <c r="G15" s="378"/>
      <c r="H15" s="378"/>
      <c r="I15" s="381"/>
      <c r="J15" s="378"/>
      <c r="K15" s="382"/>
      <c r="L15" s="383"/>
      <c r="M15" s="383"/>
      <c r="N15" s="383"/>
      <c r="O15" s="383"/>
      <c r="P15" s="383"/>
      <c r="Q15" s="383"/>
      <c r="R15" s="383"/>
      <c r="S15" s="384"/>
      <c r="T15" s="384"/>
      <c r="U15" s="384"/>
      <c r="V15" s="384"/>
      <c r="W15" s="384"/>
      <c r="X15" s="384"/>
      <c r="Y15" s="384"/>
      <c r="Z15" s="384"/>
      <c r="AA15" s="383"/>
      <c r="AB15" s="383"/>
      <c r="AC15" s="383"/>
      <c r="AD15" s="383"/>
      <c r="AE15" s="383"/>
      <c r="AF15" s="378"/>
      <c r="AG15" s="378"/>
      <c r="AH15" s="378"/>
      <c r="AI15" s="378"/>
      <c r="AJ15" s="378"/>
      <c r="AK15" s="378"/>
      <c r="AL15" s="378"/>
      <c r="AM15" s="378"/>
      <c r="AN15" s="378"/>
      <c r="AO15" s="378"/>
      <c r="AP15" s="378"/>
      <c r="AQ15" s="378"/>
      <c r="AR15" s="378"/>
      <c r="BA15" s="379"/>
      <c r="BB15" s="378"/>
      <c r="BC15" s="378"/>
      <c r="BD15" s="378"/>
    </row>
    <row r="16" spans="1:68" s="380" customFormat="1" ht="13.2" customHeight="1">
      <c r="A16" s="378"/>
      <c r="B16" s="378"/>
      <c r="C16" s="378"/>
      <c r="D16" s="378"/>
      <c r="E16" s="378"/>
      <c r="F16" s="378"/>
      <c r="G16" s="671" t="s">
        <v>382</v>
      </c>
      <c r="H16" s="671"/>
      <c r="I16" s="671"/>
      <c r="J16" s="671"/>
      <c r="K16" s="671"/>
      <c r="L16" s="671"/>
      <c r="M16" s="671"/>
      <c r="N16" s="671"/>
      <c r="O16" s="671"/>
      <c r="P16" s="671"/>
      <c r="Q16" s="671"/>
      <c r="R16" s="671"/>
      <c r="S16" s="671"/>
      <c r="T16" s="671"/>
      <c r="U16" s="671"/>
      <c r="V16" s="671"/>
      <c r="W16" s="671"/>
      <c r="X16" s="671"/>
      <c r="Y16" s="378"/>
      <c r="Z16" s="378"/>
      <c r="AA16" s="671" t="s">
        <v>383</v>
      </c>
      <c r="AB16" s="671"/>
      <c r="AC16" s="671"/>
      <c r="AD16" s="671"/>
      <c r="AE16" s="671"/>
      <c r="AF16" s="671"/>
      <c r="AG16" s="671"/>
      <c r="AH16" s="671"/>
      <c r="AI16" s="671"/>
      <c r="AJ16" s="671"/>
      <c r="AK16" s="671"/>
      <c r="AL16" s="671"/>
      <c r="AM16" s="671"/>
      <c r="AN16" s="671"/>
      <c r="AO16" s="671"/>
      <c r="AP16" s="671"/>
      <c r="AQ16" s="671"/>
      <c r="AR16" s="671"/>
      <c r="AS16" s="671"/>
      <c r="AT16" s="671"/>
      <c r="AU16" s="671"/>
      <c r="AV16" s="671"/>
      <c r="AW16" s="671"/>
      <c r="AX16" s="671"/>
      <c r="AY16" s="671"/>
      <c r="AZ16" s="671"/>
      <c r="BA16" s="378"/>
      <c r="BB16" s="378"/>
      <c r="BC16" s="378"/>
      <c r="BD16" s="378"/>
      <c r="BE16" s="378"/>
      <c r="BF16" s="378"/>
      <c r="BG16" s="378"/>
      <c r="BH16" s="378"/>
      <c r="BI16" s="378"/>
      <c r="BJ16" s="378"/>
      <c r="BK16" s="378"/>
      <c r="BL16" s="378"/>
      <c r="BM16" s="378"/>
      <c r="BN16" s="378"/>
      <c r="BO16" s="378"/>
      <c r="BP16" s="378"/>
    </row>
    <row r="17" spans="1:56" s="380" customFormat="1">
      <c r="A17" s="378"/>
      <c r="B17" s="378"/>
      <c r="C17" s="378"/>
      <c r="D17" s="378"/>
      <c r="E17" s="378"/>
      <c r="F17" s="378"/>
      <c r="G17" s="378"/>
      <c r="H17" s="378"/>
      <c r="I17" s="378"/>
      <c r="J17" s="378"/>
      <c r="K17" s="385" t="s">
        <v>292</v>
      </c>
      <c r="L17" s="385"/>
      <c r="M17" s="385"/>
      <c r="N17" s="385"/>
      <c r="O17" s="385"/>
      <c r="P17" s="385"/>
      <c r="Q17" s="385"/>
      <c r="R17" s="385"/>
      <c r="S17" s="385"/>
      <c r="T17" s="378"/>
      <c r="U17" s="378"/>
      <c r="V17" s="378"/>
      <c r="W17" s="378"/>
      <c r="X17" s="378"/>
      <c r="Y17" s="378"/>
      <c r="Z17" s="378"/>
      <c r="AA17" s="378"/>
      <c r="AB17" s="378"/>
      <c r="AC17" s="378"/>
      <c r="AD17" s="378"/>
      <c r="AE17" s="378"/>
      <c r="AF17" s="378"/>
      <c r="AG17" s="378"/>
      <c r="AH17" s="378"/>
      <c r="AI17" s="378"/>
      <c r="AJ17" s="378"/>
      <c r="AK17" s="378"/>
      <c r="AL17" s="378"/>
      <c r="AM17" s="378"/>
      <c r="AN17" s="378"/>
      <c r="AO17" s="378"/>
      <c r="AP17" s="378"/>
      <c r="AQ17" s="378"/>
      <c r="AR17" s="378"/>
      <c r="BA17" s="379"/>
      <c r="BB17" s="378"/>
      <c r="BC17" s="378"/>
      <c r="BD17" s="378"/>
    </row>
    <row r="18" spans="1:56" s="380" customFormat="1" ht="13.2" customHeight="1">
      <c r="A18" s="378"/>
      <c r="B18" s="378"/>
      <c r="C18" s="378"/>
      <c r="D18" s="378"/>
      <c r="E18" s="378"/>
      <c r="F18" s="378"/>
      <c r="G18" s="671" t="s">
        <v>354</v>
      </c>
      <c r="H18" s="671"/>
      <c r="I18" s="671"/>
      <c r="J18" s="671"/>
      <c r="K18" s="671"/>
      <c r="L18" s="671"/>
      <c r="M18" s="671"/>
      <c r="N18" s="671"/>
      <c r="O18" s="671"/>
      <c r="P18" s="671"/>
      <c r="Q18" s="671"/>
      <c r="R18" s="671"/>
      <c r="S18" s="671"/>
      <c r="T18" s="671"/>
      <c r="U18" s="671"/>
      <c r="V18" s="671"/>
      <c r="W18" s="671"/>
      <c r="X18" s="671"/>
      <c r="Y18" s="378"/>
      <c r="Z18" s="378"/>
      <c r="AA18" s="671" t="s">
        <v>405</v>
      </c>
      <c r="AB18" s="671"/>
      <c r="AC18" s="671"/>
      <c r="AD18" s="671"/>
      <c r="AE18" s="671"/>
      <c r="AF18" s="671"/>
      <c r="AG18" s="671"/>
      <c r="AH18" s="671"/>
      <c r="AI18" s="671"/>
      <c r="AJ18" s="671"/>
      <c r="AK18" s="671"/>
      <c r="AL18" s="671"/>
      <c r="AM18" s="671"/>
      <c r="AN18" s="671"/>
      <c r="AO18" s="671"/>
      <c r="AP18" s="671"/>
      <c r="AQ18" s="671"/>
      <c r="AR18" s="671"/>
      <c r="AS18" s="671"/>
      <c r="AT18" s="671"/>
      <c r="AU18" s="671"/>
      <c r="AV18" s="671"/>
      <c r="AW18" s="671"/>
      <c r="AX18" s="671"/>
      <c r="AY18" s="671"/>
      <c r="AZ18" s="671"/>
      <c r="BA18" s="379"/>
      <c r="BB18" s="382"/>
      <c r="BC18" s="382"/>
      <c r="BD18" s="382"/>
    </row>
    <row r="19" spans="1:56" s="380" customFormat="1">
      <c r="A19" s="378"/>
      <c r="B19" s="378"/>
      <c r="C19" s="378"/>
      <c r="D19" s="378"/>
      <c r="E19" s="378"/>
      <c r="F19" s="378"/>
      <c r="G19" s="378"/>
      <c r="H19" s="378"/>
      <c r="I19" s="378"/>
      <c r="J19" s="378"/>
      <c r="K19" s="378"/>
      <c r="L19" s="378"/>
      <c r="M19" s="378"/>
      <c r="N19" s="378"/>
      <c r="O19" s="378"/>
      <c r="P19" s="378"/>
      <c r="Q19" s="378"/>
      <c r="R19" s="378"/>
      <c r="S19" s="378"/>
      <c r="T19" s="378"/>
      <c r="U19" s="378"/>
      <c r="V19" s="378"/>
      <c r="W19" s="378"/>
      <c r="X19" s="378"/>
      <c r="Y19" s="378"/>
      <c r="Z19" s="378"/>
      <c r="AA19" s="378"/>
      <c r="AB19" s="378"/>
      <c r="AC19" s="378"/>
      <c r="AD19" s="378"/>
      <c r="AE19" s="378"/>
      <c r="AF19" s="378"/>
      <c r="AG19" s="378"/>
      <c r="AH19" s="378"/>
      <c r="AI19" s="378"/>
      <c r="AJ19" s="378"/>
      <c r="AK19" s="378"/>
      <c r="AL19" s="378"/>
      <c r="AM19" s="378"/>
      <c r="AN19" s="378"/>
      <c r="AO19" s="378"/>
      <c r="AP19" s="378"/>
      <c r="AQ19" s="378"/>
      <c r="AR19" s="378"/>
      <c r="BA19" s="379"/>
    </row>
    <row r="20" spans="1:56" s="380" customFormat="1" ht="13.2" customHeight="1">
      <c r="A20" s="378"/>
      <c r="B20" s="385"/>
      <c r="C20" s="385"/>
      <c r="D20" s="385"/>
      <c r="E20" s="385"/>
      <c r="F20" s="385"/>
      <c r="G20" s="673" t="s">
        <v>355</v>
      </c>
      <c r="H20" s="673"/>
      <c r="I20" s="673"/>
      <c r="J20" s="673"/>
      <c r="K20" s="673"/>
      <c r="L20" s="673"/>
      <c r="M20" s="673"/>
      <c r="N20" s="673"/>
      <c r="O20" s="673"/>
      <c r="P20" s="673"/>
      <c r="Q20" s="673"/>
      <c r="R20" s="673"/>
      <c r="S20" s="673"/>
      <c r="T20" s="673"/>
      <c r="U20" s="673"/>
      <c r="V20" s="673"/>
      <c r="W20" s="673"/>
      <c r="X20" s="673"/>
      <c r="Y20" s="385"/>
      <c r="Z20" s="385"/>
      <c r="AA20" s="672" t="s">
        <v>358</v>
      </c>
      <c r="AB20" s="672"/>
      <c r="AC20" s="672"/>
      <c r="AD20" s="672"/>
      <c r="AE20" s="672"/>
      <c r="AF20" s="672"/>
      <c r="AG20" s="672"/>
      <c r="AH20" s="672"/>
      <c r="AI20" s="672"/>
      <c r="AJ20" s="672"/>
      <c r="AK20" s="672"/>
      <c r="AL20" s="672"/>
      <c r="AM20" s="672"/>
      <c r="AN20" s="672"/>
      <c r="AO20" s="672"/>
      <c r="AP20" s="672"/>
      <c r="AQ20" s="672"/>
      <c r="AR20" s="672"/>
      <c r="AS20" s="672"/>
      <c r="AT20" s="672"/>
      <c r="AU20" s="672"/>
      <c r="AV20" s="672"/>
      <c r="AW20" s="672"/>
      <c r="AX20" s="672"/>
      <c r="AY20" s="672"/>
      <c r="AZ20" s="672"/>
      <c r="BA20" s="379"/>
    </row>
    <row r="21" spans="1:56" ht="10.5" customHeight="1">
      <c r="K21" s="211"/>
      <c r="L21" s="211"/>
      <c r="M21" s="211"/>
      <c r="N21" s="211"/>
      <c r="O21" s="211"/>
      <c r="P21" s="211"/>
      <c r="Q21" s="211"/>
      <c r="R21" s="211"/>
      <c r="S21" s="211"/>
      <c r="T21" s="211"/>
      <c r="U21" s="211"/>
      <c r="V21" s="211"/>
      <c r="W21" s="211"/>
      <c r="X21" s="211"/>
      <c r="Y21" s="211"/>
      <c r="Z21" s="211"/>
      <c r="AH21" s="685"/>
      <c r="AI21" s="685"/>
      <c r="AJ21" s="685"/>
      <c r="AK21" s="685"/>
      <c r="AL21" s="685"/>
      <c r="AM21" s="211"/>
      <c r="AN21" s="211"/>
    </row>
    <row r="22" spans="1:56" ht="14.4" thickBot="1">
      <c r="A22" s="689" t="s">
        <v>346</v>
      </c>
      <c r="B22" s="689"/>
      <c r="C22" s="689"/>
      <c r="D22" s="689"/>
      <c r="E22" s="689"/>
      <c r="F22" s="689"/>
      <c r="G22" s="689"/>
      <c r="H22" s="689"/>
      <c r="I22" s="689"/>
      <c r="J22" s="689"/>
      <c r="K22" s="689"/>
      <c r="L22" s="689"/>
      <c r="M22" s="689"/>
      <c r="N22" s="689"/>
      <c r="O22" s="689"/>
      <c r="P22" s="689"/>
      <c r="Q22" s="689"/>
      <c r="R22" s="689"/>
      <c r="S22" s="689"/>
      <c r="T22" s="689"/>
      <c r="U22" s="689"/>
      <c r="V22" s="689"/>
      <c r="W22" s="689"/>
      <c r="X22" s="689"/>
      <c r="Y22" s="689"/>
      <c r="Z22" s="689"/>
      <c r="AA22" s="689"/>
      <c r="AB22" s="689"/>
      <c r="AC22" s="689"/>
      <c r="AD22" s="689"/>
      <c r="AE22" s="689"/>
      <c r="AF22" s="689"/>
      <c r="AG22" s="689"/>
      <c r="AH22" s="689"/>
      <c r="AI22" s="689"/>
      <c r="AJ22" s="689"/>
      <c r="AK22" s="689"/>
      <c r="AL22" s="689"/>
      <c r="AM22" s="689"/>
      <c r="AN22" s="689"/>
      <c r="AO22" s="689"/>
      <c r="AP22" s="689"/>
      <c r="AQ22" s="689"/>
      <c r="AR22" s="689"/>
      <c r="AS22" s="689"/>
      <c r="AT22" s="689"/>
      <c r="AU22" s="689"/>
      <c r="AV22" s="689"/>
      <c r="AW22" s="689"/>
      <c r="AX22" s="689"/>
      <c r="AY22" s="689"/>
      <c r="AZ22" s="689"/>
      <c r="BA22" s="689"/>
    </row>
    <row r="23" spans="1:56" s="205" customFormat="1" ht="12.75" customHeight="1" thickBot="1">
      <c r="A23" s="724" t="s">
        <v>263</v>
      </c>
      <c r="B23" s="686" t="s">
        <v>167</v>
      </c>
      <c r="C23" s="690"/>
      <c r="D23" s="690"/>
      <c r="E23" s="690"/>
      <c r="F23" s="690"/>
      <c r="G23" s="686" t="s">
        <v>168</v>
      </c>
      <c r="H23" s="693"/>
      <c r="I23" s="693"/>
      <c r="J23" s="694"/>
      <c r="K23" s="686" t="s">
        <v>169</v>
      </c>
      <c r="L23" s="687"/>
      <c r="M23" s="687"/>
      <c r="N23" s="687"/>
      <c r="O23" s="686" t="s">
        <v>170</v>
      </c>
      <c r="P23" s="690"/>
      <c r="Q23" s="690"/>
      <c r="R23" s="690"/>
      <c r="S23" s="691"/>
      <c r="T23" s="692" t="s">
        <v>171</v>
      </c>
      <c r="U23" s="693"/>
      <c r="V23" s="693"/>
      <c r="W23" s="694"/>
      <c r="X23" s="686" t="s">
        <v>172</v>
      </c>
      <c r="Y23" s="687"/>
      <c r="Z23" s="687"/>
      <c r="AA23" s="688"/>
      <c r="AB23" s="686" t="s">
        <v>173</v>
      </c>
      <c r="AC23" s="690"/>
      <c r="AD23" s="690"/>
      <c r="AE23" s="690"/>
      <c r="AF23" s="690"/>
      <c r="AG23" s="686" t="s">
        <v>174</v>
      </c>
      <c r="AH23" s="693"/>
      <c r="AI23" s="693"/>
      <c r="AJ23" s="694"/>
      <c r="AK23" s="686" t="s">
        <v>175</v>
      </c>
      <c r="AL23" s="687"/>
      <c r="AM23" s="687"/>
      <c r="AN23" s="687"/>
      <c r="AO23" s="686" t="s">
        <v>176</v>
      </c>
      <c r="AP23" s="690"/>
      <c r="AQ23" s="690"/>
      <c r="AR23" s="690"/>
      <c r="AS23" s="691"/>
      <c r="AT23" s="692" t="s">
        <v>177</v>
      </c>
      <c r="AU23" s="693"/>
      <c r="AV23" s="693"/>
      <c r="AW23" s="694"/>
      <c r="AX23" s="686" t="s">
        <v>178</v>
      </c>
      <c r="AY23" s="687"/>
      <c r="AZ23" s="687"/>
      <c r="BA23" s="688"/>
    </row>
    <row r="24" spans="1:56" s="201" customFormat="1" ht="13.8" thickBot="1">
      <c r="A24" s="725"/>
      <c r="B24" s="472">
        <v>1</v>
      </c>
      <c r="C24" s="473">
        <v>2</v>
      </c>
      <c r="D24" s="473">
        <v>3</v>
      </c>
      <c r="E24" s="473">
        <v>4</v>
      </c>
      <c r="F24" s="474">
        <v>5</v>
      </c>
      <c r="G24" s="472">
        <v>6</v>
      </c>
      <c r="H24" s="473">
        <v>7</v>
      </c>
      <c r="I24" s="473">
        <v>8</v>
      </c>
      <c r="J24" s="475">
        <v>9</v>
      </c>
      <c r="K24" s="472">
        <v>10</v>
      </c>
      <c r="L24" s="473">
        <v>11</v>
      </c>
      <c r="M24" s="473">
        <v>12</v>
      </c>
      <c r="N24" s="476">
        <v>13</v>
      </c>
      <c r="O24" s="472">
        <v>14</v>
      </c>
      <c r="P24" s="473">
        <v>15</v>
      </c>
      <c r="Q24" s="473">
        <v>16</v>
      </c>
      <c r="R24" s="473">
        <v>17</v>
      </c>
      <c r="S24" s="477">
        <v>18</v>
      </c>
      <c r="T24" s="478">
        <v>19</v>
      </c>
      <c r="U24" s="473">
        <v>20</v>
      </c>
      <c r="V24" s="473">
        <v>21</v>
      </c>
      <c r="W24" s="475">
        <v>22</v>
      </c>
      <c r="X24" s="472">
        <v>23</v>
      </c>
      <c r="Y24" s="473">
        <v>24</v>
      </c>
      <c r="Z24" s="473">
        <v>25</v>
      </c>
      <c r="AA24" s="475">
        <v>26</v>
      </c>
      <c r="AB24" s="472">
        <v>27</v>
      </c>
      <c r="AC24" s="473">
        <v>28</v>
      </c>
      <c r="AD24" s="473">
        <v>29</v>
      </c>
      <c r="AE24" s="473">
        <v>30</v>
      </c>
      <c r="AF24" s="474">
        <v>31</v>
      </c>
      <c r="AG24" s="472">
        <v>32</v>
      </c>
      <c r="AH24" s="473">
        <v>33</v>
      </c>
      <c r="AI24" s="473">
        <v>34</v>
      </c>
      <c r="AJ24" s="477">
        <v>35</v>
      </c>
      <c r="AK24" s="472">
        <v>36</v>
      </c>
      <c r="AL24" s="473">
        <v>37</v>
      </c>
      <c r="AM24" s="473">
        <v>38</v>
      </c>
      <c r="AN24" s="476">
        <v>39</v>
      </c>
      <c r="AO24" s="472">
        <v>40</v>
      </c>
      <c r="AP24" s="473">
        <v>41</v>
      </c>
      <c r="AQ24" s="473">
        <v>42</v>
      </c>
      <c r="AR24" s="473">
        <v>43</v>
      </c>
      <c r="AS24" s="477">
        <v>44</v>
      </c>
      <c r="AT24" s="478">
        <v>45</v>
      </c>
      <c r="AU24" s="473">
        <v>46</v>
      </c>
      <c r="AV24" s="473">
        <v>47</v>
      </c>
      <c r="AW24" s="476">
        <v>48</v>
      </c>
      <c r="AX24" s="472">
        <v>49</v>
      </c>
      <c r="AY24" s="478">
        <v>50</v>
      </c>
      <c r="AZ24" s="479">
        <v>51</v>
      </c>
      <c r="BA24" s="480">
        <v>52</v>
      </c>
    </row>
    <row r="25" spans="1:56" ht="12.75" customHeight="1">
      <c r="A25" s="726"/>
      <c r="B25" s="360">
        <v>1</v>
      </c>
      <c r="C25" s="361">
        <v>7</v>
      </c>
      <c r="D25" s="361">
        <v>14</v>
      </c>
      <c r="E25" s="361">
        <v>21</v>
      </c>
      <c r="F25" s="362">
        <v>28</v>
      </c>
      <c r="G25" s="360">
        <v>5</v>
      </c>
      <c r="H25" s="361">
        <v>12</v>
      </c>
      <c r="I25" s="361">
        <v>19</v>
      </c>
      <c r="J25" s="363">
        <v>26</v>
      </c>
      <c r="K25" s="364">
        <v>2</v>
      </c>
      <c r="L25" s="361">
        <v>9</v>
      </c>
      <c r="M25" s="361">
        <v>16</v>
      </c>
      <c r="N25" s="363">
        <v>23</v>
      </c>
      <c r="O25" s="360">
        <v>30</v>
      </c>
      <c r="P25" s="361">
        <v>7</v>
      </c>
      <c r="Q25" s="361">
        <v>14</v>
      </c>
      <c r="R25" s="361">
        <v>21</v>
      </c>
      <c r="S25" s="365">
        <v>28</v>
      </c>
      <c r="T25" s="364">
        <v>4</v>
      </c>
      <c r="U25" s="361">
        <v>11</v>
      </c>
      <c r="V25" s="361">
        <v>18</v>
      </c>
      <c r="W25" s="363">
        <v>25</v>
      </c>
      <c r="X25" s="360">
        <v>1</v>
      </c>
      <c r="Y25" s="361">
        <v>8</v>
      </c>
      <c r="Z25" s="361">
        <v>15</v>
      </c>
      <c r="AA25" s="363">
        <v>22</v>
      </c>
      <c r="AB25" s="360">
        <v>1</v>
      </c>
      <c r="AC25" s="361">
        <v>8</v>
      </c>
      <c r="AD25" s="361">
        <v>15</v>
      </c>
      <c r="AE25" s="361">
        <v>22</v>
      </c>
      <c r="AF25" s="362">
        <v>29</v>
      </c>
      <c r="AG25" s="360">
        <v>5</v>
      </c>
      <c r="AH25" s="361">
        <v>12</v>
      </c>
      <c r="AI25" s="361">
        <v>19</v>
      </c>
      <c r="AJ25" s="363">
        <v>26</v>
      </c>
      <c r="AK25" s="360">
        <v>3</v>
      </c>
      <c r="AL25" s="361">
        <v>10</v>
      </c>
      <c r="AM25" s="361">
        <v>17</v>
      </c>
      <c r="AN25" s="363">
        <v>24</v>
      </c>
      <c r="AO25" s="360">
        <v>31</v>
      </c>
      <c r="AP25" s="361">
        <v>7</v>
      </c>
      <c r="AQ25" s="361">
        <v>14</v>
      </c>
      <c r="AR25" s="361">
        <v>21</v>
      </c>
      <c r="AS25" s="365">
        <v>28</v>
      </c>
      <c r="AT25" s="364">
        <v>5</v>
      </c>
      <c r="AU25" s="361">
        <v>12</v>
      </c>
      <c r="AV25" s="361">
        <v>19</v>
      </c>
      <c r="AW25" s="363">
        <v>26</v>
      </c>
      <c r="AX25" s="364">
        <v>2</v>
      </c>
      <c r="AY25" s="361">
        <v>9</v>
      </c>
      <c r="AZ25" s="361">
        <v>16</v>
      </c>
      <c r="BA25" s="366">
        <v>23</v>
      </c>
    </row>
    <row r="26" spans="1:56" ht="13.5" customHeight="1" thickBot="1">
      <c r="A26" s="727"/>
      <c r="B26" s="367">
        <v>6</v>
      </c>
      <c r="C26" s="368">
        <v>13</v>
      </c>
      <c r="D26" s="368">
        <v>20</v>
      </c>
      <c r="E26" s="368">
        <v>27</v>
      </c>
      <c r="F26" s="369">
        <v>4</v>
      </c>
      <c r="G26" s="367">
        <v>11</v>
      </c>
      <c r="H26" s="368">
        <v>18</v>
      </c>
      <c r="I26" s="368">
        <v>25</v>
      </c>
      <c r="J26" s="370">
        <v>1</v>
      </c>
      <c r="K26" s="371">
        <v>8</v>
      </c>
      <c r="L26" s="368">
        <v>15</v>
      </c>
      <c r="M26" s="368">
        <v>22</v>
      </c>
      <c r="N26" s="370">
        <v>29</v>
      </c>
      <c r="O26" s="367">
        <v>6</v>
      </c>
      <c r="P26" s="368">
        <v>13</v>
      </c>
      <c r="Q26" s="368">
        <v>20</v>
      </c>
      <c r="R26" s="368">
        <v>27</v>
      </c>
      <c r="S26" s="372">
        <v>3</v>
      </c>
      <c r="T26" s="371">
        <v>10</v>
      </c>
      <c r="U26" s="368">
        <v>17</v>
      </c>
      <c r="V26" s="368">
        <v>24</v>
      </c>
      <c r="W26" s="370">
        <v>31</v>
      </c>
      <c r="X26" s="367">
        <v>7</v>
      </c>
      <c r="Y26" s="368">
        <v>14</v>
      </c>
      <c r="Z26" s="368">
        <v>21</v>
      </c>
      <c r="AA26" s="370">
        <v>28</v>
      </c>
      <c r="AB26" s="367">
        <v>7</v>
      </c>
      <c r="AC26" s="368">
        <v>14</v>
      </c>
      <c r="AD26" s="368">
        <v>21</v>
      </c>
      <c r="AE26" s="373">
        <v>28</v>
      </c>
      <c r="AF26" s="369">
        <v>4</v>
      </c>
      <c r="AG26" s="367">
        <v>11</v>
      </c>
      <c r="AH26" s="368">
        <v>18</v>
      </c>
      <c r="AI26" s="368">
        <v>25</v>
      </c>
      <c r="AJ26" s="370">
        <v>2</v>
      </c>
      <c r="AK26" s="367">
        <v>9</v>
      </c>
      <c r="AL26" s="368">
        <v>16</v>
      </c>
      <c r="AM26" s="368">
        <v>23</v>
      </c>
      <c r="AN26" s="370">
        <v>30</v>
      </c>
      <c r="AO26" s="367">
        <v>6</v>
      </c>
      <c r="AP26" s="368">
        <v>13</v>
      </c>
      <c r="AQ26" s="368">
        <v>20</v>
      </c>
      <c r="AR26" s="368">
        <v>27</v>
      </c>
      <c r="AS26" s="372">
        <v>4</v>
      </c>
      <c r="AT26" s="371">
        <v>11</v>
      </c>
      <c r="AU26" s="368">
        <v>18</v>
      </c>
      <c r="AV26" s="368">
        <v>25</v>
      </c>
      <c r="AW26" s="370">
        <v>1</v>
      </c>
      <c r="AX26" s="371">
        <v>8</v>
      </c>
      <c r="AY26" s="368">
        <v>15</v>
      </c>
      <c r="AZ26" s="368">
        <v>22</v>
      </c>
      <c r="BA26" s="374">
        <v>29</v>
      </c>
    </row>
    <row r="27" spans="1:56">
      <c r="A27" s="481" t="s">
        <v>198</v>
      </c>
      <c r="B27" s="482" t="s">
        <v>305</v>
      </c>
      <c r="C27" s="483" t="s">
        <v>305</v>
      </c>
      <c r="D27" s="483" t="s">
        <v>305</v>
      </c>
      <c r="E27" s="483" t="s">
        <v>305</v>
      </c>
      <c r="F27" s="484" t="s">
        <v>305</v>
      </c>
      <c r="G27" s="482" t="s">
        <v>305</v>
      </c>
      <c r="H27" s="483" t="s">
        <v>305</v>
      </c>
      <c r="I27" s="483" t="s">
        <v>305</v>
      </c>
      <c r="J27" s="484" t="s">
        <v>305</v>
      </c>
      <c r="K27" s="485" t="s">
        <v>305</v>
      </c>
      <c r="L27" s="483" t="s">
        <v>305</v>
      </c>
      <c r="M27" s="483" t="s">
        <v>305</v>
      </c>
      <c r="N27" s="486" t="s">
        <v>305</v>
      </c>
      <c r="O27" s="482" t="s">
        <v>305</v>
      </c>
      <c r="P27" s="483" t="s">
        <v>305</v>
      </c>
      <c r="Q27" s="483" t="s">
        <v>306</v>
      </c>
      <c r="R27" s="483" t="s">
        <v>306</v>
      </c>
      <c r="S27" s="484" t="s">
        <v>306</v>
      </c>
      <c r="T27" s="485" t="s">
        <v>217</v>
      </c>
      <c r="U27" s="483" t="s">
        <v>217</v>
      </c>
      <c r="V27" s="487" t="s">
        <v>307</v>
      </c>
      <c r="W27" s="523" t="s">
        <v>307</v>
      </c>
      <c r="X27" s="524" t="s">
        <v>307</v>
      </c>
      <c r="Y27" s="487" t="s">
        <v>307</v>
      </c>
      <c r="Z27" s="483" t="s">
        <v>305</v>
      </c>
      <c r="AA27" s="484" t="s">
        <v>305</v>
      </c>
      <c r="AB27" s="485" t="s">
        <v>305</v>
      </c>
      <c r="AC27" s="483" t="s">
        <v>305</v>
      </c>
      <c r="AD27" s="483" t="s">
        <v>305</v>
      </c>
      <c r="AE27" s="483" t="s">
        <v>305</v>
      </c>
      <c r="AF27" s="486" t="s">
        <v>305</v>
      </c>
      <c r="AG27" s="482" t="s">
        <v>305</v>
      </c>
      <c r="AH27" s="483" t="s">
        <v>305</v>
      </c>
      <c r="AI27" s="483" t="s">
        <v>305</v>
      </c>
      <c r="AJ27" s="484" t="s">
        <v>305</v>
      </c>
      <c r="AK27" s="485" t="s">
        <v>305</v>
      </c>
      <c r="AL27" s="483" t="s">
        <v>305</v>
      </c>
      <c r="AM27" s="483" t="s">
        <v>305</v>
      </c>
      <c r="AN27" s="486" t="s">
        <v>305</v>
      </c>
      <c r="AO27" s="482" t="s">
        <v>306</v>
      </c>
      <c r="AP27" s="487" t="s">
        <v>306</v>
      </c>
      <c r="AQ27" s="487" t="s">
        <v>306</v>
      </c>
      <c r="AR27" s="487" t="s">
        <v>217</v>
      </c>
      <c r="AS27" s="488" t="s">
        <v>217</v>
      </c>
      <c r="AT27" s="485" t="s">
        <v>217</v>
      </c>
      <c r="AU27" s="483" t="s">
        <v>217</v>
      </c>
      <c r="AV27" s="483" t="s">
        <v>217</v>
      </c>
      <c r="AW27" s="486" t="s">
        <v>217</v>
      </c>
      <c r="AX27" s="482" t="s">
        <v>217</v>
      </c>
      <c r="AY27" s="483" t="s">
        <v>217</v>
      </c>
      <c r="AZ27" s="483" t="s">
        <v>217</v>
      </c>
      <c r="BA27" s="484" t="s">
        <v>217</v>
      </c>
    </row>
    <row r="28" spans="1:56" ht="13.8" thickBot="1">
      <c r="A28" s="489" t="s">
        <v>200</v>
      </c>
      <c r="B28" s="490" t="s">
        <v>305</v>
      </c>
      <c r="C28" s="491" t="s">
        <v>305</v>
      </c>
      <c r="D28" s="491" t="s">
        <v>305</v>
      </c>
      <c r="E28" s="491" t="s">
        <v>305</v>
      </c>
      <c r="F28" s="492" t="s">
        <v>305</v>
      </c>
      <c r="G28" s="490" t="s">
        <v>305</v>
      </c>
      <c r="H28" s="491" t="s">
        <v>306</v>
      </c>
      <c r="I28" s="491" t="s">
        <v>306</v>
      </c>
      <c r="J28" s="493" t="s">
        <v>307</v>
      </c>
      <c r="K28" s="494" t="s">
        <v>307</v>
      </c>
      <c r="L28" s="495" t="s">
        <v>307</v>
      </c>
      <c r="M28" s="495" t="s">
        <v>307</v>
      </c>
      <c r="N28" s="496" t="s">
        <v>212</v>
      </c>
      <c r="O28" s="490" t="s">
        <v>212</v>
      </c>
      <c r="P28" s="491" t="s">
        <v>212</v>
      </c>
      <c r="Q28" s="491" t="s">
        <v>212</v>
      </c>
      <c r="R28" s="491" t="s">
        <v>212</v>
      </c>
      <c r="S28" s="492" t="s">
        <v>309</v>
      </c>
      <c r="T28" s="497"/>
      <c r="U28" s="491"/>
      <c r="V28" s="491"/>
      <c r="W28" s="496"/>
      <c r="X28" s="490"/>
      <c r="Y28" s="491"/>
      <c r="Z28" s="498"/>
      <c r="AA28" s="499"/>
      <c r="AB28" s="500"/>
      <c r="AC28" s="498"/>
      <c r="AD28" s="498"/>
      <c r="AE28" s="498"/>
      <c r="AF28" s="501"/>
      <c r="AG28" s="502"/>
      <c r="AH28" s="498"/>
      <c r="AI28" s="498"/>
      <c r="AJ28" s="499"/>
      <c r="AK28" s="500"/>
      <c r="AL28" s="498"/>
      <c r="AM28" s="498"/>
      <c r="AN28" s="501"/>
      <c r="AO28" s="502"/>
      <c r="AP28" s="498"/>
      <c r="AQ28" s="498"/>
      <c r="AR28" s="498"/>
      <c r="AS28" s="499"/>
      <c r="AT28" s="500"/>
      <c r="AU28" s="498"/>
      <c r="AV28" s="498"/>
      <c r="AW28" s="501"/>
      <c r="AX28" s="502"/>
      <c r="AY28" s="498"/>
      <c r="AZ28" s="498"/>
      <c r="BA28" s="499"/>
    </row>
    <row r="29" spans="1:56" ht="15.6">
      <c r="A29" s="503" t="s">
        <v>399</v>
      </c>
      <c r="B29" s="504"/>
      <c r="C29" s="504"/>
      <c r="D29" s="504"/>
      <c r="E29" s="504"/>
      <c r="F29" s="504"/>
      <c r="G29" s="504"/>
      <c r="H29" s="504"/>
      <c r="I29" s="504"/>
      <c r="J29" s="504"/>
      <c r="K29" s="504"/>
      <c r="L29" s="504"/>
      <c r="M29" s="504"/>
      <c r="N29" s="504"/>
      <c r="O29" s="504"/>
      <c r="P29" s="504"/>
      <c r="Q29" s="504"/>
      <c r="R29" s="504"/>
      <c r="S29" s="504"/>
      <c r="T29" s="504"/>
      <c r="U29" s="504"/>
      <c r="V29" s="504"/>
      <c r="W29" s="504"/>
      <c r="X29" s="504"/>
      <c r="Y29" s="504"/>
      <c r="Z29" s="504"/>
      <c r="AA29" s="504"/>
      <c r="AB29" s="504"/>
      <c r="AC29" s="504"/>
      <c r="AD29" s="504"/>
      <c r="AE29" s="504"/>
      <c r="AF29" s="504"/>
      <c r="AG29" s="504"/>
      <c r="AH29" s="504"/>
      <c r="AI29" s="504"/>
      <c r="AJ29" s="504"/>
      <c r="AK29" s="504"/>
      <c r="AL29" s="504"/>
      <c r="AM29" s="504"/>
      <c r="AN29" s="504"/>
      <c r="AO29" s="504"/>
      <c r="AP29" s="504"/>
      <c r="AQ29" s="504"/>
      <c r="AR29" s="504"/>
      <c r="AS29" s="504"/>
      <c r="AT29" s="504"/>
      <c r="AU29" s="504"/>
      <c r="AV29" s="504"/>
      <c r="AW29" s="504"/>
      <c r="AX29" s="504"/>
      <c r="AY29" s="504"/>
      <c r="AZ29" s="504"/>
      <c r="BA29" s="504"/>
    </row>
    <row r="30" spans="1:56" ht="13.5" customHeight="1">
      <c r="A30" s="505"/>
      <c r="B30" s="506"/>
      <c r="C30" s="506"/>
      <c r="D30" s="506"/>
      <c r="E30" s="506"/>
      <c r="F30" s="506"/>
      <c r="G30" s="506"/>
      <c r="H30" s="506"/>
      <c r="I30" s="506"/>
      <c r="J30" s="506"/>
      <c r="K30" s="506"/>
      <c r="L30" s="506"/>
      <c r="M30" s="506"/>
      <c r="N30" s="506"/>
      <c r="O30" s="506"/>
      <c r="P30" s="506"/>
      <c r="Q30" s="506"/>
      <c r="R30" s="506"/>
      <c r="S30" s="506"/>
      <c r="T30" s="506"/>
      <c r="U30" s="506"/>
      <c r="V30" s="506"/>
      <c r="W30" s="506"/>
      <c r="X30" s="506"/>
      <c r="Y30" s="506"/>
      <c r="Z30" s="506"/>
      <c r="AA30" s="506"/>
      <c r="AB30" s="506"/>
      <c r="AC30" s="506"/>
      <c r="AD30" s="506"/>
      <c r="AE30" s="506"/>
      <c r="AF30" s="506"/>
      <c r="AG30" s="506"/>
      <c r="AH30" s="506"/>
      <c r="AI30" s="506"/>
      <c r="AJ30" s="506"/>
      <c r="AK30" s="506"/>
      <c r="AL30" s="506"/>
      <c r="AM30" s="506"/>
      <c r="AN30" s="506"/>
      <c r="AO30" s="506"/>
      <c r="AP30" s="506"/>
      <c r="AQ30" s="506"/>
      <c r="AR30" s="506"/>
      <c r="AS30" s="506"/>
      <c r="AT30" s="506"/>
      <c r="AU30" s="506"/>
      <c r="AV30" s="506"/>
      <c r="AW30" s="506"/>
      <c r="AX30" s="506"/>
      <c r="AY30" s="506"/>
      <c r="AZ30" s="506"/>
      <c r="BA30" s="506"/>
    </row>
    <row r="31" spans="1:56" s="206" customFormat="1" ht="12.75" customHeight="1" thickBot="1">
      <c r="A31" s="716" t="s">
        <v>299</v>
      </c>
      <c r="B31" s="716"/>
      <c r="C31" s="716"/>
      <c r="D31" s="716"/>
      <c r="E31" s="716"/>
      <c r="F31" s="716"/>
      <c r="G31" s="716"/>
      <c r="H31" s="716"/>
      <c r="I31" s="716"/>
      <c r="J31" s="716"/>
      <c r="K31" s="716"/>
      <c r="L31" s="716"/>
      <c r="M31" s="716"/>
      <c r="N31" s="716"/>
      <c r="O31" s="716"/>
      <c r="P31" s="716"/>
      <c r="Q31" s="507"/>
      <c r="R31" s="507"/>
      <c r="S31" s="507"/>
      <c r="T31" s="716" t="s">
        <v>298</v>
      </c>
      <c r="U31" s="716"/>
      <c r="V31" s="716"/>
      <c r="W31" s="716"/>
      <c r="X31" s="716"/>
      <c r="Y31" s="716"/>
      <c r="Z31" s="716"/>
      <c r="AA31" s="716"/>
      <c r="AB31" s="716"/>
      <c r="AC31" s="716"/>
      <c r="AD31" s="716"/>
      <c r="AE31" s="507"/>
      <c r="AF31" s="507"/>
      <c r="AG31" s="507"/>
      <c r="AH31" s="507"/>
      <c r="AI31" s="713" t="s">
        <v>400</v>
      </c>
      <c r="AJ31" s="713"/>
      <c r="AK31" s="713"/>
      <c r="AL31" s="713"/>
      <c r="AM31" s="713"/>
      <c r="AN31" s="713"/>
      <c r="AO31" s="713"/>
      <c r="AP31" s="713"/>
      <c r="AQ31" s="713"/>
      <c r="AR31" s="713"/>
      <c r="AS31" s="713"/>
      <c r="AT31" s="713"/>
      <c r="AU31" s="713"/>
      <c r="AV31" s="713"/>
      <c r="AW31" s="713"/>
      <c r="AX31" s="713"/>
      <c r="AY31" s="713"/>
      <c r="AZ31" s="713"/>
      <c r="BA31" s="507"/>
    </row>
    <row r="32" spans="1:56" s="201" customFormat="1" ht="49.5" customHeight="1">
      <c r="A32" s="508" t="s">
        <v>263</v>
      </c>
      <c r="B32" s="699" t="s">
        <v>276</v>
      </c>
      <c r="C32" s="699"/>
      <c r="D32" s="699" t="s">
        <v>297</v>
      </c>
      <c r="E32" s="699"/>
      <c r="F32" s="700" t="s">
        <v>260</v>
      </c>
      <c r="G32" s="700"/>
      <c r="H32" s="699" t="s">
        <v>333</v>
      </c>
      <c r="I32" s="699"/>
      <c r="J32" s="699"/>
      <c r="K32" s="699" t="s">
        <v>310</v>
      </c>
      <c r="L32" s="699"/>
      <c r="M32" s="700" t="s">
        <v>185</v>
      </c>
      <c r="N32" s="700"/>
      <c r="O32" s="699" t="s">
        <v>277</v>
      </c>
      <c r="P32" s="708"/>
      <c r="Q32" s="509"/>
      <c r="R32" s="509"/>
      <c r="S32" s="505"/>
      <c r="T32" s="705" t="s">
        <v>266</v>
      </c>
      <c r="U32" s="706"/>
      <c r="V32" s="706"/>
      <c r="W32" s="706"/>
      <c r="X32" s="706"/>
      <c r="Y32" s="706"/>
      <c r="Z32" s="707"/>
      <c r="AA32" s="697" t="s">
        <v>32</v>
      </c>
      <c r="AB32" s="698"/>
      <c r="AC32" s="697" t="s">
        <v>265</v>
      </c>
      <c r="AD32" s="720"/>
      <c r="AE32" s="505"/>
      <c r="AF32" s="505"/>
      <c r="AG32" s="510"/>
      <c r="AH32" s="717" t="s">
        <v>401</v>
      </c>
      <c r="AI32" s="718"/>
      <c r="AJ32" s="718"/>
      <c r="AK32" s="718"/>
      <c r="AL32" s="718"/>
      <c r="AM32" s="718"/>
      <c r="AN32" s="718"/>
      <c r="AO32" s="718"/>
      <c r="AP32" s="718"/>
      <c r="AQ32" s="719"/>
      <c r="AR32" s="707" t="s">
        <v>402</v>
      </c>
      <c r="AS32" s="721"/>
      <c r="AT32" s="721"/>
      <c r="AU32" s="721"/>
      <c r="AV32" s="721"/>
      <c r="AW32" s="721"/>
      <c r="AX32" s="721"/>
      <c r="AY32" s="721"/>
      <c r="AZ32" s="714" t="s">
        <v>32</v>
      </c>
      <c r="BA32" s="715"/>
    </row>
    <row r="33" spans="1:53" s="201" customFormat="1" ht="12.75" customHeight="1">
      <c r="A33" s="511" t="s">
        <v>198</v>
      </c>
      <c r="B33" s="696">
        <v>30</v>
      </c>
      <c r="C33" s="696"/>
      <c r="D33" s="696">
        <v>6</v>
      </c>
      <c r="E33" s="696"/>
      <c r="F33" s="696">
        <v>4</v>
      </c>
      <c r="G33" s="696"/>
      <c r="H33" s="696"/>
      <c r="I33" s="696"/>
      <c r="J33" s="696"/>
      <c r="K33" s="696"/>
      <c r="L33" s="696"/>
      <c r="M33" s="696">
        <v>12</v>
      </c>
      <c r="N33" s="696"/>
      <c r="O33" s="703">
        <f>SUM(B33:N33)</f>
        <v>52</v>
      </c>
      <c r="P33" s="704"/>
      <c r="Q33" s="512"/>
      <c r="R33" s="512"/>
      <c r="S33" s="505"/>
      <c r="T33" s="709" t="s">
        <v>308</v>
      </c>
      <c r="U33" s="710"/>
      <c r="V33" s="710"/>
      <c r="W33" s="710"/>
      <c r="X33" s="710"/>
      <c r="Y33" s="710"/>
      <c r="Z33" s="711"/>
      <c r="AA33" s="701">
        <v>1.2</v>
      </c>
      <c r="AB33" s="702"/>
      <c r="AC33" s="722">
        <v>4</v>
      </c>
      <c r="AD33" s="723"/>
      <c r="AE33" s="506"/>
      <c r="AF33" s="506"/>
      <c r="AG33" s="513"/>
      <c r="AH33" s="645" t="s">
        <v>335</v>
      </c>
      <c r="AI33" s="646"/>
      <c r="AJ33" s="646"/>
      <c r="AK33" s="646"/>
      <c r="AL33" s="646"/>
      <c r="AM33" s="646"/>
      <c r="AN33" s="646"/>
      <c r="AO33" s="646"/>
      <c r="AP33" s="646"/>
      <c r="AQ33" s="647"/>
      <c r="AR33" s="654" t="s">
        <v>403</v>
      </c>
      <c r="AS33" s="646"/>
      <c r="AT33" s="646"/>
      <c r="AU33" s="646"/>
      <c r="AV33" s="646"/>
      <c r="AW33" s="646"/>
      <c r="AX33" s="646"/>
      <c r="AY33" s="647"/>
      <c r="AZ33" s="654">
        <v>3</v>
      </c>
      <c r="BA33" s="661"/>
    </row>
    <row r="34" spans="1:53" s="201" customFormat="1" ht="13.2" customHeight="1" thickBot="1">
      <c r="A34" s="511" t="s">
        <v>200</v>
      </c>
      <c r="B34" s="696">
        <v>6</v>
      </c>
      <c r="C34" s="696"/>
      <c r="D34" s="696">
        <v>2</v>
      </c>
      <c r="E34" s="696"/>
      <c r="F34" s="696">
        <v>4</v>
      </c>
      <c r="G34" s="696"/>
      <c r="H34" s="696">
        <v>5</v>
      </c>
      <c r="I34" s="696"/>
      <c r="J34" s="696"/>
      <c r="K34" s="696">
        <v>1</v>
      </c>
      <c r="L34" s="696"/>
      <c r="M34" s="696"/>
      <c r="N34" s="696"/>
      <c r="O34" s="703">
        <f>SUM(B34:N34)</f>
        <v>18</v>
      </c>
      <c r="P34" s="704"/>
      <c r="Q34" s="512"/>
      <c r="R34" s="512"/>
      <c r="S34" s="505"/>
      <c r="T34" s="664" t="s">
        <v>404</v>
      </c>
      <c r="U34" s="665"/>
      <c r="V34" s="665"/>
      <c r="W34" s="665"/>
      <c r="X34" s="665"/>
      <c r="Y34" s="665"/>
      <c r="Z34" s="666"/>
      <c r="AA34" s="667">
        <v>3</v>
      </c>
      <c r="AB34" s="668"/>
      <c r="AC34" s="669">
        <v>4</v>
      </c>
      <c r="AD34" s="670"/>
      <c r="AE34" s="506"/>
      <c r="AF34" s="506"/>
      <c r="AG34" s="513"/>
      <c r="AH34" s="648"/>
      <c r="AI34" s="649"/>
      <c r="AJ34" s="649"/>
      <c r="AK34" s="649"/>
      <c r="AL34" s="649"/>
      <c r="AM34" s="649"/>
      <c r="AN34" s="649"/>
      <c r="AO34" s="649"/>
      <c r="AP34" s="649"/>
      <c r="AQ34" s="650"/>
      <c r="AR34" s="655"/>
      <c r="AS34" s="656"/>
      <c r="AT34" s="656"/>
      <c r="AU34" s="656"/>
      <c r="AV34" s="656"/>
      <c r="AW34" s="656"/>
      <c r="AX34" s="656"/>
      <c r="AY34" s="657"/>
      <c r="AZ34" s="655"/>
      <c r="BA34" s="662"/>
    </row>
    <row r="35" spans="1:53" s="201" customFormat="1" ht="13.5" customHeight="1" thickBot="1">
      <c r="A35" s="514" t="s">
        <v>264</v>
      </c>
      <c r="B35" s="695">
        <f>SUM(B33:C34)</f>
        <v>36</v>
      </c>
      <c r="C35" s="695"/>
      <c r="D35" s="695">
        <f>SUM(D33:E34)</f>
        <v>8</v>
      </c>
      <c r="E35" s="695"/>
      <c r="F35" s="695">
        <f>SUM(F33:G34)</f>
        <v>8</v>
      </c>
      <c r="G35" s="695"/>
      <c r="H35" s="695">
        <f>SUM(H33:I34)</f>
        <v>5</v>
      </c>
      <c r="I35" s="695"/>
      <c r="J35" s="695"/>
      <c r="K35" s="695">
        <f>SUM(K33:L34)</f>
        <v>1</v>
      </c>
      <c r="L35" s="695"/>
      <c r="M35" s="695">
        <f>SUM(M33:N34)</f>
        <v>12</v>
      </c>
      <c r="N35" s="695"/>
      <c r="O35" s="695">
        <f>SUM(O33:P34)</f>
        <v>70</v>
      </c>
      <c r="P35" s="712"/>
      <c r="Q35" s="512"/>
      <c r="R35" s="512"/>
      <c r="S35" s="505"/>
      <c r="T35" s="505"/>
      <c r="U35" s="505"/>
      <c r="V35" s="505"/>
      <c r="W35" s="505"/>
      <c r="X35" s="505"/>
      <c r="Y35" s="505"/>
      <c r="Z35" s="505"/>
      <c r="AA35" s="505"/>
      <c r="AB35" s="505"/>
      <c r="AC35" s="505"/>
      <c r="AD35" s="505"/>
      <c r="AE35" s="505"/>
      <c r="AF35" s="505"/>
      <c r="AG35" s="510"/>
      <c r="AH35" s="651"/>
      <c r="AI35" s="652"/>
      <c r="AJ35" s="652"/>
      <c r="AK35" s="652"/>
      <c r="AL35" s="652"/>
      <c r="AM35" s="652"/>
      <c r="AN35" s="652"/>
      <c r="AO35" s="652"/>
      <c r="AP35" s="652"/>
      <c r="AQ35" s="653"/>
      <c r="AR35" s="658"/>
      <c r="AS35" s="659"/>
      <c r="AT35" s="659"/>
      <c r="AU35" s="659"/>
      <c r="AV35" s="659"/>
      <c r="AW35" s="659"/>
      <c r="AX35" s="659"/>
      <c r="AY35" s="660"/>
      <c r="AZ35" s="658"/>
      <c r="BA35" s="663"/>
    </row>
    <row r="36" spans="1:53" ht="13.5" customHeight="1">
      <c r="M36" s="218"/>
    </row>
    <row r="39" spans="1:53" ht="12.75" customHeight="1"/>
    <row r="40" spans="1:53" ht="12.75" customHeight="1"/>
  </sheetData>
  <mergeCells count="81">
    <mergeCell ref="I1:AQ1"/>
    <mergeCell ref="T33:Z33"/>
    <mergeCell ref="O35:P35"/>
    <mergeCell ref="AI31:AZ31"/>
    <mergeCell ref="AZ32:BA32"/>
    <mergeCell ref="T31:AD31"/>
    <mergeCell ref="AH32:AQ32"/>
    <mergeCell ref="AC32:AD32"/>
    <mergeCell ref="AR32:AY32"/>
    <mergeCell ref="AC33:AD33"/>
    <mergeCell ref="M33:N33"/>
    <mergeCell ref="G23:J23"/>
    <mergeCell ref="M34:N34"/>
    <mergeCell ref="A31:P31"/>
    <mergeCell ref="A23:A26"/>
    <mergeCell ref="B32:C32"/>
    <mergeCell ref="AA32:AB32"/>
    <mergeCell ref="D32:E32"/>
    <mergeCell ref="F32:G32"/>
    <mergeCell ref="K35:L35"/>
    <mergeCell ref="K34:L34"/>
    <mergeCell ref="M35:N35"/>
    <mergeCell ref="AA33:AB33"/>
    <mergeCell ref="O33:P33"/>
    <mergeCell ref="O34:P34"/>
    <mergeCell ref="K33:L33"/>
    <mergeCell ref="H32:J32"/>
    <mergeCell ref="T32:Z32"/>
    <mergeCell ref="K32:L32"/>
    <mergeCell ref="M32:N32"/>
    <mergeCell ref="O32:P32"/>
    <mergeCell ref="B35:C35"/>
    <mergeCell ref="D35:E35"/>
    <mergeCell ref="F35:G35"/>
    <mergeCell ref="H35:J35"/>
    <mergeCell ref="B33:C33"/>
    <mergeCell ref="D33:E33"/>
    <mergeCell ref="B34:C34"/>
    <mergeCell ref="D34:E34"/>
    <mergeCell ref="F34:G34"/>
    <mergeCell ref="H34:J34"/>
    <mergeCell ref="F33:G33"/>
    <mergeCell ref="H33:J33"/>
    <mergeCell ref="AH21:AL21"/>
    <mergeCell ref="AX23:BA23"/>
    <mergeCell ref="K23:N23"/>
    <mergeCell ref="A22:BA22"/>
    <mergeCell ref="B23:F23"/>
    <mergeCell ref="O23:S23"/>
    <mergeCell ref="T23:W23"/>
    <mergeCell ref="AB23:AF23"/>
    <mergeCell ref="AG23:AJ23"/>
    <mergeCell ref="AK23:AN23"/>
    <mergeCell ref="AT23:AW23"/>
    <mergeCell ref="AO23:AS23"/>
    <mergeCell ref="X23:AA23"/>
    <mergeCell ref="I2:AQ2"/>
    <mergeCell ref="I3:AQ3"/>
    <mergeCell ref="AS3:AX3"/>
    <mergeCell ref="J4:AO4"/>
    <mergeCell ref="S6:AF6"/>
    <mergeCell ref="R7:AG7"/>
    <mergeCell ref="R8:AG8"/>
    <mergeCell ref="R9:AG9"/>
    <mergeCell ref="N10:AJ10"/>
    <mergeCell ref="N11:AJ11"/>
    <mergeCell ref="AA18:AZ18"/>
    <mergeCell ref="AA20:AZ20"/>
    <mergeCell ref="G18:X18"/>
    <mergeCell ref="G20:X20"/>
    <mergeCell ref="N12:AJ12"/>
    <mergeCell ref="G14:X14"/>
    <mergeCell ref="G16:X16"/>
    <mergeCell ref="AA14:AZ14"/>
    <mergeCell ref="AA16:AZ16"/>
    <mergeCell ref="AH33:AQ35"/>
    <mergeCell ref="AR33:AY35"/>
    <mergeCell ref="AZ33:BA35"/>
    <mergeCell ref="T34:Z34"/>
    <mergeCell ref="AA34:AB34"/>
    <mergeCell ref="AC34:AD34"/>
  </mergeCells>
  <phoneticPr fontId="36" type="noConversion"/>
  <printOptions horizontalCentered="1"/>
  <pageMargins left="0.15748031496062992" right="7.874015748031496E-2" top="0.43307086614173229" bottom="0.19685039370078741" header="0" footer="0"/>
  <pageSetup paperSize="9" scale="99" orientation="landscape" r:id="rId1"/>
  <headerFooter differentFirst="1" alignWithMargins="0">
    <oddHeader>&amp;C2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:W59"/>
  <sheetViews>
    <sheetView tabSelected="1" view="pageBreakPreview" zoomScale="80" zoomScaleSheetLayoutView="80" zoomScalePageLayoutView="25" workbookViewId="0">
      <selection activeCell="N27" sqref="N27"/>
    </sheetView>
  </sheetViews>
  <sheetFormatPr defaultColWidth="9.109375" defaultRowHeight="13.2"/>
  <cols>
    <col min="1" max="1" width="9" style="228" customWidth="1"/>
    <col min="2" max="2" width="41.109375" style="228" customWidth="1"/>
    <col min="3" max="3" width="4.5546875" style="228" customWidth="1"/>
    <col min="4" max="4" width="6.6640625" style="228" customWidth="1"/>
    <col min="5" max="6" width="5.109375" style="228" customWidth="1"/>
    <col min="7" max="7" width="6.88671875" style="228" customWidth="1"/>
    <col min="8" max="8" width="8" style="228" customWidth="1"/>
    <col min="9" max="9" width="6.109375" style="228" customWidth="1"/>
    <col min="10" max="10" width="5.6640625" style="228" bestFit="1" customWidth="1"/>
    <col min="11" max="11" width="5.6640625" style="228" customWidth="1"/>
    <col min="12" max="12" width="7" style="228" customWidth="1"/>
    <col min="13" max="13" width="6.5546875" style="228" customWidth="1"/>
    <col min="14" max="16" width="8" style="228" customWidth="1"/>
    <col min="17" max="18" width="9.109375" style="228"/>
    <col min="19" max="21" width="6.6640625" style="229" customWidth="1"/>
    <col min="22" max="16384" width="9.109375" style="228"/>
  </cols>
  <sheetData>
    <row r="1" spans="1:21" ht="19.2" customHeight="1" thickBot="1">
      <c r="A1" s="733" t="s">
        <v>345</v>
      </c>
      <c r="B1" s="734"/>
      <c r="C1" s="734"/>
      <c r="D1" s="734"/>
      <c r="E1" s="734"/>
      <c r="F1" s="734"/>
      <c r="G1" s="734"/>
      <c r="H1" s="734"/>
      <c r="I1" s="734"/>
      <c r="J1" s="734"/>
      <c r="K1" s="734"/>
      <c r="L1" s="734"/>
      <c r="M1" s="734"/>
      <c r="N1" s="734"/>
      <c r="O1" s="734"/>
      <c r="P1" s="734"/>
    </row>
    <row r="2" spans="1:21" s="229" customFormat="1" ht="45" customHeight="1">
      <c r="A2" s="743" t="s">
        <v>267</v>
      </c>
      <c r="B2" s="747" t="s">
        <v>415</v>
      </c>
      <c r="C2" s="728" t="s">
        <v>261</v>
      </c>
      <c r="D2" s="729"/>
      <c r="E2" s="729"/>
      <c r="F2" s="729"/>
      <c r="G2" s="730" t="s">
        <v>275</v>
      </c>
      <c r="H2" s="768" t="s">
        <v>268</v>
      </c>
      <c r="I2" s="768"/>
      <c r="J2" s="768"/>
      <c r="K2" s="768"/>
      <c r="L2" s="768"/>
      <c r="M2" s="769"/>
      <c r="N2" s="728" t="s">
        <v>274</v>
      </c>
      <c r="O2" s="729"/>
      <c r="P2" s="729"/>
    </row>
    <row r="3" spans="1:21" s="229" customFormat="1" ht="17.25" customHeight="1">
      <c r="A3" s="744"/>
      <c r="B3" s="747"/>
      <c r="C3" s="741" t="s">
        <v>278</v>
      </c>
      <c r="D3" s="741" t="s">
        <v>280</v>
      </c>
      <c r="E3" s="748" t="s">
        <v>279</v>
      </c>
      <c r="F3" s="749"/>
      <c r="G3" s="731"/>
      <c r="H3" s="764" t="s">
        <v>281</v>
      </c>
      <c r="I3" s="749" t="s">
        <v>283</v>
      </c>
      <c r="J3" s="761"/>
      <c r="K3" s="761"/>
      <c r="L3" s="762"/>
      <c r="M3" s="758" t="s">
        <v>284</v>
      </c>
      <c r="N3" s="761" t="s">
        <v>311</v>
      </c>
      <c r="O3" s="762"/>
      <c r="P3" s="230" t="s">
        <v>312</v>
      </c>
    </row>
    <row r="4" spans="1:21" s="229" customFormat="1" ht="17.25" customHeight="1">
      <c r="A4" s="744"/>
      <c r="B4" s="747"/>
      <c r="C4" s="742"/>
      <c r="D4" s="742"/>
      <c r="E4" s="741" t="s">
        <v>331</v>
      </c>
      <c r="F4" s="770" t="s">
        <v>269</v>
      </c>
      <c r="G4" s="731"/>
      <c r="H4" s="765"/>
      <c r="I4" s="739" t="s">
        <v>282</v>
      </c>
      <c r="J4" s="748" t="s">
        <v>270</v>
      </c>
      <c r="K4" s="748"/>
      <c r="L4" s="748"/>
      <c r="M4" s="758"/>
      <c r="N4" s="750" t="s">
        <v>285</v>
      </c>
      <c r="O4" s="751"/>
      <c r="P4" s="751"/>
    </row>
    <row r="5" spans="1:21" s="229" customFormat="1" ht="22.5" customHeight="1">
      <c r="A5" s="744"/>
      <c r="B5" s="747"/>
      <c r="C5" s="742"/>
      <c r="D5" s="742"/>
      <c r="E5" s="742"/>
      <c r="F5" s="771"/>
      <c r="G5" s="731"/>
      <c r="H5" s="765"/>
      <c r="I5" s="740"/>
      <c r="J5" s="739" t="s">
        <v>271</v>
      </c>
      <c r="K5" s="739" t="s">
        <v>272</v>
      </c>
      <c r="L5" s="739" t="s">
        <v>273</v>
      </c>
      <c r="M5" s="758"/>
      <c r="N5" s="231">
        <v>1</v>
      </c>
      <c r="O5" s="232">
        <f>N5+1</f>
        <v>2</v>
      </c>
      <c r="P5" s="232">
        <f>O5+1</f>
        <v>3</v>
      </c>
    </row>
    <row r="6" spans="1:21" s="229" customFormat="1" ht="31.5" customHeight="1">
      <c r="A6" s="744"/>
      <c r="B6" s="747"/>
      <c r="C6" s="742"/>
      <c r="D6" s="742"/>
      <c r="E6" s="742"/>
      <c r="F6" s="771"/>
      <c r="G6" s="731"/>
      <c r="H6" s="765"/>
      <c r="I6" s="740"/>
      <c r="J6" s="740"/>
      <c r="K6" s="740"/>
      <c r="L6" s="740"/>
      <c r="M6" s="759"/>
      <c r="N6" s="750" t="s">
        <v>321</v>
      </c>
      <c r="O6" s="751"/>
      <c r="P6" s="751"/>
    </row>
    <row r="7" spans="1:21" s="229" customFormat="1" ht="26.25" customHeight="1" thickBot="1">
      <c r="A7" s="744"/>
      <c r="B7" s="747"/>
      <c r="C7" s="742"/>
      <c r="D7" s="742"/>
      <c r="E7" s="742"/>
      <c r="F7" s="771"/>
      <c r="G7" s="732"/>
      <c r="H7" s="765"/>
      <c r="I7" s="740"/>
      <c r="J7" s="740"/>
      <c r="K7" s="740"/>
      <c r="L7" s="763"/>
      <c r="M7" s="760"/>
      <c r="N7" s="231">
        <v>15</v>
      </c>
      <c r="O7" s="232">
        <v>15</v>
      </c>
      <c r="P7" s="232">
        <v>6</v>
      </c>
    </row>
    <row r="8" spans="1:21" s="229" customFormat="1" ht="18.75" customHeight="1" thickTop="1" thickBot="1">
      <c r="A8" s="233">
        <v>1</v>
      </c>
      <c r="B8" s="234">
        <f>A8+1</f>
        <v>2</v>
      </c>
      <c r="C8" s="234">
        <f t="shared" ref="C8:P8" si="0">B8+1</f>
        <v>3</v>
      </c>
      <c r="D8" s="234">
        <f t="shared" si="0"/>
        <v>4</v>
      </c>
      <c r="E8" s="234">
        <f t="shared" si="0"/>
        <v>5</v>
      </c>
      <c r="F8" s="234">
        <f t="shared" si="0"/>
        <v>6</v>
      </c>
      <c r="G8" s="234">
        <f t="shared" si="0"/>
        <v>7</v>
      </c>
      <c r="H8" s="234">
        <f t="shared" si="0"/>
        <v>8</v>
      </c>
      <c r="I8" s="234">
        <f t="shared" si="0"/>
        <v>9</v>
      </c>
      <c r="J8" s="234">
        <f t="shared" si="0"/>
        <v>10</v>
      </c>
      <c r="K8" s="234">
        <f t="shared" si="0"/>
        <v>11</v>
      </c>
      <c r="L8" s="234">
        <f t="shared" si="0"/>
        <v>12</v>
      </c>
      <c r="M8" s="234">
        <v>13</v>
      </c>
      <c r="N8" s="234">
        <f>M8+1</f>
        <v>14</v>
      </c>
      <c r="O8" s="234">
        <f t="shared" si="0"/>
        <v>15</v>
      </c>
      <c r="P8" s="234">
        <f t="shared" si="0"/>
        <v>16</v>
      </c>
    </row>
    <row r="9" spans="1:21" s="235" customFormat="1" ht="14.1" customHeight="1" thickBot="1">
      <c r="A9" s="733" t="s">
        <v>300</v>
      </c>
      <c r="B9" s="745"/>
      <c r="C9" s="745"/>
      <c r="D9" s="745"/>
      <c r="E9" s="745"/>
      <c r="F9" s="745"/>
      <c r="G9" s="745"/>
      <c r="H9" s="745"/>
      <c r="I9" s="745"/>
      <c r="J9" s="745"/>
      <c r="K9" s="745"/>
      <c r="L9" s="745"/>
      <c r="M9" s="745"/>
      <c r="N9" s="745"/>
      <c r="O9" s="745"/>
      <c r="P9" s="746"/>
      <c r="S9" s="236"/>
      <c r="T9" s="236"/>
      <c r="U9" s="236"/>
    </row>
    <row r="10" spans="1:21" s="235" customFormat="1" ht="18" customHeight="1" thickBot="1">
      <c r="A10" s="766" t="s">
        <v>360</v>
      </c>
      <c r="B10" s="767"/>
      <c r="C10" s="767"/>
      <c r="D10" s="767"/>
      <c r="E10" s="767"/>
      <c r="F10" s="767"/>
      <c r="G10" s="767"/>
      <c r="H10" s="767"/>
      <c r="I10" s="767"/>
      <c r="J10" s="767"/>
      <c r="K10" s="767"/>
      <c r="L10" s="767"/>
      <c r="M10" s="767"/>
      <c r="N10" s="767"/>
      <c r="O10" s="767"/>
      <c r="P10" s="767"/>
      <c r="S10" s="237" t="s">
        <v>325</v>
      </c>
      <c r="T10" s="237" t="s">
        <v>326</v>
      </c>
      <c r="U10" s="237" t="s">
        <v>327</v>
      </c>
    </row>
    <row r="11" spans="1:21" s="235" customFormat="1" ht="43.8" customHeight="1">
      <c r="A11" s="573" t="s">
        <v>313</v>
      </c>
      <c r="B11" s="532" t="s">
        <v>384</v>
      </c>
      <c r="C11" s="431"/>
      <c r="D11" s="432">
        <v>1</v>
      </c>
      <c r="E11" s="433"/>
      <c r="F11" s="434"/>
      <c r="G11" s="435">
        <v>3</v>
      </c>
      <c r="H11" s="436">
        <f t="shared" ref="H11:H17" si="1">G11*30</f>
        <v>90</v>
      </c>
      <c r="I11" s="519">
        <f>SUM(J11:L11)</f>
        <v>30</v>
      </c>
      <c r="J11" s="438">
        <v>22</v>
      </c>
      <c r="K11" s="439"/>
      <c r="L11" s="440">
        <v>8</v>
      </c>
      <c r="M11" s="441">
        <f t="shared" ref="M11:M17" si="2">H11-I11</f>
        <v>60</v>
      </c>
      <c r="N11" s="442">
        <v>2</v>
      </c>
      <c r="O11" s="433"/>
      <c r="P11" s="443"/>
      <c r="Q11" s="248">
        <f t="shared" ref="Q11:Q17" si="3">I11/H11</f>
        <v>0.33333333333333331</v>
      </c>
      <c r="S11" s="237">
        <v>3</v>
      </c>
      <c r="T11" s="237"/>
      <c r="U11" s="237"/>
    </row>
    <row r="12" spans="1:21" s="235" customFormat="1" ht="42.6" customHeight="1">
      <c r="A12" s="574" t="s">
        <v>314</v>
      </c>
      <c r="B12" s="532" t="s">
        <v>385</v>
      </c>
      <c r="C12" s="431"/>
      <c r="D12" s="431">
        <v>1</v>
      </c>
      <c r="E12" s="431"/>
      <c r="F12" s="444"/>
      <c r="G12" s="435">
        <v>3</v>
      </c>
      <c r="H12" s="436">
        <f t="shared" si="1"/>
        <v>90</v>
      </c>
      <c r="I12" s="519">
        <f t="shared" ref="I12:I17" si="4">SUM(J12:L12)</f>
        <v>24</v>
      </c>
      <c r="J12" s="445">
        <v>16</v>
      </c>
      <c r="K12" s="445"/>
      <c r="L12" s="440">
        <v>8</v>
      </c>
      <c r="M12" s="446">
        <f t="shared" si="2"/>
        <v>66</v>
      </c>
      <c r="N12" s="518">
        <v>1.5</v>
      </c>
      <c r="O12" s="431"/>
      <c r="P12" s="448"/>
      <c r="Q12" s="248">
        <f t="shared" si="3"/>
        <v>0.26666666666666666</v>
      </c>
      <c r="S12" s="237">
        <v>3</v>
      </c>
      <c r="T12" s="237"/>
      <c r="U12" s="237"/>
    </row>
    <row r="13" spans="1:21" s="235" customFormat="1" ht="42.6" customHeight="1">
      <c r="A13" s="574" t="s">
        <v>315</v>
      </c>
      <c r="B13" s="572" t="s">
        <v>386</v>
      </c>
      <c r="C13" s="450"/>
      <c r="D13" s="450">
        <v>1</v>
      </c>
      <c r="E13" s="450"/>
      <c r="F13" s="451"/>
      <c r="G13" s="452">
        <v>3</v>
      </c>
      <c r="H13" s="453">
        <f t="shared" si="1"/>
        <v>90</v>
      </c>
      <c r="I13" s="519">
        <f t="shared" si="4"/>
        <v>30</v>
      </c>
      <c r="J13" s="454">
        <v>16</v>
      </c>
      <c r="K13" s="454"/>
      <c r="L13" s="440">
        <v>14</v>
      </c>
      <c r="M13" s="455">
        <f t="shared" si="2"/>
        <v>60</v>
      </c>
      <c r="N13" s="456">
        <v>2</v>
      </c>
      <c r="O13" s="450"/>
      <c r="P13" s="457"/>
      <c r="Q13" s="248">
        <f t="shared" si="3"/>
        <v>0.33333333333333331</v>
      </c>
      <c r="S13" s="237">
        <v>3</v>
      </c>
      <c r="T13" s="237"/>
      <c r="U13" s="237"/>
    </row>
    <row r="14" spans="1:21" s="235" customFormat="1" ht="38.4" customHeight="1">
      <c r="A14" s="574" t="s">
        <v>316</v>
      </c>
      <c r="B14" s="572" t="s">
        <v>387</v>
      </c>
      <c r="C14" s="450">
        <v>1</v>
      </c>
      <c r="D14" s="450"/>
      <c r="E14" s="450"/>
      <c r="F14" s="451"/>
      <c r="G14" s="452">
        <v>3</v>
      </c>
      <c r="H14" s="453">
        <f t="shared" si="1"/>
        <v>90</v>
      </c>
      <c r="I14" s="519">
        <f t="shared" si="4"/>
        <v>30</v>
      </c>
      <c r="J14" s="454">
        <v>16</v>
      </c>
      <c r="K14" s="454"/>
      <c r="L14" s="440">
        <v>14</v>
      </c>
      <c r="M14" s="455">
        <f t="shared" si="2"/>
        <v>60</v>
      </c>
      <c r="N14" s="456">
        <v>2</v>
      </c>
      <c r="O14" s="450"/>
      <c r="P14" s="457"/>
      <c r="Q14" s="248">
        <f t="shared" si="3"/>
        <v>0.33333333333333331</v>
      </c>
      <c r="S14" s="237">
        <v>3</v>
      </c>
      <c r="T14" s="237"/>
      <c r="U14" s="237"/>
    </row>
    <row r="15" spans="1:21" s="235" customFormat="1" ht="34.799999999999997" customHeight="1">
      <c r="A15" s="574" t="s">
        <v>336</v>
      </c>
      <c r="B15" s="572" t="s">
        <v>389</v>
      </c>
      <c r="C15" s="450"/>
      <c r="D15" s="450">
        <v>1</v>
      </c>
      <c r="E15" s="450"/>
      <c r="F15" s="451"/>
      <c r="G15" s="452">
        <v>3</v>
      </c>
      <c r="H15" s="453">
        <f>G15*30</f>
        <v>90</v>
      </c>
      <c r="I15" s="519">
        <f>SUM(J15:L15)</f>
        <v>30</v>
      </c>
      <c r="J15" s="454">
        <v>16</v>
      </c>
      <c r="K15" s="454"/>
      <c r="L15" s="440">
        <v>14</v>
      </c>
      <c r="M15" s="455">
        <f t="shared" si="2"/>
        <v>60</v>
      </c>
      <c r="N15" s="456">
        <v>2</v>
      </c>
      <c r="O15" s="450"/>
      <c r="P15" s="457"/>
      <c r="Q15" s="248">
        <f t="shared" si="3"/>
        <v>0.33333333333333331</v>
      </c>
      <c r="S15" s="237">
        <v>3</v>
      </c>
      <c r="T15" s="237"/>
      <c r="U15" s="237"/>
    </row>
    <row r="16" spans="1:21" s="235" customFormat="1" ht="38.4" customHeight="1">
      <c r="A16" s="574" t="s">
        <v>340</v>
      </c>
      <c r="B16" s="536" t="s">
        <v>378</v>
      </c>
      <c r="C16" s="450">
        <v>2</v>
      </c>
      <c r="D16" s="450">
        <v>1</v>
      </c>
      <c r="E16" s="450"/>
      <c r="F16" s="451"/>
      <c r="G16" s="459">
        <v>4</v>
      </c>
      <c r="H16" s="436">
        <f t="shared" si="1"/>
        <v>120</v>
      </c>
      <c r="I16" s="519">
        <f t="shared" si="4"/>
        <v>44</v>
      </c>
      <c r="J16" s="445">
        <v>14</v>
      </c>
      <c r="K16" s="445"/>
      <c r="L16" s="440">
        <v>30</v>
      </c>
      <c r="M16" s="441">
        <f t="shared" si="2"/>
        <v>76</v>
      </c>
      <c r="N16" s="460">
        <v>1</v>
      </c>
      <c r="O16" s="516">
        <v>2</v>
      </c>
      <c r="P16" s="457"/>
      <c r="Q16" s="248">
        <f t="shared" si="3"/>
        <v>0.36666666666666664</v>
      </c>
      <c r="S16" s="237">
        <v>3</v>
      </c>
      <c r="T16" s="237">
        <v>1</v>
      </c>
      <c r="U16" s="237"/>
    </row>
    <row r="17" spans="1:21" s="235" customFormat="1" ht="45.6" customHeight="1" thickBot="1">
      <c r="A17" s="575" t="s">
        <v>341</v>
      </c>
      <c r="B17" s="572" t="s">
        <v>388</v>
      </c>
      <c r="C17" s="461">
        <v>2</v>
      </c>
      <c r="D17" s="450"/>
      <c r="E17" s="450"/>
      <c r="F17" s="451"/>
      <c r="G17" s="452">
        <v>4</v>
      </c>
      <c r="H17" s="453">
        <f t="shared" si="1"/>
        <v>120</v>
      </c>
      <c r="I17" s="519">
        <f t="shared" si="4"/>
        <v>40</v>
      </c>
      <c r="J17" s="454">
        <v>24</v>
      </c>
      <c r="K17" s="454"/>
      <c r="L17" s="440">
        <v>16</v>
      </c>
      <c r="M17" s="455">
        <f t="shared" si="2"/>
        <v>80</v>
      </c>
      <c r="N17" s="456"/>
      <c r="O17" s="518">
        <v>2.5</v>
      </c>
      <c r="P17" s="457"/>
      <c r="Q17" s="248">
        <f t="shared" si="3"/>
        <v>0.33333333333333331</v>
      </c>
      <c r="S17" s="237"/>
      <c r="T17" s="237">
        <v>4</v>
      </c>
      <c r="U17" s="237"/>
    </row>
    <row r="18" spans="1:21" s="235" customFormat="1" ht="17.25" customHeight="1" thickBot="1">
      <c r="A18" s="735" t="s">
        <v>322</v>
      </c>
      <c r="B18" s="736"/>
      <c r="C18" s="256">
        <v>3</v>
      </c>
      <c r="D18" s="256">
        <v>5</v>
      </c>
      <c r="E18" s="256"/>
      <c r="F18" s="257"/>
      <c r="G18" s="258">
        <f t="shared" ref="G18:P18" si="5">SUM(G11:G17)</f>
        <v>23</v>
      </c>
      <c r="H18" s="259">
        <f t="shared" si="5"/>
        <v>690</v>
      </c>
      <c r="I18" s="260">
        <f t="shared" si="5"/>
        <v>228</v>
      </c>
      <c r="J18" s="260">
        <f t="shared" si="5"/>
        <v>124</v>
      </c>
      <c r="K18" s="260">
        <f t="shared" si="5"/>
        <v>0</v>
      </c>
      <c r="L18" s="261">
        <f t="shared" si="5"/>
        <v>104</v>
      </c>
      <c r="M18" s="258">
        <f t="shared" si="5"/>
        <v>462</v>
      </c>
      <c r="N18" s="259">
        <f t="shared" si="5"/>
        <v>10.5</v>
      </c>
      <c r="O18" s="260">
        <f t="shared" si="5"/>
        <v>4.5</v>
      </c>
      <c r="P18" s="261">
        <f t="shared" si="5"/>
        <v>0</v>
      </c>
      <c r="Q18" s="248"/>
      <c r="S18" s="237"/>
      <c r="T18" s="237"/>
      <c r="U18" s="237"/>
    </row>
    <row r="19" spans="1:21" s="235" customFormat="1" ht="14.1" customHeight="1" thickBot="1">
      <c r="A19" s="774" t="s">
        <v>301</v>
      </c>
      <c r="B19" s="775"/>
      <c r="C19" s="775"/>
      <c r="D19" s="775"/>
      <c r="E19" s="775"/>
      <c r="F19" s="775"/>
      <c r="G19" s="775"/>
      <c r="H19" s="775"/>
      <c r="I19" s="775"/>
      <c r="J19" s="775"/>
      <c r="K19" s="775"/>
      <c r="L19" s="775"/>
      <c r="M19" s="775"/>
      <c r="N19" s="775"/>
      <c r="O19" s="775"/>
      <c r="P19" s="775"/>
      <c r="Q19" s="248"/>
      <c r="S19" s="237"/>
      <c r="T19" s="237"/>
      <c r="U19" s="237"/>
    </row>
    <row r="20" spans="1:21" s="235" customFormat="1" ht="16.2" thickBot="1">
      <c r="A20" s="776" t="s">
        <v>361</v>
      </c>
      <c r="B20" s="777"/>
      <c r="C20" s="777"/>
      <c r="D20" s="777"/>
      <c r="E20" s="777"/>
      <c r="F20" s="777"/>
      <c r="G20" s="777"/>
      <c r="H20" s="777"/>
      <c r="I20" s="777"/>
      <c r="J20" s="777"/>
      <c r="K20" s="777"/>
      <c r="L20" s="777"/>
      <c r="M20" s="777"/>
      <c r="N20" s="777"/>
      <c r="O20" s="777"/>
      <c r="P20" s="777"/>
      <c r="Q20" s="248"/>
      <c r="S20" s="237"/>
      <c r="T20" s="237"/>
      <c r="U20" s="237"/>
    </row>
    <row r="21" spans="1:21" s="235" customFormat="1" ht="45.6" customHeight="1">
      <c r="A21" s="533" t="s">
        <v>317</v>
      </c>
      <c r="B21" s="520" t="s">
        <v>391</v>
      </c>
      <c r="C21" s="431"/>
      <c r="D21" s="462">
        <v>1</v>
      </c>
      <c r="E21" s="463"/>
      <c r="F21" s="464"/>
      <c r="G21" s="465">
        <v>4</v>
      </c>
      <c r="H21" s="466">
        <f t="shared" ref="H21:H24" si="6">G21*30</f>
        <v>120</v>
      </c>
      <c r="I21" s="437">
        <v>40</v>
      </c>
      <c r="J21" s="467">
        <v>24</v>
      </c>
      <c r="K21" s="467"/>
      <c r="L21" s="440">
        <f t="shared" ref="L21:L25" si="7">I21-J21</f>
        <v>16</v>
      </c>
      <c r="M21" s="468">
        <f t="shared" ref="M21:M29" si="8">H21-I21</f>
        <v>80</v>
      </c>
      <c r="N21" s="447">
        <v>2.5</v>
      </c>
      <c r="O21" s="463"/>
      <c r="P21" s="469"/>
      <c r="Q21" s="248">
        <f>I21/H21</f>
        <v>0.33333333333333331</v>
      </c>
      <c r="S21" s="237">
        <v>4</v>
      </c>
      <c r="T21" s="237"/>
      <c r="U21" s="237"/>
    </row>
    <row r="22" spans="1:21" s="235" customFormat="1" ht="29.4" customHeight="1">
      <c r="A22" s="533" t="s">
        <v>318</v>
      </c>
      <c r="B22" s="544" t="s">
        <v>393</v>
      </c>
      <c r="C22" s="431"/>
      <c r="D22" s="431">
        <v>1</v>
      </c>
      <c r="E22" s="463"/>
      <c r="F22" s="464"/>
      <c r="G22" s="470">
        <v>3</v>
      </c>
      <c r="H22" s="545">
        <f>G22*30</f>
        <v>90</v>
      </c>
      <c r="I22" s="546">
        <v>30</v>
      </c>
      <c r="J22" s="467">
        <v>16</v>
      </c>
      <c r="K22" s="467"/>
      <c r="L22" s="440">
        <v>14</v>
      </c>
      <c r="M22" s="547">
        <f t="shared" si="8"/>
        <v>60</v>
      </c>
      <c r="N22" s="518">
        <v>2</v>
      </c>
      <c r="O22" s="463"/>
      <c r="P22" s="469"/>
      <c r="Q22" s="248">
        <f>I22/H22</f>
        <v>0.33333333333333331</v>
      </c>
      <c r="S22" s="237">
        <v>3</v>
      </c>
      <c r="T22" s="237"/>
      <c r="U22" s="237"/>
    </row>
    <row r="23" spans="1:21" s="235" customFormat="1" ht="46.2" customHeight="1">
      <c r="A23" s="533" t="s">
        <v>337</v>
      </c>
      <c r="B23" s="536" t="s">
        <v>390</v>
      </c>
      <c r="C23" s="585">
        <v>2</v>
      </c>
      <c r="D23" s="585">
        <v>1</v>
      </c>
      <c r="E23" s="537"/>
      <c r="F23" s="538"/>
      <c r="G23" s="539">
        <v>4</v>
      </c>
      <c r="H23" s="540">
        <f>G23*30</f>
        <v>120</v>
      </c>
      <c r="I23" s="437">
        <f t="shared" ref="I23" si="9">EVEN(N23*15+O23*15+P23*6)</f>
        <v>60</v>
      </c>
      <c r="J23" s="541">
        <v>30</v>
      </c>
      <c r="K23" s="541"/>
      <c r="L23" s="542">
        <v>30</v>
      </c>
      <c r="M23" s="535">
        <f t="shared" si="8"/>
        <v>60</v>
      </c>
      <c r="N23" s="600">
        <v>2</v>
      </c>
      <c r="O23" s="601">
        <v>2</v>
      </c>
      <c r="P23" s="543"/>
      <c r="Q23" s="248">
        <f>I23/H23</f>
        <v>0.5</v>
      </c>
      <c r="S23" s="515">
        <v>2</v>
      </c>
      <c r="T23" s="515">
        <v>2</v>
      </c>
      <c r="U23" s="237"/>
    </row>
    <row r="24" spans="1:21" s="235" customFormat="1" ht="34.200000000000003" customHeight="1">
      <c r="A24" s="533" t="s">
        <v>338</v>
      </c>
      <c r="B24" s="532" t="s">
        <v>392</v>
      </c>
      <c r="C24" s="431"/>
      <c r="D24" s="431">
        <v>2</v>
      </c>
      <c r="E24" s="463"/>
      <c r="F24" s="464"/>
      <c r="G24" s="470">
        <v>4</v>
      </c>
      <c r="H24" s="466">
        <f t="shared" si="6"/>
        <v>120</v>
      </c>
      <c r="I24" s="437">
        <v>40</v>
      </c>
      <c r="J24" s="467">
        <v>24</v>
      </c>
      <c r="K24" s="467"/>
      <c r="L24" s="440">
        <f t="shared" si="7"/>
        <v>16</v>
      </c>
      <c r="M24" s="468">
        <f t="shared" si="8"/>
        <v>80</v>
      </c>
      <c r="N24" s="447"/>
      <c r="O24" s="463">
        <v>2.5</v>
      </c>
      <c r="P24" s="469"/>
      <c r="Q24" s="248">
        <f>I24/H24</f>
        <v>0.33333333333333331</v>
      </c>
      <c r="S24" s="237"/>
      <c r="T24" s="237">
        <v>4</v>
      </c>
      <c r="U24" s="237"/>
    </row>
    <row r="25" spans="1:21" s="235" customFormat="1" ht="29.4" customHeight="1" thickBot="1">
      <c r="A25" s="556" t="s">
        <v>339</v>
      </c>
      <c r="B25" s="557" t="s">
        <v>394</v>
      </c>
      <c r="C25" s="558">
        <v>2</v>
      </c>
      <c r="D25" s="558"/>
      <c r="E25" s="559"/>
      <c r="F25" s="560"/>
      <c r="G25" s="471">
        <v>5</v>
      </c>
      <c r="H25" s="466">
        <f>G25*30</f>
        <v>150</v>
      </c>
      <c r="I25" s="534">
        <f t="shared" ref="I25" si="10">EVEN(N25*15+O25*15+P25*6)</f>
        <v>46</v>
      </c>
      <c r="J25" s="561">
        <v>24</v>
      </c>
      <c r="K25" s="561"/>
      <c r="L25" s="562">
        <f t="shared" si="7"/>
        <v>22</v>
      </c>
      <c r="M25" s="468">
        <f t="shared" si="8"/>
        <v>104</v>
      </c>
      <c r="N25" s="563"/>
      <c r="O25" s="559">
        <v>3</v>
      </c>
      <c r="P25" s="564"/>
      <c r="Q25" s="248">
        <f>I25/H25</f>
        <v>0.30666666666666664</v>
      </c>
      <c r="S25" s="326"/>
      <c r="T25" s="326">
        <v>5</v>
      </c>
      <c r="U25" s="326"/>
    </row>
    <row r="26" spans="1:21" s="235" customFormat="1" ht="30.6" customHeight="1" thickBot="1">
      <c r="A26" s="565" t="s">
        <v>423</v>
      </c>
      <c r="B26" s="566" t="s">
        <v>424</v>
      </c>
      <c r="C26" s="567"/>
      <c r="D26" s="568"/>
      <c r="E26" s="522"/>
      <c r="F26" s="584">
        <v>2</v>
      </c>
      <c r="G26" s="569">
        <v>1</v>
      </c>
      <c r="H26" s="570">
        <f>G26*30</f>
        <v>30</v>
      </c>
      <c r="I26" s="260"/>
      <c r="J26" s="260"/>
      <c r="K26" s="260"/>
      <c r="L26" s="335"/>
      <c r="M26" s="571">
        <f t="shared" si="8"/>
        <v>30</v>
      </c>
      <c r="N26" s="276"/>
      <c r="O26" s="260"/>
      <c r="P26" s="277"/>
      <c r="Q26" s="248"/>
      <c r="S26" s="549"/>
      <c r="T26" s="550">
        <v>1</v>
      </c>
      <c r="U26" s="283"/>
    </row>
    <row r="27" spans="1:21" s="235" customFormat="1" ht="18.75" customHeight="1">
      <c r="A27" s="279" t="s">
        <v>319</v>
      </c>
      <c r="B27" s="255" t="s">
        <v>304</v>
      </c>
      <c r="C27" s="291"/>
      <c r="D27" s="280">
        <v>2</v>
      </c>
      <c r="E27" s="292"/>
      <c r="F27" s="293"/>
      <c r="G27" s="265">
        <v>6</v>
      </c>
      <c r="H27" s="266">
        <f>G27*30</f>
        <v>180</v>
      </c>
      <c r="I27" s="281"/>
      <c r="J27" s="281"/>
      <c r="K27" s="281"/>
      <c r="L27" s="294"/>
      <c r="M27" s="245">
        <f t="shared" si="8"/>
        <v>180</v>
      </c>
      <c r="N27" s="295"/>
      <c r="O27" s="281"/>
      <c r="P27" s="296"/>
      <c r="Q27" s="248"/>
      <c r="S27" s="551">
        <v>3</v>
      </c>
      <c r="T27" s="515">
        <v>3</v>
      </c>
      <c r="U27" s="289"/>
    </row>
    <row r="28" spans="1:21" s="235" customFormat="1" ht="15.6">
      <c r="A28" s="284" t="s">
        <v>320</v>
      </c>
      <c r="B28" s="255" t="s">
        <v>303</v>
      </c>
      <c r="C28" s="297"/>
      <c r="D28" s="237">
        <v>3</v>
      </c>
      <c r="E28" s="298"/>
      <c r="F28" s="299"/>
      <c r="G28" s="265">
        <v>6</v>
      </c>
      <c r="H28" s="300">
        <f t="shared" ref="H28:H29" si="11">G28*30</f>
        <v>180</v>
      </c>
      <c r="I28" s="301"/>
      <c r="J28" s="301"/>
      <c r="K28" s="301"/>
      <c r="L28" s="302"/>
      <c r="M28" s="303">
        <f t="shared" si="8"/>
        <v>180</v>
      </c>
      <c r="N28" s="304"/>
      <c r="O28" s="301"/>
      <c r="P28" s="305"/>
      <c r="Q28" s="248"/>
      <c r="S28" s="552"/>
      <c r="T28" s="237"/>
      <c r="U28" s="289">
        <v>6</v>
      </c>
    </row>
    <row r="29" spans="1:21" s="235" customFormat="1" ht="16.2" thickBot="1">
      <c r="A29" s="306" t="s">
        <v>425</v>
      </c>
      <c r="B29" s="307" t="s">
        <v>335</v>
      </c>
      <c r="C29" s="298"/>
      <c r="D29" s="298"/>
      <c r="E29" s="298">
        <v>3</v>
      </c>
      <c r="F29" s="299"/>
      <c r="G29" s="308">
        <v>9</v>
      </c>
      <c r="H29" s="300">
        <f t="shared" si="11"/>
        <v>270</v>
      </c>
      <c r="I29" s="301"/>
      <c r="J29" s="301"/>
      <c r="K29" s="301"/>
      <c r="L29" s="302"/>
      <c r="M29" s="290">
        <f t="shared" si="8"/>
        <v>270</v>
      </c>
      <c r="N29" s="309"/>
      <c r="O29" s="310"/>
      <c r="P29" s="311"/>
      <c r="Q29" s="248"/>
      <c r="S29" s="553"/>
      <c r="T29" s="554"/>
      <c r="U29" s="555">
        <v>9</v>
      </c>
    </row>
    <row r="30" spans="1:21" s="235" customFormat="1" ht="15" customHeight="1" thickBot="1">
      <c r="A30" s="737" t="s">
        <v>323</v>
      </c>
      <c r="B30" s="738"/>
      <c r="C30" s="271">
        <v>2</v>
      </c>
      <c r="D30" s="271">
        <v>6</v>
      </c>
      <c r="E30" s="271">
        <v>1</v>
      </c>
      <c r="F30" s="272">
        <v>1</v>
      </c>
      <c r="G30" s="258">
        <f t="shared" ref="G30:P30" si="12">SUM(G21:G29)</f>
        <v>42</v>
      </c>
      <c r="H30" s="273">
        <f t="shared" si="12"/>
        <v>1260</v>
      </c>
      <c r="I30" s="274">
        <f t="shared" si="12"/>
        <v>216</v>
      </c>
      <c r="J30" s="274">
        <f t="shared" si="12"/>
        <v>118</v>
      </c>
      <c r="K30" s="274">
        <f t="shared" si="12"/>
        <v>0</v>
      </c>
      <c r="L30" s="275">
        <f t="shared" si="12"/>
        <v>98</v>
      </c>
      <c r="M30" s="258">
        <f t="shared" si="12"/>
        <v>1044</v>
      </c>
      <c r="N30" s="273">
        <f t="shared" si="12"/>
        <v>6.5</v>
      </c>
      <c r="O30" s="274">
        <f t="shared" si="12"/>
        <v>7.5</v>
      </c>
      <c r="P30" s="312">
        <f t="shared" si="12"/>
        <v>0</v>
      </c>
      <c r="Q30" s="248"/>
      <c r="S30" s="280"/>
      <c r="T30" s="280"/>
      <c r="U30" s="280"/>
    </row>
    <row r="31" spans="1:21" s="235" customFormat="1" ht="16.2" thickBot="1">
      <c r="A31" s="778" t="s">
        <v>416</v>
      </c>
      <c r="B31" s="779"/>
      <c r="C31" s="779"/>
      <c r="D31" s="779"/>
      <c r="E31" s="779"/>
      <c r="F31" s="779"/>
      <c r="G31" s="779"/>
      <c r="H31" s="779"/>
      <c r="I31" s="780"/>
      <c r="J31" s="779"/>
      <c r="K31" s="779"/>
      <c r="L31" s="779"/>
      <c r="M31" s="779"/>
      <c r="N31" s="779"/>
      <c r="O31" s="779"/>
      <c r="P31" s="779"/>
      <c r="Q31" s="248"/>
      <c r="S31" s="237"/>
      <c r="T31" s="237"/>
      <c r="U31" s="237"/>
    </row>
    <row r="32" spans="1:21" s="316" customFormat="1" ht="15.6" customHeight="1">
      <c r="A32" s="529" t="s">
        <v>418</v>
      </c>
      <c r="B32" s="785" t="s">
        <v>417</v>
      </c>
      <c r="C32" s="269"/>
      <c r="D32" s="313">
        <v>2</v>
      </c>
      <c r="E32" s="314"/>
      <c r="F32" s="314"/>
      <c r="G32" s="315">
        <v>5</v>
      </c>
      <c r="H32" s="525">
        <f t="shared" ref="H32:H34" si="13">G32*30</f>
        <v>150</v>
      </c>
      <c r="I32" s="315">
        <v>52</v>
      </c>
      <c r="J32" s="268"/>
      <c r="K32" s="269"/>
      <c r="L32" s="314"/>
      <c r="M32" s="267">
        <f>H32-I32</f>
        <v>98</v>
      </c>
      <c r="N32" s="268"/>
      <c r="O32" s="269">
        <v>3.5</v>
      </c>
      <c r="P32" s="270"/>
      <c r="Q32" s="248">
        <f>I32/H32</f>
        <v>0.34666666666666668</v>
      </c>
      <c r="S32" s="237"/>
      <c r="T32" s="237">
        <v>5</v>
      </c>
      <c r="U32" s="237"/>
    </row>
    <row r="33" spans="1:23" s="316" customFormat="1" ht="15.6">
      <c r="A33" s="530" t="s">
        <v>419</v>
      </c>
      <c r="B33" s="786"/>
      <c r="C33" s="263"/>
      <c r="D33" s="427">
        <v>2</v>
      </c>
      <c r="E33" s="264"/>
      <c r="F33" s="264"/>
      <c r="G33" s="265">
        <v>5</v>
      </c>
      <c r="H33" s="526">
        <f>G33*30</f>
        <v>150</v>
      </c>
      <c r="I33" s="320">
        <v>52</v>
      </c>
      <c r="J33" s="387"/>
      <c r="K33" s="263"/>
      <c r="L33" s="264"/>
      <c r="M33" s="386">
        <f>H33-I33</f>
        <v>98</v>
      </c>
      <c r="N33" s="387"/>
      <c r="O33" s="263">
        <v>3.5</v>
      </c>
      <c r="P33" s="388"/>
      <c r="Q33" s="248">
        <f>I33/H33</f>
        <v>0.34666666666666668</v>
      </c>
      <c r="S33" s="237"/>
      <c r="T33" s="237">
        <v>5</v>
      </c>
      <c r="U33" s="237"/>
    </row>
    <row r="34" spans="1:23" s="316" customFormat="1" ht="15.6">
      <c r="A34" s="530" t="s">
        <v>420</v>
      </c>
      <c r="B34" s="786"/>
      <c r="C34" s="317"/>
      <c r="D34" s="318">
        <v>3</v>
      </c>
      <c r="E34" s="319"/>
      <c r="F34" s="319"/>
      <c r="G34" s="320">
        <v>5</v>
      </c>
      <c r="H34" s="526">
        <f t="shared" si="13"/>
        <v>150</v>
      </c>
      <c r="I34" s="320">
        <v>52</v>
      </c>
      <c r="J34" s="322"/>
      <c r="K34" s="317"/>
      <c r="L34" s="319"/>
      <c r="M34" s="321">
        <f>H34-I34</f>
        <v>98</v>
      </c>
      <c r="N34" s="322"/>
      <c r="O34" s="317"/>
      <c r="P34" s="289">
        <v>8.5</v>
      </c>
      <c r="Q34" s="248">
        <f>I34/H34</f>
        <v>0.34666666666666668</v>
      </c>
      <c r="S34" s="237"/>
      <c r="T34" s="237"/>
      <c r="U34" s="237">
        <v>5</v>
      </c>
    </row>
    <row r="35" spans="1:23" s="316" customFormat="1" ht="15.6">
      <c r="A35" s="530" t="s">
        <v>421</v>
      </c>
      <c r="B35" s="786"/>
      <c r="C35" s="317"/>
      <c r="D35" s="318">
        <v>3</v>
      </c>
      <c r="E35" s="319"/>
      <c r="F35" s="319"/>
      <c r="G35" s="320">
        <v>5</v>
      </c>
      <c r="H35" s="526">
        <f t="shared" ref="H35" si="14">G35*30</f>
        <v>150</v>
      </c>
      <c r="I35" s="320">
        <v>52</v>
      </c>
      <c r="J35" s="322"/>
      <c r="K35" s="317"/>
      <c r="L35" s="319"/>
      <c r="M35" s="321">
        <f>H35-I35</f>
        <v>98</v>
      </c>
      <c r="N35" s="322"/>
      <c r="O35" s="317"/>
      <c r="P35" s="289">
        <v>8.5</v>
      </c>
      <c r="Q35" s="248">
        <f>I35/H35</f>
        <v>0.34666666666666668</v>
      </c>
      <c r="S35" s="237"/>
      <c r="T35" s="237"/>
      <c r="U35" s="237">
        <v>5</v>
      </c>
    </row>
    <row r="36" spans="1:23" s="316" customFormat="1" ht="16.2" thickBot="1">
      <c r="A36" s="531" t="s">
        <v>422</v>
      </c>
      <c r="B36" s="787"/>
      <c r="C36" s="317"/>
      <c r="D36" s="318">
        <v>3</v>
      </c>
      <c r="E36" s="319"/>
      <c r="F36" s="319"/>
      <c r="G36" s="320">
        <v>5</v>
      </c>
      <c r="H36" s="526">
        <f>G36*30</f>
        <v>150</v>
      </c>
      <c r="I36" s="528">
        <v>52</v>
      </c>
      <c r="J36" s="527"/>
      <c r="K36" s="323"/>
      <c r="L36" s="324"/>
      <c r="M36" s="287">
        <f>H36-I36</f>
        <v>98</v>
      </c>
      <c r="N36" s="325"/>
      <c r="O36" s="326"/>
      <c r="P36" s="289">
        <v>8.5</v>
      </c>
      <c r="Q36" s="248">
        <f>I36/H36</f>
        <v>0.34666666666666668</v>
      </c>
      <c r="S36" s="237"/>
      <c r="T36" s="237"/>
      <c r="U36" s="237">
        <v>5</v>
      </c>
    </row>
    <row r="37" spans="1:23" s="235" customFormat="1" ht="16.2" thickBot="1">
      <c r="A37" s="783" t="s">
        <v>426</v>
      </c>
      <c r="B37" s="784"/>
      <c r="C37" s="260"/>
      <c r="D37" s="260">
        <v>5</v>
      </c>
      <c r="E37" s="260"/>
      <c r="F37" s="327"/>
      <c r="G37" s="258">
        <f>SUM(G32:G36)</f>
        <v>25</v>
      </c>
      <c r="H37" s="258">
        <f t="shared" ref="H37:P37" si="15">SUM(H32:H36)</f>
        <v>750</v>
      </c>
      <c r="I37" s="262">
        <f t="shared" si="15"/>
        <v>260</v>
      </c>
      <c r="J37" s="258">
        <f t="shared" si="15"/>
        <v>0</v>
      </c>
      <c r="K37" s="258">
        <f t="shared" si="15"/>
        <v>0</v>
      </c>
      <c r="L37" s="258">
        <f t="shared" si="15"/>
        <v>0</v>
      </c>
      <c r="M37" s="258">
        <f t="shared" si="15"/>
        <v>490</v>
      </c>
      <c r="N37" s="258">
        <f t="shared" si="15"/>
        <v>0</v>
      </c>
      <c r="O37" s="258">
        <f t="shared" si="15"/>
        <v>7</v>
      </c>
      <c r="P37" s="258">
        <f t="shared" si="15"/>
        <v>25.5</v>
      </c>
      <c r="S37" s="237"/>
      <c r="T37" s="237"/>
      <c r="U37" s="237"/>
    </row>
    <row r="38" spans="1:23" s="235" customFormat="1" ht="31.5" customHeight="1" thickBot="1">
      <c r="A38" s="756" t="s">
        <v>329</v>
      </c>
      <c r="B38" s="757"/>
      <c r="C38" s="328"/>
      <c r="D38" s="328"/>
      <c r="E38" s="328"/>
      <c r="F38" s="328"/>
      <c r="G38" s="330"/>
      <c r="H38" s="329">
        <f>G37/G40</f>
        <v>0.27777777777777779</v>
      </c>
      <c r="I38" s="328"/>
      <c r="J38" s="328"/>
      <c r="K38" s="328"/>
      <c r="L38" s="331"/>
      <c r="M38" s="330"/>
      <c r="N38" s="328"/>
      <c r="O38" s="328"/>
      <c r="P38" s="332"/>
      <c r="S38" s="237"/>
      <c r="T38" s="237"/>
      <c r="U38" s="237"/>
    </row>
    <row r="39" spans="1:23" s="235" customFormat="1" ht="22.5" customHeight="1" thickBot="1">
      <c r="B39" s="316"/>
      <c r="C39" s="781" t="s">
        <v>302</v>
      </c>
      <c r="D39" s="782"/>
      <c r="E39" s="782"/>
      <c r="F39" s="782"/>
      <c r="G39" s="782"/>
      <c r="H39" s="782"/>
      <c r="I39" s="782"/>
      <c r="J39" s="782"/>
      <c r="K39" s="782"/>
      <c r="L39" s="782"/>
      <c r="M39" s="782"/>
      <c r="N39" s="782"/>
      <c r="O39" s="782"/>
      <c r="P39" s="782"/>
      <c r="S39" s="237"/>
      <c r="T39" s="237"/>
      <c r="U39" s="237"/>
    </row>
    <row r="40" spans="1:23" s="235" customFormat="1" ht="20.25" customHeight="1" thickBot="1">
      <c r="A40" s="333"/>
      <c r="B40" s="334"/>
      <c r="C40" s="258">
        <f t="shared" ref="C40:P40" si="16">SUM(C18,C30,C37)</f>
        <v>5</v>
      </c>
      <c r="D40" s="258">
        <f t="shared" si="16"/>
        <v>16</v>
      </c>
      <c r="E40" s="258">
        <f t="shared" si="16"/>
        <v>1</v>
      </c>
      <c r="F40" s="258">
        <f t="shared" si="16"/>
        <v>1</v>
      </c>
      <c r="G40" s="258">
        <f t="shared" si="16"/>
        <v>90</v>
      </c>
      <c r="H40" s="258">
        <f t="shared" si="16"/>
        <v>2700</v>
      </c>
      <c r="I40" s="258">
        <f t="shared" si="16"/>
        <v>704</v>
      </c>
      <c r="J40" s="258">
        <f t="shared" si="16"/>
        <v>242</v>
      </c>
      <c r="K40" s="258">
        <f t="shared" si="16"/>
        <v>0</v>
      </c>
      <c r="L40" s="258">
        <f t="shared" si="16"/>
        <v>202</v>
      </c>
      <c r="M40" s="258">
        <f t="shared" si="16"/>
        <v>1996</v>
      </c>
      <c r="N40" s="258">
        <f t="shared" si="16"/>
        <v>17</v>
      </c>
      <c r="O40" s="258">
        <f t="shared" si="16"/>
        <v>19</v>
      </c>
      <c r="P40" s="258">
        <f t="shared" si="16"/>
        <v>25.5</v>
      </c>
      <c r="Q40" s="336">
        <f t="shared" ref="Q40:Q44" si="17">SUM(N40:P40)</f>
        <v>61.5</v>
      </c>
      <c r="S40" s="298">
        <f>SUM(S11:S39)</f>
        <v>30</v>
      </c>
      <c r="T40" s="298">
        <f>SUM(T11:T39)</f>
        <v>30</v>
      </c>
      <c r="U40" s="298">
        <f>SUM(U11:U39)</f>
        <v>30</v>
      </c>
    </row>
    <row r="41" spans="1:23" s="235" customFormat="1" ht="15.6">
      <c r="A41" s="337"/>
      <c r="B41" s="338"/>
      <c r="C41" s="754" t="s">
        <v>262</v>
      </c>
      <c r="D41" s="755"/>
      <c r="E41" s="755"/>
      <c r="F41" s="755"/>
      <c r="G41" s="755"/>
      <c r="H41" s="755"/>
      <c r="I41" s="755"/>
      <c r="J41" s="755"/>
      <c r="K41" s="755"/>
      <c r="L41" s="755"/>
      <c r="M41" s="755"/>
      <c r="N41" s="587">
        <v>1</v>
      </c>
      <c r="O41" s="583">
        <v>4</v>
      </c>
      <c r="P41" s="341"/>
      <c r="Q41" s="336">
        <f t="shared" si="17"/>
        <v>5</v>
      </c>
      <c r="S41" s="236"/>
      <c r="T41" s="236"/>
      <c r="U41" s="236"/>
    </row>
    <row r="42" spans="1:23" s="235" customFormat="1" ht="15.6">
      <c r="A42" s="316"/>
      <c r="C42" s="754" t="s">
        <v>129</v>
      </c>
      <c r="D42" s="755"/>
      <c r="E42" s="755"/>
      <c r="F42" s="755"/>
      <c r="G42" s="755"/>
      <c r="H42" s="755"/>
      <c r="I42" s="755"/>
      <c r="J42" s="755"/>
      <c r="K42" s="755"/>
      <c r="L42" s="755"/>
      <c r="M42" s="755"/>
      <c r="N42" s="586">
        <v>8</v>
      </c>
      <c r="O42" s="342">
        <v>4</v>
      </c>
      <c r="P42" s="343">
        <v>4</v>
      </c>
      <c r="Q42" s="336">
        <f t="shared" si="17"/>
        <v>16</v>
      </c>
      <c r="S42" s="236"/>
      <c r="T42" s="236"/>
      <c r="U42" s="236"/>
    </row>
    <row r="43" spans="1:23" s="235" customFormat="1" ht="15.6">
      <c r="A43" s="316"/>
      <c r="C43" s="754" t="s">
        <v>330</v>
      </c>
      <c r="D43" s="755"/>
      <c r="E43" s="755"/>
      <c r="F43" s="755"/>
      <c r="G43" s="755"/>
      <c r="H43" s="755"/>
      <c r="I43" s="755"/>
      <c r="J43" s="755"/>
      <c r="K43" s="755"/>
      <c r="L43" s="755"/>
      <c r="M43" s="755"/>
      <c r="N43" s="339"/>
      <c r="O43" s="583">
        <v>1</v>
      </c>
      <c r="P43" s="341"/>
      <c r="Q43" s="336">
        <f t="shared" si="17"/>
        <v>1</v>
      </c>
      <c r="S43" s="236"/>
      <c r="T43" s="236"/>
      <c r="U43" s="236"/>
    </row>
    <row r="44" spans="1:23" s="235" customFormat="1" ht="18" thickBot="1">
      <c r="A44" s="316"/>
      <c r="C44" s="772" t="s">
        <v>342</v>
      </c>
      <c r="D44" s="773"/>
      <c r="E44" s="773"/>
      <c r="F44" s="773"/>
      <c r="G44" s="773"/>
      <c r="H44" s="773"/>
      <c r="I44" s="773"/>
      <c r="J44" s="773"/>
      <c r="K44" s="773"/>
      <c r="L44" s="773"/>
      <c r="M44" s="773"/>
      <c r="N44" s="344"/>
      <c r="O44" s="344"/>
      <c r="P44" s="345">
        <v>1</v>
      </c>
      <c r="Q44" s="336">
        <f t="shared" si="17"/>
        <v>1</v>
      </c>
      <c r="S44" s="346"/>
      <c r="T44" s="236"/>
      <c r="U44" s="236"/>
    </row>
    <row r="45" spans="1:23" s="349" customFormat="1" ht="15.6">
      <c r="A45" s="316"/>
      <c r="B45" s="347"/>
      <c r="C45" s="348"/>
      <c r="D45" s="347"/>
      <c r="E45" s="348"/>
      <c r="F45" s="316"/>
      <c r="G45" s="316"/>
      <c r="H45" s="316"/>
      <c r="I45" s="316"/>
      <c r="J45" s="316"/>
      <c r="K45" s="316"/>
      <c r="L45" s="316"/>
      <c r="M45" s="228"/>
      <c r="N45" s="228"/>
      <c r="O45" s="228"/>
      <c r="P45" s="228"/>
      <c r="S45" s="350"/>
      <c r="T45" s="350"/>
      <c r="U45" s="350"/>
    </row>
    <row r="46" spans="1:23" s="235" customFormat="1" ht="18">
      <c r="B46" s="389" t="s">
        <v>289</v>
      </c>
      <c r="C46" s="413" t="s">
        <v>289</v>
      </c>
      <c r="D46" s="413"/>
      <c r="E46" s="413"/>
      <c r="F46" s="413"/>
      <c r="G46" s="413"/>
      <c r="H46" s="413"/>
      <c r="I46" s="413"/>
      <c r="J46" s="413"/>
      <c r="K46" s="413"/>
      <c r="L46" s="391" t="s">
        <v>289</v>
      </c>
      <c r="M46" s="392"/>
      <c r="N46" s="392"/>
      <c r="O46" s="390"/>
      <c r="P46" s="390"/>
      <c r="T46" s="393"/>
      <c r="U46" s="227"/>
      <c r="V46" s="196"/>
      <c r="W46" s="394"/>
    </row>
    <row r="47" spans="1:23" s="235" customFormat="1" ht="36">
      <c r="B47" s="395" t="s">
        <v>406</v>
      </c>
      <c r="C47" s="405" t="s">
        <v>414</v>
      </c>
      <c r="D47" s="405"/>
      <c r="E47" s="405"/>
      <c r="F47" s="405"/>
      <c r="G47" s="405"/>
      <c r="H47" s="405"/>
      <c r="I47" s="405"/>
      <c r="J47" s="405"/>
      <c r="K47" s="405"/>
      <c r="L47" s="397" t="s">
        <v>410</v>
      </c>
      <c r="M47" s="393"/>
      <c r="N47" s="393"/>
      <c r="O47" s="396"/>
      <c r="P47" s="396"/>
      <c r="T47" s="393"/>
      <c r="U47" s="227"/>
      <c r="V47" s="196"/>
      <c r="W47" s="394"/>
    </row>
    <row r="48" spans="1:23" s="235" customFormat="1" ht="30.6" customHeight="1">
      <c r="B48" s="398" t="s">
        <v>411</v>
      </c>
      <c r="C48" s="753" t="s">
        <v>409</v>
      </c>
      <c r="D48" s="753"/>
      <c r="E48" s="753"/>
      <c r="F48" s="753"/>
      <c r="G48" s="753"/>
      <c r="H48" s="753"/>
      <c r="I48" s="753"/>
      <c r="J48" s="753"/>
      <c r="K48" s="414"/>
      <c r="L48" s="397" t="s">
        <v>334</v>
      </c>
      <c r="M48" s="393"/>
      <c r="N48" s="393"/>
      <c r="O48" s="396"/>
      <c r="P48" s="396"/>
      <c r="T48" s="393"/>
      <c r="U48" s="227"/>
      <c r="V48" s="196"/>
      <c r="W48" s="394"/>
    </row>
    <row r="49" spans="2:23" s="235" customFormat="1" ht="18">
      <c r="B49" s="398" t="s">
        <v>362</v>
      </c>
      <c r="C49" s="753"/>
      <c r="D49" s="753"/>
      <c r="E49" s="753"/>
      <c r="F49" s="753"/>
      <c r="G49" s="753"/>
      <c r="H49" s="753"/>
      <c r="I49" s="753"/>
      <c r="J49" s="753"/>
      <c r="K49" s="414"/>
      <c r="L49" s="397" t="s">
        <v>413</v>
      </c>
      <c r="M49" s="393"/>
      <c r="N49" s="393"/>
      <c r="O49" s="396"/>
      <c r="P49" s="396"/>
      <c r="T49" s="393"/>
      <c r="U49" s="227"/>
      <c r="V49" s="196"/>
      <c r="W49" s="394"/>
    </row>
    <row r="50" spans="2:23" s="235" customFormat="1" ht="18">
      <c r="B50" s="399"/>
      <c r="C50" s="405" t="s">
        <v>408</v>
      </c>
      <c r="D50" s="405"/>
      <c r="E50" s="405"/>
      <c r="F50" s="405"/>
      <c r="G50" s="405"/>
      <c r="H50" s="405"/>
      <c r="I50" s="405"/>
      <c r="J50" s="405"/>
      <c r="K50" s="405"/>
      <c r="L50" s="393" t="s">
        <v>363</v>
      </c>
      <c r="M50" s="393"/>
      <c r="N50" s="393"/>
      <c r="O50" s="396"/>
      <c r="P50" s="396"/>
      <c r="T50" s="393"/>
      <c r="U50" s="222"/>
      <c r="V50" s="204"/>
      <c r="W50" s="400"/>
    </row>
    <row r="51" spans="2:23" s="235" customFormat="1" ht="18">
      <c r="B51" s="398"/>
      <c r="C51" s="396" t="s">
        <v>364</v>
      </c>
      <c r="D51" s="396"/>
      <c r="E51" s="396"/>
      <c r="F51" s="396"/>
      <c r="G51" s="396"/>
      <c r="H51" s="396"/>
      <c r="I51" s="396"/>
      <c r="J51" s="396"/>
      <c r="K51" s="396"/>
      <c r="L51" s="393"/>
      <c r="M51" s="393"/>
      <c r="N51" s="393"/>
      <c r="O51" s="401"/>
      <c r="P51" s="401"/>
      <c r="T51" s="393"/>
      <c r="U51" s="227"/>
      <c r="V51" s="196"/>
      <c r="W51" s="394"/>
    </row>
    <row r="52" spans="2:23" s="235" customFormat="1" ht="15.6" customHeight="1">
      <c r="B52" s="402" t="s">
        <v>289</v>
      </c>
      <c r="C52" s="401"/>
      <c r="D52" s="403"/>
      <c r="E52" s="403"/>
      <c r="F52" s="403"/>
      <c r="G52" s="403"/>
      <c r="H52" s="403"/>
      <c r="I52" s="403"/>
      <c r="J52" s="403"/>
      <c r="K52" s="403"/>
      <c r="L52" s="404" t="s">
        <v>289</v>
      </c>
      <c r="M52" s="404"/>
      <c r="N52" s="404"/>
      <c r="O52" s="403"/>
      <c r="P52" s="403"/>
      <c r="T52" s="404"/>
      <c r="U52" s="223"/>
      <c r="V52" s="196"/>
      <c r="W52" s="394"/>
    </row>
    <row r="53" spans="2:23" s="235" customFormat="1" ht="15.75" customHeight="1">
      <c r="B53" s="752" t="s">
        <v>407</v>
      </c>
      <c r="C53" s="405"/>
      <c r="D53" s="403"/>
      <c r="E53" s="403"/>
      <c r="F53" s="403"/>
      <c r="G53" s="403"/>
      <c r="H53" s="403"/>
      <c r="I53" s="403"/>
      <c r="J53" s="403"/>
      <c r="K53" s="403"/>
      <c r="L53" s="406" t="s">
        <v>343</v>
      </c>
      <c r="M53" s="406"/>
      <c r="N53" s="406"/>
      <c r="O53" s="403"/>
      <c r="P53" s="403"/>
      <c r="T53" s="406"/>
      <c r="U53" s="407"/>
      <c r="V53" s="407"/>
      <c r="W53" s="394"/>
    </row>
    <row r="54" spans="2:23" s="235" customFormat="1" ht="22.8" customHeight="1">
      <c r="B54" s="752"/>
      <c r="C54" s="405"/>
      <c r="D54" s="403"/>
      <c r="E54" s="403"/>
      <c r="F54" s="403"/>
      <c r="G54" s="403"/>
      <c r="H54" s="403"/>
      <c r="I54" s="403"/>
      <c r="J54" s="403"/>
      <c r="K54" s="403"/>
      <c r="L54" s="406" t="s">
        <v>344</v>
      </c>
      <c r="M54" s="406"/>
      <c r="N54" s="406"/>
      <c r="O54" s="403"/>
      <c r="P54" s="403"/>
      <c r="T54" s="406"/>
      <c r="U54" s="407"/>
      <c r="V54" s="407"/>
      <c r="W54" s="394"/>
    </row>
    <row r="55" spans="2:23" s="235" customFormat="1" ht="18">
      <c r="B55" s="393" t="s">
        <v>408</v>
      </c>
      <c r="C55" s="408"/>
      <c r="D55" s="403"/>
      <c r="E55" s="403"/>
      <c r="F55" s="403"/>
      <c r="G55" s="403"/>
      <c r="H55" s="403"/>
      <c r="I55" s="403"/>
      <c r="J55" s="403"/>
      <c r="K55" s="403"/>
      <c r="L55" s="406" t="s">
        <v>412</v>
      </c>
      <c r="M55" s="406"/>
      <c r="N55" s="406"/>
      <c r="O55" s="403"/>
      <c r="P55" s="403"/>
      <c r="T55" s="406"/>
      <c r="U55" s="407"/>
      <c r="V55" s="407"/>
      <c r="W55" s="394"/>
    </row>
    <row r="56" spans="2:23" s="235" customFormat="1" ht="18">
      <c r="B56" s="409" t="s">
        <v>365</v>
      </c>
      <c r="C56" s="401"/>
      <c r="D56" s="410"/>
      <c r="E56" s="410"/>
      <c r="F56" s="410"/>
      <c r="G56" s="410"/>
      <c r="H56" s="410"/>
      <c r="I56" s="410"/>
      <c r="J56" s="410"/>
      <c r="K56" s="410"/>
      <c r="L56" s="412" t="s">
        <v>363</v>
      </c>
      <c r="M56" s="412"/>
      <c r="N56" s="412"/>
      <c r="O56" s="410"/>
      <c r="P56" s="410"/>
      <c r="T56" s="412"/>
      <c r="U56" s="227"/>
      <c r="V56" s="196"/>
      <c r="W56" s="394"/>
    </row>
    <row r="57" spans="2:23" s="235" customFormat="1" ht="15.6">
      <c r="N57" s="236"/>
      <c r="O57" s="236"/>
      <c r="P57" s="236"/>
      <c r="S57" s="236"/>
      <c r="T57" s="236"/>
      <c r="U57" s="236"/>
    </row>
    <row r="58" spans="2:23" ht="13.8">
      <c r="B58" s="349"/>
      <c r="N58" s="229"/>
      <c r="O58" s="229"/>
      <c r="P58" s="229"/>
    </row>
    <row r="59" spans="2:23" ht="13.8">
      <c r="B59" s="349"/>
      <c r="N59" s="229"/>
      <c r="O59" s="229"/>
      <c r="P59" s="229"/>
    </row>
  </sheetData>
  <mergeCells count="40">
    <mergeCell ref="H2:M2"/>
    <mergeCell ref="E4:E7"/>
    <mergeCell ref="F4:F7"/>
    <mergeCell ref="C44:M44"/>
    <mergeCell ref="C42:M42"/>
    <mergeCell ref="C43:M43"/>
    <mergeCell ref="A19:P19"/>
    <mergeCell ref="A20:P20"/>
    <mergeCell ref="A31:P31"/>
    <mergeCell ref="C39:P39"/>
    <mergeCell ref="A37:B37"/>
    <mergeCell ref="B32:B36"/>
    <mergeCell ref="N2:P2"/>
    <mergeCell ref="N4:P4"/>
    <mergeCell ref="H3:H7"/>
    <mergeCell ref="I3:L3"/>
    <mergeCell ref="K5:K7"/>
    <mergeCell ref="A10:P10"/>
    <mergeCell ref="B53:B54"/>
    <mergeCell ref="C48:J49"/>
    <mergeCell ref="C41:M41"/>
    <mergeCell ref="A38:B38"/>
    <mergeCell ref="M3:M7"/>
    <mergeCell ref="L5:L7"/>
    <mergeCell ref="C2:F2"/>
    <mergeCell ref="G2:G7"/>
    <mergeCell ref="A1:P1"/>
    <mergeCell ref="A18:B18"/>
    <mergeCell ref="A30:B30"/>
    <mergeCell ref="J5:J7"/>
    <mergeCell ref="D3:D7"/>
    <mergeCell ref="A2:A7"/>
    <mergeCell ref="A9:P9"/>
    <mergeCell ref="B2:B7"/>
    <mergeCell ref="C3:C7"/>
    <mergeCell ref="E3:F3"/>
    <mergeCell ref="I4:I7"/>
    <mergeCell ref="J4:L4"/>
    <mergeCell ref="N6:P6"/>
    <mergeCell ref="N3:O3"/>
  </mergeCells>
  <phoneticPr fontId="36" type="noConversion"/>
  <printOptions horizontalCentered="1"/>
  <pageMargins left="0.39370078740157483" right="0.19685039370078741" top="0.78740157480314965" bottom="0.19685039370078741" header="0" footer="0"/>
  <pageSetup paperSize="9" scale="66" fitToHeight="0" orientation="landscape" r:id="rId1"/>
  <rowBreaks count="1" manualBreakCount="1">
    <brk id="30" max="16383" man="1"/>
  </rowBreaks>
  <colBreaks count="1" manualBreakCount="1">
    <brk id="16" max="60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42"/>
  <sheetViews>
    <sheetView view="pageBreakPreview" topLeftCell="A7" zoomScale="80" zoomScaleNormal="100" zoomScaleSheetLayoutView="80" workbookViewId="0">
      <selection activeCell="B29" sqref="B29:BA30"/>
    </sheetView>
  </sheetViews>
  <sheetFormatPr defaultColWidth="9.109375" defaultRowHeight="13.2"/>
  <cols>
    <col min="1" max="1" width="6.88671875" style="197" customWidth="1"/>
    <col min="2" max="53" width="3.21875" style="197" customWidth="1"/>
    <col min="54" max="54" width="0.109375" style="197" customWidth="1"/>
    <col min="55" max="57" width="9.109375" style="197" hidden="1" customWidth="1"/>
    <col min="58" max="16384" width="9.109375" style="197"/>
  </cols>
  <sheetData>
    <row r="1" spans="1:68" ht="21">
      <c r="I1" s="679" t="s">
        <v>374</v>
      </c>
      <c r="J1" s="679"/>
      <c r="K1" s="679"/>
      <c r="L1" s="679"/>
      <c r="M1" s="679"/>
      <c r="N1" s="679"/>
      <c r="O1" s="679"/>
      <c r="P1" s="679"/>
      <c r="Q1" s="679"/>
      <c r="R1" s="679"/>
      <c r="S1" s="679"/>
      <c r="T1" s="679"/>
      <c r="U1" s="679"/>
      <c r="V1" s="679"/>
      <c r="W1" s="679"/>
      <c r="X1" s="679"/>
      <c r="Y1" s="679"/>
      <c r="Z1" s="679"/>
      <c r="AA1" s="679"/>
      <c r="AB1" s="679"/>
      <c r="AC1" s="679"/>
      <c r="AD1" s="679"/>
      <c r="AE1" s="679"/>
      <c r="AF1" s="679"/>
      <c r="AG1" s="679"/>
      <c r="AH1" s="679"/>
      <c r="AI1" s="679"/>
      <c r="AJ1" s="679"/>
      <c r="AK1" s="679"/>
      <c r="AL1" s="679"/>
      <c r="AM1" s="679"/>
      <c r="AN1" s="679"/>
      <c r="AO1" s="679"/>
      <c r="AP1" s="679"/>
      <c r="AQ1" s="679"/>
    </row>
    <row r="2" spans="1:68" s="212" customFormat="1" ht="22.8">
      <c r="B2" s="213"/>
      <c r="C2" s="213"/>
      <c r="D2" s="213"/>
      <c r="E2" s="213"/>
      <c r="F2" s="213"/>
      <c r="G2" s="213"/>
      <c r="H2" s="213"/>
      <c r="I2" s="679" t="s">
        <v>291</v>
      </c>
      <c r="J2" s="679"/>
      <c r="K2" s="679"/>
      <c r="L2" s="679"/>
      <c r="M2" s="679"/>
      <c r="N2" s="679"/>
      <c r="O2" s="679"/>
      <c r="P2" s="679"/>
      <c r="Q2" s="679"/>
      <c r="R2" s="679"/>
      <c r="S2" s="679"/>
      <c r="T2" s="679"/>
      <c r="U2" s="679"/>
      <c r="V2" s="679"/>
      <c r="W2" s="679"/>
      <c r="X2" s="679"/>
      <c r="Y2" s="679"/>
      <c r="Z2" s="679"/>
      <c r="AA2" s="679"/>
      <c r="AB2" s="679"/>
      <c r="AC2" s="679"/>
      <c r="AD2" s="679"/>
      <c r="AE2" s="679"/>
      <c r="AF2" s="679"/>
      <c r="AG2" s="679"/>
      <c r="AH2" s="679"/>
      <c r="AI2" s="679"/>
      <c r="AJ2" s="679"/>
      <c r="AK2" s="679"/>
      <c r="AL2" s="679"/>
      <c r="AM2" s="679"/>
      <c r="AN2" s="679"/>
      <c r="AO2" s="679"/>
      <c r="AP2" s="679"/>
      <c r="AQ2" s="679"/>
      <c r="AR2" s="214"/>
      <c r="AS2" s="214"/>
      <c r="AT2" s="214"/>
      <c r="AU2" s="214"/>
      <c r="AV2" s="214"/>
      <c r="AW2" s="214"/>
      <c r="AX2" s="214"/>
      <c r="AY2" s="214"/>
      <c r="AZ2" s="214"/>
      <c r="BA2" s="214"/>
      <c r="BB2" s="215"/>
      <c r="BC2" s="215"/>
      <c r="BD2" s="215"/>
      <c r="BE2" s="215"/>
    </row>
    <row r="3" spans="1:68" s="212" customFormat="1" ht="17.399999999999999" customHeight="1">
      <c r="A3" s="375" t="s">
        <v>348</v>
      </c>
      <c r="B3" s="213"/>
      <c r="C3" s="213"/>
      <c r="D3" s="213"/>
      <c r="E3" s="213"/>
      <c r="F3" s="213"/>
      <c r="G3" s="213"/>
      <c r="H3" s="213"/>
      <c r="I3" s="680" t="s">
        <v>376</v>
      </c>
      <c r="J3" s="681"/>
      <c r="K3" s="681"/>
      <c r="L3" s="681"/>
      <c r="M3" s="681"/>
      <c r="N3" s="681"/>
      <c r="O3" s="681"/>
      <c r="P3" s="681"/>
      <c r="Q3" s="681"/>
      <c r="R3" s="681"/>
      <c r="S3" s="681"/>
      <c r="T3" s="681"/>
      <c r="U3" s="681"/>
      <c r="V3" s="681"/>
      <c r="W3" s="681"/>
      <c r="X3" s="681"/>
      <c r="Y3" s="681"/>
      <c r="Z3" s="681"/>
      <c r="AA3" s="681"/>
      <c r="AB3" s="681"/>
      <c r="AC3" s="681"/>
      <c r="AD3" s="681"/>
      <c r="AE3" s="681"/>
      <c r="AF3" s="681"/>
      <c r="AG3" s="681"/>
      <c r="AH3" s="681"/>
      <c r="AI3" s="681"/>
      <c r="AJ3" s="681"/>
      <c r="AK3" s="681"/>
      <c r="AL3" s="681"/>
      <c r="AM3" s="681"/>
      <c r="AN3" s="681"/>
      <c r="AO3" s="681"/>
      <c r="AP3" s="681"/>
      <c r="AQ3" s="681"/>
      <c r="AS3" s="682" t="s">
        <v>349</v>
      </c>
      <c r="AT3" s="682"/>
      <c r="AU3" s="682"/>
      <c r="AV3" s="682"/>
      <c r="AW3" s="682"/>
      <c r="AX3" s="682"/>
      <c r="AY3" s="216"/>
      <c r="AZ3" s="216"/>
      <c r="BA3" s="216"/>
    </row>
    <row r="4" spans="1:68" ht="17.399999999999999" customHeight="1">
      <c r="A4" s="197" t="s">
        <v>286</v>
      </c>
      <c r="J4" s="683" t="s">
        <v>377</v>
      </c>
      <c r="K4" s="683"/>
      <c r="L4" s="683"/>
      <c r="M4" s="683"/>
      <c r="N4" s="683"/>
      <c r="O4" s="683"/>
      <c r="P4" s="683"/>
      <c r="Q4" s="683"/>
      <c r="R4" s="683"/>
      <c r="S4" s="683"/>
      <c r="T4" s="683"/>
      <c r="U4" s="683"/>
      <c r="V4" s="683"/>
      <c r="W4" s="683"/>
      <c r="X4" s="683"/>
      <c r="Y4" s="683"/>
      <c r="Z4" s="683"/>
      <c r="AA4" s="683"/>
      <c r="AB4" s="683"/>
      <c r="AC4" s="683"/>
      <c r="AD4" s="683"/>
      <c r="AE4" s="683"/>
      <c r="AF4" s="683"/>
      <c r="AG4" s="683"/>
      <c r="AH4" s="683"/>
      <c r="AI4" s="683"/>
      <c r="AJ4" s="683"/>
      <c r="AK4" s="683"/>
      <c r="AL4" s="683"/>
      <c r="AM4" s="683"/>
      <c r="AN4" s="683"/>
      <c r="AO4" s="683"/>
      <c r="AS4" s="197" t="s">
        <v>295</v>
      </c>
    </row>
    <row r="5" spans="1:68" ht="17.399999999999999" customHeight="1">
      <c r="A5" s="197" t="s">
        <v>287</v>
      </c>
      <c r="J5" s="217"/>
      <c r="K5" s="217"/>
      <c r="L5" s="217"/>
      <c r="M5" s="217"/>
      <c r="N5" s="217"/>
      <c r="O5" s="217"/>
      <c r="P5" s="217"/>
      <c r="Q5" s="217"/>
      <c r="R5" s="217"/>
      <c r="S5" s="217"/>
      <c r="T5" s="217"/>
      <c r="U5" s="217"/>
      <c r="V5" s="217"/>
      <c r="W5" s="217"/>
      <c r="X5" s="217"/>
      <c r="Y5" s="217"/>
      <c r="Z5" s="217"/>
      <c r="AA5" s="217"/>
      <c r="AB5" s="217"/>
      <c r="AC5" s="217"/>
      <c r="AD5" s="217"/>
      <c r="AE5" s="217"/>
      <c r="AF5" s="217"/>
      <c r="AG5" s="217"/>
      <c r="AH5" s="217"/>
      <c r="AI5" s="217"/>
      <c r="AJ5" s="217"/>
      <c r="AK5" s="217"/>
      <c r="AL5" s="217"/>
      <c r="AM5" s="217"/>
      <c r="AN5" s="217"/>
      <c r="AO5" s="217"/>
      <c r="AS5" s="197" t="s">
        <v>296</v>
      </c>
    </row>
    <row r="6" spans="1:68" ht="17.399999999999999" customHeight="1">
      <c r="A6" s="197" t="s">
        <v>288</v>
      </c>
      <c r="J6" s="210"/>
      <c r="K6" s="210"/>
      <c r="L6" s="210"/>
      <c r="M6" s="210"/>
      <c r="N6" s="210"/>
      <c r="O6" s="210"/>
      <c r="P6" s="210"/>
      <c r="R6" s="210"/>
      <c r="S6" s="684" t="s">
        <v>294</v>
      </c>
      <c r="T6" s="684"/>
      <c r="U6" s="684"/>
      <c r="V6" s="684"/>
      <c r="W6" s="684"/>
      <c r="X6" s="684"/>
      <c r="Y6" s="684"/>
      <c r="Z6" s="684"/>
      <c r="AA6" s="684"/>
      <c r="AB6" s="684"/>
      <c r="AC6" s="684"/>
      <c r="AD6" s="684"/>
      <c r="AE6" s="684"/>
      <c r="AF6" s="684"/>
      <c r="AG6" s="210"/>
      <c r="AH6" s="210"/>
      <c r="AI6" s="210"/>
      <c r="AJ6" s="210"/>
      <c r="AK6" s="210"/>
      <c r="AL6" s="210"/>
      <c r="AM6" s="210"/>
      <c r="AN6" s="210"/>
      <c r="AO6" s="210"/>
      <c r="AS6" s="197" t="s">
        <v>396</v>
      </c>
    </row>
    <row r="7" spans="1:68" ht="17.399999999999999" customHeight="1">
      <c r="A7" s="197" t="s">
        <v>350</v>
      </c>
      <c r="I7" s="209"/>
      <c r="J7" s="210"/>
      <c r="K7" s="210"/>
      <c r="L7" s="210"/>
      <c r="M7" s="210"/>
      <c r="N7" s="210"/>
      <c r="O7" s="210"/>
      <c r="P7" s="210"/>
      <c r="Q7" s="210"/>
      <c r="R7" s="675" t="s">
        <v>352</v>
      </c>
      <c r="S7" s="676"/>
      <c r="T7" s="676"/>
      <c r="U7" s="676"/>
      <c r="V7" s="676"/>
      <c r="W7" s="676"/>
      <c r="X7" s="676"/>
      <c r="Y7" s="676"/>
      <c r="Z7" s="676"/>
      <c r="AA7" s="676"/>
      <c r="AB7" s="676"/>
      <c r="AC7" s="676"/>
      <c r="AD7" s="676"/>
      <c r="AE7" s="676"/>
      <c r="AF7" s="676"/>
      <c r="AG7" s="676"/>
      <c r="AH7" s="210"/>
      <c r="AI7" s="210"/>
      <c r="AJ7" s="210"/>
      <c r="AK7" s="210"/>
      <c r="AL7" s="210"/>
      <c r="AM7" s="210"/>
      <c r="AS7" s="197" t="s">
        <v>397</v>
      </c>
      <c r="AZ7" s="203"/>
      <c r="BA7" s="226"/>
    </row>
    <row r="8" spans="1:68" ht="12.6" customHeight="1">
      <c r="A8" s="197" t="s">
        <v>398</v>
      </c>
      <c r="E8" s="203"/>
      <c r="F8" s="203"/>
      <c r="I8" s="521"/>
      <c r="K8" s="210"/>
      <c r="L8" s="210"/>
      <c r="M8" s="210"/>
      <c r="N8" s="210"/>
      <c r="O8" s="210"/>
      <c r="P8" s="210"/>
      <c r="Q8" s="210"/>
      <c r="R8" s="677" t="s">
        <v>353</v>
      </c>
      <c r="S8" s="677"/>
      <c r="T8" s="677"/>
      <c r="U8" s="677"/>
      <c r="V8" s="677"/>
      <c r="W8" s="677"/>
      <c r="X8" s="677"/>
      <c r="Y8" s="677"/>
      <c r="Z8" s="677"/>
      <c r="AA8" s="677"/>
      <c r="AB8" s="677"/>
      <c r="AC8" s="677"/>
      <c r="AD8" s="677"/>
      <c r="AE8" s="677"/>
      <c r="AF8" s="677"/>
      <c r="AG8" s="677"/>
      <c r="AH8" s="210"/>
      <c r="AI8" s="210"/>
      <c r="AJ8" s="210"/>
      <c r="AK8" s="210"/>
      <c r="AL8" s="210"/>
      <c r="AM8" s="210"/>
      <c r="AY8" s="376"/>
      <c r="AZ8" s="376"/>
    </row>
    <row r="9" spans="1:68" ht="18">
      <c r="N9" s="377"/>
      <c r="O9" s="377"/>
      <c r="P9" s="377"/>
      <c r="Q9" s="377"/>
      <c r="R9" s="678" t="s">
        <v>351</v>
      </c>
      <c r="S9" s="678"/>
      <c r="T9" s="678"/>
      <c r="U9" s="678"/>
      <c r="V9" s="678"/>
      <c r="W9" s="678"/>
      <c r="X9" s="678"/>
      <c r="Y9" s="678"/>
      <c r="Z9" s="678"/>
      <c r="AA9" s="678"/>
      <c r="AB9" s="678"/>
      <c r="AC9" s="678"/>
      <c r="AD9" s="678"/>
      <c r="AE9" s="678"/>
      <c r="AF9" s="678"/>
      <c r="AG9" s="678"/>
      <c r="AH9" s="377"/>
      <c r="AI9" s="377"/>
      <c r="AJ9" s="377"/>
    </row>
    <row r="10" spans="1:68" ht="18">
      <c r="N10" s="674" t="s">
        <v>379</v>
      </c>
      <c r="O10" s="674"/>
      <c r="P10" s="674"/>
      <c r="Q10" s="674"/>
      <c r="R10" s="674"/>
      <c r="S10" s="674"/>
      <c r="T10" s="674"/>
      <c r="U10" s="674"/>
      <c r="V10" s="674"/>
      <c r="W10" s="674"/>
      <c r="X10" s="674"/>
      <c r="Y10" s="674"/>
      <c r="Z10" s="674"/>
      <c r="AA10" s="674"/>
      <c r="AB10" s="674"/>
      <c r="AC10" s="674"/>
      <c r="AD10" s="674"/>
      <c r="AE10" s="674"/>
      <c r="AF10" s="674"/>
      <c r="AG10" s="674"/>
      <c r="AH10" s="674"/>
      <c r="AI10" s="674"/>
      <c r="AJ10" s="674"/>
    </row>
    <row r="11" spans="1:68" ht="18">
      <c r="N11" s="674" t="s">
        <v>380</v>
      </c>
      <c r="O11" s="674"/>
      <c r="P11" s="674"/>
      <c r="Q11" s="674"/>
      <c r="R11" s="674"/>
      <c r="S11" s="674"/>
      <c r="T11" s="674"/>
      <c r="U11" s="674"/>
      <c r="V11" s="674"/>
      <c r="W11" s="674"/>
      <c r="X11" s="674"/>
      <c r="Y11" s="674"/>
      <c r="Z11" s="674"/>
      <c r="AA11" s="674"/>
      <c r="AB11" s="674"/>
      <c r="AC11" s="674"/>
      <c r="AD11" s="674"/>
      <c r="AE11" s="674"/>
      <c r="AF11" s="674"/>
      <c r="AG11" s="674"/>
      <c r="AH11" s="674"/>
      <c r="AI11" s="674"/>
      <c r="AJ11" s="674"/>
    </row>
    <row r="12" spans="1:68" ht="18">
      <c r="N12" s="674" t="s">
        <v>395</v>
      </c>
      <c r="O12" s="674"/>
      <c r="P12" s="674"/>
      <c r="Q12" s="674"/>
      <c r="R12" s="674"/>
      <c r="S12" s="674"/>
      <c r="T12" s="674"/>
      <c r="U12" s="674"/>
      <c r="V12" s="674"/>
      <c r="W12" s="674"/>
      <c r="X12" s="674"/>
      <c r="Y12" s="674"/>
      <c r="Z12" s="674"/>
      <c r="AA12" s="674"/>
      <c r="AB12" s="674"/>
      <c r="AC12" s="674"/>
      <c r="AD12" s="674"/>
      <c r="AE12" s="674"/>
      <c r="AF12" s="674"/>
      <c r="AG12" s="674"/>
      <c r="AH12" s="674"/>
      <c r="AI12" s="674"/>
      <c r="AJ12" s="674"/>
    </row>
    <row r="13" spans="1:68" ht="6.75" customHeight="1">
      <c r="I13" s="225"/>
      <c r="K13" s="210"/>
      <c r="L13" s="210"/>
      <c r="M13" s="210"/>
      <c r="N13" s="210"/>
      <c r="O13" s="210"/>
      <c r="P13" s="210"/>
      <c r="Q13" s="210"/>
      <c r="R13" s="210"/>
      <c r="S13" s="219"/>
      <c r="T13" s="219"/>
      <c r="U13" s="219"/>
      <c r="V13" s="219"/>
      <c r="W13" s="219"/>
      <c r="X13" s="219"/>
      <c r="Y13" s="219"/>
      <c r="Z13" s="219"/>
      <c r="AA13" s="219"/>
      <c r="AB13" s="219"/>
      <c r="AC13" s="219"/>
      <c r="AD13" s="219"/>
      <c r="AE13" s="219"/>
      <c r="AF13" s="219"/>
      <c r="AG13" s="210"/>
      <c r="AH13" s="210"/>
      <c r="AI13" s="210"/>
      <c r="AJ13" s="210"/>
      <c r="AK13" s="210"/>
      <c r="AL13" s="210"/>
      <c r="AM13" s="210"/>
    </row>
    <row r="14" spans="1:68" s="380" customFormat="1" ht="13.2" customHeight="1">
      <c r="A14" s="378"/>
      <c r="B14" s="378"/>
      <c r="C14" s="378"/>
      <c r="D14" s="378"/>
      <c r="E14" s="378"/>
      <c r="F14" s="378"/>
      <c r="G14" s="671" t="s">
        <v>381</v>
      </c>
      <c r="H14" s="671"/>
      <c r="I14" s="671"/>
      <c r="J14" s="671"/>
      <c r="K14" s="671"/>
      <c r="L14" s="671"/>
      <c r="M14" s="671"/>
      <c r="N14" s="671"/>
      <c r="O14" s="671"/>
      <c r="P14" s="671"/>
      <c r="Q14" s="671"/>
      <c r="R14" s="671"/>
      <c r="S14" s="671"/>
      <c r="T14" s="671"/>
      <c r="U14" s="671"/>
      <c r="V14" s="671"/>
      <c r="W14" s="671"/>
      <c r="X14" s="671"/>
      <c r="Y14" s="378"/>
      <c r="Z14" s="378"/>
      <c r="AA14" s="671" t="s">
        <v>356</v>
      </c>
      <c r="AB14" s="671"/>
      <c r="AC14" s="671"/>
      <c r="AD14" s="671"/>
      <c r="AE14" s="671"/>
      <c r="AF14" s="671"/>
      <c r="AG14" s="671"/>
      <c r="AH14" s="671"/>
      <c r="AI14" s="671"/>
      <c r="AJ14" s="671"/>
      <c r="AK14" s="671"/>
      <c r="AL14" s="671"/>
      <c r="AM14" s="671"/>
      <c r="AN14" s="671"/>
      <c r="AO14" s="671"/>
      <c r="AP14" s="671"/>
      <c r="AQ14" s="671"/>
      <c r="AR14" s="671"/>
      <c r="AS14" s="671"/>
      <c r="AT14" s="671"/>
      <c r="AU14" s="671"/>
      <c r="AV14" s="671"/>
      <c r="AW14" s="671"/>
      <c r="AX14" s="671"/>
      <c r="AY14" s="671"/>
      <c r="AZ14" s="671"/>
      <c r="BA14" s="379"/>
      <c r="BB14" s="378"/>
      <c r="BC14" s="378"/>
      <c r="BD14" s="378"/>
    </row>
    <row r="15" spans="1:68" s="380" customFormat="1">
      <c r="A15" s="378"/>
      <c r="B15" s="378"/>
      <c r="C15" s="378"/>
      <c r="D15" s="378"/>
      <c r="E15" s="378"/>
      <c r="F15" s="378"/>
      <c r="G15" s="378"/>
      <c r="H15" s="378"/>
      <c r="I15" s="381"/>
      <c r="J15" s="378"/>
      <c r="K15" s="382"/>
      <c r="L15" s="383"/>
      <c r="M15" s="383"/>
      <c r="N15" s="383"/>
      <c r="O15" s="383"/>
      <c r="P15" s="383"/>
      <c r="Q15" s="383"/>
      <c r="R15" s="383"/>
      <c r="S15" s="384"/>
      <c r="T15" s="384"/>
      <c r="U15" s="384"/>
      <c r="V15" s="384"/>
      <c r="W15" s="384"/>
      <c r="X15" s="384"/>
      <c r="Y15" s="384"/>
      <c r="Z15" s="384"/>
      <c r="AA15" s="383"/>
      <c r="AB15" s="383"/>
      <c r="AC15" s="383"/>
      <c r="AD15" s="383"/>
      <c r="AE15" s="383"/>
      <c r="AF15" s="378"/>
      <c r="AG15" s="378"/>
      <c r="AH15" s="378"/>
      <c r="AI15" s="378"/>
      <c r="AJ15" s="378"/>
      <c r="AK15" s="378"/>
      <c r="AL15" s="378"/>
      <c r="AM15" s="378"/>
      <c r="AN15" s="378"/>
      <c r="AO15" s="378"/>
      <c r="AP15" s="378"/>
      <c r="AQ15" s="378"/>
      <c r="AR15" s="378"/>
      <c r="BA15" s="379"/>
      <c r="BB15" s="378"/>
      <c r="BC15" s="378"/>
      <c r="BD15" s="378"/>
    </row>
    <row r="16" spans="1:68" s="380" customFormat="1" ht="13.2" customHeight="1">
      <c r="A16" s="378"/>
      <c r="B16" s="378"/>
      <c r="C16" s="378"/>
      <c r="D16" s="378"/>
      <c r="E16" s="378"/>
      <c r="F16" s="378"/>
      <c r="G16" s="671" t="s">
        <v>382</v>
      </c>
      <c r="H16" s="671"/>
      <c r="I16" s="671"/>
      <c r="J16" s="671"/>
      <c r="K16" s="671"/>
      <c r="L16" s="671"/>
      <c r="M16" s="671"/>
      <c r="N16" s="671"/>
      <c r="O16" s="671"/>
      <c r="P16" s="671"/>
      <c r="Q16" s="671"/>
      <c r="R16" s="671"/>
      <c r="S16" s="671"/>
      <c r="T16" s="671"/>
      <c r="U16" s="671"/>
      <c r="V16" s="671"/>
      <c r="W16" s="671"/>
      <c r="X16" s="671"/>
      <c r="Y16" s="378"/>
      <c r="Z16" s="378"/>
      <c r="AA16" s="671" t="s">
        <v>383</v>
      </c>
      <c r="AB16" s="671"/>
      <c r="AC16" s="671"/>
      <c r="AD16" s="671"/>
      <c r="AE16" s="671"/>
      <c r="AF16" s="671"/>
      <c r="AG16" s="671"/>
      <c r="AH16" s="671"/>
      <c r="AI16" s="671"/>
      <c r="AJ16" s="671"/>
      <c r="AK16" s="671"/>
      <c r="AL16" s="671"/>
      <c r="AM16" s="671"/>
      <c r="AN16" s="671"/>
      <c r="AO16" s="671"/>
      <c r="AP16" s="671"/>
      <c r="AQ16" s="671"/>
      <c r="AR16" s="671"/>
      <c r="AS16" s="671"/>
      <c r="AT16" s="671"/>
      <c r="AU16" s="671"/>
      <c r="AV16" s="671"/>
      <c r="AW16" s="671"/>
      <c r="AX16" s="671"/>
      <c r="AY16" s="671"/>
      <c r="AZ16" s="671"/>
      <c r="BA16" s="378"/>
      <c r="BB16" s="378"/>
      <c r="BC16" s="378"/>
      <c r="BD16" s="378"/>
      <c r="BE16" s="378"/>
      <c r="BF16" s="378"/>
      <c r="BG16" s="378"/>
      <c r="BH16" s="378"/>
      <c r="BI16" s="378"/>
      <c r="BJ16" s="378"/>
      <c r="BK16" s="378"/>
      <c r="BL16" s="378"/>
      <c r="BM16" s="378"/>
      <c r="BN16" s="378"/>
      <c r="BO16" s="378"/>
      <c r="BP16" s="378"/>
    </row>
    <row r="17" spans="1:56" s="380" customFormat="1">
      <c r="A17" s="378"/>
      <c r="B17" s="378"/>
      <c r="C17" s="378"/>
      <c r="D17" s="378"/>
      <c r="E17" s="378"/>
      <c r="F17" s="378"/>
      <c r="G17" s="378"/>
      <c r="H17" s="378"/>
      <c r="I17" s="378"/>
      <c r="J17" s="378"/>
      <c r="K17" s="385" t="s">
        <v>292</v>
      </c>
      <c r="L17" s="385"/>
      <c r="M17" s="385"/>
      <c r="N17" s="385"/>
      <c r="O17" s="385"/>
      <c r="P17" s="385"/>
      <c r="Q17" s="385"/>
      <c r="R17" s="385"/>
      <c r="S17" s="385"/>
      <c r="T17" s="378"/>
      <c r="U17" s="378"/>
      <c r="V17" s="378"/>
      <c r="W17" s="378"/>
      <c r="X17" s="378"/>
      <c r="Y17" s="378"/>
      <c r="Z17" s="378"/>
      <c r="AA17" s="378"/>
      <c r="AB17" s="378"/>
      <c r="AC17" s="378"/>
      <c r="AD17" s="378"/>
      <c r="AE17" s="378"/>
      <c r="AF17" s="378"/>
      <c r="AG17" s="378"/>
      <c r="AH17" s="378"/>
      <c r="AI17" s="378"/>
      <c r="AJ17" s="378"/>
      <c r="AK17" s="378"/>
      <c r="AL17" s="378"/>
      <c r="AM17" s="378"/>
      <c r="AN17" s="378"/>
      <c r="AO17" s="378"/>
      <c r="AP17" s="378"/>
      <c r="AQ17" s="378"/>
      <c r="AR17" s="378"/>
      <c r="BA17" s="379"/>
      <c r="BB17" s="378"/>
      <c r="BC17" s="378"/>
      <c r="BD17" s="378"/>
    </row>
    <row r="18" spans="1:56" s="380" customFormat="1" ht="13.2" customHeight="1">
      <c r="A18" s="378"/>
      <c r="B18" s="378"/>
      <c r="C18" s="378"/>
      <c r="D18" s="378"/>
      <c r="E18" s="378"/>
      <c r="F18" s="378"/>
      <c r="G18" s="849" t="s">
        <v>366</v>
      </c>
      <c r="H18" s="849"/>
      <c r="I18" s="849"/>
      <c r="J18" s="849"/>
      <c r="K18" s="849"/>
      <c r="L18" s="849"/>
      <c r="M18" s="849"/>
      <c r="N18" s="849"/>
      <c r="O18" s="849"/>
      <c r="P18" s="849"/>
      <c r="Q18" s="849"/>
      <c r="R18" s="849"/>
      <c r="S18" s="849"/>
      <c r="T18" s="849"/>
      <c r="U18" s="849"/>
      <c r="V18" s="849"/>
      <c r="W18" s="849"/>
      <c r="X18" s="849"/>
      <c r="Y18" s="378"/>
      <c r="Z18" s="378"/>
      <c r="AA18" s="671" t="s">
        <v>367</v>
      </c>
      <c r="AB18" s="671"/>
      <c r="AC18" s="671"/>
      <c r="AD18" s="671"/>
      <c r="AE18" s="671"/>
      <c r="AF18" s="671"/>
      <c r="AG18" s="671"/>
      <c r="AH18" s="671"/>
      <c r="AI18" s="671"/>
      <c r="AJ18" s="671"/>
      <c r="AK18" s="671"/>
      <c r="AL18" s="671"/>
      <c r="AM18" s="671"/>
      <c r="AN18" s="671"/>
      <c r="AO18" s="671"/>
      <c r="AP18" s="671"/>
      <c r="AQ18" s="671"/>
      <c r="AR18" s="671"/>
      <c r="AS18" s="671"/>
      <c r="AT18" s="671"/>
      <c r="AU18" s="671"/>
      <c r="AV18" s="671"/>
      <c r="AW18" s="671"/>
      <c r="AX18" s="671"/>
      <c r="AY18" s="671"/>
      <c r="AZ18" s="671"/>
      <c r="BA18" s="379"/>
      <c r="BB18" s="378"/>
      <c r="BC18" s="378"/>
      <c r="BD18" s="378"/>
    </row>
    <row r="19" spans="1:56" s="380" customFormat="1">
      <c r="A19" s="378"/>
      <c r="B19" s="383"/>
      <c r="C19" s="383"/>
      <c r="D19" s="383"/>
      <c r="E19" s="383"/>
      <c r="F19" s="383"/>
      <c r="G19" s="383"/>
      <c r="H19" s="383"/>
      <c r="I19" s="378"/>
      <c r="J19" s="378"/>
      <c r="K19" s="385" t="s">
        <v>293</v>
      </c>
      <c r="L19" s="378"/>
      <c r="M19" s="378"/>
      <c r="N19" s="378"/>
      <c r="O19" s="378"/>
      <c r="P19" s="378"/>
      <c r="Q19" s="378"/>
      <c r="R19" s="378"/>
      <c r="S19" s="378"/>
      <c r="T19" s="378"/>
      <c r="U19" s="378"/>
      <c r="V19" s="378"/>
      <c r="W19" s="378"/>
      <c r="X19" s="378"/>
      <c r="Y19" s="378"/>
      <c r="Z19" s="378"/>
      <c r="AA19" s="378"/>
      <c r="AB19" s="378"/>
      <c r="AC19" s="378"/>
      <c r="AD19" s="378"/>
      <c r="AE19" s="378"/>
      <c r="AF19" s="378"/>
      <c r="AG19" s="378"/>
      <c r="AH19" s="378"/>
      <c r="AI19" s="378"/>
      <c r="AJ19" s="378"/>
      <c r="AK19" s="378"/>
      <c r="AL19" s="378"/>
      <c r="AM19" s="378"/>
      <c r="AN19" s="378"/>
      <c r="AO19" s="378"/>
      <c r="AP19" s="378"/>
      <c r="AQ19" s="378"/>
      <c r="AR19" s="378"/>
      <c r="BA19" s="379"/>
      <c r="BB19" s="382"/>
      <c r="BC19" s="382"/>
      <c r="BD19" s="382"/>
    </row>
    <row r="20" spans="1:56" s="380" customFormat="1" ht="13.2" customHeight="1">
      <c r="A20" s="378"/>
      <c r="B20" s="378"/>
      <c r="C20" s="378"/>
      <c r="D20" s="378"/>
      <c r="E20" s="378"/>
      <c r="F20" s="378"/>
      <c r="G20" s="671" t="s">
        <v>368</v>
      </c>
      <c r="H20" s="671"/>
      <c r="I20" s="671"/>
      <c r="J20" s="671"/>
      <c r="K20" s="671"/>
      <c r="L20" s="671"/>
      <c r="M20" s="671"/>
      <c r="N20" s="671"/>
      <c r="O20" s="671"/>
      <c r="P20" s="671"/>
      <c r="Q20" s="671"/>
      <c r="R20" s="671"/>
      <c r="S20" s="671"/>
      <c r="T20" s="671"/>
      <c r="U20" s="671"/>
      <c r="V20" s="671"/>
      <c r="W20" s="671"/>
      <c r="X20" s="671"/>
      <c r="Y20" s="378"/>
      <c r="Z20" s="378"/>
      <c r="AA20" s="671" t="s">
        <v>357</v>
      </c>
      <c r="AB20" s="671"/>
      <c r="AC20" s="671"/>
      <c r="AD20" s="671"/>
      <c r="AE20" s="671"/>
      <c r="AF20" s="671"/>
      <c r="AG20" s="671"/>
      <c r="AH20" s="671"/>
      <c r="AI20" s="671"/>
      <c r="AJ20" s="671"/>
      <c r="AK20" s="671"/>
      <c r="AL20" s="671"/>
      <c r="AM20" s="671"/>
      <c r="AN20" s="671"/>
      <c r="AO20" s="671"/>
      <c r="AP20" s="671"/>
      <c r="AQ20" s="671"/>
      <c r="AR20" s="671"/>
      <c r="AS20" s="671"/>
      <c r="AT20" s="671"/>
      <c r="AU20" s="671"/>
      <c r="AV20" s="671"/>
      <c r="AW20" s="671"/>
      <c r="AX20" s="671"/>
      <c r="AY20" s="671"/>
      <c r="AZ20" s="671"/>
      <c r="BA20" s="379"/>
      <c r="BB20" s="382"/>
      <c r="BC20" s="382"/>
      <c r="BD20" s="382"/>
    </row>
    <row r="21" spans="1:56" s="380" customFormat="1">
      <c r="A21" s="378"/>
      <c r="B21" s="378"/>
      <c r="C21" s="378"/>
      <c r="D21" s="378"/>
      <c r="E21" s="378"/>
      <c r="F21" s="378"/>
      <c r="G21" s="378"/>
      <c r="H21" s="378"/>
      <c r="I21" s="378"/>
      <c r="J21" s="378"/>
      <c r="K21" s="378"/>
      <c r="L21" s="378"/>
      <c r="M21" s="378"/>
      <c r="N21" s="378"/>
      <c r="O21" s="378"/>
      <c r="P21" s="378"/>
      <c r="Q21" s="378"/>
      <c r="R21" s="378"/>
      <c r="S21" s="378"/>
      <c r="T21" s="378"/>
      <c r="U21" s="378"/>
      <c r="V21" s="378"/>
      <c r="W21" s="378"/>
      <c r="X21" s="378"/>
      <c r="Y21" s="378"/>
      <c r="Z21" s="378"/>
      <c r="AA21" s="378"/>
      <c r="AB21" s="378"/>
      <c r="AC21" s="378"/>
      <c r="AD21" s="378"/>
      <c r="AE21" s="378"/>
      <c r="AF21" s="378"/>
      <c r="AG21" s="378"/>
      <c r="AH21" s="378"/>
      <c r="AI21" s="378"/>
      <c r="AJ21" s="378"/>
      <c r="AK21" s="378"/>
      <c r="AL21" s="378"/>
      <c r="AM21" s="378"/>
      <c r="AN21" s="378"/>
      <c r="AO21" s="378"/>
      <c r="AP21" s="378"/>
      <c r="AQ21" s="378"/>
      <c r="AR21" s="378"/>
      <c r="BA21" s="379"/>
    </row>
    <row r="22" spans="1:56" s="380" customFormat="1" ht="13.2" customHeight="1">
      <c r="A22" s="378"/>
      <c r="B22" s="385"/>
      <c r="C22" s="385"/>
      <c r="D22" s="385"/>
      <c r="E22" s="385"/>
      <c r="F22" s="385"/>
      <c r="G22" s="673" t="s">
        <v>355</v>
      </c>
      <c r="H22" s="673"/>
      <c r="I22" s="673"/>
      <c r="J22" s="673"/>
      <c r="K22" s="673"/>
      <c r="L22" s="673"/>
      <c r="M22" s="673"/>
      <c r="N22" s="673"/>
      <c r="O22" s="673"/>
      <c r="P22" s="673"/>
      <c r="Q22" s="673"/>
      <c r="R22" s="673"/>
      <c r="S22" s="673"/>
      <c r="T22" s="673"/>
      <c r="U22" s="673"/>
      <c r="V22" s="673"/>
      <c r="W22" s="673"/>
      <c r="X22" s="673"/>
      <c r="Y22" s="385"/>
      <c r="Z22" s="385"/>
      <c r="AA22" s="672" t="s">
        <v>358</v>
      </c>
      <c r="AB22" s="672"/>
      <c r="AC22" s="672"/>
      <c r="AD22" s="672"/>
      <c r="AE22" s="672"/>
      <c r="AF22" s="672"/>
      <c r="AG22" s="672"/>
      <c r="AH22" s="672"/>
      <c r="AI22" s="672"/>
      <c r="AJ22" s="672"/>
      <c r="AK22" s="672"/>
      <c r="AL22" s="672"/>
      <c r="AM22" s="672"/>
      <c r="AN22" s="672"/>
      <c r="AO22" s="672"/>
      <c r="AP22" s="672"/>
      <c r="AQ22" s="672"/>
      <c r="AR22" s="672"/>
      <c r="AS22" s="672"/>
      <c r="AT22" s="672"/>
      <c r="AU22" s="672"/>
      <c r="AV22" s="672"/>
      <c r="AW22" s="672"/>
      <c r="AX22" s="672"/>
      <c r="AY22" s="672"/>
      <c r="AZ22" s="672"/>
      <c r="BA22" s="379"/>
    </row>
    <row r="23" spans="1:56" ht="10.5" customHeight="1">
      <c r="K23" s="211"/>
      <c r="L23" s="211"/>
      <c r="M23" s="211"/>
      <c r="N23" s="211"/>
      <c r="O23" s="211"/>
      <c r="P23" s="211"/>
      <c r="Q23" s="211"/>
      <c r="R23" s="211"/>
      <c r="S23" s="211"/>
      <c r="T23" s="211"/>
      <c r="U23" s="211"/>
      <c r="V23" s="211"/>
      <c r="W23" s="211"/>
      <c r="X23" s="211"/>
      <c r="Y23" s="211"/>
      <c r="Z23" s="211"/>
      <c r="AH23" s="685"/>
      <c r="AI23" s="685"/>
      <c r="AJ23" s="685"/>
      <c r="AK23" s="685"/>
      <c r="AL23" s="685"/>
      <c r="AM23" s="211"/>
      <c r="AN23" s="211"/>
    </row>
    <row r="24" spans="1:56" ht="14.4" thickBot="1">
      <c r="A24" s="839" t="s">
        <v>346</v>
      </c>
      <c r="B24" s="839"/>
      <c r="C24" s="839"/>
      <c r="D24" s="839"/>
      <c r="E24" s="839"/>
      <c r="F24" s="839"/>
      <c r="G24" s="839"/>
      <c r="H24" s="839"/>
      <c r="I24" s="839"/>
      <c r="J24" s="839"/>
      <c r="K24" s="839"/>
      <c r="L24" s="839"/>
      <c r="M24" s="839"/>
      <c r="N24" s="839"/>
      <c r="O24" s="839"/>
      <c r="P24" s="839"/>
      <c r="Q24" s="839"/>
      <c r="R24" s="839"/>
      <c r="S24" s="839"/>
      <c r="T24" s="839"/>
      <c r="U24" s="839"/>
      <c r="V24" s="839"/>
      <c r="W24" s="839"/>
      <c r="X24" s="839"/>
      <c r="Y24" s="839"/>
      <c r="Z24" s="839"/>
      <c r="AA24" s="839"/>
      <c r="AB24" s="839"/>
      <c r="AC24" s="839"/>
      <c r="AD24" s="839"/>
      <c r="AE24" s="839"/>
      <c r="AF24" s="839"/>
      <c r="AG24" s="839"/>
      <c r="AH24" s="839"/>
      <c r="AI24" s="839"/>
      <c r="AJ24" s="839"/>
      <c r="AK24" s="839"/>
      <c r="AL24" s="839"/>
      <c r="AM24" s="839"/>
      <c r="AN24" s="839"/>
      <c r="AO24" s="839"/>
      <c r="AP24" s="839"/>
      <c r="AQ24" s="839"/>
      <c r="AR24" s="839"/>
      <c r="AS24" s="839"/>
      <c r="AT24" s="839"/>
      <c r="AU24" s="839"/>
      <c r="AV24" s="839"/>
      <c r="AW24" s="839"/>
      <c r="AX24" s="839"/>
      <c r="AY24" s="839"/>
      <c r="AZ24" s="839"/>
      <c r="BA24" s="839"/>
    </row>
    <row r="25" spans="1:56" s="205" customFormat="1" ht="12.75" customHeight="1" thickBot="1">
      <c r="A25" s="840" t="s">
        <v>263</v>
      </c>
      <c r="B25" s="844" t="s">
        <v>167</v>
      </c>
      <c r="C25" s="845"/>
      <c r="D25" s="845"/>
      <c r="E25" s="845"/>
      <c r="F25" s="845"/>
      <c r="G25" s="844" t="s">
        <v>168</v>
      </c>
      <c r="H25" s="811"/>
      <c r="I25" s="811"/>
      <c r="J25" s="812"/>
      <c r="K25" s="844" t="s">
        <v>169</v>
      </c>
      <c r="L25" s="846"/>
      <c r="M25" s="846"/>
      <c r="N25" s="846"/>
      <c r="O25" s="844" t="s">
        <v>170</v>
      </c>
      <c r="P25" s="845"/>
      <c r="Q25" s="845"/>
      <c r="R25" s="845"/>
      <c r="S25" s="847"/>
      <c r="T25" s="810" t="s">
        <v>171</v>
      </c>
      <c r="U25" s="811"/>
      <c r="V25" s="811"/>
      <c r="W25" s="812"/>
      <c r="X25" s="844" t="s">
        <v>172</v>
      </c>
      <c r="Y25" s="846"/>
      <c r="Z25" s="846"/>
      <c r="AA25" s="848"/>
      <c r="AB25" s="844" t="s">
        <v>173</v>
      </c>
      <c r="AC25" s="845"/>
      <c r="AD25" s="845"/>
      <c r="AE25" s="845"/>
      <c r="AF25" s="845"/>
      <c r="AG25" s="844" t="s">
        <v>174</v>
      </c>
      <c r="AH25" s="811"/>
      <c r="AI25" s="811"/>
      <c r="AJ25" s="812"/>
      <c r="AK25" s="844" t="s">
        <v>175</v>
      </c>
      <c r="AL25" s="846"/>
      <c r="AM25" s="846"/>
      <c r="AN25" s="846"/>
      <c r="AO25" s="844" t="s">
        <v>176</v>
      </c>
      <c r="AP25" s="845"/>
      <c r="AQ25" s="845"/>
      <c r="AR25" s="845"/>
      <c r="AS25" s="847"/>
      <c r="AT25" s="810" t="s">
        <v>177</v>
      </c>
      <c r="AU25" s="811"/>
      <c r="AV25" s="811"/>
      <c r="AW25" s="812"/>
      <c r="AX25" s="844" t="s">
        <v>178</v>
      </c>
      <c r="AY25" s="846"/>
      <c r="AZ25" s="846"/>
      <c r="BA25" s="848"/>
    </row>
    <row r="26" spans="1:56" s="201" customFormat="1" ht="13.8" thickBot="1">
      <c r="A26" s="841"/>
      <c r="B26" s="351">
        <v>1</v>
      </c>
      <c r="C26" s="352">
        <v>2</v>
      </c>
      <c r="D26" s="352">
        <v>3</v>
      </c>
      <c r="E26" s="352">
        <v>4</v>
      </c>
      <c r="F26" s="353">
        <v>5</v>
      </c>
      <c r="G26" s="351">
        <v>6</v>
      </c>
      <c r="H26" s="352">
        <v>7</v>
      </c>
      <c r="I26" s="352">
        <v>8</v>
      </c>
      <c r="J26" s="354">
        <v>9</v>
      </c>
      <c r="K26" s="351">
        <v>10</v>
      </c>
      <c r="L26" s="352">
        <v>11</v>
      </c>
      <c r="M26" s="352">
        <v>12</v>
      </c>
      <c r="N26" s="355">
        <v>13</v>
      </c>
      <c r="O26" s="351">
        <v>14</v>
      </c>
      <c r="P26" s="352">
        <v>15</v>
      </c>
      <c r="Q26" s="352">
        <v>16</v>
      </c>
      <c r="R26" s="352">
        <v>17</v>
      </c>
      <c r="S26" s="356">
        <v>18</v>
      </c>
      <c r="T26" s="357">
        <v>19</v>
      </c>
      <c r="U26" s="352">
        <v>20</v>
      </c>
      <c r="V26" s="352">
        <v>21</v>
      </c>
      <c r="W26" s="354">
        <v>22</v>
      </c>
      <c r="X26" s="351">
        <v>23</v>
      </c>
      <c r="Y26" s="352">
        <v>24</v>
      </c>
      <c r="Z26" s="352">
        <v>25</v>
      </c>
      <c r="AA26" s="354">
        <v>26</v>
      </c>
      <c r="AB26" s="351">
        <v>27</v>
      </c>
      <c r="AC26" s="352">
        <v>28</v>
      </c>
      <c r="AD26" s="352">
        <v>29</v>
      </c>
      <c r="AE26" s="352">
        <v>30</v>
      </c>
      <c r="AF26" s="353">
        <v>31</v>
      </c>
      <c r="AG26" s="351">
        <v>32</v>
      </c>
      <c r="AH26" s="352">
        <v>33</v>
      </c>
      <c r="AI26" s="352">
        <v>34</v>
      </c>
      <c r="AJ26" s="356">
        <v>35</v>
      </c>
      <c r="AK26" s="351">
        <v>36</v>
      </c>
      <c r="AL26" s="352">
        <v>37</v>
      </c>
      <c r="AM26" s="352">
        <v>38</v>
      </c>
      <c r="AN26" s="355">
        <v>39</v>
      </c>
      <c r="AO26" s="351">
        <v>40</v>
      </c>
      <c r="AP26" s="352">
        <v>41</v>
      </c>
      <c r="AQ26" s="352">
        <v>42</v>
      </c>
      <c r="AR26" s="352">
        <v>43</v>
      </c>
      <c r="AS26" s="356">
        <v>44</v>
      </c>
      <c r="AT26" s="357">
        <v>45</v>
      </c>
      <c r="AU26" s="352">
        <v>46</v>
      </c>
      <c r="AV26" s="352">
        <v>47</v>
      </c>
      <c r="AW26" s="355">
        <v>48</v>
      </c>
      <c r="AX26" s="351">
        <v>49</v>
      </c>
      <c r="AY26" s="357">
        <v>50</v>
      </c>
      <c r="AZ26" s="358">
        <v>51</v>
      </c>
      <c r="BA26" s="359">
        <v>52</v>
      </c>
    </row>
    <row r="27" spans="1:56" ht="12.75" customHeight="1">
      <c r="A27" s="842"/>
      <c r="B27" s="360">
        <v>1</v>
      </c>
      <c r="C27" s="361">
        <v>7</v>
      </c>
      <c r="D27" s="361">
        <v>14</v>
      </c>
      <c r="E27" s="361">
        <v>21</v>
      </c>
      <c r="F27" s="362">
        <v>28</v>
      </c>
      <c r="G27" s="360">
        <v>5</v>
      </c>
      <c r="H27" s="361">
        <v>12</v>
      </c>
      <c r="I27" s="361">
        <v>19</v>
      </c>
      <c r="J27" s="363">
        <v>26</v>
      </c>
      <c r="K27" s="364">
        <v>2</v>
      </c>
      <c r="L27" s="361">
        <v>9</v>
      </c>
      <c r="M27" s="361">
        <v>16</v>
      </c>
      <c r="N27" s="363">
        <v>23</v>
      </c>
      <c r="O27" s="360">
        <v>30</v>
      </c>
      <c r="P27" s="361">
        <v>7</v>
      </c>
      <c r="Q27" s="361">
        <v>14</v>
      </c>
      <c r="R27" s="361">
        <v>21</v>
      </c>
      <c r="S27" s="365">
        <v>28</v>
      </c>
      <c r="T27" s="364">
        <v>4</v>
      </c>
      <c r="U27" s="361">
        <v>11</v>
      </c>
      <c r="V27" s="361">
        <v>18</v>
      </c>
      <c r="W27" s="363">
        <v>25</v>
      </c>
      <c r="X27" s="360">
        <v>1</v>
      </c>
      <c r="Y27" s="361">
        <v>8</v>
      </c>
      <c r="Z27" s="361">
        <v>15</v>
      </c>
      <c r="AA27" s="363">
        <v>22</v>
      </c>
      <c r="AB27" s="360">
        <v>1</v>
      </c>
      <c r="AC27" s="361">
        <v>8</v>
      </c>
      <c r="AD27" s="361">
        <v>15</v>
      </c>
      <c r="AE27" s="361">
        <v>22</v>
      </c>
      <c r="AF27" s="362">
        <v>29</v>
      </c>
      <c r="AG27" s="360">
        <v>5</v>
      </c>
      <c r="AH27" s="361">
        <v>12</v>
      </c>
      <c r="AI27" s="361">
        <v>19</v>
      </c>
      <c r="AJ27" s="363">
        <v>26</v>
      </c>
      <c r="AK27" s="360">
        <v>3</v>
      </c>
      <c r="AL27" s="361">
        <v>10</v>
      </c>
      <c r="AM27" s="361">
        <v>17</v>
      </c>
      <c r="AN27" s="363">
        <v>24</v>
      </c>
      <c r="AO27" s="360">
        <v>31</v>
      </c>
      <c r="AP27" s="361">
        <v>7</v>
      </c>
      <c r="AQ27" s="361">
        <v>14</v>
      </c>
      <c r="AR27" s="361">
        <v>21</v>
      </c>
      <c r="AS27" s="365">
        <v>28</v>
      </c>
      <c r="AT27" s="364">
        <v>5</v>
      </c>
      <c r="AU27" s="361">
        <v>12</v>
      </c>
      <c r="AV27" s="361">
        <v>19</v>
      </c>
      <c r="AW27" s="363">
        <v>26</v>
      </c>
      <c r="AX27" s="364">
        <v>2</v>
      </c>
      <c r="AY27" s="361">
        <v>9</v>
      </c>
      <c r="AZ27" s="361">
        <v>16</v>
      </c>
      <c r="BA27" s="366">
        <v>23</v>
      </c>
    </row>
    <row r="28" spans="1:56" ht="13.5" customHeight="1" thickBot="1">
      <c r="A28" s="843"/>
      <c r="B28" s="367">
        <v>6</v>
      </c>
      <c r="C28" s="368">
        <v>13</v>
      </c>
      <c r="D28" s="368">
        <v>20</v>
      </c>
      <c r="E28" s="368">
        <v>27</v>
      </c>
      <c r="F28" s="369">
        <v>4</v>
      </c>
      <c r="G28" s="367">
        <v>11</v>
      </c>
      <c r="H28" s="368">
        <v>18</v>
      </c>
      <c r="I28" s="368">
        <v>25</v>
      </c>
      <c r="J28" s="370">
        <v>1</v>
      </c>
      <c r="K28" s="371">
        <v>8</v>
      </c>
      <c r="L28" s="368">
        <v>15</v>
      </c>
      <c r="M28" s="368">
        <v>22</v>
      </c>
      <c r="N28" s="370">
        <v>29</v>
      </c>
      <c r="O28" s="367">
        <v>6</v>
      </c>
      <c r="P28" s="368">
        <v>13</v>
      </c>
      <c r="Q28" s="368">
        <v>20</v>
      </c>
      <c r="R28" s="368">
        <v>27</v>
      </c>
      <c r="S28" s="372">
        <v>3</v>
      </c>
      <c r="T28" s="371">
        <v>10</v>
      </c>
      <c r="U28" s="368">
        <v>17</v>
      </c>
      <c r="V28" s="368">
        <v>24</v>
      </c>
      <c r="W28" s="370">
        <v>31</v>
      </c>
      <c r="X28" s="367">
        <v>7</v>
      </c>
      <c r="Y28" s="368">
        <v>14</v>
      </c>
      <c r="Z28" s="368">
        <v>21</v>
      </c>
      <c r="AA28" s="370">
        <v>28</v>
      </c>
      <c r="AB28" s="367">
        <v>7</v>
      </c>
      <c r="AC28" s="368">
        <v>14</v>
      </c>
      <c r="AD28" s="368">
        <v>21</v>
      </c>
      <c r="AE28" s="373">
        <v>28</v>
      </c>
      <c r="AF28" s="369">
        <v>4</v>
      </c>
      <c r="AG28" s="367">
        <v>11</v>
      </c>
      <c r="AH28" s="368">
        <v>18</v>
      </c>
      <c r="AI28" s="368">
        <v>25</v>
      </c>
      <c r="AJ28" s="370">
        <v>2</v>
      </c>
      <c r="AK28" s="367">
        <v>9</v>
      </c>
      <c r="AL28" s="368">
        <v>16</v>
      </c>
      <c r="AM28" s="368">
        <v>23</v>
      </c>
      <c r="AN28" s="370">
        <v>30</v>
      </c>
      <c r="AO28" s="367">
        <v>6</v>
      </c>
      <c r="AP28" s="368">
        <v>13</v>
      </c>
      <c r="AQ28" s="368">
        <v>20</v>
      </c>
      <c r="AR28" s="368">
        <v>27</v>
      </c>
      <c r="AS28" s="372">
        <v>4</v>
      </c>
      <c r="AT28" s="371">
        <v>11</v>
      </c>
      <c r="AU28" s="368">
        <v>18</v>
      </c>
      <c r="AV28" s="368">
        <v>25</v>
      </c>
      <c r="AW28" s="370">
        <v>1</v>
      </c>
      <c r="AX28" s="371">
        <v>8</v>
      </c>
      <c r="AY28" s="368">
        <v>15</v>
      </c>
      <c r="AZ28" s="368">
        <v>22</v>
      </c>
      <c r="BA28" s="374">
        <v>29</v>
      </c>
    </row>
    <row r="29" spans="1:56">
      <c r="A29" s="220" t="s">
        <v>198</v>
      </c>
      <c r="B29" s="482"/>
      <c r="C29" s="483"/>
      <c r="D29" s="483"/>
      <c r="E29" s="483"/>
      <c r="F29" s="484" t="s">
        <v>305</v>
      </c>
      <c r="G29" s="482"/>
      <c r="H29" s="483"/>
      <c r="I29" s="483"/>
      <c r="J29" s="484"/>
      <c r="K29" s="485"/>
      <c r="L29" s="483"/>
      <c r="M29" s="483"/>
      <c r="N29" s="486"/>
      <c r="O29" s="482"/>
      <c r="P29" s="415" t="s">
        <v>369</v>
      </c>
      <c r="Q29" s="416" t="s">
        <v>369</v>
      </c>
      <c r="R29" s="416" t="s">
        <v>369</v>
      </c>
      <c r="S29" s="486"/>
      <c r="T29" s="482" t="s">
        <v>217</v>
      </c>
      <c r="U29" s="483" t="s">
        <v>217</v>
      </c>
      <c r="V29" s="487" t="s">
        <v>307</v>
      </c>
      <c r="W29" s="523" t="s">
        <v>307</v>
      </c>
      <c r="X29" s="524" t="s">
        <v>307</v>
      </c>
      <c r="Y29" s="487" t="s">
        <v>307</v>
      </c>
      <c r="Z29" s="487"/>
      <c r="AA29" s="488"/>
      <c r="AB29" s="485"/>
      <c r="AC29" s="483"/>
      <c r="AD29" s="483"/>
      <c r="AE29" s="483"/>
      <c r="AF29" s="486"/>
      <c r="AG29" s="482"/>
      <c r="AH29" s="483"/>
      <c r="AI29" s="483"/>
      <c r="AJ29" s="484"/>
      <c r="AK29" s="485"/>
      <c r="AL29" s="483"/>
      <c r="AM29" s="483"/>
      <c r="AN29" s="486"/>
      <c r="AO29" s="482"/>
      <c r="AP29" s="483"/>
      <c r="AQ29" s="483" t="s">
        <v>306</v>
      </c>
      <c r="AR29" s="483" t="s">
        <v>306</v>
      </c>
      <c r="AS29" s="484" t="s">
        <v>306</v>
      </c>
      <c r="AT29" s="485" t="s">
        <v>217</v>
      </c>
      <c r="AU29" s="483" t="s">
        <v>217</v>
      </c>
      <c r="AV29" s="483" t="s">
        <v>217</v>
      </c>
      <c r="AW29" s="486" t="s">
        <v>217</v>
      </c>
      <c r="AX29" s="482" t="s">
        <v>217</v>
      </c>
      <c r="AY29" s="483" t="s">
        <v>217</v>
      </c>
      <c r="AZ29" s="483" t="s">
        <v>217</v>
      </c>
      <c r="BA29" s="484" t="s">
        <v>217</v>
      </c>
    </row>
    <row r="30" spans="1:56" ht="13.8" thickBot="1">
      <c r="A30" s="221" t="s">
        <v>200</v>
      </c>
      <c r="B30" s="490"/>
      <c r="C30" s="491" t="s">
        <v>305</v>
      </c>
      <c r="D30" s="491"/>
      <c r="E30" s="491"/>
      <c r="F30" s="492"/>
      <c r="G30" s="490"/>
      <c r="H30" s="491" t="s">
        <v>306</v>
      </c>
      <c r="I30" s="491" t="s">
        <v>306</v>
      </c>
      <c r="J30" s="493" t="s">
        <v>307</v>
      </c>
      <c r="K30" s="494" t="s">
        <v>307</v>
      </c>
      <c r="L30" s="495" t="s">
        <v>307</v>
      </c>
      <c r="M30" s="495" t="s">
        <v>307</v>
      </c>
      <c r="N30" s="496" t="s">
        <v>212</v>
      </c>
      <c r="O30" s="490" t="s">
        <v>212</v>
      </c>
      <c r="P30" s="491" t="s">
        <v>212</v>
      </c>
      <c r="Q30" s="491" t="s">
        <v>212</v>
      </c>
      <c r="R30" s="491" t="s">
        <v>212</v>
      </c>
      <c r="S30" s="496" t="s">
        <v>309</v>
      </c>
      <c r="T30" s="490"/>
      <c r="U30" s="491"/>
      <c r="V30" s="491"/>
      <c r="W30" s="496"/>
      <c r="X30" s="490"/>
      <c r="Y30" s="491"/>
      <c r="Z30" s="498"/>
      <c r="AA30" s="499"/>
      <c r="AB30" s="500"/>
      <c r="AC30" s="498"/>
      <c r="AD30" s="498"/>
      <c r="AE30" s="498"/>
      <c r="AF30" s="501"/>
      <c r="AG30" s="502"/>
      <c r="AH30" s="498"/>
      <c r="AI30" s="498"/>
      <c r="AJ30" s="499"/>
      <c r="AK30" s="500"/>
      <c r="AL30" s="498"/>
      <c r="AM30" s="498"/>
      <c r="AN30" s="501"/>
      <c r="AO30" s="502"/>
      <c r="AP30" s="498"/>
      <c r="AQ30" s="498"/>
      <c r="AR30" s="498"/>
      <c r="AS30" s="499"/>
      <c r="AT30" s="500"/>
      <c r="AU30" s="498"/>
      <c r="AV30" s="498"/>
      <c r="AW30" s="501"/>
      <c r="AX30" s="502"/>
      <c r="AY30" s="498"/>
      <c r="AZ30" s="498"/>
      <c r="BA30" s="499"/>
    </row>
    <row r="31" spans="1:56" ht="15.6">
      <c r="A31" s="198" t="s">
        <v>332</v>
      </c>
      <c r="B31" s="224"/>
      <c r="C31" s="224"/>
      <c r="D31" s="224"/>
      <c r="E31" s="224"/>
      <c r="F31" s="224"/>
      <c r="G31" s="224"/>
      <c r="H31" s="224"/>
      <c r="I31" s="224"/>
      <c r="J31" s="224"/>
      <c r="K31" s="224"/>
      <c r="L31" s="224"/>
      <c r="M31" s="224"/>
      <c r="N31" s="224"/>
      <c r="O31" s="224"/>
      <c r="P31" s="224"/>
      <c r="Q31" s="224"/>
      <c r="R31" s="224"/>
      <c r="S31" s="224"/>
      <c r="T31" s="224"/>
      <c r="U31" s="224"/>
      <c r="V31" s="224"/>
      <c r="W31" s="224"/>
      <c r="X31" s="224"/>
      <c r="Y31" s="224"/>
      <c r="Z31" s="224"/>
      <c r="AA31" s="224"/>
      <c r="AB31" s="224"/>
      <c r="AC31" s="224"/>
      <c r="AD31" s="224"/>
      <c r="AE31" s="224"/>
      <c r="AF31" s="224"/>
      <c r="AG31" s="224"/>
      <c r="AH31" s="224"/>
      <c r="AI31" s="224"/>
      <c r="AJ31" s="224"/>
      <c r="AK31" s="224"/>
      <c r="AL31" s="224"/>
      <c r="AM31" s="224"/>
      <c r="AN31" s="224"/>
      <c r="AO31" s="224"/>
      <c r="AP31" s="224"/>
      <c r="AQ31" s="224"/>
      <c r="AR31" s="224"/>
      <c r="AS31" s="224"/>
      <c r="AT31" s="224"/>
      <c r="AU31" s="224"/>
      <c r="AV31" s="224"/>
      <c r="AW31" s="224"/>
      <c r="AX31" s="224"/>
      <c r="AY31" s="224"/>
      <c r="AZ31" s="224"/>
      <c r="BA31" s="224"/>
    </row>
    <row r="32" spans="1:56" ht="13.5" customHeight="1">
      <c r="A32" s="201"/>
    </row>
    <row r="33" spans="1:53" s="206" customFormat="1" ht="12.75" customHeight="1" thickBot="1">
      <c r="A33" s="813" t="s">
        <v>299</v>
      </c>
      <c r="B33" s="813"/>
      <c r="C33" s="813"/>
      <c r="D33" s="813"/>
      <c r="E33" s="813"/>
      <c r="F33" s="813"/>
      <c r="G33" s="813"/>
      <c r="H33" s="813"/>
      <c r="I33" s="813"/>
      <c r="J33" s="813"/>
      <c r="K33" s="813"/>
      <c r="L33" s="813"/>
      <c r="M33" s="813"/>
      <c r="N33" s="813"/>
      <c r="O33" s="813"/>
      <c r="P33" s="813"/>
      <c r="T33" s="813" t="s">
        <v>298</v>
      </c>
      <c r="U33" s="813"/>
      <c r="V33" s="813"/>
      <c r="W33" s="813"/>
      <c r="X33" s="813"/>
      <c r="Y33" s="813"/>
      <c r="Z33" s="813"/>
      <c r="AA33" s="813"/>
      <c r="AB33" s="813"/>
      <c r="AC33" s="813"/>
      <c r="AD33" s="813"/>
      <c r="AI33" s="814" t="s">
        <v>290</v>
      </c>
      <c r="AJ33" s="814"/>
      <c r="AK33" s="814"/>
      <c r="AL33" s="814"/>
      <c r="AM33" s="814"/>
      <c r="AN33" s="814"/>
      <c r="AO33" s="814"/>
      <c r="AP33" s="814"/>
      <c r="AQ33" s="814"/>
      <c r="AR33" s="814"/>
      <c r="AS33" s="814"/>
      <c r="AT33" s="814"/>
      <c r="AU33" s="814"/>
      <c r="AV33" s="814"/>
      <c r="AW33" s="814"/>
      <c r="AX33" s="814"/>
      <c r="AY33" s="814"/>
      <c r="AZ33" s="814"/>
    </row>
    <row r="34" spans="1:53" s="201" customFormat="1" ht="49.5" customHeight="1">
      <c r="A34" s="208" t="s">
        <v>263</v>
      </c>
      <c r="B34" s="816" t="s">
        <v>276</v>
      </c>
      <c r="C34" s="816"/>
      <c r="D34" s="421" t="s">
        <v>375</v>
      </c>
      <c r="E34" s="417" t="s">
        <v>297</v>
      </c>
      <c r="F34" s="815" t="s">
        <v>260</v>
      </c>
      <c r="G34" s="815"/>
      <c r="H34" s="816" t="s">
        <v>333</v>
      </c>
      <c r="I34" s="816"/>
      <c r="J34" s="816"/>
      <c r="K34" s="816" t="s">
        <v>310</v>
      </c>
      <c r="L34" s="816"/>
      <c r="M34" s="815" t="s">
        <v>185</v>
      </c>
      <c r="N34" s="815"/>
      <c r="O34" s="816" t="s">
        <v>277</v>
      </c>
      <c r="P34" s="828"/>
      <c r="Q34" s="207"/>
      <c r="R34" s="207"/>
      <c r="T34" s="829" t="s">
        <v>266</v>
      </c>
      <c r="U34" s="830"/>
      <c r="V34" s="830"/>
      <c r="W34" s="830"/>
      <c r="X34" s="830"/>
      <c r="Y34" s="830"/>
      <c r="Z34" s="831"/>
      <c r="AA34" s="832" t="s">
        <v>32</v>
      </c>
      <c r="AB34" s="833"/>
      <c r="AC34" s="832" t="s">
        <v>265</v>
      </c>
      <c r="AD34" s="834"/>
      <c r="AG34" s="202"/>
      <c r="AH34" s="835" t="s">
        <v>359</v>
      </c>
      <c r="AI34" s="836"/>
      <c r="AJ34" s="836"/>
      <c r="AK34" s="836"/>
      <c r="AL34" s="836"/>
      <c r="AM34" s="836"/>
      <c r="AN34" s="836"/>
      <c r="AO34" s="836"/>
      <c r="AP34" s="836"/>
      <c r="AQ34" s="837"/>
      <c r="AR34" s="831" t="s">
        <v>328</v>
      </c>
      <c r="AS34" s="838"/>
      <c r="AT34" s="838"/>
      <c r="AU34" s="838"/>
      <c r="AV34" s="838"/>
      <c r="AW34" s="838"/>
      <c r="AX34" s="838"/>
      <c r="AY34" s="838"/>
      <c r="AZ34" s="819" t="s">
        <v>32</v>
      </c>
      <c r="BA34" s="820"/>
    </row>
    <row r="35" spans="1:53" s="201" customFormat="1" ht="12.75" customHeight="1">
      <c r="A35" s="199" t="s">
        <v>198</v>
      </c>
      <c r="B35" s="821">
        <v>1</v>
      </c>
      <c r="C35" s="822"/>
      <c r="D35" s="418">
        <v>3</v>
      </c>
      <c r="E35" s="418">
        <v>3</v>
      </c>
      <c r="F35" s="802">
        <v>4</v>
      </c>
      <c r="G35" s="802"/>
      <c r="H35" s="802"/>
      <c r="I35" s="802"/>
      <c r="J35" s="802"/>
      <c r="K35" s="802"/>
      <c r="L35" s="802"/>
      <c r="M35" s="802">
        <v>12</v>
      </c>
      <c r="N35" s="802"/>
      <c r="O35" s="788">
        <f>SUM(B35:M35)</f>
        <v>23</v>
      </c>
      <c r="P35" s="789"/>
      <c r="Q35" s="200"/>
      <c r="R35" s="200"/>
      <c r="T35" s="823" t="s">
        <v>308</v>
      </c>
      <c r="U35" s="824"/>
      <c r="V35" s="824"/>
      <c r="W35" s="824"/>
      <c r="X35" s="824"/>
      <c r="Y35" s="824"/>
      <c r="Z35" s="825"/>
      <c r="AA35" s="826">
        <v>1.2</v>
      </c>
      <c r="AB35" s="827"/>
      <c r="AC35" s="805">
        <v>4</v>
      </c>
      <c r="AD35" s="806"/>
      <c r="AG35" s="202"/>
      <c r="AH35" s="645" t="s">
        <v>335</v>
      </c>
      <c r="AI35" s="646"/>
      <c r="AJ35" s="646"/>
      <c r="AK35" s="646"/>
      <c r="AL35" s="646"/>
      <c r="AM35" s="646"/>
      <c r="AN35" s="646"/>
      <c r="AO35" s="646"/>
      <c r="AP35" s="646"/>
      <c r="AQ35" s="647"/>
      <c r="AR35" s="654" t="s">
        <v>403</v>
      </c>
      <c r="AS35" s="646"/>
      <c r="AT35" s="646"/>
      <c r="AU35" s="646"/>
      <c r="AV35" s="646"/>
      <c r="AW35" s="646"/>
      <c r="AX35" s="646"/>
      <c r="AY35" s="647"/>
      <c r="AZ35" s="654">
        <v>3</v>
      </c>
      <c r="BA35" s="661"/>
    </row>
    <row r="36" spans="1:53" s="201" customFormat="1" ht="13.2" customHeight="1">
      <c r="A36" s="199" t="s">
        <v>200</v>
      </c>
      <c r="B36" s="817">
        <v>1</v>
      </c>
      <c r="C36" s="818"/>
      <c r="D36" s="419"/>
      <c r="E36" s="419">
        <v>3</v>
      </c>
      <c r="F36" s="802">
        <v>4</v>
      </c>
      <c r="G36" s="802"/>
      <c r="H36" s="802">
        <v>5</v>
      </c>
      <c r="I36" s="802"/>
      <c r="J36" s="802"/>
      <c r="K36" s="802">
        <v>1</v>
      </c>
      <c r="L36" s="802"/>
      <c r="M36" s="802">
        <v>6</v>
      </c>
      <c r="N36" s="802"/>
      <c r="O36" s="788">
        <f>SUM(B36:N36)</f>
        <v>20</v>
      </c>
      <c r="P36" s="789"/>
      <c r="Q36" s="200"/>
      <c r="R36" s="200"/>
      <c r="T36" s="790" t="s">
        <v>347</v>
      </c>
      <c r="U36" s="791"/>
      <c r="V36" s="791"/>
      <c r="W36" s="791"/>
      <c r="X36" s="791"/>
      <c r="Y36" s="791"/>
      <c r="Z36" s="791"/>
      <c r="AA36" s="794">
        <v>3</v>
      </c>
      <c r="AB36" s="795"/>
      <c r="AC36" s="798">
        <v>4</v>
      </c>
      <c r="AD36" s="799"/>
      <c r="AG36" s="202"/>
      <c r="AH36" s="648"/>
      <c r="AI36" s="649"/>
      <c r="AJ36" s="649"/>
      <c r="AK36" s="649"/>
      <c r="AL36" s="649"/>
      <c r="AM36" s="649"/>
      <c r="AN36" s="649"/>
      <c r="AO36" s="649"/>
      <c r="AP36" s="649"/>
      <c r="AQ36" s="650"/>
      <c r="AR36" s="655"/>
      <c r="AS36" s="656"/>
      <c r="AT36" s="656"/>
      <c r="AU36" s="656"/>
      <c r="AV36" s="656"/>
      <c r="AW36" s="656"/>
      <c r="AX36" s="656"/>
      <c r="AY36" s="657"/>
      <c r="AZ36" s="655"/>
      <c r="BA36" s="662"/>
    </row>
    <row r="37" spans="1:53" s="201" customFormat="1" ht="13.5" customHeight="1" thickBot="1">
      <c r="A37" s="195" t="s">
        <v>264</v>
      </c>
      <c r="B37" s="807">
        <f>SUM(B35:C36)</f>
        <v>2</v>
      </c>
      <c r="C37" s="808"/>
      <c r="D37" s="420">
        <f>SUM(D35:D36)</f>
        <v>3</v>
      </c>
      <c r="E37" s="420">
        <f>SUM(E35:E36)</f>
        <v>6</v>
      </c>
      <c r="F37" s="809">
        <f>SUM(F35:G36)</f>
        <v>8</v>
      </c>
      <c r="G37" s="803"/>
      <c r="H37" s="803">
        <f>SUM(H35:I36)</f>
        <v>5</v>
      </c>
      <c r="I37" s="803"/>
      <c r="J37" s="803"/>
      <c r="K37" s="803">
        <f>SUM(K35:L36)</f>
        <v>1</v>
      </c>
      <c r="L37" s="803"/>
      <c r="M37" s="803">
        <f>SUM(M35:N36)</f>
        <v>18</v>
      </c>
      <c r="N37" s="803"/>
      <c r="O37" s="803">
        <f>SUM(O35:P36)</f>
        <v>43</v>
      </c>
      <c r="P37" s="804"/>
      <c r="Q37" s="200"/>
      <c r="R37" s="200"/>
      <c r="T37" s="792"/>
      <c r="U37" s="793"/>
      <c r="V37" s="793"/>
      <c r="W37" s="793"/>
      <c r="X37" s="793"/>
      <c r="Y37" s="793"/>
      <c r="Z37" s="793"/>
      <c r="AA37" s="796"/>
      <c r="AB37" s="797"/>
      <c r="AC37" s="800"/>
      <c r="AD37" s="801"/>
      <c r="AG37" s="202"/>
      <c r="AH37" s="651"/>
      <c r="AI37" s="652"/>
      <c r="AJ37" s="652"/>
      <c r="AK37" s="652"/>
      <c r="AL37" s="652"/>
      <c r="AM37" s="652"/>
      <c r="AN37" s="652"/>
      <c r="AO37" s="652"/>
      <c r="AP37" s="652"/>
      <c r="AQ37" s="653"/>
      <c r="AR37" s="658"/>
      <c r="AS37" s="659"/>
      <c r="AT37" s="659"/>
      <c r="AU37" s="659"/>
      <c r="AV37" s="659"/>
      <c r="AW37" s="659"/>
      <c r="AX37" s="659"/>
      <c r="AY37" s="660"/>
      <c r="AZ37" s="658"/>
      <c r="BA37" s="663"/>
    </row>
    <row r="38" spans="1:53" ht="13.5" customHeight="1">
      <c r="M38" s="218"/>
    </row>
    <row r="41" spans="1:53" ht="12.75" customHeight="1"/>
    <row r="42" spans="1:53" ht="12.75" customHeight="1"/>
  </sheetData>
  <mergeCells count="79">
    <mergeCell ref="I1:AQ1"/>
    <mergeCell ref="G14:X14"/>
    <mergeCell ref="AA14:AZ14"/>
    <mergeCell ref="I2:AQ2"/>
    <mergeCell ref="I3:AQ3"/>
    <mergeCell ref="AS3:AX3"/>
    <mergeCell ref="J4:AO4"/>
    <mergeCell ref="S6:AF6"/>
    <mergeCell ref="R7:AG7"/>
    <mergeCell ref="R8:AG8"/>
    <mergeCell ref="R9:AG9"/>
    <mergeCell ref="N10:AJ10"/>
    <mergeCell ref="N11:AJ11"/>
    <mergeCell ref="N12:AJ12"/>
    <mergeCell ref="G16:X16"/>
    <mergeCell ref="AA16:AZ16"/>
    <mergeCell ref="G18:X18"/>
    <mergeCell ref="AA18:AZ18"/>
    <mergeCell ref="G20:X20"/>
    <mergeCell ref="AA20:AZ20"/>
    <mergeCell ref="G22:X22"/>
    <mergeCell ref="AA22:AZ22"/>
    <mergeCell ref="AH23:AL23"/>
    <mergeCell ref="A24:BA24"/>
    <mergeCell ref="A25:A28"/>
    <mergeCell ref="B25:F25"/>
    <mergeCell ref="G25:J25"/>
    <mergeCell ref="K25:N25"/>
    <mergeCell ref="O25:S25"/>
    <mergeCell ref="T25:W25"/>
    <mergeCell ref="AX25:BA25"/>
    <mergeCell ref="X25:AA25"/>
    <mergeCell ref="AB25:AF25"/>
    <mergeCell ref="AG25:AJ25"/>
    <mergeCell ref="AK25:AN25"/>
    <mergeCell ref="AO25:AS25"/>
    <mergeCell ref="AZ34:BA34"/>
    <mergeCell ref="B35:C35"/>
    <mergeCell ref="F35:G35"/>
    <mergeCell ref="H35:J35"/>
    <mergeCell ref="K35:L35"/>
    <mergeCell ref="M35:N35"/>
    <mergeCell ref="O35:P35"/>
    <mergeCell ref="T35:Z35"/>
    <mergeCell ref="AA35:AB35"/>
    <mergeCell ref="O34:P34"/>
    <mergeCell ref="T34:Z34"/>
    <mergeCell ref="AA34:AB34"/>
    <mergeCell ref="AC34:AD34"/>
    <mergeCell ref="AH34:AQ34"/>
    <mergeCell ref="AR34:AY34"/>
    <mergeCell ref="B34:C34"/>
    <mergeCell ref="B37:C37"/>
    <mergeCell ref="F37:G37"/>
    <mergeCell ref="H37:J37"/>
    <mergeCell ref="K37:L37"/>
    <mergeCell ref="AT25:AW25"/>
    <mergeCell ref="A33:P33"/>
    <mergeCell ref="T33:AD33"/>
    <mergeCell ref="AI33:AZ33"/>
    <mergeCell ref="F34:G34"/>
    <mergeCell ref="H34:J34"/>
    <mergeCell ref="K34:L34"/>
    <mergeCell ref="M34:N34"/>
    <mergeCell ref="B36:C36"/>
    <mergeCell ref="F36:G36"/>
    <mergeCell ref="H36:J36"/>
    <mergeCell ref="K36:L36"/>
    <mergeCell ref="M36:N36"/>
    <mergeCell ref="M37:N37"/>
    <mergeCell ref="O37:P37"/>
    <mergeCell ref="AC35:AD35"/>
    <mergeCell ref="AH35:AQ37"/>
    <mergeCell ref="AZ35:BA37"/>
    <mergeCell ref="AR35:AY37"/>
    <mergeCell ref="O36:P36"/>
    <mergeCell ref="T36:Z37"/>
    <mergeCell ref="AA36:AB37"/>
    <mergeCell ref="AC36:AD37"/>
  </mergeCells>
  <pageMargins left="0.7" right="0.7" top="0.75" bottom="0.75" header="0.3" footer="0.3"/>
  <pageSetup paperSize="9" scale="5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9"/>
  <sheetViews>
    <sheetView view="pageBreakPreview" zoomScale="60" zoomScaleNormal="100" workbookViewId="0">
      <selection activeCell="L35" sqref="L35"/>
    </sheetView>
  </sheetViews>
  <sheetFormatPr defaultColWidth="9.109375" defaultRowHeight="13.2"/>
  <cols>
    <col min="1" max="1" width="9" style="228" customWidth="1"/>
    <col min="2" max="2" width="41.109375" style="228" customWidth="1"/>
    <col min="3" max="3" width="4.5546875" style="228" customWidth="1"/>
    <col min="4" max="4" width="6.6640625" style="228" customWidth="1"/>
    <col min="5" max="6" width="5.109375" style="228" customWidth="1"/>
    <col min="7" max="7" width="6.88671875" style="228" customWidth="1"/>
    <col min="8" max="8" width="8" style="228" customWidth="1"/>
    <col min="9" max="10" width="6.109375" style="228" customWidth="1"/>
    <col min="11" max="11" width="5.6640625" style="228" bestFit="1" customWidth="1"/>
    <col min="12" max="12" width="5.6640625" style="228" customWidth="1"/>
    <col min="13" max="13" width="7" style="228" customWidth="1"/>
    <col min="14" max="14" width="6.5546875" style="228" customWidth="1"/>
    <col min="15" max="15" width="6.109375" style="228" customWidth="1"/>
    <col min="16" max="16" width="6.5546875" style="228" customWidth="1"/>
    <col min="17" max="17" width="5.33203125" style="228" customWidth="1"/>
    <col min="18" max="22" width="9.109375" style="228"/>
    <col min="23" max="25" width="6.6640625" style="229" customWidth="1"/>
    <col min="26" max="16384" width="9.109375" style="228"/>
  </cols>
  <sheetData>
    <row r="1" spans="1:25" ht="19.2" customHeight="1" thickBot="1">
      <c r="A1" s="733" t="s">
        <v>345</v>
      </c>
      <c r="B1" s="734"/>
      <c r="C1" s="734"/>
      <c r="D1" s="734"/>
      <c r="E1" s="734"/>
      <c r="F1" s="734"/>
      <c r="G1" s="734"/>
      <c r="H1" s="734"/>
      <c r="I1" s="734"/>
      <c r="J1" s="734"/>
      <c r="K1" s="734"/>
      <c r="L1" s="734"/>
      <c r="M1" s="734"/>
      <c r="N1" s="734"/>
      <c r="O1" s="734"/>
      <c r="P1" s="734"/>
      <c r="Q1" s="734"/>
    </row>
    <row r="2" spans="1:25" s="229" customFormat="1" ht="45" customHeight="1">
      <c r="A2" s="743" t="s">
        <v>267</v>
      </c>
      <c r="B2" s="747" t="s">
        <v>415</v>
      </c>
      <c r="C2" s="728" t="s">
        <v>261</v>
      </c>
      <c r="D2" s="729"/>
      <c r="E2" s="729"/>
      <c r="F2" s="729"/>
      <c r="G2" s="730" t="s">
        <v>275</v>
      </c>
      <c r="H2" s="768" t="s">
        <v>268</v>
      </c>
      <c r="I2" s="768"/>
      <c r="J2" s="768"/>
      <c r="K2" s="768"/>
      <c r="L2" s="768"/>
      <c r="M2" s="768"/>
      <c r="N2" s="769"/>
      <c r="O2" s="728" t="s">
        <v>274</v>
      </c>
      <c r="P2" s="729"/>
      <c r="Q2" s="729"/>
    </row>
    <row r="3" spans="1:25" s="229" customFormat="1" ht="17.25" customHeight="1">
      <c r="A3" s="744"/>
      <c r="B3" s="747"/>
      <c r="C3" s="741" t="s">
        <v>278</v>
      </c>
      <c r="D3" s="741" t="s">
        <v>280</v>
      </c>
      <c r="E3" s="748" t="s">
        <v>279</v>
      </c>
      <c r="F3" s="749"/>
      <c r="G3" s="731"/>
      <c r="H3" s="764" t="s">
        <v>281</v>
      </c>
      <c r="I3" s="422"/>
      <c r="J3" s="749" t="s">
        <v>283</v>
      </c>
      <c r="K3" s="761"/>
      <c r="L3" s="761"/>
      <c r="M3" s="762"/>
      <c r="N3" s="758" t="s">
        <v>284</v>
      </c>
      <c r="O3" s="761" t="s">
        <v>311</v>
      </c>
      <c r="P3" s="762"/>
      <c r="Q3" s="230" t="s">
        <v>312</v>
      </c>
    </row>
    <row r="4" spans="1:25" s="229" customFormat="1" ht="17.25" customHeight="1">
      <c r="A4" s="744"/>
      <c r="B4" s="747"/>
      <c r="C4" s="742"/>
      <c r="D4" s="742"/>
      <c r="E4" s="741" t="s">
        <v>331</v>
      </c>
      <c r="F4" s="770" t="s">
        <v>269</v>
      </c>
      <c r="G4" s="731"/>
      <c r="H4" s="765"/>
      <c r="I4" s="852" t="s">
        <v>372</v>
      </c>
      <c r="J4" s="854" t="s">
        <v>373</v>
      </c>
      <c r="K4" s="748" t="s">
        <v>270</v>
      </c>
      <c r="L4" s="748"/>
      <c r="M4" s="748"/>
      <c r="N4" s="758"/>
      <c r="O4" s="750" t="s">
        <v>285</v>
      </c>
      <c r="P4" s="751"/>
      <c r="Q4" s="751"/>
    </row>
    <row r="5" spans="1:25" s="229" customFormat="1" ht="22.5" customHeight="1">
      <c r="A5" s="744"/>
      <c r="B5" s="747"/>
      <c r="C5" s="742"/>
      <c r="D5" s="742"/>
      <c r="E5" s="742"/>
      <c r="F5" s="771"/>
      <c r="G5" s="731"/>
      <c r="H5" s="765"/>
      <c r="I5" s="852"/>
      <c r="J5" s="854"/>
      <c r="K5" s="739" t="s">
        <v>271</v>
      </c>
      <c r="L5" s="739" t="s">
        <v>272</v>
      </c>
      <c r="M5" s="739" t="s">
        <v>273</v>
      </c>
      <c r="N5" s="758"/>
      <c r="O5" s="231">
        <v>1</v>
      </c>
      <c r="P5" s="232">
        <f>O5+1</f>
        <v>2</v>
      </c>
      <c r="Q5" s="232">
        <f>P5+1</f>
        <v>3</v>
      </c>
    </row>
    <row r="6" spans="1:25" s="229" customFormat="1" ht="31.5" customHeight="1">
      <c r="A6" s="744"/>
      <c r="B6" s="747"/>
      <c r="C6" s="742"/>
      <c r="D6" s="742"/>
      <c r="E6" s="742"/>
      <c r="F6" s="771"/>
      <c r="G6" s="731"/>
      <c r="H6" s="765"/>
      <c r="I6" s="852"/>
      <c r="J6" s="854"/>
      <c r="K6" s="740"/>
      <c r="L6" s="740"/>
      <c r="M6" s="740"/>
      <c r="N6" s="759"/>
      <c r="O6" s="750" t="s">
        <v>321</v>
      </c>
      <c r="P6" s="751"/>
      <c r="Q6" s="751"/>
    </row>
    <row r="7" spans="1:25" s="229" customFormat="1" ht="26.25" customHeight="1" thickBot="1">
      <c r="A7" s="744"/>
      <c r="B7" s="747"/>
      <c r="C7" s="742"/>
      <c r="D7" s="742"/>
      <c r="E7" s="742"/>
      <c r="F7" s="771"/>
      <c r="G7" s="732"/>
      <c r="H7" s="765"/>
      <c r="I7" s="853"/>
      <c r="J7" s="855"/>
      <c r="K7" s="740"/>
      <c r="L7" s="740"/>
      <c r="M7" s="763"/>
      <c r="N7" s="760"/>
      <c r="O7" s="428">
        <v>4</v>
      </c>
      <c r="P7" s="429">
        <v>3</v>
      </c>
      <c r="Q7" s="429">
        <v>4</v>
      </c>
    </row>
    <row r="8" spans="1:25" s="229" customFormat="1" ht="18.75" customHeight="1" thickTop="1" thickBot="1">
      <c r="A8" s="233">
        <v>1</v>
      </c>
      <c r="B8" s="234">
        <f>A8+1</f>
        <v>2</v>
      </c>
      <c r="C8" s="234">
        <f t="shared" ref="C8:Q8" si="0">B8+1</f>
        <v>3</v>
      </c>
      <c r="D8" s="234">
        <f t="shared" si="0"/>
        <v>4</v>
      </c>
      <c r="E8" s="234">
        <f t="shared" si="0"/>
        <v>5</v>
      </c>
      <c r="F8" s="234">
        <f t="shared" si="0"/>
        <v>6</v>
      </c>
      <c r="G8" s="234">
        <f t="shared" si="0"/>
        <v>7</v>
      </c>
      <c r="H8" s="234">
        <f t="shared" si="0"/>
        <v>8</v>
      </c>
      <c r="I8" s="234">
        <v>9</v>
      </c>
      <c r="J8" s="234">
        <v>10</v>
      </c>
      <c r="K8" s="234">
        <f t="shared" si="0"/>
        <v>11</v>
      </c>
      <c r="L8" s="234">
        <f t="shared" si="0"/>
        <v>12</v>
      </c>
      <c r="M8" s="234">
        <f t="shared" si="0"/>
        <v>13</v>
      </c>
      <c r="N8" s="234">
        <f>M8+1</f>
        <v>14</v>
      </c>
      <c r="O8" s="234">
        <f>N8+1</f>
        <v>15</v>
      </c>
      <c r="P8" s="234">
        <f t="shared" si="0"/>
        <v>16</v>
      </c>
      <c r="Q8" s="234">
        <f t="shared" si="0"/>
        <v>17</v>
      </c>
    </row>
    <row r="9" spans="1:25" s="235" customFormat="1" ht="14.1" customHeight="1" thickBot="1">
      <c r="A9" s="733" t="s">
        <v>300</v>
      </c>
      <c r="B9" s="745"/>
      <c r="C9" s="745"/>
      <c r="D9" s="745"/>
      <c r="E9" s="745"/>
      <c r="F9" s="745"/>
      <c r="G9" s="745"/>
      <c r="H9" s="745"/>
      <c r="I9" s="745"/>
      <c r="J9" s="745"/>
      <c r="K9" s="745"/>
      <c r="L9" s="745"/>
      <c r="M9" s="745"/>
      <c r="N9" s="745"/>
      <c r="O9" s="745"/>
      <c r="P9" s="745"/>
      <c r="Q9" s="746"/>
      <c r="T9" s="424"/>
      <c r="U9" s="850" t="s">
        <v>370</v>
      </c>
      <c r="W9" s="236"/>
      <c r="X9" s="236"/>
      <c r="Y9" s="236"/>
    </row>
    <row r="10" spans="1:25" s="235" customFormat="1" ht="18" customHeight="1" thickBot="1">
      <c r="A10" s="766" t="s">
        <v>360</v>
      </c>
      <c r="B10" s="767"/>
      <c r="C10" s="767"/>
      <c r="D10" s="767"/>
      <c r="E10" s="767"/>
      <c r="F10" s="767"/>
      <c r="G10" s="767"/>
      <c r="H10" s="767"/>
      <c r="I10" s="767"/>
      <c r="J10" s="767"/>
      <c r="K10" s="767"/>
      <c r="L10" s="767"/>
      <c r="M10" s="767"/>
      <c r="N10" s="767"/>
      <c r="O10" s="767"/>
      <c r="P10" s="767"/>
      <c r="Q10" s="767"/>
      <c r="T10" s="203" t="s">
        <v>371</v>
      </c>
      <c r="U10" s="851"/>
      <c r="W10" s="237" t="s">
        <v>325</v>
      </c>
      <c r="X10" s="237" t="s">
        <v>326</v>
      </c>
      <c r="Y10" s="237" t="s">
        <v>327</v>
      </c>
    </row>
    <row r="11" spans="1:25" s="235" customFormat="1" ht="43.8" customHeight="1">
      <c r="A11" s="238" t="s">
        <v>313</v>
      </c>
      <c r="B11" s="430" t="s">
        <v>384</v>
      </c>
      <c r="C11" s="431"/>
      <c r="D11" s="432">
        <v>1</v>
      </c>
      <c r="E11" s="433"/>
      <c r="F11" s="434"/>
      <c r="G11" s="435">
        <v>3</v>
      </c>
      <c r="H11" s="436">
        <f t="shared" ref="H11:H17" si="1">G11*30</f>
        <v>90</v>
      </c>
      <c r="I11" s="241">
        <v>30</v>
      </c>
      <c r="J11" s="423">
        <f>SUM(K11:M11)</f>
        <v>8</v>
      </c>
      <c r="K11" s="242">
        <v>4</v>
      </c>
      <c r="L11" s="243"/>
      <c r="M11" s="244">
        <v>4</v>
      </c>
      <c r="N11" s="245">
        <f t="shared" ref="N11:N17" si="2">H11-J11</f>
        <v>82</v>
      </c>
      <c r="O11" s="246">
        <v>8</v>
      </c>
      <c r="P11" s="240"/>
      <c r="Q11" s="247"/>
      <c r="R11" s="248">
        <f t="shared" ref="R11:R17" si="3">I11/H11</f>
        <v>0.33333333333333331</v>
      </c>
      <c r="S11" s="248"/>
      <c r="T11" s="425">
        <f t="shared" ref="T11:T17" si="4">J11/I11</f>
        <v>0.26666666666666666</v>
      </c>
      <c r="U11" s="426">
        <f t="shared" ref="U11:U17" si="5">I11*0.25</f>
        <v>7.5</v>
      </c>
      <c r="W11" s="237">
        <v>3</v>
      </c>
      <c r="X11" s="237"/>
      <c r="Y11" s="237"/>
    </row>
    <row r="12" spans="1:25" s="235" customFormat="1" ht="33.6" customHeight="1">
      <c r="A12" s="238" t="s">
        <v>314</v>
      </c>
      <c r="B12" s="430" t="s">
        <v>385</v>
      </c>
      <c r="C12" s="431"/>
      <c r="D12" s="431">
        <v>1</v>
      </c>
      <c r="E12" s="431"/>
      <c r="F12" s="444"/>
      <c r="G12" s="435">
        <v>3</v>
      </c>
      <c r="H12" s="436">
        <f t="shared" si="1"/>
        <v>90</v>
      </c>
      <c r="I12" s="249">
        <v>24</v>
      </c>
      <c r="J12" s="249">
        <f t="shared" ref="J12:J17" si="6">SUM(K12:M12)</f>
        <v>6</v>
      </c>
      <c r="K12" s="576">
        <v>2</v>
      </c>
      <c r="L12" s="250"/>
      <c r="M12" s="251">
        <v>4</v>
      </c>
      <c r="N12" s="252">
        <f t="shared" si="2"/>
        <v>84</v>
      </c>
      <c r="O12" s="578">
        <v>6</v>
      </c>
      <c r="P12" s="239"/>
      <c r="Q12" s="254"/>
      <c r="R12" s="248">
        <f t="shared" si="3"/>
        <v>0.26666666666666666</v>
      </c>
      <c r="S12" s="248"/>
      <c r="T12" s="425">
        <f t="shared" si="4"/>
        <v>0.25</v>
      </c>
      <c r="U12" s="426">
        <f t="shared" si="5"/>
        <v>6</v>
      </c>
      <c r="W12" s="237">
        <v>3</v>
      </c>
      <c r="X12" s="237"/>
      <c r="Y12" s="237"/>
    </row>
    <row r="13" spans="1:25" s="235" customFormat="1" ht="52.8" customHeight="1">
      <c r="A13" s="238" t="s">
        <v>315</v>
      </c>
      <c r="B13" s="449" t="s">
        <v>386</v>
      </c>
      <c r="C13" s="450"/>
      <c r="D13" s="450">
        <v>1</v>
      </c>
      <c r="E13" s="450"/>
      <c r="F13" s="451"/>
      <c r="G13" s="452">
        <v>3</v>
      </c>
      <c r="H13" s="453">
        <f t="shared" si="1"/>
        <v>90</v>
      </c>
      <c r="I13" s="249">
        <v>30</v>
      </c>
      <c r="J13" s="249">
        <f t="shared" si="6"/>
        <v>8</v>
      </c>
      <c r="K13" s="250">
        <v>4</v>
      </c>
      <c r="L13" s="250"/>
      <c r="M13" s="251">
        <v>4</v>
      </c>
      <c r="N13" s="252">
        <f t="shared" si="2"/>
        <v>82</v>
      </c>
      <c r="O13" s="253">
        <v>8</v>
      </c>
      <c r="P13" s="239"/>
      <c r="Q13" s="254"/>
      <c r="R13" s="248">
        <f t="shared" si="3"/>
        <v>0.33333333333333331</v>
      </c>
      <c r="S13" s="248"/>
      <c r="T13" s="425">
        <f t="shared" si="4"/>
        <v>0.26666666666666666</v>
      </c>
      <c r="U13" s="426">
        <f t="shared" si="5"/>
        <v>7.5</v>
      </c>
      <c r="W13" s="237">
        <v>3</v>
      </c>
      <c r="X13" s="237"/>
      <c r="Y13" s="237"/>
    </row>
    <row r="14" spans="1:25" s="235" customFormat="1" ht="31.8" customHeight="1">
      <c r="A14" s="238" t="s">
        <v>316</v>
      </c>
      <c r="B14" s="449" t="s">
        <v>387</v>
      </c>
      <c r="C14" s="450">
        <v>1</v>
      </c>
      <c r="D14" s="450"/>
      <c r="E14" s="450"/>
      <c r="F14" s="451"/>
      <c r="G14" s="452">
        <v>3</v>
      </c>
      <c r="H14" s="453">
        <f t="shared" si="1"/>
        <v>90</v>
      </c>
      <c r="I14" s="249">
        <v>30</v>
      </c>
      <c r="J14" s="249">
        <f t="shared" si="6"/>
        <v>8</v>
      </c>
      <c r="K14" s="250">
        <v>4</v>
      </c>
      <c r="L14" s="250"/>
      <c r="M14" s="251">
        <v>4</v>
      </c>
      <c r="N14" s="252">
        <f t="shared" si="2"/>
        <v>82</v>
      </c>
      <c r="O14" s="253">
        <v>8</v>
      </c>
      <c r="P14" s="239"/>
      <c r="Q14" s="254"/>
      <c r="R14" s="248">
        <f t="shared" si="3"/>
        <v>0.33333333333333331</v>
      </c>
      <c r="S14" s="248"/>
      <c r="T14" s="425">
        <f t="shared" si="4"/>
        <v>0.26666666666666666</v>
      </c>
      <c r="U14" s="426">
        <f t="shared" si="5"/>
        <v>7.5</v>
      </c>
      <c r="W14" s="237">
        <v>3</v>
      </c>
      <c r="X14" s="237"/>
      <c r="Y14" s="237"/>
    </row>
    <row r="15" spans="1:25" s="235" customFormat="1" ht="26.4" customHeight="1">
      <c r="A15" s="238" t="s">
        <v>336</v>
      </c>
      <c r="B15" s="449" t="s">
        <v>389</v>
      </c>
      <c r="C15" s="450"/>
      <c r="D15" s="450">
        <v>1</v>
      </c>
      <c r="E15" s="450"/>
      <c r="F15" s="451"/>
      <c r="G15" s="452">
        <v>3</v>
      </c>
      <c r="H15" s="453">
        <f>G15*30</f>
        <v>90</v>
      </c>
      <c r="I15" s="241">
        <v>30</v>
      </c>
      <c r="J15" s="241">
        <f t="shared" si="6"/>
        <v>8</v>
      </c>
      <c r="K15" s="250">
        <v>4</v>
      </c>
      <c r="L15" s="250"/>
      <c r="M15" s="251">
        <v>4</v>
      </c>
      <c r="N15" s="245">
        <f t="shared" si="2"/>
        <v>82</v>
      </c>
      <c r="O15" s="253">
        <v>8</v>
      </c>
      <c r="P15" s="239"/>
      <c r="Q15" s="254"/>
      <c r="R15" s="248">
        <f t="shared" si="3"/>
        <v>0.33333333333333331</v>
      </c>
      <c r="S15" s="248"/>
      <c r="T15" s="425">
        <f t="shared" si="4"/>
        <v>0.26666666666666666</v>
      </c>
      <c r="U15" s="426">
        <f t="shared" si="5"/>
        <v>7.5</v>
      </c>
      <c r="W15" s="237">
        <v>3</v>
      </c>
      <c r="X15" s="237"/>
      <c r="Y15" s="237"/>
    </row>
    <row r="16" spans="1:25" s="235" customFormat="1" ht="28.8" customHeight="1">
      <c r="A16" s="238" t="s">
        <v>340</v>
      </c>
      <c r="B16" s="458" t="s">
        <v>378</v>
      </c>
      <c r="C16" s="450">
        <v>2</v>
      </c>
      <c r="D16" s="450">
        <v>1</v>
      </c>
      <c r="E16" s="450"/>
      <c r="F16" s="451"/>
      <c r="G16" s="459">
        <v>4</v>
      </c>
      <c r="H16" s="436">
        <f t="shared" si="1"/>
        <v>120</v>
      </c>
      <c r="I16" s="249">
        <v>44</v>
      </c>
      <c r="J16" s="249">
        <f t="shared" si="6"/>
        <v>12</v>
      </c>
      <c r="K16" s="250">
        <v>8</v>
      </c>
      <c r="L16" s="250"/>
      <c r="M16" s="251">
        <v>4</v>
      </c>
      <c r="N16" s="252">
        <f t="shared" si="2"/>
        <v>108</v>
      </c>
      <c r="O16" s="253">
        <v>6</v>
      </c>
      <c r="P16" s="239">
        <v>6</v>
      </c>
      <c r="Q16" s="254"/>
      <c r="R16" s="248">
        <f t="shared" si="3"/>
        <v>0.36666666666666664</v>
      </c>
      <c r="S16" s="248"/>
      <c r="T16" s="425">
        <f t="shared" si="4"/>
        <v>0.27272727272727271</v>
      </c>
      <c r="U16" s="426">
        <f t="shared" si="5"/>
        <v>11</v>
      </c>
      <c r="W16" s="237">
        <v>3</v>
      </c>
      <c r="X16" s="237">
        <v>1</v>
      </c>
      <c r="Y16" s="237"/>
    </row>
    <row r="17" spans="1:25" s="235" customFormat="1" ht="44.4" customHeight="1" thickBot="1">
      <c r="A17" s="238" t="s">
        <v>341</v>
      </c>
      <c r="B17" s="449" t="s">
        <v>388</v>
      </c>
      <c r="C17" s="461">
        <v>2</v>
      </c>
      <c r="D17" s="450"/>
      <c r="E17" s="450"/>
      <c r="F17" s="451"/>
      <c r="G17" s="452">
        <v>4</v>
      </c>
      <c r="H17" s="453">
        <f t="shared" si="1"/>
        <v>120</v>
      </c>
      <c r="I17" s="249">
        <v>40</v>
      </c>
      <c r="J17" s="249">
        <f t="shared" si="6"/>
        <v>10</v>
      </c>
      <c r="K17" s="576">
        <v>6</v>
      </c>
      <c r="L17" s="250"/>
      <c r="M17" s="251">
        <v>4</v>
      </c>
      <c r="N17" s="252">
        <f t="shared" si="2"/>
        <v>110</v>
      </c>
      <c r="O17" s="253"/>
      <c r="P17" s="577">
        <v>10</v>
      </c>
      <c r="Q17" s="254"/>
      <c r="R17" s="248">
        <f t="shared" si="3"/>
        <v>0.33333333333333331</v>
      </c>
      <c r="S17" s="248"/>
      <c r="T17" s="425">
        <f t="shared" si="4"/>
        <v>0.25</v>
      </c>
      <c r="U17" s="426">
        <f t="shared" si="5"/>
        <v>10</v>
      </c>
      <c r="W17" s="237"/>
      <c r="X17" s="237">
        <v>4</v>
      </c>
      <c r="Y17" s="237"/>
    </row>
    <row r="18" spans="1:25" s="235" customFormat="1" ht="17.25" customHeight="1" thickBot="1">
      <c r="A18" s="735" t="s">
        <v>322</v>
      </c>
      <c r="B18" s="736"/>
      <c r="C18" s="278">
        <v>3</v>
      </c>
      <c r="D18" s="278">
        <v>5</v>
      </c>
      <c r="E18" s="278"/>
      <c r="F18" s="257"/>
      <c r="G18" s="258">
        <f>SUM(G11:G17)</f>
        <v>23</v>
      </c>
      <c r="H18" s="259">
        <f t="shared" ref="H18:Q18" si="7">SUM(H11:H17)</f>
        <v>690</v>
      </c>
      <c r="I18" s="260">
        <f t="shared" ref="I18" si="8">SUM(I11:I17)</f>
        <v>228</v>
      </c>
      <c r="J18" s="260">
        <f t="shared" si="7"/>
        <v>60</v>
      </c>
      <c r="K18" s="260">
        <f t="shared" si="7"/>
        <v>32</v>
      </c>
      <c r="L18" s="260">
        <f t="shared" si="7"/>
        <v>0</v>
      </c>
      <c r="M18" s="327">
        <f t="shared" si="7"/>
        <v>28</v>
      </c>
      <c r="N18" s="258">
        <f t="shared" si="7"/>
        <v>630</v>
      </c>
      <c r="O18" s="259">
        <f t="shared" si="7"/>
        <v>44</v>
      </c>
      <c r="P18" s="260">
        <f t="shared" si="7"/>
        <v>16</v>
      </c>
      <c r="Q18" s="261">
        <f t="shared" si="7"/>
        <v>0</v>
      </c>
      <c r="R18" s="248"/>
      <c r="T18" s="425"/>
      <c r="U18" s="426"/>
      <c r="W18" s="237"/>
      <c r="X18" s="237"/>
      <c r="Y18" s="237"/>
    </row>
    <row r="19" spans="1:25" s="235" customFormat="1" ht="14.1" customHeight="1" thickBot="1">
      <c r="A19" s="774" t="s">
        <v>301</v>
      </c>
      <c r="B19" s="775"/>
      <c r="C19" s="775"/>
      <c r="D19" s="775"/>
      <c r="E19" s="775"/>
      <c r="F19" s="775"/>
      <c r="G19" s="775"/>
      <c r="H19" s="775"/>
      <c r="I19" s="775"/>
      <c r="J19" s="775"/>
      <c r="K19" s="775"/>
      <c r="L19" s="775"/>
      <c r="M19" s="775"/>
      <c r="N19" s="775"/>
      <c r="O19" s="775"/>
      <c r="P19" s="775"/>
      <c r="Q19" s="775"/>
      <c r="R19" s="248"/>
      <c r="T19" s="425"/>
      <c r="U19" s="426"/>
      <c r="W19" s="237"/>
      <c r="X19" s="237"/>
      <c r="Y19" s="237"/>
    </row>
    <row r="20" spans="1:25" s="235" customFormat="1" ht="16.2" thickBot="1">
      <c r="A20" s="856" t="s">
        <v>361</v>
      </c>
      <c r="B20" s="777"/>
      <c r="C20" s="777"/>
      <c r="D20" s="777"/>
      <c r="E20" s="777"/>
      <c r="F20" s="777"/>
      <c r="G20" s="777"/>
      <c r="H20" s="777"/>
      <c r="I20" s="777"/>
      <c r="J20" s="777"/>
      <c r="K20" s="777"/>
      <c r="L20" s="777"/>
      <c r="M20" s="777"/>
      <c r="N20" s="777"/>
      <c r="O20" s="777"/>
      <c r="P20" s="777"/>
      <c r="Q20" s="777"/>
      <c r="R20" s="248"/>
      <c r="T20" s="425"/>
      <c r="U20" s="426"/>
      <c r="W20" s="237"/>
      <c r="X20" s="237"/>
      <c r="Y20" s="237"/>
    </row>
    <row r="21" spans="1:25" s="235" customFormat="1" ht="31.2" customHeight="1">
      <c r="A21" s="593" t="s">
        <v>317</v>
      </c>
      <c r="B21" s="520" t="s">
        <v>391</v>
      </c>
      <c r="C21" s="431"/>
      <c r="D21" s="462">
        <v>1</v>
      </c>
      <c r="E21" s="463"/>
      <c r="F21" s="464"/>
      <c r="G21" s="465">
        <v>4</v>
      </c>
      <c r="H21" s="579">
        <f t="shared" ref="H21:H24" si="9">G21*30</f>
        <v>120</v>
      </c>
      <c r="I21" s="285">
        <v>40</v>
      </c>
      <c r="J21" s="285">
        <f t="shared" ref="J21:J25" si="10">SUM(K21:M21)</f>
        <v>12</v>
      </c>
      <c r="K21" s="286">
        <v>8</v>
      </c>
      <c r="L21" s="286"/>
      <c r="M21" s="580">
        <v>4</v>
      </c>
      <c r="N21" s="287">
        <f t="shared" ref="N21:N29" si="11">H21-J21</f>
        <v>108</v>
      </c>
      <c r="O21" s="288">
        <v>12</v>
      </c>
      <c r="P21" s="237"/>
      <c r="Q21" s="289"/>
      <c r="R21" s="248">
        <f t="shared" ref="R21:R29" si="12">I21/H21</f>
        <v>0.33333333333333331</v>
      </c>
      <c r="S21" s="248"/>
      <c r="T21" s="425">
        <f>J21/I21</f>
        <v>0.3</v>
      </c>
      <c r="U21" s="426">
        <f>I21*0.25</f>
        <v>10</v>
      </c>
      <c r="W21" s="237">
        <v>4</v>
      </c>
      <c r="X21" s="237"/>
      <c r="Y21" s="237"/>
    </row>
    <row r="22" spans="1:25" s="235" customFormat="1" ht="32.4" customHeight="1">
      <c r="A22" s="593" t="s">
        <v>318</v>
      </c>
      <c r="B22" s="430" t="s">
        <v>393</v>
      </c>
      <c r="C22" s="431"/>
      <c r="D22" s="431">
        <v>1</v>
      </c>
      <c r="E22" s="463"/>
      <c r="F22" s="464"/>
      <c r="G22" s="470">
        <v>3</v>
      </c>
      <c r="H22" s="597">
        <f>G22*30</f>
        <v>90</v>
      </c>
      <c r="I22" s="301">
        <v>30</v>
      </c>
      <c r="J22" s="301">
        <f t="shared" si="10"/>
        <v>8</v>
      </c>
      <c r="K22" s="286">
        <v>4</v>
      </c>
      <c r="L22" s="286"/>
      <c r="M22" s="580">
        <v>4</v>
      </c>
      <c r="N22" s="303">
        <f t="shared" si="11"/>
        <v>82</v>
      </c>
      <c r="O22" s="288">
        <v>8</v>
      </c>
      <c r="P22" s="237"/>
      <c r="Q22" s="289"/>
      <c r="R22" s="248">
        <f t="shared" si="12"/>
        <v>0.33333333333333331</v>
      </c>
      <c r="S22" s="248"/>
      <c r="T22" s="425">
        <f>J22/I22</f>
        <v>0.26666666666666666</v>
      </c>
      <c r="U22" s="426">
        <f>I22*0.25</f>
        <v>7.5</v>
      </c>
      <c r="W22" s="237">
        <v>3</v>
      </c>
      <c r="X22" s="237"/>
      <c r="Y22" s="237"/>
    </row>
    <row r="23" spans="1:25" s="235" customFormat="1" ht="19.2" customHeight="1">
      <c r="A23" s="548" t="s">
        <v>337</v>
      </c>
      <c r="B23" s="458" t="s">
        <v>390</v>
      </c>
      <c r="C23" s="585">
        <v>2</v>
      </c>
      <c r="D23" s="585">
        <v>1</v>
      </c>
      <c r="E23" s="537"/>
      <c r="F23" s="538"/>
      <c r="G23" s="539">
        <v>4</v>
      </c>
      <c r="H23" s="594">
        <f>G23*30</f>
        <v>120</v>
      </c>
      <c r="I23" s="281">
        <v>60</v>
      </c>
      <c r="J23" s="281">
        <f>SUM(K23:M23)</f>
        <v>16</v>
      </c>
      <c r="K23" s="282">
        <v>8</v>
      </c>
      <c r="L23" s="282"/>
      <c r="M23" s="595">
        <v>8</v>
      </c>
      <c r="N23" s="596">
        <f t="shared" si="11"/>
        <v>104</v>
      </c>
      <c r="O23" s="598">
        <v>8</v>
      </c>
      <c r="P23" s="599">
        <v>8</v>
      </c>
      <c r="Q23" s="582"/>
      <c r="R23" s="248">
        <f t="shared" si="12"/>
        <v>0.5</v>
      </c>
      <c r="S23" s="248"/>
      <c r="T23" s="425">
        <f>J23/I23</f>
        <v>0.26666666666666666</v>
      </c>
      <c r="U23" s="426">
        <f>I23*0.25</f>
        <v>15</v>
      </c>
      <c r="W23" s="237">
        <v>2</v>
      </c>
      <c r="X23" s="237">
        <v>2</v>
      </c>
      <c r="Y23" s="237"/>
    </row>
    <row r="24" spans="1:25" s="235" customFormat="1" ht="45" customHeight="1">
      <c r="A24" s="593" t="s">
        <v>338</v>
      </c>
      <c r="B24" s="430" t="s">
        <v>392</v>
      </c>
      <c r="C24" s="431"/>
      <c r="D24" s="431">
        <v>2</v>
      </c>
      <c r="E24" s="463"/>
      <c r="F24" s="464"/>
      <c r="G24" s="470">
        <v>4</v>
      </c>
      <c r="H24" s="579">
        <f t="shared" si="9"/>
        <v>120</v>
      </c>
      <c r="I24" s="285">
        <v>40</v>
      </c>
      <c r="J24" s="285">
        <f t="shared" si="10"/>
        <v>12</v>
      </c>
      <c r="K24" s="286">
        <v>8</v>
      </c>
      <c r="L24" s="286"/>
      <c r="M24" s="580">
        <v>4</v>
      </c>
      <c r="N24" s="287">
        <f t="shared" si="11"/>
        <v>108</v>
      </c>
      <c r="O24" s="288"/>
      <c r="P24" s="237">
        <v>12</v>
      </c>
      <c r="Q24" s="289"/>
      <c r="R24" s="248">
        <f t="shared" si="12"/>
        <v>0.33333333333333331</v>
      </c>
      <c r="S24" s="248"/>
      <c r="T24" s="425">
        <f>J24/I24</f>
        <v>0.3</v>
      </c>
      <c r="U24" s="426">
        <f>I24*0.25</f>
        <v>10</v>
      </c>
      <c r="W24" s="237"/>
      <c r="X24" s="237">
        <v>4</v>
      </c>
      <c r="Y24" s="237"/>
    </row>
    <row r="25" spans="1:25" s="235" customFormat="1" ht="37.200000000000003" customHeight="1" thickBot="1">
      <c r="A25" s="593" t="s">
        <v>339</v>
      </c>
      <c r="B25" s="588" t="s">
        <v>394</v>
      </c>
      <c r="C25" s="558">
        <v>2</v>
      </c>
      <c r="D25" s="558"/>
      <c r="E25" s="559"/>
      <c r="F25" s="560"/>
      <c r="G25" s="471">
        <v>5</v>
      </c>
      <c r="H25" s="579">
        <f>G25*30</f>
        <v>150</v>
      </c>
      <c r="I25" s="285">
        <v>46</v>
      </c>
      <c r="J25" s="285">
        <f t="shared" si="10"/>
        <v>12</v>
      </c>
      <c r="K25" s="323">
        <v>8</v>
      </c>
      <c r="L25" s="323"/>
      <c r="M25" s="589">
        <v>4</v>
      </c>
      <c r="N25" s="287">
        <f t="shared" si="11"/>
        <v>138</v>
      </c>
      <c r="O25" s="325"/>
      <c r="P25" s="326">
        <v>12</v>
      </c>
      <c r="Q25" s="590"/>
      <c r="R25" s="248">
        <f t="shared" si="12"/>
        <v>0.30666666666666664</v>
      </c>
      <c r="S25" s="248"/>
      <c r="T25" s="425">
        <f>J25/I25</f>
        <v>0.2608695652173913</v>
      </c>
      <c r="U25" s="426">
        <f>I25*0.25</f>
        <v>11.5</v>
      </c>
      <c r="W25" s="237"/>
      <c r="X25" s="237">
        <v>5</v>
      </c>
      <c r="Y25" s="237"/>
    </row>
    <row r="26" spans="1:25" s="235" customFormat="1" ht="36.6" customHeight="1" thickBot="1">
      <c r="A26" s="565" t="s">
        <v>423</v>
      </c>
      <c r="B26" s="566" t="s">
        <v>424</v>
      </c>
      <c r="C26" s="567"/>
      <c r="D26" s="568"/>
      <c r="E26" s="522"/>
      <c r="F26" s="584">
        <v>2</v>
      </c>
      <c r="G26" s="569">
        <v>1</v>
      </c>
      <c r="H26" s="570">
        <f>G26*30</f>
        <v>30</v>
      </c>
      <c r="I26" s="260"/>
      <c r="J26" s="260"/>
      <c r="K26" s="260"/>
      <c r="L26" s="260"/>
      <c r="M26" s="260"/>
      <c r="N26" s="592">
        <f t="shared" si="11"/>
        <v>30</v>
      </c>
      <c r="O26" s="260"/>
      <c r="P26" s="260"/>
      <c r="Q26" s="277"/>
      <c r="R26" s="248">
        <f t="shared" si="12"/>
        <v>0</v>
      </c>
      <c r="S26" s="248"/>
      <c r="T26" s="425"/>
      <c r="U26" s="426"/>
      <c r="W26" s="237"/>
      <c r="X26" s="237">
        <v>1</v>
      </c>
      <c r="Y26" s="237"/>
    </row>
    <row r="27" spans="1:25" s="235" customFormat="1" ht="18.75" customHeight="1">
      <c r="A27" s="279" t="s">
        <v>319</v>
      </c>
      <c r="B27" s="255" t="s">
        <v>304</v>
      </c>
      <c r="C27" s="291"/>
      <c r="D27" s="280">
        <v>2</v>
      </c>
      <c r="E27" s="292"/>
      <c r="F27" s="293"/>
      <c r="G27" s="265">
        <v>6</v>
      </c>
      <c r="H27" s="266">
        <f>G27*30</f>
        <v>180</v>
      </c>
      <c r="I27" s="281"/>
      <c r="J27" s="281"/>
      <c r="K27" s="281"/>
      <c r="L27" s="281"/>
      <c r="M27" s="281"/>
      <c r="N27" s="591">
        <f t="shared" si="11"/>
        <v>180</v>
      </c>
      <c r="O27" s="281"/>
      <c r="P27" s="281"/>
      <c r="Q27" s="296"/>
      <c r="R27" s="248">
        <f t="shared" si="12"/>
        <v>0</v>
      </c>
      <c r="S27" s="248"/>
      <c r="T27" s="425"/>
      <c r="U27" s="426"/>
      <c r="W27" s="237">
        <v>3</v>
      </c>
      <c r="X27" s="237">
        <v>3</v>
      </c>
      <c r="Y27" s="237"/>
    </row>
    <row r="28" spans="1:25" s="235" customFormat="1" ht="15.6">
      <c r="A28" s="284" t="s">
        <v>320</v>
      </c>
      <c r="B28" s="255" t="s">
        <v>303</v>
      </c>
      <c r="C28" s="297"/>
      <c r="D28" s="237">
        <v>3</v>
      </c>
      <c r="E28" s="298"/>
      <c r="F28" s="299"/>
      <c r="G28" s="265">
        <v>6</v>
      </c>
      <c r="H28" s="300">
        <f t="shared" ref="H28:H29" si="13">G28*30</f>
        <v>180</v>
      </c>
      <c r="I28" s="301"/>
      <c r="J28" s="301"/>
      <c r="K28" s="301"/>
      <c r="L28" s="301"/>
      <c r="M28" s="301"/>
      <c r="N28" s="250">
        <f t="shared" si="11"/>
        <v>180</v>
      </c>
      <c r="O28" s="301"/>
      <c r="P28" s="301"/>
      <c r="Q28" s="305"/>
      <c r="R28" s="248">
        <f t="shared" si="12"/>
        <v>0</v>
      </c>
      <c r="S28" s="248"/>
      <c r="T28" s="425"/>
      <c r="U28" s="426"/>
      <c r="W28" s="237"/>
      <c r="X28" s="237"/>
      <c r="Y28" s="237">
        <v>6</v>
      </c>
    </row>
    <row r="29" spans="1:25" s="235" customFormat="1" ht="16.2" thickBot="1">
      <c r="A29" s="306" t="s">
        <v>425</v>
      </c>
      <c r="B29" s="307" t="s">
        <v>335</v>
      </c>
      <c r="C29" s="298"/>
      <c r="D29" s="298"/>
      <c r="E29" s="298">
        <v>3</v>
      </c>
      <c r="F29" s="299"/>
      <c r="G29" s="308">
        <v>9</v>
      </c>
      <c r="H29" s="300">
        <f t="shared" si="13"/>
        <v>270</v>
      </c>
      <c r="I29" s="301"/>
      <c r="J29" s="301"/>
      <c r="K29" s="301"/>
      <c r="L29" s="301"/>
      <c r="M29" s="302"/>
      <c r="N29" s="290">
        <f t="shared" si="11"/>
        <v>270</v>
      </c>
      <c r="O29" s="309"/>
      <c r="P29" s="310"/>
      <c r="Q29" s="311"/>
      <c r="R29" s="248">
        <f t="shared" si="12"/>
        <v>0</v>
      </c>
      <c r="S29" s="248"/>
      <c r="T29" s="425"/>
      <c r="U29" s="426"/>
      <c r="W29" s="237"/>
      <c r="X29" s="237"/>
      <c r="Y29" s="237">
        <v>9</v>
      </c>
    </row>
    <row r="30" spans="1:25" s="235" customFormat="1" ht="15" customHeight="1" thickBot="1">
      <c r="A30" s="737" t="s">
        <v>323</v>
      </c>
      <c r="B30" s="738"/>
      <c r="C30" s="271">
        <v>2</v>
      </c>
      <c r="D30" s="271">
        <v>5</v>
      </c>
      <c r="E30" s="271">
        <v>1</v>
      </c>
      <c r="F30" s="272">
        <v>1</v>
      </c>
      <c r="G30" s="258">
        <f t="shared" ref="G30:Q30" si="14">SUM(G21:G29)</f>
        <v>42</v>
      </c>
      <c r="H30" s="273">
        <f t="shared" si="14"/>
        <v>1260</v>
      </c>
      <c r="I30" s="274">
        <f t="shared" si="14"/>
        <v>216</v>
      </c>
      <c r="J30" s="274">
        <f t="shared" si="14"/>
        <v>60</v>
      </c>
      <c r="K30" s="274">
        <f t="shared" si="14"/>
        <v>36</v>
      </c>
      <c r="L30" s="274">
        <f t="shared" si="14"/>
        <v>0</v>
      </c>
      <c r="M30" s="275">
        <f t="shared" si="14"/>
        <v>24</v>
      </c>
      <c r="N30" s="258">
        <f t="shared" si="14"/>
        <v>1200</v>
      </c>
      <c r="O30" s="273">
        <f t="shared" si="14"/>
        <v>28</v>
      </c>
      <c r="P30" s="274">
        <f t="shared" si="14"/>
        <v>32</v>
      </c>
      <c r="Q30" s="312">
        <f t="shared" si="14"/>
        <v>0</v>
      </c>
      <c r="R30" s="248"/>
      <c r="T30" s="425"/>
      <c r="U30" s="426"/>
      <c r="W30" s="237"/>
      <c r="X30" s="237"/>
      <c r="Y30" s="237"/>
    </row>
    <row r="31" spans="1:25" s="235" customFormat="1" ht="16.2" thickBot="1">
      <c r="A31" s="857" t="s">
        <v>416</v>
      </c>
      <c r="B31" s="779"/>
      <c r="C31" s="779"/>
      <c r="D31" s="779"/>
      <c r="E31" s="779"/>
      <c r="F31" s="779"/>
      <c r="G31" s="779"/>
      <c r="H31" s="779"/>
      <c r="I31" s="779"/>
      <c r="J31" s="780"/>
      <c r="K31" s="779"/>
      <c r="L31" s="779"/>
      <c r="M31" s="779"/>
      <c r="N31" s="779"/>
      <c r="O31" s="779"/>
      <c r="P31" s="779"/>
      <c r="Q31" s="779"/>
      <c r="R31" s="248"/>
      <c r="T31" s="425"/>
      <c r="U31" s="426"/>
      <c r="W31" s="237"/>
      <c r="X31" s="237"/>
      <c r="Y31" s="237"/>
    </row>
    <row r="32" spans="1:25" s="316" customFormat="1" ht="15.6">
      <c r="A32" s="581" t="s">
        <v>418</v>
      </c>
      <c r="B32" s="858" t="s">
        <v>417</v>
      </c>
      <c r="C32" s="263"/>
      <c r="D32" s="427">
        <v>2</v>
      </c>
      <c r="E32" s="264"/>
      <c r="F32" s="264"/>
      <c r="G32" s="265">
        <v>5</v>
      </c>
      <c r="H32" s="266">
        <f t="shared" ref="H32:H35" si="15">G32*30</f>
        <v>150</v>
      </c>
      <c r="I32" s="609">
        <v>52</v>
      </c>
      <c r="J32" s="610">
        <v>14</v>
      </c>
      <c r="K32" s="387"/>
      <c r="L32" s="263"/>
      <c r="M32" s="264"/>
      <c r="N32" s="386">
        <f>H32-J32</f>
        <v>136</v>
      </c>
      <c r="O32" s="602"/>
      <c r="P32" s="603">
        <v>14</v>
      </c>
      <c r="Q32" s="517"/>
      <c r="R32" s="248">
        <f>I32/H32</f>
        <v>0.34666666666666668</v>
      </c>
      <c r="S32" s="248"/>
      <c r="T32" s="425">
        <f>J32/I32</f>
        <v>0.26923076923076922</v>
      </c>
      <c r="U32" s="426">
        <f>I32*0.25</f>
        <v>13</v>
      </c>
      <c r="W32" s="237"/>
      <c r="X32" s="237">
        <v>5</v>
      </c>
      <c r="Y32" s="237"/>
    </row>
    <row r="33" spans="1:27" s="316" customFormat="1" ht="15.6">
      <c r="A33" s="581" t="s">
        <v>419</v>
      </c>
      <c r="B33" s="858"/>
      <c r="C33" s="263"/>
      <c r="D33" s="427">
        <v>2</v>
      </c>
      <c r="E33" s="264"/>
      <c r="F33" s="264"/>
      <c r="G33" s="265">
        <v>5</v>
      </c>
      <c r="H33" s="266">
        <f t="shared" ref="H33:H34" si="16">G33*30</f>
        <v>150</v>
      </c>
      <c r="I33" s="609">
        <v>52</v>
      </c>
      <c r="J33" s="611">
        <v>14</v>
      </c>
      <c r="K33" s="387"/>
      <c r="L33" s="263"/>
      <c r="M33" s="264"/>
      <c r="N33" s="386">
        <f>H33-J33</f>
        <v>136</v>
      </c>
      <c r="O33" s="602"/>
      <c r="P33" s="603">
        <v>14</v>
      </c>
      <c r="Q33" s="517"/>
      <c r="R33" s="248">
        <f>I33/H33</f>
        <v>0.34666666666666668</v>
      </c>
      <c r="S33" s="248"/>
      <c r="T33" s="425">
        <f>J33/I33</f>
        <v>0.26923076923076922</v>
      </c>
      <c r="U33" s="426">
        <f>I33*0.25</f>
        <v>13</v>
      </c>
      <c r="W33" s="237"/>
      <c r="X33" s="237">
        <v>5</v>
      </c>
      <c r="Y33" s="237"/>
    </row>
    <row r="34" spans="1:27" s="316" customFormat="1" ht="15.6">
      <c r="A34" s="581" t="s">
        <v>420</v>
      </c>
      <c r="B34" s="858"/>
      <c r="C34" s="317"/>
      <c r="D34" s="318">
        <v>3</v>
      </c>
      <c r="E34" s="319"/>
      <c r="F34" s="319"/>
      <c r="G34" s="320">
        <v>5</v>
      </c>
      <c r="H34" s="266">
        <f t="shared" si="16"/>
        <v>150</v>
      </c>
      <c r="I34" s="609">
        <v>52</v>
      </c>
      <c r="J34" s="611">
        <v>14</v>
      </c>
      <c r="K34" s="322"/>
      <c r="L34" s="317"/>
      <c r="M34" s="319"/>
      <c r="N34" s="321">
        <f>H34-J34</f>
        <v>136</v>
      </c>
      <c r="O34" s="604"/>
      <c r="P34" s="605"/>
      <c r="Q34" s="606">
        <v>14</v>
      </c>
      <c r="R34" s="248">
        <f>I34/H34</f>
        <v>0.34666666666666668</v>
      </c>
      <c r="S34" s="248"/>
      <c r="T34" s="425">
        <f>J34/I34</f>
        <v>0.26923076923076922</v>
      </c>
      <c r="U34" s="426">
        <f>I34*0.25</f>
        <v>13</v>
      </c>
      <c r="W34" s="237"/>
      <c r="X34" s="237"/>
      <c r="Y34" s="237">
        <v>5</v>
      </c>
    </row>
    <row r="35" spans="1:27" s="316" customFormat="1" ht="15.6">
      <c r="A35" s="581" t="s">
        <v>421</v>
      </c>
      <c r="B35" s="858"/>
      <c r="C35" s="317"/>
      <c r="D35" s="318">
        <v>3</v>
      </c>
      <c r="E35" s="319"/>
      <c r="F35" s="319"/>
      <c r="G35" s="320">
        <v>5</v>
      </c>
      <c r="H35" s="266">
        <f t="shared" si="15"/>
        <v>150</v>
      </c>
      <c r="I35" s="609">
        <v>52</v>
      </c>
      <c r="J35" s="611">
        <v>14</v>
      </c>
      <c r="K35" s="322"/>
      <c r="L35" s="317"/>
      <c r="M35" s="319"/>
      <c r="N35" s="321">
        <f>H35-J35</f>
        <v>136</v>
      </c>
      <c r="O35" s="604"/>
      <c r="P35" s="605"/>
      <c r="Q35" s="606">
        <v>14</v>
      </c>
      <c r="R35" s="248">
        <f>I35/H35</f>
        <v>0.34666666666666668</v>
      </c>
      <c r="S35" s="248"/>
      <c r="T35" s="425">
        <f>J35/I35</f>
        <v>0.26923076923076922</v>
      </c>
      <c r="U35" s="426">
        <f>I35*0.25</f>
        <v>13</v>
      </c>
      <c r="W35" s="237"/>
      <c r="X35" s="237"/>
      <c r="Y35" s="237">
        <v>5</v>
      </c>
    </row>
    <row r="36" spans="1:27" s="316" customFormat="1" ht="16.2" thickBot="1">
      <c r="A36" s="581" t="s">
        <v>422</v>
      </c>
      <c r="B36" s="858"/>
      <c r="C36" s="317"/>
      <c r="D36" s="318">
        <v>3</v>
      </c>
      <c r="E36" s="319"/>
      <c r="F36" s="319"/>
      <c r="G36" s="320">
        <v>5</v>
      </c>
      <c r="H36" s="266">
        <f>G36*30</f>
        <v>150</v>
      </c>
      <c r="I36" s="609">
        <v>52</v>
      </c>
      <c r="J36" s="612">
        <v>14</v>
      </c>
      <c r="K36" s="527"/>
      <c r="L36" s="323"/>
      <c r="M36" s="324"/>
      <c r="N36" s="287">
        <f>H36-J36</f>
        <v>136</v>
      </c>
      <c r="O36" s="607"/>
      <c r="P36" s="608"/>
      <c r="Q36" s="606">
        <v>14</v>
      </c>
      <c r="R36" s="248">
        <f>I36/H36</f>
        <v>0.34666666666666668</v>
      </c>
      <c r="S36" s="248"/>
      <c r="T36" s="425">
        <f>J36/I36</f>
        <v>0.26923076923076922</v>
      </c>
      <c r="U36" s="426">
        <f>I36*0.25</f>
        <v>13</v>
      </c>
      <c r="W36" s="237"/>
      <c r="X36" s="237"/>
      <c r="Y36" s="237">
        <v>5</v>
      </c>
    </row>
    <row r="37" spans="1:27" s="235" customFormat="1" ht="16.2" thickBot="1">
      <c r="A37" s="733" t="s">
        <v>324</v>
      </c>
      <c r="B37" s="784"/>
      <c r="C37" s="260"/>
      <c r="D37" s="260">
        <v>5</v>
      </c>
      <c r="E37" s="260"/>
      <c r="F37" s="327"/>
      <c r="G37" s="258">
        <f>SUM(G32:G36)</f>
        <v>25</v>
      </c>
      <c r="H37" s="258">
        <f t="shared" ref="H37:Q37" si="17">SUM(H32:H36)</f>
        <v>750</v>
      </c>
      <c r="I37" s="258">
        <f t="shared" si="17"/>
        <v>260</v>
      </c>
      <c r="J37" s="262">
        <f t="shared" si="17"/>
        <v>70</v>
      </c>
      <c r="K37" s="258">
        <f t="shared" si="17"/>
        <v>0</v>
      </c>
      <c r="L37" s="258">
        <f t="shared" si="17"/>
        <v>0</v>
      </c>
      <c r="M37" s="258">
        <f t="shared" si="17"/>
        <v>0</v>
      </c>
      <c r="N37" s="258">
        <f t="shared" si="17"/>
        <v>680</v>
      </c>
      <c r="O37" s="258">
        <f t="shared" si="17"/>
        <v>0</v>
      </c>
      <c r="P37" s="258">
        <f t="shared" si="17"/>
        <v>28</v>
      </c>
      <c r="Q37" s="258">
        <f t="shared" si="17"/>
        <v>42</v>
      </c>
      <c r="W37" s="237"/>
      <c r="X37" s="237"/>
      <c r="Y37" s="237"/>
    </row>
    <row r="38" spans="1:27" s="235" customFormat="1" ht="31.5" customHeight="1" thickBot="1">
      <c r="A38" s="756" t="s">
        <v>329</v>
      </c>
      <c r="B38" s="757"/>
      <c r="C38" s="328"/>
      <c r="D38" s="328"/>
      <c r="E38" s="328"/>
      <c r="F38" s="328"/>
      <c r="G38" s="330"/>
      <c r="H38" s="329">
        <f>G37/G40</f>
        <v>0.27777777777777779</v>
      </c>
      <c r="I38" s="328"/>
      <c r="J38" s="328"/>
      <c r="K38" s="328"/>
      <c r="L38" s="328"/>
      <c r="M38" s="331"/>
      <c r="N38" s="330"/>
      <c r="O38" s="328"/>
      <c r="P38" s="328"/>
      <c r="Q38" s="332"/>
      <c r="W38" s="237"/>
      <c r="X38" s="237"/>
      <c r="Y38" s="237"/>
    </row>
    <row r="39" spans="1:27" s="235" customFormat="1" ht="22.5" customHeight="1" thickBot="1">
      <c r="B39" s="316"/>
      <c r="C39" s="781" t="s">
        <v>302</v>
      </c>
      <c r="D39" s="782"/>
      <c r="E39" s="782"/>
      <c r="F39" s="782"/>
      <c r="G39" s="782"/>
      <c r="H39" s="782"/>
      <c r="I39" s="782"/>
      <c r="J39" s="782"/>
      <c r="K39" s="782"/>
      <c r="L39" s="782"/>
      <c r="M39" s="782"/>
      <c r="N39" s="782"/>
      <c r="O39" s="782"/>
      <c r="P39" s="782"/>
      <c r="Q39" s="782"/>
      <c r="W39" s="237"/>
      <c r="X39" s="237"/>
      <c r="Y39" s="237"/>
    </row>
    <row r="40" spans="1:27" s="235" customFormat="1" ht="20.25" customHeight="1" thickBot="1">
      <c r="A40" s="333"/>
      <c r="B40" s="334"/>
      <c r="C40" s="258">
        <f t="shared" ref="C40:Q40" si="18">SUM(C18,C30,C37)</f>
        <v>5</v>
      </c>
      <c r="D40" s="258">
        <f t="shared" si="18"/>
        <v>15</v>
      </c>
      <c r="E40" s="258">
        <f t="shared" si="18"/>
        <v>1</v>
      </c>
      <c r="F40" s="258">
        <f t="shared" si="18"/>
        <v>1</v>
      </c>
      <c r="G40" s="258">
        <f t="shared" si="18"/>
        <v>90</v>
      </c>
      <c r="H40" s="258">
        <f t="shared" si="18"/>
        <v>2700</v>
      </c>
      <c r="I40" s="258">
        <f t="shared" si="18"/>
        <v>704</v>
      </c>
      <c r="J40" s="258">
        <f t="shared" si="18"/>
        <v>190</v>
      </c>
      <c r="K40" s="258">
        <f t="shared" si="18"/>
        <v>68</v>
      </c>
      <c r="L40" s="258">
        <f t="shared" si="18"/>
        <v>0</v>
      </c>
      <c r="M40" s="258">
        <f t="shared" si="18"/>
        <v>52</v>
      </c>
      <c r="N40" s="258">
        <f t="shared" si="18"/>
        <v>2510</v>
      </c>
      <c r="O40" s="258">
        <f t="shared" si="18"/>
        <v>72</v>
      </c>
      <c r="P40" s="258">
        <f t="shared" si="18"/>
        <v>76</v>
      </c>
      <c r="Q40" s="258">
        <f t="shared" si="18"/>
        <v>42</v>
      </c>
      <c r="R40" s="336">
        <f t="shared" ref="R40:R44" si="19">SUM(O40:Q40)</f>
        <v>190</v>
      </c>
      <c r="S40" s="336"/>
      <c r="T40" s="336"/>
      <c r="U40" s="336"/>
      <c r="W40" s="298">
        <f>SUM(W11:W39)</f>
        <v>30</v>
      </c>
      <c r="X40" s="298">
        <f>SUM(X11:X39)</f>
        <v>30</v>
      </c>
      <c r="Y40" s="298">
        <f>SUM(Y11:Y39)</f>
        <v>30</v>
      </c>
    </row>
    <row r="41" spans="1:27" s="235" customFormat="1" ht="15.6">
      <c r="A41" s="337"/>
      <c r="B41" s="338"/>
      <c r="C41" s="754" t="s">
        <v>262</v>
      </c>
      <c r="D41" s="755"/>
      <c r="E41" s="755"/>
      <c r="F41" s="755"/>
      <c r="G41" s="755"/>
      <c r="H41" s="755"/>
      <c r="I41" s="755"/>
      <c r="J41" s="755"/>
      <c r="K41" s="755"/>
      <c r="L41" s="755"/>
      <c r="M41" s="755"/>
      <c r="N41" s="755"/>
      <c r="O41" s="339">
        <v>2</v>
      </c>
      <c r="P41" s="340">
        <v>3</v>
      </c>
      <c r="Q41" s="341"/>
      <c r="R41" s="336">
        <f t="shared" si="19"/>
        <v>5</v>
      </c>
      <c r="S41" s="336"/>
      <c r="T41" s="336"/>
      <c r="U41" s="336"/>
      <c r="W41" s="236"/>
      <c r="X41" s="236"/>
      <c r="Y41" s="236"/>
    </row>
    <row r="42" spans="1:27" s="235" customFormat="1" ht="15.6">
      <c r="A42" s="316"/>
      <c r="C42" s="754" t="s">
        <v>129</v>
      </c>
      <c r="D42" s="755"/>
      <c r="E42" s="755"/>
      <c r="F42" s="755"/>
      <c r="G42" s="755"/>
      <c r="H42" s="755"/>
      <c r="I42" s="755"/>
      <c r="J42" s="755"/>
      <c r="K42" s="755"/>
      <c r="L42" s="755"/>
      <c r="M42" s="755"/>
      <c r="N42" s="755"/>
      <c r="O42" s="342">
        <v>7</v>
      </c>
      <c r="P42" s="342">
        <v>4</v>
      </c>
      <c r="Q42" s="343">
        <v>4</v>
      </c>
      <c r="R42" s="336">
        <f t="shared" si="19"/>
        <v>15</v>
      </c>
      <c r="S42" s="336"/>
      <c r="T42" s="336"/>
      <c r="U42" s="336"/>
      <c r="W42" s="236"/>
      <c r="X42" s="236"/>
      <c r="Y42" s="236"/>
    </row>
    <row r="43" spans="1:27" s="235" customFormat="1" ht="15.6">
      <c r="A43" s="316"/>
      <c r="C43" s="754" t="s">
        <v>330</v>
      </c>
      <c r="D43" s="755"/>
      <c r="E43" s="755"/>
      <c r="F43" s="755"/>
      <c r="G43" s="755"/>
      <c r="H43" s="755"/>
      <c r="I43" s="755"/>
      <c r="J43" s="755"/>
      <c r="K43" s="755"/>
      <c r="L43" s="755"/>
      <c r="M43" s="755"/>
      <c r="N43" s="755"/>
      <c r="O43" s="339">
        <v>1</v>
      </c>
      <c r="P43" s="340"/>
      <c r="Q43" s="341"/>
      <c r="R43" s="336">
        <f t="shared" si="19"/>
        <v>1</v>
      </c>
      <c r="S43" s="336"/>
      <c r="T43" s="336"/>
      <c r="U43" s="336"/>
      <c r="W43" s="236"/>
      <c r="X43" s="236"/>
      <c r="Y43" s="236"/>
    </row>
    <row r="44" spans="1:27" s="235" customFormat="1" ht="18" thickBot="1">
      <c r="A44" s="316"/>
      <c r="C44" s="772" t="s">
        <v>342</v>
      </c>
      <c r="D44" s="773"/>
      <c r="E44" s="773"/>
      <c r="F44" s="773"/>
      <c r="G44" s="773"/>
      <c r="H44" s="773"/>
      <c r="I44" s="773"/>
      <c r="J44" s="773"/>
      <c r="K44" s="773"/>
      <c r="L44" s="773"/>
      <c r="M44" s="773"/>
      <c r="N44" s="773"/>
      <c r="O44" s="344"/>
      <c r="P44" s="344"/>
      <c r="Q44" s="345">
        <v>1</v>
      </c>
      <c r="R44" s="336">
        <f t="shared" si="19"/>
        <v>1</v>
      </c>
      <c r="S44" s="336"/>
      <c r="T44" s="336"/>
      <c r="U44" s="336"/>
      <c r="W44" s="346"/>
      <c r="X44" s="236"/>
      <c r="Y44" s="236"/>
    </row>
    <row r="45" spans="1:27" s="349" customFormat="1" ht="15.6">
      <c r="A45" s="316"/>
      <c r="B45" s="347"/>
      <c r="C45" s="348"/>
      <c r="D45" s="347"/>
      <c r="E45" s="348"/>
      <c r="F45" s="316"/>
      <c r="G45" s="316"/>
      <c r="H45" s="316"/>
      <c r="I45" s="316"/>
      <c r="J45" s="316"/>
      <c r="K45" s="316"/>
      <c r="L45" s="316"/>
      <c r="M45" s="316"/>
      <c r="N45" s="228"/>
      <c r="O45" s="228"/>
      <c r="P45" s="228"/>
      <c r="Q45" s="228"/>
      <c r="W45" s="350"/>
      <c r="X45" s="350"/>
      <c r="Y45" s="350"/>
    </row>
    <row r="46" spans="1:27" s="235" customFormat="1" ht="18">
      <c r="B46" s="389" t="s">
        <v>289</v>
      </c>
      <c r="C46" s="413" t="s">
        <v>289</v>
      </c>
      <c r="D46" s="413"/>
      <c r="E46" s="413"/>
      <c r="F46" s="413"/>
      <c r="G46" s="413"/>
      <c r="H46" s="413"/>
      <c r="I46" s="413"/>
      <c r="J46" s="413"/>
      <c r="K46" s="413"/>
      <c r="L46" s="391" t="s">
        <v>289</v>
      </c>
      <c r="M46" s="392"/>
      <c r="N46" s="392"/>
      <c r="O46" s="390"/>
      <c r="P46" s="390"/>
      <c r="Q46" s="390"/>
      <c r="X46" s="393"/>
      <c r="Y46" s="227"/>
      <c r="Z46" s="196"/>
      <c r="AA46" s="394"/>
    </row>
    <row r="47" spans="1:27" s="235" customFormat="1" ht="36">
      <c r="B47" s="395" t="s">
        <v>406</v>
      </c>
      <c r="C47" s="405" t="s">
        <v>414</v>
      </c>
      <c r="D47" s="405"/>
      <c r="E47" s="405"/>
      <c r="F47" s="405"/>
      <c r="G47" s="405"/>
      <c r="H47" s="405"/>
      <c r="I47" s="405"/>
      <c r="J47" s="405"/>
      <c r="K47" s="405"/>
      <c r="L47" s="397" t="s">
        <v>410</v>
      </c>
      <c r="M47" s="393"/>
      <c r="N47" s="393"/>
      <c r="O47" s="396"/>
      <c r="P47" s="396"/>
      <c r="Q47" s="396"/>
      <c r="X47" s="393"/>
      <c r="Y47" s="227"/>
      <c r="Z47" s="196"/>
      <c r="AA47" s="394"/>
    </row>
    <row r="48" spans="1:27" s="235" customFormat="1" ht="18">
      <c r="B48" s="398" t="s">
        <v>411</v>
      </c>
      <c r="C48" s="753" t="s">
        <v>409</v>
      </c>
      <c r="D48" s="753"/>
      <c r="E48" s="753"/>
      <c r="F48" s="753"/>
      <c r="G48" s="753"/>
      <c r="H48" s="753"/>
      <c r="I48" s="753"/>
      <c r="J48" s="753"/>
      <c r="K48" s="414"/>
      <c r="L48" s="397" t="s">
        <v>334</v>
      </c>
      <c r="M48" s="393"/>
      <c r="N48" s="393"/>
      <c r="O48" s="396"/>
      <c r="P48" s="396"/>
      <c r="Q48" s="396"/>
      <c r="X48" s="393"/>
      <c r="Y48" s="227"/>
      <c r="Z48" s="196"/>
      <c r="AA48" s="394"/>
    </row>
    <row r="49" spans="2:27" s="235" customFormat="1" ht="18">
      <c r="B49" s="398" t="s">
        <v>362</v>
      </c>
      <c r="C49" s="753"/>
      <c r="D49" s="753"/>
      <c r="E49" s="753"/>
      <c r="F49" s="753"/>
      <c r="G49" s="753"/>
      <c r="H49" s="753"/>
      <c r="I49" s="753"/>
      <c r="J49" s="753"/>
      <c r="K49" s="414"/>
      <c r="L49" s="397" t="s">
        <v>413</v>
      </c>
      <c r="M49" s="393"/>
      <c r="N49" s="393"/>
      <c r="O49" s="396"/>
      <c r="P49" s="396"/>
      <c r="Q49" s="396"/>
      <c r="X49" s="393"/>
      <c r="Y49" s="227"/>
      <c r="Z49" s="196"/>
      <c r="AA49" s="394"/>
    </row>
    <row r="50" spans="2:27" s="235" customFormat="1" ht="18">
      <c r="B50" s="399"/>
      <c r="C50" s="405" t="s">
        <v>408</v>
      </c>
      <c r="D50" s="405"/>
      <c r="E50" s="405"/>
      <c r="F50" s="405"/>
      <c r="G50" s="405"/>
      <c r="H50" s="405"/>
      <c r="I50" s="405"/>
      <c r="J50" s="405"/>
      <c r="K50" s="405"/>
      <c r="L50" s="393" t="s">
        <v>363</v>
      </c>
      <c r="M50" s="393"/>
      <c r="N50" s="393"/>
      <c r="O50" s="396"/>
      <c r="P50" s="396"/>
      <c r="Q50" s="396"/>
      <c r="X50" s="393"/>
      <c r="Y50" s="222"/>
      <c r="Z50" s="204"/>
      <c r="AA50" s="400"/>
    </row>
    <row r="51" spans="2:27" s="235" customFormat="1" ht="18">
      <c r="B51" s="398"/>
      <c r="C51" s="396" t="s">
        <v>364</v>
      </c>
      <c r="D51" s="396"/>
      <c r="E51" s="396"/>
      <c r="F51" s="396"/>
      <c r="G51" s="396"/>
      <c r="H51" s="396"/>
      <c r="I51" s="396"/>
      <c r="J51" s="396"/>
      <c r="K51" s="396"/>
      <c r="L51" s="393"/>
      <c r="M51" s="393"/>
      <c r="N51" s="393"/>
      <c r="O51" s="401"/>
      <c r="P51" s="401"/>
      <c r="Q51" s="401"/>
      <c r="X51" s="393"/>
      <c r="Y51" s="227"/>
      <c r="Z51" s="196"/>
      <c r="AA51" s="394"/>
    </row>
    <row r="52" spans="2:27" s="235" customFormat="1" ht="15.6" customHeight="1">
      <c r="B52" s="402" t="s">
        <v>289</v>
      </c>
      <c r="C52" s="401"/>
      <c r="D52" s="403"/>
      <c r="E52" s="403"/>
      <c r="F52" s="403"/>
      <c r="G52" s="403"/>
      <c r="H52" s="403"/>
      <c r="I52" s="403"/>
      <c r="J52" s="403"/>
      <c r="K52" s="403"/>
      <c r="L52" s="404" t="s">
        <v>289</v>
      </c>
      <c r="M52" s="404"/>
      <c r="N52" s="404"/>
      <c r="O52" s="403"/>
      <c r="P52" s="403"/>
      <c r="Q52" s="403"/>
      <c r="X52" s="404"/>
      <c r="Y52" s="223"/>
      <c r="Z52" s="196"/>
      <c r="AA52" s="394"/>
    </row>
    <row r="53" spans="2:27" s="235" customFormat="1" ht="15.75" customHeight="1">
      <c r="B53" s="752" t="s">
        <v>407</v>
      </c>
      <c r="C53" s="405"/>
      <c r="D53" s="403"/>
      <c r="E53" s="403"/>
      <c r="F53" s="403"/>
      <c r="G53" s="403"/>
      <c r="H53" s="403"/>
      <c r="I53" s="403"/>
      <c r="J53" s="403"/>
      <c r="K53" s="403"/>
      <c r="L53" s="406" t="s">
        <v>343</v>
      </c>
      <c r="M53" s="406"/>
      <c r="N53" s="406"/>
      <c r="O53" s="403"/>
      <c r="P53" s="403"/>
      <c r="Q53" s="403"/>
      <c r="X53" s="406"/>
      <c r="Y53" s="407"/>
      <c r="Z53" s="407"/>
      <c r="AA53" s="394"/>
    </row>
    <row r="54" spans="2:27" s="235" customFormat="1" ht="15.6" customHeight="1">
      <c r="B54" s="752"/>
      <c r="C54" s="405"/>
      <c r="D54" s="403"/>
      <c r="E54" s="403"/>
      <c r="F54" s="403"/>
      <c r="G54" s="403"/>
      <c r="H54" s="403"/>
      <c r="I54" s="403"/>
      <c r="J54" s="403"/>
      <c r="K54" s="403"/>
      <c r="L54" s="406" t="s">
        <v>344</v>
      </c>
      <c r="M54" s="406"/>
      <c r="N54" s="406"/>
      <c r="O54" s="403"/>
      <c r="P54" s="403"/>
      <c r="Q54" s="403"/>
      <c r="X54" s="406"/>
      <c r="Y54" s="407"/>
      <c r="Z54" s="407"/>
      <c r="AA54" s="394"/>
    </row>
    <row r="55" spans="2:27" s="235" customFormat="1" ht="18">
      <c r="B55" s="393" t="s">
        <v>408</v>
      </c>
      <c r="C55" s="408"/>
      <c r="D55" s="403"/>
      <c r="E55" s="403"/>
      <c r="F55" s="403"/>
      <c r="G55" s="403"/>
      <c r="H55" s="403"/>
      <c r="I55" s="403"/>
      <c r="J55" s="403"/>
      <c r="K55" s="403"/>
      <c r="L55" s="406" t="s">
        <v>412</v>
      </c>
      <c r="M55" s="406"/>
      <c r="N55" s="406"/>
      <c r="O55" s="403"/>
      <c r="P55" s="403"/>
      <c r="Q55" s="403"/>
      <c r="X55" s="406"/>
      <c r="Y55" s="407"/>
      <c r="Z55" s="407"/>
      <c r="AA55" s="394"/>
    </row>
    <row r="56" spans="2:27" s="235" customFormat="1" ht="18">
      <c r="B56" s="409" t="s">
        <v>365</v>
      </c>
      <c r="C56" s="401"/>
      <c r="D56" s="410"/>
      <c r="E56" s="410"/>
      <c r="F56" s="410"/>
      <c r="G56" s="410"/>
      <c r="H56" s="410"/>
      <c r="I56" s="410"/>
      <c r="J56" s="410"/>
      <c r="K56" s="410"/>
      <c r="L56" s="412" t="s">
        <v>363</v>
      </c>
      <c r="M56" s="412"/>
      <c r="N56" s="412"/>
      <c r="O56" s="410"/>
      <c r="P56" s="410"/>
      <c r="Q56" s="411"/>
      <c r="X56" s="412"/>
      <c r="Y56" s="227"/>
      <c r="Z56" s="196"/>
      <c r="AA56" s="394"/>
    </row>
    <row r="57" spans="2:27" s="235" customFormat="1" ht="15.6">
      <c r="O57" s="236"/>
      <c r="P57" s="236"/>
      <c r="Q57" s="236"/>
      <c r="W57" s="236"/>
      <c r="X57" s="236"/>
      <c r="Y57" s="236"/>
    </row>
    <row r="58" spans="2:27" ht="13.8">
      <c r="B58" s="349"/>
      <c r="O58" s="229"/>
      <c r="P58" s="229"/>
      <c r="Q58" s="229"/>
    </row>
    <row r="59" spans="2:27" ht="13.8">
      <c r="B59" s="349"/>
      <c r="O59" s="229"/>
      <c r="P59" s="229"/>
      <c r="Q59" s="229"/>
    </row>
  </sheetData>
  <mergeCells count="42">
    <mergeCell ref="B53:B54"/>
    <mergeCell ref="C39:Q39"/>
    <mergeCell ref="C41:N41"/>
    <mergeCell ref="C42:N42"/>
    <mergeCell ref="C43:N43"/>
    <mergeCell ref="C44:N44"/>
    <mergeCell ref="C48:J49"/>
    <mergeCell ref="A38:B38"/>
    <mergeCell ref="A19:Q19"/>
    <mergeCell ref="A20:Q20"/>
    <mergeCell ref="A30:B30"/>
    <mergeCell ref="A31:Q31"/>
    <mergeCell ref="B32:B36"/>
    <mergeCell ref="A37:B37"/>
    <mergeCell ref="A18:B18"/>
    <mergeCell ref="H3:H7"/>
    <mergeCell ref="J3:M3"/>
    <mergeCell ref="N3:N7"/>
    <mergeCell ref="O3:P3"/>
    <mergeCell ref="E4:E7"/>
    <mergeCell ref="F4:F7"/>
    <mergeCell ref="J4:J7"/>
    <mergeCell ref="K4:M4"/>
    <mergeCell ref="O4:Q4"/>
    <mergeCell ref="K5:K7"/>
    <mergeCell ref="L5:L7"/>
    <mergeCell ref="M5:M7"/>
    <mergeCell ref="O6:Q6"/>
    <mergeCell ref="A9:Q9"/>
    <mergeCell ref="A10:Q10"/>
    <mergeCell ref="U9:U10"/>
    <mergeCell ref="A1:Q1"/>
    <mergeCell ref="A2:A7"/>
    <mergeCell ref="B2:B7"/>
    <mergeCell ref="C2:F2"/>
    <mergeCell ref="G2:G7"/>
    <mergeCell ref="H2:N2"/>
    <mergeCell ref="O2:Q2"/>
    <mergeCell ref="C3:C7"/>
    <mergeCell ref="D3:D7"/>
    <mergeCell ref="E3:F3"/>
    <mergeCell ref="I4:I7"/>
  </mergeCells>
  <pageMargins left="0.7" right="0.7" top="0.75" bottom="0.75" header="0.3" footer="0.3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7</vt:i4>
      </vt:variant>
      <vt:variant>
        <vt:lpstr>Іменовані діапазони</vt:lpstr>
      </vt:variant>
      <vt:variant>
        <vt:i4>5</vt:i4>
      </vt:variant>
    </vt:vector>
  </HeadingPairs>
  <TitlesOfParts>
    <vt:vector size="12" baseType="lpstr">
      <vt:lpstr>K_PGS_01 (3)</vt:lpstr>
      <vt:lpstr>K_PGS_03</vt:lpstr>
      <vt:lpstr>RUPpgs03_з триместрами</vt:lpstr>
      <vt:lpstr>Графік ОП дфн</vt:lpstr>
      <vt:lpstr>НП дфн</vt:lpstr>
      <vt:lpstr>Графік ОП зфн</vt:lpstr>
      <vt:lpstr>НП зфн</vt:lpstr>
      <vt:lpstr>'K_PGS_01 (3)'!Область_друку</vt:lpstr>
      <vt:lpstr>K_PGS_03!Область_друку</vt:lpstr>
      <vt:lpstr>'Графік ОП дфн'!Область_друку</vt:lpstr>
      <vt:lpstr>'НП дфн'!Область_друку</vt:lpstr>
      <vt:lpstr>'НП зфн'!Область_друку</vt:lpstr>
    </vt:vector>
  </TitlesOfParts>
  <Manager>Волинець О.О.</Manager>
  <Company>Університет "Україна"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Навч план 2020-2021н.р.</dc:title>
  <dc:subject>Навчальний план 2016-17рр</dc:subject>
  <dc:creator>Волинець О.О.</dc:creator>
  <cp:keywords>Навчальний План</cp:keywords>
  <cp:lastModifiedBy>admin</cp:lastModifiedBy>
  <cp:lastPrinted>2024-05-30T16:17:35Z</cp:lastPrinted>
  <dcterms:created xsi:type="dcterms:W3CDTF">1999-02-26T10:19:35Z</dcterms:created>
  <dcterms:modified xsi:type="dcterms:W3CDTF">2026-07-03T19:20:03Z</dcterms:modified>
</cp:coreProperties>
</file>