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НП 2026 з б,фмб з ОНС і маг,дф готово\"/>
    </mc:Choice>
  </mc:AlternateContent>
  <bookViews>
    <workbookView xWindow="0" yWindow="0" windowWidth="23040" windowHeight="9072" activeTab="5"/>
  </bookViews>
  <sheets>
    <sheet name="титул" sheetId="1" r:id="rId1"/>
    <sheet name="Навчальний план" sheetId="2" r:id="rId2"/>
    <sheet name="титул зфн" sheetId="3" r:id="rId3"/>
    <sheet name="НП зфн" sheetId="4" r:id="rId4"/>
    <sheet name="титул 9кл" sheetId="5" r:id="rId5"/>
    <sheet name="НП 9кл" sheetId="7" r:id="rId6"/>
  </sheets>
  <definedNames>
    <definedName name="_xlnm.Print_Area" localSheetId="1">'Навчальний план'!$A$1:$W$91</definedName>
    <definedName name="_xlnm.Print_Area" localSheetId="5">'НП 9кл'!$A$1:$AA$130</definedName>
    <definedName name="_xlnm.Print_Area" localSheetId="3">'НП зфн'!$A$1:$X$91</definedName>
    <definedName name="_xlnm.Print_Area" localSheetId="0">титул!$A$1:$BI$33</definedName>
    <definedName name="_xlnm.Print_Area" localSheetId="4">'титул 9кл'!$A$1:$BI$34</definedName>
    <definedName name="_xlnm.Print_Area" localSheetId="2">'титул зфн'!$A$1:$BJ$33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7" l="1"/>
  <c r="I39" i="7"/>
  <c r="I38" i="7"/>
  <c r="I37" i="7"/>
  <c r="W36" i="7"/>
  <c r="U38" i="7"/>
  <c r="U39" i="7"/>
  <c r="U40" i="7"/>
  <c r="I29" i="7"/>
  <c r="H29" i="7" s="1"/>
  <c r="I30" i="7"/>
  <c r="H30" i="7" s="1"/>
  <c r="I28" i="7"/>
  <c r="H28" i="7" s="1"/>
  <c r="S28" i="7"/>
  <c r="Q28" i="7"/>
  <c r="AC28" i="7" s="1"/>
  <c r="S29" i="7"/>
  <c r="Q29" i="7"/>
  <c r="AC29" i="7" s="1"/>
  <c r="I36" i="7"/>
  <c r="H36" i="7" s="1"/>
  <c r="AD86" i="7"/>
  <c r="AG86" i="7"/>
  <c r="AF86" i="7"/>
  <c r="AE86" i="7"/>
  <c r="Z85" i="7"/>
  <c r="X85" i="7"/>
  <c r="V85" i="7"/>
  <c r="T85" i="7"/>
  <c r="N85" i="7"/>
  <c r="M85" i="7"/>
  <c r="L85" i="7"/>
  <c r="K85" i="7"/>
  <c r="J85" i="7"/>
  <c r="I85" i="7"/>
  <c r="G85" i="7"/>
  <c r="H84" i="7"/>
  <c r="O84" i="7" s="1"/>
  <c r="O85" i="7" s="1"/>
  <c r="H83" i="7"/>
  <c r="O83" i="7" s="1"/>
  <c r="H82" i="7"/>
  <c r="O82" i="7" s="1"/>
  <c r="AA80" i="7"/>
  <c r="AA86" i="7" s="1"/>
  <c r="Y80" i="7"/>
  <c r="Y86" i="7" s="1"/>
  <c r="W80" i="7"/>
  <c r="W86" i="7" s="1"/>
  <c r="U80" i="7"/>
  <c r="U86" i="7" s="1"/>
  <c r="Z79" i="7"/>
  <c r="X79" i="7"/>
  <c r="V79" i="7"/>
  <c r="T79" i="7"/>
  <c r="F80" i="7"/>
  <c r="F86" i="7" s="1"/>
  <c r="E80" i="7"/>
  <c r="E86" i="7" s="1"/>
  <c r="D80" i="7"/>
  <c r="D86" i="7" s="1"/>
  <c r="C80" i="7"/>
  <c r="C86" i="7" s="1"/>
  <c r="N79" i="7"/>
  <c r="N80" i="7" s="1"/>
  <c r="M79" i="7"/>
  <c r="L79" i="7"/>
  <c r="K79" i="7"/>
  <c r="J79" i="7"/>
  <c r="J80" i="7" s="1"/>
  <c r="G79" i="7"/>
  <c r="H75" i="7"/>
  <c r="O75" i="7" s="1"/>
  <c r="I74" i="7"/>
  <c r="H74" i="7"/>
  <c r="O74" i="7" s="1"/>
  <c r="I73" i="7"/>
  <c r="H73" i="7"/>
  <c r="I72" i="7"/>
  <c r="H72" i="7"/>
  <c r="O72" i="7" s="1"/>
  <c r="I71" i="7"/>
  <c r="H71" i="7"/>
  <c r="I70" i="7"/>
  <c r="H70" i="7"/>
  <c r="I69" i="7"/>
  <c r="AB69" i="7" s="1"/>
  <c r="AC69" i="7" s="1"/>
  <c r="H69" i="7"/>
  <c r="I68" i="7"/>
  <c r="H68" i="7"/>
  <c r="O68" i="7" s="1"/>
  <c r="I67" i="7"/>
  <c r="AB67" i="7" s="1"/>
  <c r="AC67" i="7" s="1"/>
  <c r="H67" i="7"/>
  <c r="O67" i="7" s="1"/>
  <c r="I66" i="7"/>
  <c r="H66" i="7"/>
  <c r="I65" i="7"/>
  <c r="H65" i="7"/>
  <c r="O65" i="7" s="1"/>
  <c r="I64" i="7"/>
  <c r="H64" i="7"/>
  <c r="O64" i="7" s="1"/>
  <c r="I63" i="7"/>
  <c r="H63" i="7"/>
  <c r="I62" i="7"/>
  <c r="H62" i="7"/>
  <c r="Z60" i="7"/>
  <c r="X60" i="7"/>
  <c r="V60" i="7"/>
  <c r="V80" i="7" s="1"/>
  <c r="T60" i="7"/>
  <c r="T80" i="7" s="1"/>
  <c r="N60" i="7"/>
  <c r="M60" i="7"/>
  <c r="L60" i="7"/>
  <c r="K60" i="7"/>
  <c r="J60" i="7"/>
  <c r="G60" i="7"/>
  <c r="I59" i="7"/>
  <c r="H59" i="7"/>
  <c r="O59" i="7" s="1"/>
  <c r="I58" i="7"/>
  <c r="H58" i="7"/>
  <c r="I57" i="7"/>
  <c r="H57" i="7"/>
  <c r="I56" i="7"/>
  <c r="H56" i="7"/>
  <c r="O56" i="7" s="1"/>
  <c r="I55" i="7"/>
  <c r="H55" i="7"/>
  <c r="I54" i="7"/>
  <c r="AB54" i="7" s="1"/>
  <c r="AC54" i="7" s="1"/>
  <c r="H54" i="7"/>
  <c r="O54" i="7" s="1"/>
  <c r="I53" i="7"/>
  <c r="H53" i="7"/>
  <c r="I52" i="7"/>
  <c r="H52" i="7"/>
  <c r="I51" i="7"/>
  <c r="H51" i="7"/>
  <c r="I50" i="7"/>
  <c r="H50" i="7"/>
  <c r="O50" i="7" s="1"/>
  <c r="AB93" i="7"/>
  <c r="O93" i="7"/>
  <c r="AB92" i="7"/>
  <c r="O92" i="7"/>
  <c r="AB91" i="7"/>
  <c r="O91" i="7"/>
  <c r="AB90" i="7"/>
  <c r="O90" i="7"/>
  <c r="AB89" i="7"/>
  <c r="AB88" i="7"/>
  <c r="R85" i="7"/>
  <c r="P85" i="7"/>
  <c r="S80" i="7"/>
  <c r="S86" i="7" s="1"/>
  <c r="Q80" i="7"/>
  <c r="Q86" i="7" s="1"/>
  <c r="R79" i="7"/>
  <c r="P79" i="7"/>
  <c r="H78" i="7"/>
  <c r="O78" i="7" s="1"/>
  <c r="H77" i="7"/>
  <c r="O77" i="7" s="1"/>
  <c r="I76" i="7"/>
  <c r="H76" i="7"/>
  <c r="O76" i="7" s="1"/>
  <c r="R60" i="7"/>
  <c r="R80" i="7" s="1"/>
  <c r="P60" i="7"/>
  <c r="P80" i="7" s="1"/>
  <c r="AB58" i="7"/>
  <c r="AC58" i="7" s="1"/>
  <c r="W44" i="7"/>
  <c r="V44" i="7"/>
  <c r="U44" i="7"/>
  <c r="T44" i="7"/>
  <c r="S44" i="7"/>
  <c r="R44" i="7"/>
  <c r="Q44" i="7"/>
  <c r="P44" i="7"/>
  <c r="O44" i="7"/>
  <c r="N44" i="7"/>
  <c r="N45" i="7" s="1"/>
  <c r="M44" i="7"/>
  <c r="L44" i="7"/>
  <c r="L45" i="7" s="1"/>
  <c r="K44" i="7"/>
  <c r="J44" i="7"/>
  <c r="AC43" i="7"/>
  <c r="I43" i="7"/>
  <c r="I44" i="7" s="1"/>
  <c r="V41" i="7"/>
  <c r="T41" i="7"/>
  <c r="R41" i="7"/>
  <c r="P41" i="7"/>
  <c r="O41" i="7"/>
  <c r="M41" i="7"/>
  <c r="K41" i="7"/>
  <c r="J41" i="7"/>
  <c r="S40" i="7"/>
  <c r="Q40" i="7"/>
  <c r="H40" i="7"/>
  <c r="S39" i="7"/>
  <c r="Q39" i="7"/>
  <c r="AC39" i="7" s="1"/>
  <c r="H39" i="7"/>
  <c r="S38" i="7"/>
  <c r="Q38" i="7"/>
  <c r="H38" i="7"/>
  <c r="S37" i="7"/>
  <c r="Q37" i="7"/>
  <c r="H37" i="7"/>
  <c r="S36" i="7"/>
  <c r="Q36" i="7"/>
  <c r="W34" i="7"/>
  <c r="S34" i="7"/>
  <c r="Q34" i="7"/>
  <c r="AC34" i="7" s="1"/>
  <c r="I34" i="7"/>
  <c r="H34" i="7" s="1"/>
  <c r="U35" i="7"/>
  <c r="Q35" i="7"/>
  <c r="I35" i="7"/>
  <c r="H35" i="7" s="1"/>
  <c r="W33" i="7"/>
  <c r="S33" i="7"/>
  <c r="I33" i="7"/>
  <c r="H33" i="7" s="1"/>
  <c r="W31" i="7"/>
  <c r="V31" i="7"/>
  <c r="U31" i="7"/>
  <c r="T31" i="7"/>
  <c r="R31" i="7"/>
  <c r="P31" i="7"/>
  <c r="O31" i="7"/>
  <c r="M31" i="7"/>
  <c r="K31" i="7"/>
  <c r="J31" i="7"/>
  <c r="S30" i="7"/>
  <c r="Q30" i="7"/>
  <c r="S27" i="7"/>
  <c r="I27" i="7"/>
  <c r="V25" i="7"/>
  <c r="T25" i="7"/>
  <c r="R25" i="7"/>
  <c r="P25" i="7"/>
  <c r="O25" i="7"/>
  <c r="M25" i="7"/>
  <c r="K25" i="7"/>
  <c r="J25" i="7"/>
  <c r="AC24" i="7"/>
  <c r="I24" i="7"/>
  <c r="H24" i="7" s="1"/>
  <c r="AC23" i="7"/>
  <c r="I23" i="7"/>
  <c r="H23" i="7" s="1"/>
  <c r="U22" i="7"/>
  <c r="S22" i="7"/>
  <c r="I22" i="7"/>
  <c r="H22" i="7"/>
  <c r="U21" i="7"/>
  <c r="AC21" i="7" s="1"/>
  <c r="I21" i="7"/>
  <c r="H21" i="7" s="1"/>
  <c r="W20" i="7"/>
  <c r="U20" i="7"/>
  <c r="I20" i="7"/>
  <c r="H20" i="7" s="1"/>
  <c r="W19" i="7"/>
  <c r="U19" i="7"/>
  <c r="S19" i="7"/>
  <c r="Q19" i="7"/>
  <c r="I19" i="7"/>
  <c r="H19" i="7"/>
  <c r="S18" i="7"/>
  <c r="Q18" i="7"/>
  <c r="I18" i="7"/>
  <c r="H18" i="7"/>
  <c r="W17" i="7"/>
  <c r="U17" i="7"/>
  <c r="S17" i="7"/>
  <c r="I17" i="7"/>
  <c r="W16" i="7"/>
  <c r="U16" i="7"/>
  <c r="S16" i="7"/>
  <c r="I16" i="7"/>
  <c r="H16" i="7" s="1"/>
  <c r="W15" i="7"/>
  <c r="S15" i="7"/>
  <c r="AC15" i="7" s="1"/>
  <c r="I15" i="7"/>
  <c r="H15" i="7"/>
  <c r="W14" i="7"/>
  <c r="U14" i="7"/>
  <c r="S14" i="7"/>
  <c r="Q14" i="7"/>
  <c r="I14" i="7"/>
  <c r="H14" i="7" s="1"/>
  <c r="W13" i="7"/>
  <c r="U13" i="7"/>
  <c r="S13" i="7"/>
  <c r="I13" i="7"/>
  <c r="H13" i="7" s="1"/>
  <c r="W12" i="7"/>
  <c r="U12" i="7"/>
  <c r="S12" i="7"/>
  <c r="Q12" i="7"/>
  <c r="I12" i="7"/>
  <c r="H12" i="7" s="1"/>
  <c r="W11" i="7"/>
  <c r="U11" i="7"/>
  <c r="S11" i="7"/>
  <c r="Q11" i="7"/>
  <c r="I11" i="7"/>
  <c r="H11" i="7"/>
  <c r="BH28" i="5"/>
  <c r="BG28" i="5"/>
  <c r="BF28" i="5"/>
  <c r="BE28" i="5"/>
  <c r="BD28" i="5"/>
  <c r="BC28" i="5"/>
  <c r="BI27" i="5"/>
  <c r="BI26" i="5"/>
  <c r="BI28" i="5" s="1"/>
  <c r="BI25" i="5"/>
  <c r="AC35" i="7" l="1"/>
  <c r="AB59" i="7"/>
  <c r="AC59" i="7" s="1"/>
  <c r="X80" i="7"/>
  <c r="Q31" i="7"/>
  <c r="H43" i="7"/>
  <c r="H44" i="7" s="1"/>
  <c r="Z80" i="7"/>
  <c r="Z87" i="7" s="1"/>
  <c r="AB71" i="7"/>
  <c r="AC71" i="7" s="1"/>
  <c r="AB75" i="7"/>
  <c r="AC75" i="7" s="1"/>
  <c r="G80" i="7"/>
  <c r="G86" i="7" s="1"/>
  <c r="AB72" i="7"/>
  <c r="AC72" i="7" s="1"/>
  <c r="AC20" i="7"/>
  <c r="AB53" i="7"/>
  <c r="AC53" i="7" s="1"/>
  <c r="O57" i="7"/>
  <c r="O66" i="7"/>
  <c r="W41" i="7"/>
  <c r="AC13" i="7"/>
  <c r="I79" i="7"/>
  <c r="AC12" i="7"/>
  <c r="N86" i="7"/>
  <c r="V87" i="7"/>
  <c r="V86" i="7"/>
  <c r="T86" i="7"/>
  <c r="T87" i="7"/>
  <c r="AB51" i="7"/>
  <c r="H85" i="7"/>
  <c r="O69" i="7"/>
  <c r="O73" i="7"/>
  <c r="AB68" i="7"/>
  <c r="AC68" i="7" s="1"/>
  <c r="R45" i="7"/>
  <c r="AB57" i="7"/>
  <c r="AC57" i="7" s="1"/>
  <c r="L80" i="7"/>
  <c r="L86" i="7" s="1"/>
  <c r="AB55" i="7"/>
  <c r="AC55" i="7" s="1"/>
  <c r="H79" i="7"/>
  <c r="K80" i="7"/>
  <c r="K86" i="7" s="1"/>
  <c r="J86" i="7"/>
  <c r="AC16" i="7"/>
  <c r="I31" i="7"/>
  <c r="M80" i="7"/>
  <c r="M86" i="7" s="1"/>
  <c r="AC18" i="7"/>
  <c r="AC22" i="7"/>
  <c r="AC40" i="7"/>
  <c r="AB50" i="7"/>
  <c r="AC50" i="7" s="1"/>
  <c r="AB63" i="7"/>
  <c r="AC63" i="7" s="1"/>
  <c r="X86" i="7"/>
  <c r="X87" i="7"/>
  <c r="AH86" i="7"/>
  <c r="AC19" i="7"/>
  <c r="AC37" i="7"/>
  <c r="O52" i="7"/>
  <c r="I25" i="7"/>
  <c r="S31" i="7"/>
  <c r="AB84" i="7"/>
  <c r="AC84" i="7" s="1"/>
  <c r="AB73" i="7"/>
  <c r="AC73" i="7" s="1"/>
  <c r="S25" i="7"/>
  <c r="AC17" i="7"/>
  <c r="M45" i="7"/>
  <c r="AC27" i="7"/>
  <c r="S41" i="7"/>
  <c r="AC36" i="7"/>
  <c r="AB66" i="7"/>
  <c r="AC66" i="7" s="1"/>
  <c r="AC38" i="7"/>
  <c r="AB83" i="7"/>
  <c r="AB65" i="7"/>
  <c r="AC65" i="7" s="1"/>
  <c r="AC14" i="7"/>
  <c r="O45" i="7"/>
  <c r="U41" i="7"/>
  <c r="K45" i="7"/>
  <c r="O58" i="7"/>
  <c r="O70" i="7"/>
  <c r="AB74" i="7"/>
  <c r="AC74" i="7" s="1"/>
  <c r="T45" i="7"/>
  <c r="V45" i="7"/>
  <c r="AB56" i="7"/>
  <c r="J45" i="7"/>
  <c r="Q25" i="7"/>
  <c r="H41" i="7"/>
  <c r="AC11" i="7"/>
  <c r="P45" i="7"/>
  <c r="O51" i="7"/>
  <c r="O55" i="7"/>
  <c r="O71" i="7"/>
  <c r="AB62" i="7"/>
  <c r="AC62" i="7" s="1"/>
  <c r="AB70" i="7"/>
  <c r="AC70" i="7" s="1"/>
  <c r="O63" i="7"/>
  <c r="O62" i="7"/>
  <c r="H60" i="7"/>
  <c r="H80" i="7" s="1"/>
  <c r="H86" i="7" s="1"/>
  <c r="I60" i="7"/>
  <c r="I80" i="7" s="1"/>
  <c r="I86" i="7" s="1"/>
  <c r="O53" i="7"/>
  <c r="P87" i="7"/>
  <c r="P86" i="7"/>
  <c r="H25" i="7"/>
  <c r="R87" i="7"/>
  <c r="R86" i="7"/>
  <c r="Q41" i="7"/>
  <c r="AB52" i="7"/>
  <c r="AB64" i="7"/>
  <c r="AC64" i="7" s="1"/>
  <c r="W25" i="7"/>
  <c r="U25" i="7"/>
  <c r="AC33" i="7"/>
  <c r="AB82" i="7"/>
  <c r="AC82" i="7" s="1"/>
  <c r="I41" i="7"/>
  <c r="H27" i="7"/>
  <c r="H31" i="7" s="1"/>
  <c r="AC30" i="7"/>
  <c r="AB12" i="4"/>
  <c r="AB13" i="4"/>
  <c r="AB14" i="4"/>
  <c r="AA15" i="4"/>
  <c r="AB15" i="4"/>
  <c r="AB16" i="4"/>
  <c r="AA17" i="4"/>
  <c r="AB17" i="4"/>
  <c r="AB18" i="4"/>
  <c r="AB19" i="4"/>
  <c r="AB20" i="4"/>
  <c r="AB23" i="4"/>
  <c r="AA24" i="4"/>
  <c r="AB24" i="4"/>
  <c r="AA25" i="4"/>
  <c r="AB25" i="4"/>
  <c r="AB26" i="4"/>
  <c r="AB27" i="4"/>
  <c r="AA28" i="4"/>
  <c r="AB28" i="4"/>
  <c r="AB29" i="4"/>
  <c r="AA30" i="4"/>
  <c r="AB30" i="4"/>
  <c r="AB31" i="4"/>
  <c r="AB32" i="4"/>
  <c r="AB33" i="4"/>
  <c r="AA34" i="4"/>
  <c r="AB34" i="4"/>
  <c r="AB35" i="4"/>
  <c r="AA43" i="4"/>
  <c r="AB43" i="4"/>
  <c r="AA44" i="4"/>
  <c r="AB44" i="4"/>
  <c r="AA45" i="4"/>
  <c r="AB45" i="4"/>
  <c r="Y12" i="4"/>
  <c r="Y13" i="4"/>
  <c r="Y14" i="4"/>
  <c r="Y15" i="4"/>
  <c r="Y16" i="4"/>
  <c r="Y17" i="4"/>
  <c r="Y18" i="4"/>
  <c r="Y19" i="4"/>
  <c r="Y20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43" i="4"/>
  <c r="Y44" i="4"/>
  <c r="Y45" i="4"/>
  <c r="Y11" i="4"/>
  <c r="AA11" i="4"/>
  <c r="AB11" i="4"/>
  <c r="I46" i="4"/>
  <c r="I40" i="4"/>
  <c r="I21" i="4"/>
  <c r="Y54" i="4"/>
  <c r="P54" i="4"/>
  <c r="Y53" i="4"/>
  <c r="P53" i="4"/>
  <c r="Y52" i="4"/>
  <c r="P52" i="4"/>
  <c r="Y51" i="4"/>
  <c r="P51" i="4"/>
  <c r="Y50" i="4"/>
  <c r="Y49" i="4"/>
  <c r="AH47" i="4"/>
  <c r="AG47" i="4"/>
  <c r="AF47" i="4"/>
  <c r="AE47" i="4"/>
  <c r="AD47" i="4"/>
  <c r="V47" i="4"/>
  <c r="F47" i="4"/>
  <c r="E47" i="4"/>
  <c r="D47" i="4"/>
  <c r="W46" i="4"/>
  <c r="U46" i="4"/>
  <c r="S46" i="4"/>
  <c r="Q46" i="4"/>
  <c r="O46" i="4"/>
  <c r="N46" i="4"/>
  <c r="M46" i="4"/>
  <c r="L46" i="4"/>
  <c r="K46" i="4"/>
  <c r="J46" i="4"/>
  <c r="G46" i="4"/>
  <c r="P45" i="4"/>
  <c r="H45" i="4"/>
  <c r="H44" i="4"/>
  <c r="H43" i="4"/>
  <c r="H46" i="4" s="1"/>
  <c r="X41" i="4"/>
  <c r="X47" i="4" s="1"/>
  <c r="V41" i="4"/>
  <c r="T41" i="4"/>
  <c r="T47" i="4" s="1"/>
  <c r="R41" i="4"/>
  <c r="R47" i="4" s="1"/>
  <c r="G41" i="4"/>
  <c r="F41" i="4"/>
  <c r="E41" i="4"/>
  <c r="D41" i="4"/>
  <c r="C41" i="4"/>
  <c r="C47" i="4" s="1"/>
  <c r="W40" i="4"/>
  <c r="U40" i="4"/>
  <c r="S40" i="4"/>
  <c r="Q40" i="4"/>
  <c r="O40" i="4"/>
  <c r="N40" i="4"/>
  <c r="M40" i="4"/>
  <c r="L40" i="4"/>
  <c r="K40" i="4"/>
  <c r="H40" i="4"/>
  <c r="G40" i="4"/>
  <c r="H39" i="4"/>
  <c r="P39" i="4" s="1"/>
  <c r="H38" i="4"/>
  <c r="P38" i="4" s="1"/>
  <c r="H37" i="4"/>
  <c r="P37" i="4" s="1"/>
  <c r="P36" i="4"/>
  <c r="H36" i="4"/>
  <c r="J35" i="4"/>
  <c r="AA35" i="4" s="1"/>
  <c r="H35" i="4"/>
  <c r="J34" i="4"/>
  <c r="H34" i="4"/>
  <c r="J33" i="4"/>
  <c r="AA33" i="4" s="1"/>
  <c r="H33" i="4"/>
  <c r="P33" i="4" s="1"/>
  <c r="J32" i="4"/>
  <c r="AA32" i="4" s="1"/>
  <c r="H32" i="4"/>
  <c r="J31" i="4"/>
  <c r="AA31" i="4" s="1"/>
  <c r="H31" i="4"/>
  <c r="J30" i="4"/>
  <c r="H30" i="4"/>
  <c r="J29" i="4"/>
  <c r="AA29" i="4" s="1"/>
  <c r="H29" i="4"/>
  <c r="P29" i="4" s="1"/>
  <c r="J28" i="4"/>
  <c r="H28" i="4"/>
  <c r="J27" i="4"/>
  <c r="AA27" i="4" s="1"/>
  <c r="H27" i="4"/>
  <c r="J26" i="4"/>
  <c r="AA26" i="4" s="1"/>
  <c r="H26" i="4"/>
  <c r="J25" i="4"/>
  <c r="H25" i="4"/>
  <c r="J24" i="4"/>
  <c r="H24" i="4"/>
  <c r="J23" i="4"/>
  <c r="AA23" i="4" s="1"/>
  <c r="H23" i="4"/>
  <c r="W21" i="4"/>
  <c r="U21" i="4"/>
  <c r="S21" i="4"/>
  <c r="Q21" i="4"/>
  <c r="O21" i="4"/>
  <c r="O41" i="4" s="1"/>
  <c r="O47" i="4" s="1"/>
  <c r="N21" i="4"/>
  <c r="M21" i="4"/>
  <c r="M41" i="4" s="1"/>
  <c r="M47" i="4" s="1"/>
  <c r="L21" i="4"/>
  <c r="L41" i="4" s="1"/>
  <c r="L47" i="4" s="1"/>
  <c r="K21" i="4"/>
  <c r="G21" i="4"/>
  <c r="J20" i="4"/>
  <c r="AA20" i="4" s="1"/>
  <c r="H20" i="4"/>
  <c r="J19" i="4"/>
  <c r="P19" i="4" s="1"/>
  <c r="H19" i="4"/>
  <c r="J18" i="4"/>
  <c r="AA18" i="4" s="1"/>
  <c r="H18" i="4"/>
  <c r="P18" i="4" s="1"/>
  <c r="J17" i="4"/>
  <c r="P17" i="4" s="1"/>
  <c r="H17" i="4"/>
  <c r="J16" i="4"/>
  <c r="AA16" i="4" s="1"/>
  <c r="H16" i="4"/>
  <c r="J15" i="4"/>
  <c r="P15" i="4" s="1"/>
  <c r="H15" i="4"/>
  <c r="J14" i="4"/>
  <c r="AA14" i="4" s="1"/>
  <c r="H14" i="4"/>
  <c r="J13" i="4"/>
  <c r="P13" i="4" s="1"/>
  <c r="H13" i="4"/>
  <c r="J12" i="4"/>
  <c r="AA12" i="4" s="1"/>
  <c r="H12" i="4"/>
  <c r="P12" i="4" s="1"/>
  <c r="J11" i="4"/>
  <c r="P11" i="4" s="1"/>
  <c r="H11" i="4"/>
  <c r="H21" i="4" s="1"/>
  <c r="H41" i="4" s="1"/>
  <c r="BI27" i="3"/>
  <c r="BH27" i="3"/>
  <c r="BG27" i="3"/>
  <c r="BF27" i="3"/>
  <c r="BE27" i="3"/>
  <c r="BD27" i="3"/>
  <c r="BC27" i="3"/>
  <c r="BJ26" i="3"/>
  <c r="BJ27" i="3" s="1"/>
  <c r="BJ25" i="3"/>
  <c r="G40" i="2"/>
  <c r="Q41" i="2"/>
  <c r="Q47" i="2" s="1"/>
  <c r="S41" i="2"/>
  <c r="S47" i="2" s="1"/>
  <c r="U41" i="2"/>
  <c r="U47" i="2" s="1"/>
  <c r="W41" i="2"/>
  <c r="W47" i="2" s="1"/>
  <c r="C41" i="2"/>
  <c r="C47" i="2" s="1"/>
  <c r="D41" i="2"/>
  <c r="D47" i="2" s="1"/>
  <c r="E41" i="2"/>
  <c r="E47" i="2" s="1"/>
  <c r="F41" i="2"/>
  <c r="F47" i="2" s="1"/>
  <c r="X50" i="2"/>
  <c r="X49" i="2"/>
  <c r="G21" i="2"/>
  <c r="G41" i="2" s="1"/>
  <c r="V46" i="2"/>
  <c r="V40" i="2"/>
  <c r="V21" i="2"/>
  <c r="I14" i="2"/>
  <c r="H14" i="2"/>
  <c r="O14" i="2" s="1"/>
  <c r="L46" i="2"/>
  <c r="L40" i="2"/>
  <c r="L21" i="2"/>
  <c r="BH27" i="1"/>
  <c r="BG27" i="1"/>
  <c r="BF27" i="1"/>
  <c r="BE27" i="1"/>
  <c r="BD27" i="1"/>
  <c r="BC27" i="1"/>
  <c r="BI27" i="1" s="1"/>
  <c r="BI26" i="1"/>
  <c r="BI25" i="1"/>
  <c r="S45" i="7" l="1"/>
  <c r="W45" i="7"/>
  <c r="AC31" i="7"/>
  <c r="Z86" i="7"/>
  <c r="AC25" i="7"/>
  <c r="U45" i="7"/>
  <c r="O79" i="7"/>
  <c r="AC41" i="7"/>
  <c r="O60" i="7"/>
  <c r="AB87" i="7"/>
  <c r="H45" i="7"/>
  <c r="AE45" i="7" s="1"/>
  <c r="I45" i="7"/>
  <c r="Q45" i="7"/>
  <c r="W41" i="4"/>
  <c r="W48" i="4" s="1"/>
  <c r="U41" i="4"/>
  <c r="U47" i="4" s="1"/>
  <c r="S41" i="4"/>
  <c r="S48" i="4" s="1"/>
  <c r="K41" i="4"/>
  <c r="K47" i="4" s="1"/>
  <c r="N41" i="4"/>
  <c r="N47" i="4" s="1"/>
  <c r="Q41" i="4"/>
  <c r="Q48" i="4" s="1"/>
  <c r="P20" i="4"/>
  <c r="P21" i="4" s="1"/>
  <c r="AA19" i="4"/>
  <c r="P16" i="4"/>
  <c r="P14" i="4"/>
  <c r="AA13" i="4"/>
  <c r="P25" i="4"/>
  <c r="J21" i="4"/>
  <c r="P23" i="4"/>
  <c r="P27" i="4"/>
  <c r="P31" i="4"/>
  <c r="P35" i="4"/>
  <c r="I41" i="4"/>
  <c r="I47" i="4" s="1"/>
  <c r="G47" i="4"/>
  <c r="H47" i="4"/>
  <c r="P26" i="4"/>
  <c r="P30" i="4"/>
  <c r="P34" i="4"/>
  <c r="J40" i="4"/>
  <c r="P44" i="4"/>
  <c r="P24" i="4"/>
  <c r="P28" i="4"/>
  <c r="P32" i="4"/>
  <c r="P43" i="4"/>
  <c r="V41" i="2"/>
  <c r="V48" i="2" s="1"/>
  <c r="L41" i="2"/>
  <c r="L47" i="2" s="1"/>
  <c r="V47" i="2"/>
  <c r="X14" i="2"/>
  <c r="H36" i="2"/>
  <c r="O36" i="2" s="1"/>
  <c r="O80" i="7" l="1"/>
  <c r="O86" i="7" s="1"/>
  <c r="AC45" i="7"/>
  <c r="W47" i="4"/>
  <c r="U48" i="4"/>
  <c r="Y48" i="4" s="1"/>
  <c r="S47" i="4"/>
  <c r="Q47" i="4"/>
  <c r="J41" i="4"/>
  <c r="J47" i="4" s="1"/>
  <c r="P40" i="4"/>
  <c r="P46" i="4"/>
  <c r="P41" i="4"/>
  <c r="P47" i="4" s="1"/>
  <c r="O51" i="2" l="1"/>
  <c r="I13" i="2" l="1"/>
  <c r="H13" i="2"/>
  <c r="O13" i="2" l="1"/>
  <c r="X13" i="2"/>
  <c r="I46" i="2"/>
  <c r="J46" i="2"/>
  <c r="K46" i="2"/>
  <c r="M46" i="2"/>
  <c r="N46" i="2"/>
  <c r="P46" i="2"/>
  <c r="R46" i="2"/>
  <c r="T46" i="2"/>
  <c r="G46" i="2"/>
  <c r="J40" i="2"/>
  <c r="K40" i="2"/>
  <c r="M40" i="2"/>
  <c r="N40" i="2"/>
  <c r="P40" i="2"/>
  <c r="R40" i="2"/>
  <c r="T40" i="2"/>
  <c r="G47" i="2"/>
  <c r="J21" i="2"/>
  <c r="J41" i="2" s="1"/>
  <c r="J47" i="2" s="1"/>
  <c r="K21" i="2"/>
  <c r="M21" i="2"/>
  <c r="M41" i="2" s="1"/>
  <c r="M47" i="2" s="1"/>
  <c r="N21" i="2"/>
  <c r="P21" i="2"/>
  <c r="P41" i="2" s="1"/>
  <c r="R21" i="2"/>
  <c r="T21" i="2"/>
  <c r="N41" i="2" l="1"/>
  <c r="N47" i="2" s="1"/>
  <c r="P47" i="2"/>
  <c r="P48" i="2"/>
  <c r="K41" i="2"/>
  <c r="K47" i="2" s="1"/>
  <c r="R41" i="2"/>
  <c r="T41" i="2"/>
  <c r="H34" i="2"/>
  <c r="I34" i="2"/>
  <c r="H33" i="2"/>
  <c r="I33" i="2"/>
  <c r="H24" i="2"/>
  <c r="I24" i="2"/>
  <c r="T47" i="2" l="1"/>
  <c r="T48" i="2"/>
  <c r="R47" i="2"/>
  <c r="R48" i="2"/>
  <c r="X48" i="2"/>
  <c r="O24" i="2"/>
  <c r="O33" i="2"/>
  <c r="O34" i="2"/>
  <c r="X24" i="2"/>
  <c r="X33" i="2"/>
  <c r="X34" i="2"/>
  <c r="Z47" i="2"/>
  <c r="AA47" i="2"/>
  <c r="AB47" i="2"/>
  <c r="Y47" i="2"/>
  <c r="H44" i="2"/>
  <c r="X53" i="2" l="1"/>
  <c r="X54" i="2"/>
  <c r="I19" i="2" l="1"/>
  <c r="H19" i="2"/>
  <c r="O19" i="2" l="1"/>
  <c r="X19" i="2"/>
  <c r="X51" i="2"/>
  <c r="X52" i="2"/>
  <c r="I31" i="2" l="1"/>
  <c r="H31" i="2"/>
  <c r="I35" i="2"/>
  <c r="H35" i="2"/>
  <c r="O31" i="2" l="1"/>
  <c r="O35" i="2"/>
  <c r="X35" i="2"/>
  <c r="I12" i="2"/>
  <c r="H12" i="2"/>
  <c r="I29" i="2"/>
  <c r="H29" i="2"/>
  <c r="O12" i="2" l="1"/>
  <c r="O29" i="2"/>
  <c r="X29" i="2"/>
  <c r="H45" i="2"/>
  <c r="H43" i="2"/>
  <c r="H46" i="2" l="1"/>
  <c r="O45" i="2"/>
  <c r="O43" i="2"/>
  <c r="H39" i="2"/>
  <c r="O39" i="2" s="1"/>
  <c r="H38" i="2"/>
  <c r="O38" i="2" s="1"/>
  <c r="H37" i="2"/>
  <c r="O37" i="2" s="1"/>
  <c r="I28" i="2"/>
  <c r="H28" i="2"/>
  <c r="I32" i="2"/>
  <c r="H32" i="2"/>
  <c r="I27" i="2"/>
  <c r="H27" i="2"/>
  <c r="I30" i="2"/>
  <c r="H30" i="2"/>
  <c r="O30" i="2" s="1"/>
  <c r="I26" i="2"/>
  <c r="H26" i="2"/>
  <c r="I23" i="2"/>
  <c r="H23" i="2"/>
  <c r="I25" i="2"/>
  <c r="H25" i="2"/>
  <c r="I11" i="2"/>
  <c r="H11" i="2"/>
  <c r="O11" i="2" s="1"/>
  <c r="I17" i="2"/>
  <c r="H17" i="2"/>
  <c r="O17" i="2" s="1"/>
  <c r="I15" i="2"/>
  <c r="H15" i="2"/>
  <c r="I16" i="2"/>
  <c r="H16" i="2"/>
  <c r="I18" i="2"/>
  <c r="H18" i="2"/>
  <c r="O18" i="2" s="1"/>
  <c r="I20" i="2"/>
  <c r="H20" i="2"/>
  <c r="O25" i="2" l="1"/>
  <c r="O27" i="2"/>
  <c r="O28" i="2"/>
  <c r="O26" i="2"/>
  <c r="O23" i="2"/>
  <c r="O32" i="2"/>
  <c r="O16" i="2"/>
  <c r="O15" i="2"/>
  <c r="I21" i="2"/>
  <c r="I40" i="2"/>
  <c r="O20" i="2"/>
  <c r="H21" i="2"/>
  <c r="H40" i="2"/>
  <c r="X12" i="2"/>
  <c r="O52" i="2"/>
  <c r="O53" i="2"/>
  <c r="O54" i="2"/>
  <c r="H41" i="2" l="1"/>
  <c r="H47" i="2" s="1"/>
  <c r="I41" i="2"/>
  <c r="I47" i="2" s="1"/>
  <c r="O40" i="2"/>
  <c r="O21" i="2"/>
  <c r="O41" i="2" s="1"/>
  <c r="X23" i="2"/>
  <c r="X26" i="2"/>
  <c r="X30" i="2"/>
  <c r="X27" i="2"/>
  <c r="X32" i="2"/>
  <c r="X28" i="2"/>
  <c r="X31" i="2"/>
  <c r="X43" i="2"/>
  <c r="X45" i="2"/>
  <c r="X25" i="2"/>
  <c r="X44" i="2" l="1"/>
  <c r="O44" i="2"/>
  <c r="O46" i="2" l="1"/>
  <c r="O47" i="2" s="1"/>
  <c r="X18" i="2"/>
  <c r="X16" i="2"/>
  <c r="X15" i="2"/>
  <c r="X17" i="2"/>
  <c r="X11" i="2"/>
  <c r="X20" i="2"/>
  <c r="AC47" i="2" l="1"/>
</calcChain>
</file>

<file path=xl/comments1.xml><?xml version="1.0" encoding="utf-8"?>
<comments xmlns="http://schemas.openxmlformats.org/spreadsheetml/2006/main">
  <authors>
    <author>admin</author>
  </authors>
  <commentList>
    <comment ref="B46" authorId="0" shape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1</t>
        </r>
      </text>
    </comment>
  </commentList>
</comments>
</file>

<file path=xl/sharedStrings.xml><?xml version="1.0" encoding="utf-8"?>
<sst xmlns="http://schemas.openxmlformats.org/spreadsheetml/2006/main" count="1162" uniqueCount="307">
  <si>
    <t>ЗАТВЕРДЖУЮ</t>
  </si>
  <si>
    <t>Президент Відкритого</t>
  </si>
  <si>
    <t>міжнародного університету</t>
  </si>
  <si>
    <t>Н А В Ч А Л Ь Н И Й    П Л А Н</t>
  </si>
  <si>
    <t>розвитку людини "Україна"</t>
  </si>
  <si>
    <t>Освітньо-професійна програма</t>
  </si>
  <si>
    <t xml:space="preserve">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</si>
  <si>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</si>
  <si>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</si>
  <si>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</si>
  <si>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</si>
  <si>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</si>
  <si>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</si>
  <si>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</si>
  <si>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</si>
  <si>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</si>
  <si>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</si>
  <si>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</si>
  <si>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</si>
  <si>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</si>
  <si>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</si>
  <si>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</si>
  <si>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</si>
  <si>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</si>
  <si>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</si>
  <si>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</si>
  <si>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Екзаменаційна сесія</t>
  </si>
  <si>
    <t>Практика</t>
  </si>
  <si>
    <t>Канікули</t>
  </si>
  <si>
    <t>Семестр</t>
  </si>
  <si>
    <t>Тижні</t>
  </si>
  <si>
    <t>Навчальна</t>
  </si>
  <si>
    <t>Заклад вищої освіти</t>
  </si>
  <si>
    <t>Фаховий коледж "Освіта"</t>
  </si>
  <si>
    <t>підготовки фахового молодшого бакалавра</t>
  </si>
  <si>
    <r>
      <t xml:space="preserve">Освітньо-професійний ступінь: </t>
    </r>
    <r>
      <rPr>
        <b/>
        <sz val="12"/>
        <rFont val="Times New Roman"/>
        <family val="1"/>
        <charset val="204"/>
      </rPr>
      <t>фаховий молодший бакалавр</t>
    </r>
  </si>
  <si>
    <t>Теоретичне навчання</t>
  </si>
  <si>
    <t>Виконання кваліфікаційної роботи</t>
  </si>
  <si>
    <t>Всього тижнів у навчальному році</t>
  </si>
  <si>
    <t>Атестація здобувачів ФПО</t>
  </si>
  <si>
    <t>Кредити ЄКТС</t>
  </si>
  <si>
    <t>Розподіл за семестрами</t>
  </si>
  <si>
    <t>Кількість кредитів ЄКТС</t>
  </si>
  <si>
    <t>Кількість годин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</si>
  <si>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</si>
  <si>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</si>
  <si>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</si>
  <si>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</si>
  <si>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</si>
  <si>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</si>
  <si>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роботи</t>
  </si>
  <si>
    <t>всього</t>
  </si>
  <si>
    <t>лекції</t>
  </si>
  <si>
    <t>лабораторні</t>
  </si>
  <si>
    <t>практичні</t>
  </si>
  <si>
    <t>ОК 1.1</t>
  </si>
  <si>
    <t>ОК 1.2</t>
  </si>
  <si>
    <t>ОК 1.3</t>
  </si>
  <si>
    <t>ОК 1.4</t>
  </si>
  <si>
    <t>ОК 1.5</t>
  </si>
  <si>
    <t>ОК 1.7</t>
  </si>
  <si>
    <t>ОК 1.8</t>
  </si>
  <si>
    <t>Всього за п. 1.1</t>
  </si>
  <si>
    <t>Кредити ЄКТС на семестр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</si>
  <si>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</si>
  <si>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</si>
  <si>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</si>
  <si>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</si>
  <si>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</si>
  <si>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</si>
  <si>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</si>
  <si>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</si>
  <si>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ПР 1</t>
  </si>
  <si>
    <t>ПР 2</t>
  </si>
  <si>
    <t>Навчальна практика</t>
  </si>
  <si>
    <t>Всього за п. 2.1</t>
  </si>
  <si>
    <t xml:space="preserve">Кількість екзаменів     </t>
  </si>
  <si>
    <t>Кількість заліків</t>
  </si>
  <si>
    <t>Кількість курсових проєктів</t>
  </si>
  <si>
    <t>Кількість курсових робіт</t>
  </si>
  <si>
    <t>ПОГОДЖЕНО</t>
  </si>
  <si>
    <t>__________________ Петро ТАЛАНЧУК</t>
  </si>
  <si>
    <t>А</t>
  </si>
  <si>
    <t>Україна в контексті світового розвитку</t>
  </si>
  <si>
    <t>Українська мова (за професійним спрямуванням)</t>
  </si>
  <si>
    <t>Фізична культура (Фізичне виховання. Основи здорового способу життя. Психологія стресу і стресостійкості особистості)</t>
  </si>
  <si>
    <t>Інформаційні технології</t>
  </si>
  <si>
    <t>Інклюзивне суспільство</t>
  </si>
  <si>
    <t>Основи підприємництва</t>
  </si>
  <si>
    <t>Економічна теорія (мікро- та макроекономіка)</t>
  </si>
  <si>
    <t>Економіка підприємства</t>
  </si>
  <si>
    <t>Менеджмент</t>
  </si>
  <si>
    <t>Маркетинг</t>
  </si>
  <si>
    <t>Кваліфікаційний іспит</t>
  </si>
  <si>
    <t>Права людини та верховенство права в сучасних реаліях</t>
  </si>
  <si>
    <t>ОК 2.9</t>
  </si>
  <si>
    <t>управління та адміністрування</t>
  </si>
  <si>
    <t>______________ Ростислав ДУБАС</t>
  </si>
  <si>
    <t>Голова Науково-методичного об'єднання</t>
  </si>
  <si>
    <r>
      <t>Термін навчання</t>
    </r>
    <r>
      <rPr>
        <sz val="12"/>
        <color rgb="FFFF0000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рік 10 місяців</t>
    </r>
  </si>
  <si>
    <t>Охорона праці, безпека життєдіяльності та цивільний захист</t>
  </si>
  <si>
    <r>
      <t xml:space="preserve">На основі: </t>
    </r>
    <r>
      <rPr>
        <b/>
        <sz val="12"/>
        <rFont val="Times New Roman"/>
        <family val="1"/>
        <charset val="204"/>
      </rPr>
      <t>повної загальної середньої освіти</t>
    </r>
  </si>
  <si>
    <r>
      <t xml:space="preserve">Освітня кваліфікація: </t>
    </r>
    <r>
      <rPr>
        <b/>
        <sz val="12"/>
        <rFont val="Times New Roman"/>
        <family val="1"/>
        <charset val="204"/>
      </rPr>
      <t>фаховий молодший бакалавр з маркетингу</t>
    </r>
  </si>
  <si>
    <t>Начальник відділу</t>
  </si>
  <si>
    <t>методичної роботи</t>
  </si>
  <si>
    <t>__________Вікторія БАУЛА</t>
  </si>
  <si>
    <t>ID 78387</t>
  </si>
  <si>
    <r>
      <t xml:space="preserve">Галузь знань:  </t>
    </r>
    <r>
      <rPr>
        <b/>
        <sz val="12"/>
        <rFont val="Times New Roman"/>
        <family val="1"/>
        <charset val="204"/>
      </rPr>
      <t>D Бізнес, адміністрування та право</t>
    </r>
  </si>
  <si>
    <t>І . ГРАФІК ОСВІТНЬОГО ПРОЦЕСУ</t>
  </si>
  <si>
    <t>Marketing</t>
  </si>
  <si>
    <t>Навчальна (ознайомча)</t>
  </si>
  <si>
    <t>Навчальна (ознайомча) практика</t>
  </si>
  <si>
    <t>Кабінети</t>
  </si>
  <si>
    <t>Лабораторії</t>
  </si>
  <si>
    <t>Майстерні</t>
  </si>
  <si>
    <t>Відкритий міжнародний університет розвитку людини "Україна"</t>
  </si>
  <si>
    <t>Теорія маркетингу</t>
  </si>
  <si>
    <t>Маркетингові дослідження</t>
  </si>
  <si>
    <t>Командотворення</t>
  </si>
  <si>
    <t>Інформаційні системи і технології в галузі маркетингу</t>
  </si>
  <si>
    <t xml:space="preserve">Маркетингова діяльність </t>
  </si>
  <si>
    <t>Ризики в маркетинговій діяльності</t>
  </si>
  <si>
    <t>ОК 2.10</t>
  </si>
  <si>
    <t>ОК 2.11</t>
  </si>
  <si>
    <t>ОК 2.13</t>
  </si>
  <si>
    <t>Вступ до спеціальності з історією маркетинга</t>
  </si>
  <si>
    <t>з маркетингу та обліку</t>
  </si>
  <si>
    <r>
      <t xml:space="preserve">Рік вступу: </t>
    </r>
    <r>
      <rPr>
        <b/>
        <sz val="12"/>
        <rFont val="Times New Roman"/>
        <family val="1"/>
        <charset val="204"/>
      </rPr>
      <t>2026-2027 н.р.</t>
    </r>
  </si>
  <si>
    <t>В.о. проректора з освітньої діяльності</t>
  </si>
  <si>
    <t>Основи національного спротиву</t>
  </si>
  <si>
    <t>I курс</t>
  </si>
  <si>
    <t>_________ Світлана НЕСТЕРЕНКО</t>
  </si>
  <si>
    <t>"10" березня 2026 р.</t>
  </si>
  <si>
    <t>"23" квітня 2026 р.</t>
  </si>
  <si>
    <t>"16" квітня 2026 р.</t>
  </si>
  <si>
    <r>
      <t xml:space="preserve">Спеціальність </t>
    </r>
    <r>
      <rPr>
        <b/>
        <sz val="12"/>
        <rFont val="Times New Roman"/>
        <family val="1"/>
        <charset val="204"/>
      </rPr>
      <t>D5 Маркетинг</t>
    </r>
  </si>
  <si>
    <t>Циклова комісія з маркетингу та обліку</t>
  </si>
  <si>
    <t>(рівень фахової передвищої освіти)</t>
  </si>
  <si>
    <t>ОК 2.12</t>
  </si>
  <si>
    <t>Іноземна мова (за професійним спрямуванням)</t>
  </si>
  <si>
    <t>Тайм-мененджмент</t>
  </si>
  <si>
    <r>
      <t xml:space="preserve">Форма здобуття освіти: </t>
    </r>
    <r>
      <rPr>
        <b/>
        <sz val="12"/>
        <rFont val="Times New Roman"/>
        <family val="1"/>
        <charset val="204"/>
      </rPr>
      <t>денна</t>
    </r>
  </si>
  <si>
    <t>30 квітня 2026 року</t>
  </si>
  <si>
    <t>Основи навчання, наукового пошуку та академічної доброчесності</t>
  </si>
  <si>
    <t>І</t>
  </si>
  <si>
    <t>ІІ</t>
  </si>
  <si>
    <r>
      <t xml:space="preserve">Форма здобуття освіти: </t>
    </r>
    <r>
      <rPr>
        <b/>
        <sz val="12"/>
        <rFont val="Times New Roman"/>
        <family val="1"/>
        <charset val="204"/>
      </rPr>
      <t>заочна</t>
    </r>
  </si>
  <si>
    <t>С/Т</t>
  </si>
  <si>
    <t>Екзамена-ційна сесія/Теоретичне навчання</t>
  </si>
  <si>
    <t>всього ЗФН</t>
  </si>
  <si>
    <t>всього ДФН</t>
  </si>
  <si>
    <r>
      <t>Термін навчання</t>
    </r>
    <r>
      <rPr>
        <sz val="12"/>
        <color rgb="FFFF0000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2 роки 10 місяців</t>
    </r>
  </si>
  <si>
    <t>ІІІ</t>
  </si>
  <si>
    <r>
      <t xml:space="preserve">На основі: </t>
    </r>
    <r>
      <rPr>
        <b/>
        <sz val="12"/>
        <rFont val="Times New Roman"/>
        <family val="1"/>
        <charset val="204"/>
      </rPr>
      <t>базової середньої освіти</t>
    </r>
  </si>
  <si>
    <t>II курс</t>
  </si>
  <si>
    <t>За програмою профільної середньої освіти</t>
  </si>
  <si>
    <t>Загальноосвітня підготовка</t>
  </si>
  <si>
    <t>Українська література</t>
  </si>
  <si>
    <t>Зарубіжна література</t>
  </si>
  <si>
    <t>Історія України</t>
  </si>
  <si>
    <t>Всесвітня історія</t>
  </si>
  <si>
    <t>Громадянська освіта</t>
  </si>
  <si>
    <t xml:space="preserve">Біологія і екологія </t>
  </si>
  <si>
    <t>Географія</t>
  </si>
  <si>
    <t>Фізика і астрономія</t>
  </si>
  <si>
    <t>Хімія</t>
  </si>
  <si>
    <t>Захист України</t>
  </si>
  <si>
    <t>Разом</t>
  </si>
  <si>
    <t>Вибірково-обов'язкові предмети</t>
  </si>
  <si>
    <t>16</t>
  </si>
  <si>
    <t>Факультативи</t>
  </si>
  <si>
    <t>n</t>
  </si>
  <si>
    <t>Всього за програмою профільної середньої освіти</t>
  </si>
  <si>
    <t>Максимальне тижневе навантаження</t>
  </si>
  <si>
    <t>За освітньо-професійною програмою фахового молодшого бакалавра</t>
  </si>
  <si>
    <t>ОК 1.6</t>
  </si>
  <si>
    <t>НАЗВА ОСВІТНІХ КОМПОНЕНТІВ</t>
  </si>
  <si>
    <t>Всього ВК</t>
  </si>
  <si>
    <t>Вибіркові компоненти освітньої програми</t>
  </si>
  <si>
    <t>КР 1</t>
  </si>
  <si>
    <t>Курсова робота з освітньої компоненти "Маркетинг"</t>
  </si>
  <si>
    <t>підготовка до екзамену (1 кредит ЄКТС із годин на с.р.)</t>
  </si>
  <si>
    <t>КІ</t>
  </si>
  <si>
    <t>Голова циклової комісії</t>
  </si>
  <si>
    <t>Вибірковий компонент</t>
  </si>
  <si>
    <t xml:space="preserve"> ЗВЕДЕНІ ДАНІ ПРО БЮДЖЕТ ЧАСУ, тижні</t>
  </si>
  <si>
    <t>Випускна атестація</t>
  </si>
  <si>
    <t>Виконання дипломного проєкту (роботи)</t>
  </si>
  <si>
    <t>-</t>
  </si>
  <si>
    <r>
      <t>ПОЗНАЧЕННЯ:</t>
    </r>
    <r>
      <rPr>
        <sz val="8"/>
        <color indexed="8"/>
        <rFont val="Times New Roman"/>
        <family val="1"/>
        <charset val="204"/>
      </rPr>
      <t xml:space="preserve"> </t>
    </r>
  </si>
  <si>
    <t xml:space="preserve">Т </t>
  </si>
  <si>
    <t xml:space="preserve">– теоретичне навчання; </t>
  </si>
  <si>
    <t xml:space="preserve">С </t>
  </si>
  <si>
    <t xml:space="preserve">– екзаменаційна сесія; </t>
  </si>
  <si>
    <t xml:space="preserve">П </t>
  </si>
  <si>
    <t xml:space="preserve">– практика; </t>
  </si>
  <si>
    <t xml:space="preserve">К </t>
  </si>
  <si>
    <t xml:space="preserve">– канікули; </t>
  </si>
  <si>
    <t>Д</t>
  </si>
  <si>
    <t xml:space="preserve">– підготовка дипломної роботи; </t>
  </si>
  <si>
    <t xml:space="preserve">З </t>
  </si>
  <si>
    <t>– захист дипломної роботи;</t>
  </si>
  <si>
    <t>– атестація.</t>
  </si>
  <si>
    <t>ІІ. ПРАКТИЧНА ПІДГОТОВКА</t>
  </si>
  <si>
    <t>ІІІ. Атестація здобувачів фахової передвищої освіти</t>
  </si>
  <si>
    <t>Назва практики</t>
  </si>
  <si>
    <t xml:space="preserve">Форма випускової атестації </t>
  </si>
  <si>
    <t xml:space="preserve">Директор </t>
  </si>
  <si>
    <t>Фахового коледжу "Освіта"</t>
  </si>
  <si>
    <t>____________ Світлана СМОЛЯНОВА</t>
  </si>
  <si>
    <t>семінарські</t>
  </si>
  <si>
    <t>ОК 1.9</t>
  </si>
  <si>
    <t>ОК 1.10</t>
  </si>
  <si>
    <t>1*</t>
  </si>
  <si>
    <t>ІV. ПЛАН ОСВІТНЬОГО ПРОЦЕСУ</t>
  </si>
  <si>
    <t>Шифр за ОПП</t>
  </si>
  <si>
    <t>Розподіл навчальної роботи в кредитах ЄКТС та аудиторних годинах за курсами, семестрами, тижнями</t>
  </si>
  <si>
    <t>розрахункові роботи</t>
  </si>
  <si>
    <t>у тому числі</t>
  </si>
  <si>
    <t>1 семестр</t>
  </si>
  <si>
    <t>2 семестр</t>
  </si>
  <si>
    <t>3 семестр</t>
  </si>
  <si>
    <t>4 семестр</t>
  </si>
  <si>
    <t>15 тижнів</t>
  </si>
  <si>
    <t>14 тижнів</t>
  </si>
  <si>
    <t>годин на тиждень</t>
  </si>
  <si>
    <t>кредити/години на семестр</t>
  </si>
  <si>
    <t>І. ОБОВ’ЯЗКОВІ КОМПОНЕНТИ ОСВІТНЬОЇ ПРОГРАМИ</t>
  </si>
  <si>
    <t>1.1. Освітні компоненти, що формують загальні компетентності</t>
  </si>
  <si>
    <t>2.1. Освітні компоненти, що формують спеціальні компетентності</t>
  </si>
  <si>
    <t>ІІ. ВИБІРКОВІ КОМПОНЕНТИ ОСВІТНЬОЇ ПРОГРАМИ</t>
  </si>
  <si>
    <t>ВК 1</t>
  </si>
  <si>
    <t>ВК 2</t>
  </si>
  <si>
    <t>ВК 3</t>
  </si>
  <si>
    <t>4(120)</t>
  </si>
  <si>
    <t>3(90)</t>
  </si>
  <si>
    <t>6(180)</t>
  </si>
  <si>
    <t>2(60)</t>
  </si>
  <si>
    <t>ВСЬОГО ЗА НАВЧАЛЬНИМ ПЛАНОМ</t>
  </si>
  <si>
    <t>Разом тижневе навантаження</t>
  </si>
  <si>
    <t>Всього дисциплін, що вивчаються за семестр</t>
  </si>
  <si>
    <t>Всього дисциплін, що вивчаються за рік</t>
  </si>
  <si>
    <t>Загальний обсяг обов'язкових освітніх компонентів</t>
  </si>
  <si>
    <t>1(30)</t>
  </si>
  <si>
    <t>5(150)</t>
  </si>
  <si>
    <t>V. ПЕРЕЛІК НЕОБХІДНИХ КАБІНЕТІВ, ЛАБОРАТОРІЙ, МАЙСТЕРЕНЬ</t>
  </si>
  <si>
    <t>Охорони праці та безпеки життєдіяльності</t>
  </si>
  <si>
    <t>Комп'ютерний клас</t>
  </si>
  <si>
    <t>V. ПОЯСНЕННЯ ДО НАВЧАЛЬНОГО ПЛАНУ</t>
  </si>
  <si>
    <r>
      <t xml:space="preserve">затвердженої Вченою радою Закладу вищої освіти </t>
    </r>
    <r>
      <rPr>
        <b/>
        <sz val="12"/>
        <rFont val="Times New Roman"/>
        <family val="1"/>
        <charset val="204"/>
      </rPr>
      <t xml:space="preserve">"Відкритий міжнародний університет розвитку людини "Україна" (Протокол №2 від 30.04.2026) </t>
    </r>
  </si>
  <si>
    <t>та введено в дію наказом №45 від 30.04.2026.</t>
  </si>
  <si>
    <t xml:space="preserve">Навчальний план складено на підставі освітньо-професійної програми "Маркетрнг", ID 78387 </t>
  </si>
  <si>
    <t>ЗФН годин (25% від дфн)</t>
  </si>
  <si>
    <t>%ЗФН</t>
  </si>
  <si>
    <t>Державна підсумкова атестація</t>
  </si>
  <si>
    <t>Форми атестації</t>
  </si>
  <si>
    <t>Назва предмета*</t>
  </si>
  <si>
    <t>ЗНО/НМТ</t>
  </si>
  <si>
    <t>*предмети визначені законодавством</t>
  </si>
  <si>
    <t>IІ курс</t>
  </si>
  <si>
    <t>IІI курс</t>
  </si>
  <si>
    <t>5 семестр</t>
  </si>
  <si>
    <t>6 семестр</t>
  </si>
  <si>
    <t>18 тижнів</t>
  </si>
  <si>
    <t>22 тижнів</t>
  </si>
  <si>
    <t>*Українська мова (Українська мова (за професійним спрямуванням)</t>
  </si>
  <si>
    <t>ДПА</t>
  </si>
  <si>
    <t>*Іноземна мова (Іноземна мова (за професійним спрямуванням)</t>
  </si>
  <si>
    <t xml:space="preserve">Математика (алгебра і початки аналізу та геометрія) </t>
  </si>
  <si>
    <t>*Фізична культура (Фізична культура (Фізичне виховання. Основи здорового способу життя. Психологія стресу і стресостійкості особистості)</t>
  </si>
  <si>
    <t>*Інформатика (Інформаційні технології)</t>
  </si>
  <si>
    <t>Профільні предмети та спеціальні курси</t>
  </si>
  <si>
    <t>17</t>
  </si>
  <si>
    <t>*Основи навчання, наукового пошуку та академічної доброчесності</t>
  </si>
  <si>
    <t>18</t>
  </si>
  <si>
    <t>*Інклюзивне суспільство</t>
  </si>
  <si>
    <t>19</t>
  </si>
  <si>
    <t>*Охорона праці, безпека життєдіяльності та цивільний захист</t>
  </si>
  <si>
    <t>20</t>
  </si>
  <si>
    <t>21</t>
  </si>
  <si>
    <t>22</t>
  </si>
  <si>
    <t>23</t>
  </si>
  <si>
    <t>24</t>
  </si>
  <si>
    <t>25</t>
  </si>
  <si>
    <t>*Менеджмент</t>
  </si>
  <si>
    <t>Факультативи (підготовка до ЗНО/НМТ)</t>
  </si>
  <si>
    <t>30+2</t>
  </si>
  <si>
    <t>*Українська мова (за професійним спрямуванням) (Українська мова)</t>
  </si>
  <si>
    <t>*Інформаційні технології (Інформатика)</t>
  </si>
  <si>
    <t>*Фізична культура (Фізичне виховання. Основи здорового способу життя. Психологія стресу і стресостійкості особистості) (Фізична культура)</t>
  </si>
  <si>
    <t>*Іноземна мова (за професійним спрямуванням) (Іноземна мова)</t>
  </si>
  <si>
    <t>4*,5</t>
  </si>
  <si>
    <t>КАІ</t>
  </si>
  <si>
    <t>Кількість екзаменів</t>
  </si>
  <si>
    <t>Кількість розрахункових робіт</t>
  </si>
  <si>
    <t>5*</t>
  </si>
  <si>
    <t>*Права людини та верховенство права в сучасних реаліях</t>
  </si>
  <si>
    <t>*Технології (Вступ до спеціальності з історією маркетинга)</t>
  </si>
  <si>
    <t>*Технології (Теорія маркетингу)</t>
  </si>
  <si>
    <t>*Технології (Основи підприємництва)</t>
  </si>
  <si>
    <t>*Вступ до спеціальності з історією маркетинга (Технології)</t>
  </si>
  <si>
    <t>*Теорія маркетингу (Технології)</t>
  </si>
  <si>
    <t>*Основи підприємництва (Технології)</t>
  </si>
  <si>
    <t>*Економічна теорія (мікро- та макроекономіка)</t>
  </si>
  <si>
    <t>*Тайм-мененджмент</t>
  </si>
  <si>
    <t>*Командотворення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</si>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</sst>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1\.00"/>
    <numFmt numFmtId="165" formatCode="\2\.0"/>
    <numFmt numFmtId="166" formatCode="0.0%"/>
    <numFmt numFmtId="167" formatCode="0.0"/>
  </numFmts>
  <fonts count="7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18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sz val="11"/>
      <color indexed="18"/>
      <name val="Times New Roman Cyr"/>
      <charset val="204"/>
    </font>
    <font>
      <sz val="11"/>
      <color theme="6" tint="-0.499984740745262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2"/>
      <color theme="6" tint="-0.499984740745262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1"/>
      <color indexed="17"/>
      <name val="Times New Roman"/>
      <family val="1"/>
      <charset val="204"/>
    </font>
    <font>
      <sz val="14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u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Arial Cyr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4"/>
      <color indexed="18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theme="1"/>
      <name val="Times New Roman"/>
      <family val="1"/>
      <charset val="204"/>
    </font>
    <font>
      <b/>
      <sz val="11"/>
      <color rgb="FF4F6228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1"/>
      <color rgb="FF4F6228"/>
      <name val="Times New Roman"/>
      <family val="1"/>
      <charset val="204"/>
    </font>
    <font>
      <sz val="11"/>
      <name val="Times New Roman"/>
      <family val="1"/>
    </font>
    <font>
      <sz val="11"/>
      <color rgb="FFFF0000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1"/>
      <color rgb="FF008000"/>
      <name val="Times New Roman"/>
      <family val="1"/>
      <charset val="204"/>
    </font>
    <font>
      <b/>
      <sz val="12"/>
      <color rgb="FF008000"/>
      <name val="Times New Roman"/>
      <family val="1"/>
      <charset val="204"/>
    </font>
    <font>
      <sz val="12"/>
      <color rgb="FF008000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3" tint="0.79998168889431442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6" fillId="0" borderId="0"/>
    <xf numFmtId="9" fontId="26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  <xf numFmtId="0" fontId="1" fillId="0" borderId="0"/>
  </cellStyleXfs>
  <cellXfs count="1314">
    <xf numFmtId="0" fontId="0" fillId="0" borderId="0" xfId="0"/>
    <xf numFmtId="0" fontId="3" fillId="0" borderId="0" xfId="1" applyFont="1" applyFill="1" applyAlignment="1">
      <alignment vertical="center" wrapText="1"/>
    </xf>
    <xf numFmtId="0" fontId="4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3" fillId="0" borderId="0" xfId="1" applyFont="1" applyFill="1" applyBorder="1" applyAlignment="1">
      <alignment vertical="top" wrapText="1"/>
    </xf>
    <xf numFmtId="0" fontId="18" fillId="0" borderId="0" xfId="1" applyFont="1" applyFill="1" applyAlignment="1">
      <alignment vertical="center" wrapText="1"/>
    </xf>
    <xf numFmtId="0" fontId="19" fillId="0" borderId="0" xfId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vertical="top" wrapText="1"/>
    </xf>
    <xf numFmtId="0" fontId="11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0" fontId="10" fillId="0" borderId="0" xfId="1" applyFont="1" applyFill="1" applyAlignment="1">
      <alignment wrapText="1"/>
    </xf>
    <xf numFmtId="0" fontId="5" fillId="0" borderId="0" xfId="1" applyFont="1" applyFill="1" applyAlignment="1">
      <alignment wrapText="1"/>
    </xf>
    <xf numFmtId="0" fontId="7" fillId="0" borderId="0" xfId="1" applyFont="1" applyFill="1" applyAlignment="1">
      <alignment vertical="top" wrapText="1"/>
    </xf>
    <xf numFmtId="0" fontId="8" fillId="0" borderId="0" xfId="1" applyFont="1" applyFill="1" applyAlignment="1">
      <alignment horizontal="center" vertical="top" wrapText="1"/>
    </xf>
    <xf numFmtId="0" fontId="5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10" fillId="0" borderId="0" xfId="1" applyFont="1" applyFill="1" applyBorder="1" applyAlignment="1">
      <alignment horizontal="left" wrapText="1"/>
    </xf>
    <xf numFmtId="0" fontId="6" fillId="0" borderId="0" xfId="1" applyFont="1" applyFill="1" applyAlignment="1">
      <alignment horizontal="left" wrapText="1"/>
    </xf>
    <xf numFmtId="0" fontId="6" fillId="0" borderId="0" xfId="1" applyFont="1" applyFill="1" applyBorder="1" applyAlignment="1">
      <alignment wrapText="1"/>
    </xf>
    <xf numFmtId="0" fontId="10" fillId="0" borderId="0" xfId="1" applyFont="1" applyFill="1" applyAlignment="1">
      <alignment horizontal="left" wrapText="1"/>
    </xf>
    <xf numFmtId="0" fontId="10" fillId="0" borderId="0" xfId="1" applyFont="1" applyFill="1" applyBorder="1" applyAlignment="1">
      <alignment wrapText="1"/>
    </xf>
    <xf numFmtId="0" fontId="8" fillId="0" borderId="0" xfId="1" applyFont="1" applyFill="1" applyAlignment="1">
      <alignment wrapText="1"/>
    </xf>
    <xf numFmtId="0" fontId="8" fillId="0" borderId="0" xfId="1" applyFont="1" applyFill="1" applyBorder="1" applyAlignment="1">
      <alignment wrapText="1"/>
    </xf>
    <xf numFmtId="0" fontId="12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horizontal="center" wrapText="1"/>
    </xf>
    <xf numFmtId="0" fontId="5" fillId="0" borderId="0" xfId="1" applyFont="1" applyFill="1" applyAlignment="1">
      <alignment horizontal="left" wrapText="1"/>
    </xf>
    <xf numFmtId="0" fontId="19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vertical="top" wrapText="1"/>
    </xf>
    <xf numFmtId="0" fontId="5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vertical="center" wrapText="1"/>
    </xf>
    <xf numFmtId="0" fontId="6" fillId="2" borderId="41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1" fontId="21" fillId="0" borderId="6" xfId="1" applyNumberFormat="1" applyFont="1" applyFill="1" applyBorder="1" applyAlignment="1">
      <alignment horizontal="center" vertical="center"/>
    </xf>
    <xf numFmtId="0" fontId="5" fillId="0" borderId="4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5" fillId="3" borderId="0" xfId="1" applyFont="1" applyFill="1" applyBorder="1" applyAlignment="1">
      <alignment vertical="center"/>
    </xf>
    <xf numFmtId="0" fontId="22" fillId="0" borderId="0" xfId="0" applyFont="1" applyBorder="1" applyAlignment="1">
      <alignment wrapText="1"/>
    </xf>
    <xf numFmtId="0" fontId="22" fillId="0" borderId="0" xfId="0" applyFont="1" applyFill="1" applyAlignment="1">
      <alignment wrapText="1"/>
    </xf>
    <xf numFmtId="0" fontId="21" fillId="0" borderId="2" xfId="1" applyFont="1" applyFill="1" applyBorder="1" applyAlignment="1">
      <alignment horizontal="center" vertical="center"/>
    </xf>
    <xf numFmtId="0" fontId="21" fillId="0" borderId="0" xfId="1" applyFont="1" applyFill="1" applyAlignment="1">
      <alignment horizontal="center"/>
    </xf>
    <xf numFmtId="0" fontId="21" fillId="0" borderId="0" xfId="1" applyFont="1" applyFill="1"/>
    <xf numFmtId="0" fontId="21" fillId="0" borderId="0" xfId="1" applyFont="1" applyFill="1" applyBorder="1" applyAlignment="1">
      <alignment wrapText="1"/>
    </xf>
    <xf numFmtId="0" fontId="21" fillId="0" borderId="0" xfId="1" applyFont="1" applyFill="1" applyBorder="1" applyAlignment="1"/>
    <xf numFmtId="1" fontId="20" fillId="0" borderId="39" xfId="0" applyNumberFormat="1" applyFont="1" applyBorder="1" applyAlignment="1">
      <alignment horizontal="center" vertical="center" wrapText="1"/>
    </xf>
    <xf numFmtId="1" fontId="17" fillId="0" borderId="70" xfId="1" applyNumberFormat="1" applyFont="1" applyFill="1" applyBorder="1" applyAlignment="1">
      <alignment horizontal="center" vertical="center"/>
    </xf>
    <xf numFmtId="1" fontId="17" fillId="0" borderId="53" xfId="1" applyNumberFormat="1" applyFont="1" applyFill="1" applyBorder="1" applyAlignment="1">
      <alignment horizontal="center" vertical="center"/>
    </xf>
    <xf numFmtId="1" fontId="17" fillId="0" borderId="60" xfId="1" applyNumberFormat="1" applyFont="1" applyFill="1" applyBorder="1" applyAlignment="1">
      <alignment horizontal="center" vertical="center"/>
    </xf>
    <xf numFmtId="0" fontId="21" fillId="0" borderId="0" xfId="1" applyFont="1" applyFill="1" applyBorder="1"/>
    <xf numFmtId="0" fontId="17" fillId="0" borderId="0" xfId="1" applyFont="1" applyFill="1" applyBorder="1" applyAlignment="1">
      <alignment horizontal="left" wrapText="1"/>
    </xf>
    <xf numFmtId="0" fontId="21" fillId="0" borderId="0" xfId="1" applyFont="1" applyFill="1" applyBorder="1" applyAlignment="1">
      <alignment horizontal="left" wrapText="1"/>
    </xf>
    <xf numFmtId="0" fontId="21" fillId="0" borderId="0" xfId="1" applyFont="1" applyFill="1" applyBorder="1" applyAlignment="1">
      <alignment horizontal="center"/>
    </xf>
    <xf numFmtId="0" fontId="21" fillId="0" borderId="0" xfId="1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3" borderId="23" xfId="1" applyFont="1" applyFill="1" applyBorder="1" applyAlignment="1">
      <alignment vertical="center"/>
    </xf>
    <xf numFmtId="0" fontId="5" fillId="3" borderId="34" xfId="1" applyFont="1" applyFill="1" applyBorder="1" applyAlignment="1">
      <alignment vertical="center"/>
    </xf>
    <xf numFmtId="9" fontId="5" fillId="3" borderId="25" xfId="1" applyNumberFormat="1" applyFont="1" applyFill="1" applyBorder="1" applyAlignment="1">
      <alignment vertical="center"/>
    </xf>
    <xf numFmtId="9" fontId="5" fillId="3" borderId="26" xfId="1" applyNumberFormat="1" applyFont="1" applyFill="1" applyBorder="1" applyAlignment="1">
      <alignment vertical="center"/>
    </xf>
    <xf numFmtId="9" fontId="5" fillId="3" borderId="36" xfId="1" applyNumberFormat="1" applyFont="1" applyFill="1" applyBorder="1" applyAlignment="1">
      <alignment vertical="center"/>
    </xf>
    <xf numFmtId="1" fontId="11" fillId="0" borderId="4" xfId="0" applyNumberFormat="1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left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 applyProtection="1">
      <alignment horizontal="left" vertical="center" wrapText="1"/>
      <protection locked="0"/>
    </xf>
    <xf numFmtId="0" fontId="29" fillId="0" borderId="11" xfId="0" applyFont="1" applyFill="1" applyBorder="1" applyAlignment="1">
      <alignment horizontal="center" vertical="center" wrapText="1"/>
    </xf>
    <xf numFmtId="1" fontId="11" fillId="0" borderId="46" xfId="0" applyNumberFormat="1" applyFont="1" applyFill="1" applyBorder="1" applyAlignment="1">
      <alignment horizontal="center" vertical="center"/>
    </xf>
    <xf numFmtId="0" fontId="5" fillId="3" borderId="26" xfId="1" applyFont="1" applyFill="1" applyBorder="1" applyAlignment="1">
      <alignment horizontal="center" vertical="center"/>
    </xf>
    <xf numFmtId="0" fontId="5" fillId="3" borderId="36" xfId="1" applyFont="1" applyFill="1" applyBorder="1" applyAlignment="1">
      <alignment horizontal="center" vertical="center"/>
    </xf>
    <xf numFmtId="1" fontId="11" fillId="0" borderId="11" xfId="0" applyNumberFormat="1" applyFont="1" applyFill="1" applyBorder="1" applyAlignment="1" applyProtection="1">
      <alignment horizontal="center" vertical="center"/>
      <protection hidden="1"/>
    </xf>
    <xf numFmtId="1" fontId="11" fillId="0" borderId="49" xfId="0" applyNumberFormat="1" applyFont="1" applyFill="1" applyBorder="1" applyAlignment="1" applyProtection="1">
      <alignment horizontal="center" vertical="center"/>
      <protection hidden="1"/>
    </xf>
    <xf numFmtId="0" fontId="5" fillId="3" borderId="54" xfId="1" applyFont="1" applyFill="1" applyBorder="1" applyAlignment="1">
      <alignment horizontal="center" vertical="center"/>
    </xf>
    <xf numFmtId="0" fontId="5" fillId="3" borderId="48" xfId="1" applyFont="1" applyFill="1" applyBorder="1" applyAlignment="1">
      <alignment horizontal="center" vertical="center"/>
    </xf>
    <xf numFmtId="0" fontId="5" fillId="3" borderId="55" xfId="1" applyFont="1" applyFill="1" applyBorder="1" applyAlignment="1">
      <alignment horizontal="center" vertical="center"/>
    </xf>
    <xf numFmtId="0" fontId="5" fillId="3" borderId="25" xfId="1" applyFont="1" applyFill="1" applyBorder="1" applyAlignment="1">
      <alignment horizontal="center" vertical="center"/>
    </xf>
    <xf numFmtId="1" fontId="11" fillId="0" borderId="6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left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0" fontId="39" fillId="0" borderId="0" xfId="0" applyFont="1" applyFill="1"/>
    <xf numFmtId="0" fontId="11" fillId="0" borderId="1" xfId="0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21" fillId="0" borderId="0" xfId="0" applyFont="1" applyFill="1" applyAlignment="1">
      <alignment wrapText="1"/>
    </xf>
    <xf numFmtId="1" fontId="10" fillId="0" borderId="40" xfId="1" applyNumberFormat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left"/>
    </xf>
    <xf numFmtId="0" fontId="17" fillId="0" borderId="0" xfId="5" applyFont="1" applyFill="1" applyBorder="1" applyAlignment="1">
      <alignment horizontal="left" vertical="center"/>
    </xf>
    <xf numFmtId="0" fontId="21" fillId="0" borderId="0" xfId="5" applyFont="1" applyFill="1" applyBorder="1" applyAlignment="1">
      <alignment horizontal="left" vertical="center"/>
    </xf>
    <xf numFmtId="1" fontId="28" fillId="9" borderId="53" xfId="0" applyNumberFormat="1" applyFont="1" applyFill="1" applyBorder="1" applyAlignment="1">
      <alignment horizontal="center" vertical="center"/>
    </xf>
    <xf numFmtId="0" fontId="29" fillId="0" borderId="53" xfId="0" applyFont="1" applyFill="1" applyBorder="1" applyAlignment="1" applyProtection="1">
      <alignment horizontal="center" vertical="center" wrapText="1"/>
      <protection locked="0"/>
    </xf>
    <xf numFmtId="1" fontId="28" fillId="0" borderId="53" xfId="0" applyNumberFormat="1" applyFont="1" applyFill="1" applyBorder="1" applyAlignment="1">
      <alignment horizontal="center" vertical="center" wrapText="1"/>
    </xf>
    <xf numFmtId="1" fontId="29" fillId="0" borderId="3" xfId="0" applyNumberFormat="1" applyFont="1" applyFill="1" applyBorder="1" applyAlignment="1">
      <alignment horizontal="center" vertical="center" wrapText="1"/>
    </xf>
    <xf numFmtId="1" fontId="11" fillId="0" borderId="45" xfId="0" applyNumberFormat="1" applyFont="1" applyFill="1" applyBorder="1" applyAlignment="1">
      <alignment horizontal="center" vertical="center"/>
    </xf>
    <xf numFmtId="1" fontId="11" fillId="0" borderId="2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65" fontId="28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Fill="1" applyBorder="1" applyAlignment="1" applyProtection="1">
      <alignment horizontal="left" vertical="center" wrapText="1"/>
      <protection locked="0"/>
    </xf>
    <xf numFmtId="0" fontId="28" fillId="0" borderId="5" xfId="0" applyFont="1" applyFill="1" applyBorder="1" applyAlignment="1">
      <alignment horizontal="center" vertical="center" wrapText="1"/>
    </xf>
    <xf numFmtId="1" fontId="29" fillId="0" borderId="4" xfId="0" applyNumberFormat="1" applyFont="1" applyFill="1" applyBorder="1" applyAlignment="1">
      <alignment horizontal="center" vertical="center" wrapText="1"/>
    </xf>
    <xf numFmtId="1" fontId="29" fillId="0" borderId="5" xfId="0" applyNumberFormat="1" applyFont="1" applyFill="1" applyBorder="1" applyAlignment="1">
      <alignment horizontal="center" vertical="center" wrapText="1"/>
    </xf>
    <xf numFmtId="1" fontId="29" fillId="0" borderId="6" xfId="0" applyNumberFormat="1" applyFont="1" applyFill="1" applyBorder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29" fillId="0" borderId="58" xfId="0" applyFont="1" applyFill="1" applyBorder="1" applyAlignment="1" applyProtection="1">
      <alignment horizontal="center" vertical="center" wrapText="1"/>
      <protection locked="0"/>
    </xf>
    <xf numFmtId="1" fontId="28" fillId="0" borderId="58" xfId="0" applyNumberFormat="1" applyFont="1" applyFill="1" applyBorder="1" applyAlignment="1">
      <alignment horizontal="center" vertical="center" wrapText="1"/>
    </xf>
    <xf numFmtId="1" fontId="29" fillId="0" borderId="19" xfId="0" applyNumberFormat="1" applyFont="1" applyFill="1" applyBorder="1" applyAlignment="1">
      <alignment horizontal="center" vertical="center" wrapText="1"/>
    </xf>
    <xf numFmtId="1" fontId="29" fillId="0" borderId="11" xfId="0" applyNumberFormat="1" applyFont="1" applyFill="1" applyBorder="1" applyAlignment="1">
      <alignment horizontal="center" vertical="center" wrapText="1"/>
    </xf>
    <xf numFmtId="1" fontId="29" fillId="0" borderId="18" xfId="0" applyNumberFormat="1" applyFont="1" applyFill="1" applyBorder="1" applyAlignment="1">
      <alignment horizontal="center" vertical="center" wrapText="1"/>
    </xf>
    <xf numFmtId="1" fontId="29" fillId="0" borderId="5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47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vertical="center" wrapText="1"/>
    </xf>
    <xf numFmtId="0" fontId="28" fillId="9" borderId="9" xfId="0" applyNumberFormat="1" applyFont="1" applyFill="1" applyBorder="1" applyAlignment="1" applyProtection="1">
      <alignment horizontal="center" vertical="center"/>
      <protection locked="0"/>
    </xf>
    <xf numFmtId="0" fontId="28" fillId="9" borderId="9" xfId="0" applyFont="1" applyFill="1" applyBorder="1" applyAlignment="1" applyProtection="1">
      <alignment horizontal="center" vertical="center"/>
      <protection locked="0"/>
    </xf>
    <xf numFmtId="0" fontId="30" fillId="9" borderId="4" xfId="0" applyFont="1" applyFill="1" applyBorder="1" applyAlignment="1">
      <alignment horizontal="center" vertical="center"/>
    </xf>
    <xf numFmtId="0" fontId="28" fillId="9" borderId="21" xfId="0" applyFont="1" applyFill="1" applyBorder="1" applyAlignment="1">
      <alignment horizontal="center" vertical="center"/>
    </xf>
    <xf numFmtId="1" fontId="28" fillId="9" borderId="9" xfId="0" applyNumberFormat="1" applyFont="1" applyFill="1" applyBorder="1" applyAlignment="1">
      <alignment horizontal="center" vertical="center"/>
    </xf>
    <xf numFmtId="0" fontId="28" fillId="9" borderId="9" xfId="0" applyFont="1" applyFill="1" applyBorder="1" applyAlignment="1">
      <alignment horizontal="center" vertical="center" wrapText="1"/>
    </xf>
    <xf numFmtId="0" fontId="31" fillId="9" borderId="60" xfId="0" applyFont="1" applyFill="1" applyBorder="1" applyAlignment="1">
      <alignment horizontal="center" vertical="center" wrapText="1"/>
    </xf>
    <xf numFmtId="1" fontId="28" fillId="9" borderId="4" xfId="0" applyNumberFormat="1" applyFont="1" applyFill="1" applyBorder="1" applyAlignment="1">
      <alignment horizontal="center" vertical="center"/>
    </xf>
    <xf numFmtId="0" fontId="28" fillId="9" borderId="3" xfId="0" applyFont="1" applyFill="1" applyBorder="1" applyAlignment="1">
      <alignment horizontal="center" vertical="center"/>
    </xf>
    <xf numFmtId="0" fontId="28" fillId="9" borderId="4" xfId="0" applyFont="1" applyFill="1" applyBorder="1" applyAlignment="1">
      <alignment horizontal="center" vertical="center" wrapText="1"/>
    </xf>
    <xf numFmtId="0" fontId="38" fillId="9" borderId="4" xfId="0" applyFont="1" applyFill="1" applyBorder="1" applyAlignment="1">
      <alignment horizontal="center" vertical="center"/>
    </xf>
    <xf numFmtId="0" fontId="28" fillId="9" borderId="10" xfId="0" applyFont="1" applyFill="1" applyBorder="1" applyAlignment="1">
      <alignment horizontal="center" vertical="center"/>
    </xf>
    <xf numFmtId="0" fontId="28" fillId="9" borderId="22" xfId="0" applyFont="1" applyFill="1" applyBorder="1" applyAlignment="1">
      <alignment vertical="center" wrapText="1"/>
    </xf>
    <xf numFmtId="0" fontId="28" fillId="9" borderId="9" xfId="0" applyFont="1" applyFill="1" applyBorder="1" applyAlignment="1">
      <alignment horizontal="center" vertical="center"/>
    </xf>
    <xf numFmtId="0" fontId="30" fillId="9" borderId="9" xfId="0" applyFont="1" applyFill="1" applyBorder="1" applyAlignment="1">
      <alignment horizontal="center" vertical="center"/>
    </xf>
    <xf numFmtId="0" fontId="28" fillId="9" borderId="21" xfId="0" applyFont="1" applyFill="1" applyBorder="1" applyAlignment="1" applyProtection="1">
      <alignment horizontal="center" vertical="center"/>
      <protection locked="0"/>
    </xf>
    <xf numFmtId="1" fontId="28" fillId="9" borderId="9" xfId="0" applyNumberFormat="1" applyFont="1" applyFill="1" applyBorder="1" applyAlignment="1" applyProtection="1">
      <alignment horizontal="center" vertical="center"/>
      <protection locked="0"/>
    </xf>
    <xf numFmtId="0" fontId="28" fillId="9" borderId="10" xfId="0" applyFont="1" applyFill="1" applyBorder="1" applyAlignment="1">
      <alignment horizontal="center" vertical="center" wrapText="1"/>
    </xf>
    <xf numFmtId="0" fontId="21" fillId="9" borderId="0" xfId="0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 wrapText="1"/>
    </xf>
    <xf numFmtId="0" fontId="30" fillId="9" borderId="8" xfId="0" applyFont="1" applyFill="1" applyBorder="1" applyAlignment="1">
      <alignment horizontal="center" vertical="center"/>
    </xf>
    <xf numFmtId="0" fontId="28" fillId="9" borderId="14" xfId="0" applyFont="1" applyFill="1" applyBorder="1" applyAlignment="1">
      <alignment horizontal="center" vertical="center"/>
    </xf>
    <xf numFmtId="0" fontId="29" fillId="9" borderId="52" xfId="0" applyFont="1" applyFill="1" applyBorder="1" applyAlignment="1">
      <alignment horizontal="center" vertical="center"/>
    </xf>
    <xf numFmtId="1" fontId="28" fillId="9" borderId="52" xfId="0" applyNumberFormat="1" applyFont="1" applyFill="1" applyBorder="1" applyAlignment="1">
      <alignment horizontal="center" vertical="center"/>
    </xf>
    <xf numFmtId="1" fontId="28" fillId="9" borderId="8" xfId="0" applyNumberFormat="1" applyFont="1" applyFill="1" applyBorder="1" applyAlignment="1">
      <alignment horizontal="center" vertical="center"/>
    </xf>
    <xf numFmtId="1" fontId="11" fillId="0" borderId="9" xfId="0" applyNumberFormat="1" applyFont="1" applyFill="1" applyBorder="1" applyAlignment="1">
      <alignment horizontal="center" vertical="center"/>
    </xf>
    <xf numFmtId="1" fontId="11" fillId="0" borderId="8" xfId="0" applyNumberFormat="1" applyFont="1" applyFill="1" applyBorder="1" applyAlignment="1" applyProtection="1">
      <alignment horizontal="center" vertical="center"/>
      <protection locked="0"/>
    </xf>
    <xf numFmtId="1" fontId="11" fillId="0" borderId="32" xfId="0" applyNumberFormat="1" applyFont="1" applyFill="1" applyBorder="1" applyAlignment="1" applyProtection="1">
      <alignment horizontal="center" vertical="center"/>
      <protection locked="0"/>
    </xf>
    <xf numFmtId="0" fontId="6" fillId="0" borderId="65" xfId="1" applyFont="1" applyFill="1" applyBorder="1" applyAlignment="1">
      <alignment horizontal="centerContinuous"/>
    </xf>
    <xf numFmtId="0" fontId="6" fillId="0" borderId="31" xfId="1" applyFont="1" applyFill="1" applyBorder="1" applyAlignment="1">
      <alignment horizontal="centerContinuous"/>
    </xf>
    <xf numFmtId="0" fontId="6" fillId="0" borderId="26" xfId="1" applyFont="1" applyFill="1" applyBorder="1" applyAlignment="1">
      <alignment horizontal="centerContinuous"/>
    </xf>
    <xf numFmtId="0" fontId="6" fillId="0" borderId="66" xfId="1" applyFont="1" applyFill="1" applyBorder="1" applyAlignment="1">
      <alignment horizontal="centerContinuous"/>
    </xf>
    <xf numFmtId="0" fontId="6" fillId="0" borderId="35" xfId="1" applyFont="1" applyFill="1" applyBorder="1" applyAlignment="1">
      <alignment horizontal="centerContinuous"/>
    </xf>
    <xf numFmtId="0" fontId="6" fillId="0" borderId="36" xfId="1" applyFont="1" applyFill="1" applyBorder="1" applyAlignment="1">
      <alignment horizontal="centerContinuous"/>
    </xf>
    <xf numFmtId="0" fontId="6" fillId="0" borderId="27" xfId="1" applyFont="1" applyFill="1" applyBorder="1" applyAlignment="1">
      <alignment horizontal="centerContinuous"/>
    </xf>
    <xf numFmtId="0" fontId="6" fillId="0" borderId="31" xfId="1" applyFont="1" applyFill="1" applyBorder="1" applyAlignment="1">
      <alignment horizontal="center"/>
    </xf>
    <xf numFmtId="0" fontId="11" fillId="9" borderId="13" xfId="0" applyFont="1" applyFill="1" applyBorder="1" applyAlignment="1">
      <alignment horizontal="centerContinuous"/>
    </xf>
    <xf numFmtId="0" fontId="11" fillId="9" borderId="69" xfId="0" applyFont="1" applyFill="1" applyBorder="1" applyAlignment="1">
      <alignment horizontal="centerContinuous"/>
    </xf>
    <xf numFmtId="0" fontId="9" fillId="0" borderId="0" xfId="2" applyFont="1" applyFill="1" applyAlignment="1">
      <alignment wrapText="1"/>
    </xf>
    <xf numFmtId="0" fontId="17" fillId="4" borderId="40" xfId="1" applyFont="1" applyFill="1" applyBorder="1" applyAlignment="1">
      <alignment horizontal="center" vertical="center"/>
    </xf>
    <xf numFmtId="0" fontId="17" fillId="4" borderId="41" xfId="1" applyFont="1" applyFill="1" applyBorder="1" applyAlignment="1">
      <alignment horizontal="center" vertical="center"/>
    </xf>
    <xf numFmtId="0" fontId="17" fillId="4" borderId="42" xfId="1" applyFont="1" applyFill="1" applyBorder="1" applyAlignment="1">
      <alignment horizontal="center" vertical="center"/>
    </xf>
    <xf numFmtId="166" fontId="3" fillId="0" borderId="0" xfId="0" applyNumberFormat="1" applyFont="1" applyFill="1" applyAlignment="1">
      <alignment horizontal="center" vertical="center" wrapText="1"/>
    </xf>
    <xf numFmtId="166" fontId="24" fillId="0" borderId="0" xfId="0" applyNumberFormat="1" applyFont="1" applyAlignment="1">
      <alignment wrapText="1"/>
    </xf>
    <xf numFmtId="166" fontId="22" fillId="0" borderId="0" xfId="0" applyNumberFormat="1" applyFont="1" applyAlignment="1">
      <alignment wrapText="1"/>
    </xf>
    <xf numFmtId="166" fontId="24" fillId="0" borderId="0" xfId="0" applyNumberFormat="1" applyFont="1" applyFill="1" applyAlignment="1">
      <alignment wrapText="1"/>
    </xf>
    <xf numFmtId="166" fontId="17" fillId="0" borderId="0" xfId="1" applyNumberFormat="1" applyFont="1" applyFill="1" applyBorder="1" applyAlignment="1">
      <alignment horizontal="left"/>
    </xf>
    <xf numFmtId="166" fontId="21" fillId="0" borderId="0" xfId="1" applyNumberFormat="1" applyFont="1" applyFill="1" applyBorder="1" applyAlignment="1">
      <alignment horizontal="left"/>
    </xf>
    <xf numFmtId="166" fontId="21" fillId="0" borderId="0" xfId="1" applyNumberFormat="1" applyFont="1" applyFill="1"/>
    <xf numFmtId="166" fontId="17" fillId="0" borderId="0" xfId="5" applyNumberFormat="1" applyFont="1" applyFill="1" applyBorder="1" applyAlignment="1">
      <alignment horizontal="left" vertical="center"/>
    </xf>
    <xf numFmtId="166" fontId="21" fillId="0" borderId="0" xfId="5" applyNumberFormat="1" applyFont="1" applyFill="1" applyBorder="1" applyAlignment="1">
      <alignment horizontal="left" vertical="center"/>
    </xf>
    <xf numFmtId="166" fontId="21" fillId="0" borderId="0" xfId="1" applyNumberFormat="1" applyFont="1" applyFill="1" applyAlignment="1">
      <alignment horizontal="center"/>
    </xf>
    <xf numFmtId="1" fontId="20" fillId="0" borderId="0" xfId="12" applyNumberFormat="1" applyFont="1" applyAlignment="1">
      <alignment wrapText="1"/>
    </xf>
    <xf numFmtId="1" fontId="11" fillId="0" borderId="9" xfId="0" applyNumberFormat="1" applyFont="1" applyFill="1" applyBorder="1" applyAlignment="1" applyProtection="1">
      <alignment horizontal="center" vertical="center"/>
      <protection locked="0"/>
    </xf>
    <xf numFmtId="1" fontId="11" fillId="0" borderId="45" xfId="0" applyNumberFormat="1" applyFont="1" applyFill="1" applyBorder="1" applyAlignment="1" applyProtection="1">
      <alignment horizontal="center" vertical="center"/>
      <protection locked="0"/>
    </xf>
    <xf numFmtId="0" fontId="28" fillId="9" borderId="11" xfId="0" applyFont="1" applyFill="1" applyBorder="1" applyAlignment="1">
      <alignment horizontal="center" vertical="center" wrapText="1"/>
    </xf>
    <xf numFmtId="0" fontId="30" fillId="9" borderId="11" xfId="0" applyFont="1" applyFill="1" applyBorder="1" applyAlignment="1">
      <alignment horizontal="center" vertical="center"/>
    </xf>
    <xf numFmtId="0" fontId="28" fillId="9" borderId="71" xfId="0" applyFont="1" applyFill="1" applyBorder="1" applyAlignment="1">
      <alignment horizontal="center" vertical="center" wrapText="1"/>
    </xf>
    <xf numFmtId="1" fontId="11" fillId="0" borderId="57" xfId="0" applyNumberFormat="1" applyFont="1" applyFill="1" applyBorder="1" applyAlignment="1">
      <alignment horizontal="center" vertical="center"/>
    </xf>
    <xf numFmtId="1" fontId="11" fillId="0" borderId="1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43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45" xfId="1" applyFont="1" applyFill="1" applyBorder="1" applyAlignment="1">
      <alignment horizontal="center" vertical="center"/>
    </xf>
    <xf numFmtId="0" fontId="28" fillId="9" borderId="3" xfId="0" applyFont="1" applyFill="1" applyBorder="1" applyAlignment="1">
      <alignment vertical="center" wrapText="1"/>
    </xf>
    <xf numFmtId="1" fontId="28" fillId="9" borderId="4" xfId="0" applyNumberFormat="1" applyFont="1" applyFill="1" applyBorder="1" applyAlignment="1">
      <alignment horizontal="center" vertical="center" wrapText="1"/>
    </xf>
    <xf numFmtId="1" fontId="28" fillId="9" borderId="11" xfId="0" applyNumberFormat="1" applyFont="1" applyFill="1" applyBorder="1" applyAlignment="1">
      <alignment horizontal="center" vertical="center" wrapText="1"/>
    </xf>
    <xf numFmtId="1" fontId="28" fillId="9" borderId="1" xfId="0" applyNumberFormat="1" applyFont="1" applyFill="1" applyBorder="1" applyAlignment="1">
      <alignment horizontal="center" vertical="center"/>
    </xf>
    <xf numFmtId="0" fontId="28" fillId="9" borderId="20" xfId="0" applyFont="1" applyFill="1" applyBorder="1" applyAlignment="1" applyProtection="1">
      <alignment horizontal="center" vertical="center"/>
      <protection locked="0"/>
    </xf>
    <xf numFmtId="0" fontId="11" fillId="11" borderId="43" xfId="0" applyFont="1" applyFill="1" applyBorder="1" applyAlignment="1">
      <alignment horizontal="center" vertical="center"/>
    </xf>
    <xf numFmtId="0" fontId="11" fillId="11" borderId="9" xfId="0" applyFont="1" applyFill="1" applyBorder="1" applyAlignment="1">
      <alignment horizontal="center" vertical="center"/>
    </xf>
    <xf numFmtId="1" fontId="11" fillId="11" borderId="9" xfId="0" applyNumberFormat="1" applyFont="1" applyFill="1" applyBorder="1" applyAlignment="1" applyProtection="1">
      <alignment horizontal="center" vertical="center"/>
      <protection hidden="1"/>
    </xf>
    <xf numFmtId="1" fontId="11" fillId="11" borderId="45" xfId="0" applyNumberFormat="1" applyFont="1" applyFill="1" applyBorder="1" applyAlignment="1" applyProtection="1">
      <alignment horizontal="center" vertical="center"/>
      <protection hidden="1"/>
    </xf>
    <xf numFmtId="0" fontId="11" fillId="11" borderId="6" xfId="0" applyFont="1" applyFill="1" applyBorder="1" applyAlignment="1">
      <alignment horizontal="center" vertical="center"/>
    </xf>
    <xf numFmtId="0" fontId="11" fillId="11" borderId="4" xfId="0" applyFont="1" applyFill="1" applyBorder="1" applyAlignment="1">
      <alignment horizontal="center" vertical="center"/>
    </xf>
    <xf numFmtId="1" fontId="11" fillId="11" borderId="4" xfId="0" applyNumberFormat="1" applyFont="1" applyFill="1" applyBorder="1" applyAlignment="1" applyProtection="1">
      <alignment horizontal="center" vertical="center"/>
      <protection hidden="1"/>
    </xf>
    <xf numFmtId="1" fontId="11" fillId="11" borderId="46" xfId="0" applyNumberFormat="1" applyFont="1" applyFill="1" applyBorder="1" applyAlignment="1" applyProtection="1">
      <alignment horizontal="center" vertical="center"/>
      <protection hidden="1"/>
    </xf>
    <xf numFmtId="0" fontId="11" fillId="9" borderId="16" xfId="0" applyFont="1" applyFill="1" applyBorder="1" applyAlignment="1">
      <alignment horizontal="center" vertical="center"/>
    </xf>
    <xf numFmtId="0" fontId="11" fillId="9" borderId="7" xfId="0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0" fontId="11" fillId="9" borderId="32" xfId="0" applyFont="1" applyFill="1" applyBorder="1" applyAlignment="1">
      <alignment horizontal="center" vertical="center"/>
    </xf>
    <xf numFmtId="0" fontId="11" fillId="9" borderId="15" xfId="0" applyFont="1" applyFill="1" applyBorder="1" applyAlignment="1">
      <alignment horizontal="center" vertical="center"/>
    </xf>
    <xf numFmtId="0" fontId="11" fillId="9" borderId="28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47" xfId="0" applyFont="1" applyFill="1" applyBorder="1" applyAlignment="1">
      <alignment horizontal="center" vertical="center"/>
    </xf>
    <xf numFmtId="0" fontId="11" fillId="9" borderId="30" xfId="0" applyFont="1" applyFill="1" applyBorder="1" applyAlignment="1">
      <alignment horizontal="center" vertical="center"/>
    </xf>
    <xf numFmtId="0" fontId="5" fillId="9" borderId="0" xfId="1" applyFont="1" applyFill="1" applyAlignment="1">
      <alignment wrapText="1"/>
    </xf>
    <xf numFmtId="0" fontId="29" fillId="9" borderId="60" xfId="0" applyFont="1" applyFill="1" applyBorder="1" applyAlignment="1">
      <alignment horizontal="center" vertical="center"/>
    </xf>
    <xf numFmtId="0" fontId="28" fillId="9" borderId="43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vertical="center" wrapText="1"/>
    </xf>
    <xf numFmtId="0" fontId="25" fillId="9" borderId="60" xfId="0" applyFont="1" applyFill="1" applyBorder="1" applyAlignment="1">
      <alignment horizontal="center" vertical="center"/>
    </xf>
    <xf numFmtId="165" fontId="28" fillId="9" borderId="43" xfId="0" applyNumberFormat="1" applyFont="1" applyFill="1" applyBorder="1" applyAlignment="1" applyProtection="1">
      <alignment horizontal="center" vertical="center" wrapText="1"/>
      <protection locked="0"/>
    </xf>
    <xf numFmtId="0" fontId="28" fillId="9" borderId="9" xfId="0" applyNumberFormat="1" applyFont="1" applyFill="1" applyBorder="1" applyAlignment="1" applyProtection="1">
      <alignment horizontal="center" vertical="center" wrapText="1"/>
      <protection locked="0"/>
    </xf>
    <xf numFmtId="0" fontId="29" fillId="9" borderId="9" xfId="0" applyFont="1" applyFill="1" applyBorder="1" applyAlignment="1" applyProtection="1">
      <alignment horizontal="center" vertical="center" wrapText="1"/>
      <protection locked="0"/>
    </xf>
    <xf numFmtId="0" fontId="28" fillId="9" borderId="20" xfId="0" applyFont="1" applyFill="1" applyBorder="1" applyAlignment="1">
      <alignment horizontal="center" vertical="center" wrapText="1"/>
    </xf>
    <xf numFmtId="0" fontId="29" fillId="9" borderId="60" xfId="0" applyFont="1" applyFill="1" applyBorder="1" applyAlignment="1" applyProtection="1">
      <alignment horizontal="center" vertical="center" wrapText="1"/>
      <protection locked="0"/>
    </xf>
    <xf numFmtId="1" fontId="28" fillId="9" borderId="60" xfId="0" applyNumberFormat="1" applyFont="1" applyFill="1" applyBorder="1" applyAlignment="1">
      <alignment horizontal="center" vertical="center" wrapText="1"/>
    </xf>
    <xf numFmtId="1" fontId="28" fillId="9" borderId="9" xfId="0" applyNumberFormat="1" applyFont="1" applyFill="1" applyBorder="1" applyAlignment="1">
      <alignment horizontal="center" vertical="center" wrapText="1"/>
    </xf>
    <xf numFmtId="1" fontId="28" fillId="9" borderId="20" xfId="0" applyNumberFormat="1" applyFont="1" applyFill="1" applyBorder="1" applyAlignment="1">
      <alignment horizontal="center" vertical="center" wrapText="1"/>
    </xf>
    <xf numFmtId="1" fontId="21" fillId="9" borderId="67" xfId="1" applyNumberFormat="1" applyFont="1" applyFill="1" applyBorder="1" applyAlignment="1">
      <alignment horizontal="center" vertical="center"/>
    </xf>
    <xf numFmtId="0" fontId="28" fillId="0" borderId="4" xfId="0" applyFont="1" applyFill="1" applyBorder="1" applyAlignment="1" applyProtection="1">
      <alignment horizontal="center" vertical="center"/>
      <protection locked="0"/>
    </xf>
    <xf numFmtId="0" fontId="28" fillId="0" borderId="5" xfId="0" applyFont="1" applyFill="1" applyBorder="1" applyAlignment="1" applyProtection="1">
      <alignment horizontal="center" vertical="center"/>
      <protection locked="0"/>
    </xf>
    <xf numFmtId="0" fontId="29" fillId="0" borderId="53" xfId="0" applyFont="1" applyFill="1" applyBorder="1" applyAlignment="1" applyProtection="1">
      <alignment horizontal="center" vertical="center"/>
      <protection locked="0"/>
    </xf>
    <xf numFmtId="1" fontId="28" fillId="0" borderId="53" xfId="0" applyNumberFormat="1" applyFont="1" applyFill="1" applyBorder="1" applyAlignment="1">
      <alignment horizontal="center" vertical="center"/>
    </xf>
    <xf numFmtId="1" fontId="28" fillId="0" borderId="4" xfId="0" applyNumberFormat="1" applyFont="1" applyFill="1" applyBorder="1" applyAlignment="1" applyProtection="1">
      <alignment horizontal="center" vertical="center"/>
      <protection locked="0"/>
    </xf>
    <xf numFmtId="0" fontId="28" fillId="0" borderId="6" xfId="0" applyFont="1" applyFill="1" applyBorder="1" applyAlignment="1" applyProtection="1">
      <alignment horizontal="center" vertical="center"/>
      <protection locked="0"/>
    </xf>
    <xf numFmtId="0" fontId="36" fillId="0" borderId="4" xfId="0" applyNumberFormat="1" applyFont="1" applyFill="1" applyBorder="1" applyAlignment="1" applyProtection="1">
      <alignment vertical="center" wrapText="1"/>
      <protection locked="0"/>
    </xf>
    <xf numFmtId="0" fontId="36" fillId="0" borderId="4" xfId="0" applyFont="1" applyFill="1" applyBorder="1" applyAlignment="1" applyProtection="1">
      <alignment horizontal="center" vertical="center"/>
      <protection locked="0"/>
    </xf>
    <xf numFmtId="0" fontId="36" fillId="0" borderId="5" xfId="0" applyFont="1" applyFill="1" applyBorder="1" applyAlignment="1" applyProtection="1">
      <alignment horizontal="center" vertical="center"/>
      <protection locked="0"/>
    </xf>
    <xf numFmtId="0" fontId="37" fillId="0" borderId="53" xfId="0" applyFont="1" applyFill="1" applyBorder="1" applyAlignment="1" applyProtection="1">
      <alignment horizontal="center" vertical="center"/>
      <protection locked="0"/>
    </xf>
    <xf numFmtId="1" fontId="36" fillId="0" borderId="53" xfId="0" applyNumberFormat="1" applyFont="1" applyFill="1" applyBorder="1" applyAlignment="1">
      <alignment horizontal="center" vertical="center"/>
    </xf>
    <xf numFmtId="1" fontId="36" fillId="0" borderId="4" xfId="0" applyNumberFormat="1" applyFont="1" applyFill="1" applyBorder="1" applyAlignment="1" applyProtection="1">
      <alignment horizontal="center" vertical="center"/>
      <protection locked="0"/>
    </xf>
    <xf numFmtId="1" fontId="36" fillId="0" borderId="5" xfId="0" applyNumberFormat="1" applyFont="1" applyFill="1" applyBorder="1" applyAlignment="1" applyProtection="1">
      <alignment horizontal="center" vertical="center"/>
      <protection locked="0"/>
    </xf>
    <xf numFmtId="0" fontId="28" fillId="0" borderId="4" xfId="0" applyFont="1" applyFill="1" applyBorder="1" applyAlignment="1" applyProtection="1">
      <alignment vertical="center" wrapText="1"/>
      <protection locked="0"/>
    </xf>
    <xf numFmtId="0" fontId="36" fillId="0" borderId="4" xfId="0" applyFont="1" applyFill="1" applyBorder="1" applyAlignment="1" applyProtection="1">
      <alignment vertical="center" wrapText="1"/>
      <protection locked="0"/>
    </xf>
    <xf numFmtId="0" fontId="29" fillId="0" borderId="9" xfId="0" applyFont="1" applyFill="1" applyBorder="1" applyAlignment="1">
      <alignment horizontal="center" vertical="center"/>
    </xf>
    <xf numFmtId="1" fontId="28" fillId="0" borderId="60" xfId="0" applyNumberFormat="1" applyFont="1" applyFill="1" applyBorder="1" applyAlignment="1">
      <alignment horizontal="center" vertical="center"/>
    </xf>
    <xf numFmtId="1" fontId="28" fillId="0" borderId="9" xfId="0" applyNumberFormat="1" applyFont="1" applyFill="1" applyBorder="1" applyAlignment="1" applyProtection="1">
      <alignment horizontal="center" vertical="center"/>
      <protection locked="0"/>
    </xf>
    <xf numFmtId="0" fontId="36" fillId="0" borderId="5" xfId="0" applyFont="1" applyFill="1" applyBorder="1" applyAlignment="1" applyProtection="1">
      <alignment horizontal="left" vertical="center" wrapText="1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Alignment="1">
      <alignment horizontal="left" wrapText="1"/>
    </xf>
    <xf numFmtId="0" fontId="10" fillId="0" borderId="0" xfId="1" applyFont="1" applyFill="1" applyBorder="1" applyAlignment="1">
      <alignment horizontal="left" wrapText="1"/>
    </xf>
    <xf numFmtId="0" fontId="17" fillId="0" borderId="21" xfId="1" applyFont="1" applyFill="1" applyBorder="1" applyAlignment="1">
      <alignment horizontal="left" vertical="center"/>
    </xf>
    <xf numFmtId="0" fontId="17" fillId="0" borderId="10" xfId="1" applyFont="1" applyFill="1" applyBorder="1" applyAlignment="1">
      <alignment horizontal="left" vertical="center"/>
    </xf>
    <xf numFmtId="0" fontId="17" fillId="0" borderId="26" xfId="1" applyFont="1" applyFill="1" applyBorder="1" applyAlignment="1">
      <alignment horizontal="left" vertical="center"/>
    </xf>
    <xf numFmtId="166" fontId="24" fillId="4" borderId="0" xfId="0" applyNumberFormat="1" applyFont="1" applyFill="1" applyAlignment="1">
      <alignment wrapText="1"/>
    </xf>
    <xf numFmtId="0" fontId="28" fillId="0" borderId="7" xfId="0" applyFont="1" applyFill="1" applyBorder="1" applyAlignment="1" applyProtection="1">
      <alignment horizontal="center" vertical="center"/>
      <protection locked="0"/>
    </xf>
    <xf numFmtId="0" fontId="28" fillId="0" borderId="4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 applyProtection="1">
      <alignment horizontal="center" vertical="center"/>
      <protection locked="0"/>
    </xf>
    <xf numFmtId="1" fontId="11" fillId="0" borderId="49" xfId="0" applyNumberFormat="1" applyFont="1" applyFill="1" applyBorder="1" applyAlignment="1">
      <alignment horizontal="center" vertical="center"/>
    </xf>
    <xf numFmtId="1" fontId="11" fillId="0" borderId="47" xfId="0" applyNumberFormat="1" applyFont="1" applyFill="1" applyBorder="1" applyAlignment="1">
      <alignment horizontal="center" vertical="center"/>
    </xf>
    <xf numFmtId="1" fontId="11" fillId="0" borderId="43" xfId="0" applyNumberFormat="1" applyFont="1" applyFill="1" applyBorder="1" applyAlignment="1" applyProtection="1">
      <alignment horizontal="center" vertical="center"/>
      <protection locked="0"/>
    </xf>
    <xf numFmtId="1" fontId="11" fillId="0" borderId="43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" fontId="11" fillId="0" borderId="4" xfId="0" applyNumberFormat="1" applyFont="1" applyFill="1" applyBorder="1" applyAlignment="1" applyProtection="1">
      <alignment horizontal="center" vertical="center"/>
      <protection hidden="1"/>
    </xf>
    <xf numFmtId="1" fontId="11" fillId="0" borderId="46" xfId="0" applyNumberFormat="1" applyFont="1" applyFill="1" applyBorder="1" applyAlignment="1" applyProtection="1">
      <alignment horizontal="center" vertical="center"/>
      <protection hidden="1"/>
    </xf>
    <xf numFmtId="0" fontId="17" fillId="0" borderId="0" xfId="1" applyFont="1" applyFill="1" applyBorder="1" applyAlignment="1"/>
    <xf numFmtId="1" fontId="10" fillId="8" borderId="50" xfId="1" applyNumberFormat="1" applyFont="1" applyFill="1" applyBorder="1" applyAlignment="1">
      <alignment horizontal="center" vertical="center"/>
    </xf>
    <xf numFmtId="1" fontId="10" fillId="8" borderId="41" xfId="1" applyNumberFormat="1" applyFont="1" applyFill="1" applyBorder="1" applyAlignment="1">
      <alignment horizontal="center" vertical="center"/>
    </xf>
    <xf numFmtId="1" fontId="10" fillId="8" borderId="59" xfId="1" applyNumberFormat="1" applyFont="1" applyFill="1" applyBorder="1" applyAlignment="1">
      <alignment horizontal="center" vertical="center"/>
    </xf>
    <xf numFmtId="1" fontId="10" fillId="8" borderId="40" xfId="1" applyNumberFormat="1" applyFont="1" applyFill="1" applyBorder="1" applyAlignment="1">
      <alignment horizontal="center" vertical="center"/>
    </xf>
    <xf numFmtId="1" fontId="28" fillId="9" borderId="46" xfId="0" applyNumberFormat="1" applyFont="1" applyFill="1" applyBorder="1" applyAlignment="1">
      <alignment horizontal="center" vertical="center"/>
    </xf>
    <xf numFmtId="1" fontId="28" fillId="0" borderId="6" xfId="0" applyNumberFormat="1" applyFont="1" applyFill="1" applyBorder="1" applyAlignment="1" applyProtection="1">
      <alignment horizontal="center" vertical="center"/>
      <protection locked="0"/>
    </xf>
    <xf numFmtId="1" fontId="28" fillId="9" borderId="6" xfId="0" applyNumberFormat="1" applyFont="1" applyFill="1" applyBorder="1" applyAlignment="1" applyProtection="1">
      <alignment horizontal="center" vertical="center"/>
      <protection locked="0"/>
    </xf>
    <xf numFmtId="1" fontId="28" fillId="9" borderId="47" xfId="0" applyNumberFormat="1" applyFont="1" applyFill="1" applyBorder="1" applyAlignment="1">
      <alignment horizontal="center" vertical="center"/>
    </xf>
    <xf numFmtId="0" fontId="3" fillId="14" borderId="7" xfId="14" applyFont="1" applyFill="1" applyBorder="1" applyAlignment="1">
      <alignment horizontal="center" vertical="center"/>
    </xf>
    <xf numFmtId="0" fontId="3" fillId="14" borderId="8" xfId="14" applyFont="1" applyFill="1" applyBorder="1" applyAlignment="1">
      <alignment horizontal="center" vertical="center"/>
    </xf>
    <xf numFmtId="0" fontId="3" fillId="14" borderId="14" xfId="14" applyFont="1" applyFill="1" applyBorder="1" applyAlignment="1">
      <alignment horizontal="center" vertical="center"/>
    </xf>
    <xf numFmtId="0" fontId="3" fillId="14" borderId="32" xfId="14" applyFont="1" applyFill="1" applyBorder="1" applyAlignment="1">
      <alignment horizontal="center" vertical="center"/>
    </xf>
    <xf numFmtId="0" fontId="3" fillId="14" borderId="15" xfId="14" applyFont="1" applyFill="1" applyBorder="1" applyAlignment="1">
      <alignment horizontal="center" vertical="center"/>
    </xf>
    <xf numFmtId="0" fontId="3" fillId="14" borderId="64" xfId="14" applyFont="1" applyFill="1" applyBorder="1" applyAlignment="1">
      <alignment horizontal="center" vertical="center"/>
    </xf>
    <xf numFmtId="0" fontId="3" fillId="14" borderId="16" xfId="14" applyFont="1" applyFill="1" applyBorder="1" applyAlignment="1">
      <alignment horizontal="center" vertical="center"/>
    </xf>
    <xf numFmtId="0" fontId="3" fillId="14" borderId="57" xfId="14" applyFont="1" applyFill="1" applyBorder="1" applyAlignment="1">
      <alignment horizontal="center" vertical="center"/>
    </xf>
    <xf numFmtId="0" fontId="3" fillId="14" borderId="11" xfId="14" applyFont="1" applyFill="1" applyBorder="1" applyAlignment="1">
      <alignment horizontal="center" vertical="center"/>
    </xf>
    <xf numFmtId="0" fontId="3" fillId="14" borderId="71" xfId="14" applyFont="1" applyFill="1" applyBorder="1" applyAlignment="1">
      <alignment horizontal="center" vertical="center"/>
    </xf>
    <xf numFmtId="0" fontId="3" fillId="14" borderId="49" xfId="14" applyFont="1" applyFill="1" applyBorder="1" applyAlignment="1">
      <alignment horizontal="center" vertical="center"/>
    </xf>
    <xf numFmtId="0" fontId="3" fillId="14" borderId="19" xfId="14" applyFont="1" applyFill="1" applyBorder="1" applyAlignment="1">
      <alignment horizontal="center" vertical="center"/>
    </xf>
    <xf numFmtId="0" fontId="3" fillId="14" borderId="72" xfId="14" applyFont="1" applyFill="1" applyBorder="1" applyAlignment="1">
      <alignment horizontal="center" vertical="center"/>
    </xf>
    <xf numFmtId="0" fontId="3" fillId="14" borderId="1" xfId="14" applyFont="1" applyFill="1" applyBorder="1" applyAlignment="1">
      <alignment horizontal="center" vertical="center"/>
    </xf>
    <xf numFmtId="0" fontId="3" fillId="14" borderId="18" xfId="14" applyFont="1" applyFill="1" applyBorder="1" applyAlignment="1">
      <alignment horizontal="center" vertical="center"/>
    </xf>
    <xf numFmtId="0" fontId="28" fillId="0" borderId="4" xfId="0" applyFont="1" applyFill="1" applyBorder="1" applyAlignment="1" applyProtection="1">
      <alignment horizontal="center" vertical="center"/>
      <protection locked="0"/>
    </xf>
    <xf numFmtId="0" fontId="28" fillId="0" borderId="5" xfId="0" applyFont="1" applyFill="1" applyBorder="1" applyAlignment="1" applyProtection="1">
      <alignment horizontal="center" vertical="center"/>
      <protection locked="0"/>
    </xf>
    <xf numFmtId="1" fontId="28" fillId="0" borderId="4" xfId="0" applyNumberFormat="1" applyFont="1" applyFill="1" applyBorder="1" applyAlignment="1" applyProtection="1">
      <alignment horizontal="center" vertical="center"/>
      <protection locked="0"/>
    </xf>
    <xf numFmtId="1" fontId="37" fillId="0" borderId="3" xfId="0" applyNumberFormat="1" applyFont="1" applyFill="1" applyBorder="1" applyAlignment="1">
      <alignment horizontal="center" vertical="center"/>
    </xf>
    <xf numFmtId="0" fontId="36" fillId="9" borderId="3" xfId="0" applyFont="1" applyFill="1" applyBorder="1" applyAlignment="1">
      <alignment vertical="center" wrapText="1"/>
    </xf>
    <xf numFmtId="0" fontId="28" fillId="0" borderId="3" xfId="0" applyFont="1" applyFill="1" applyBorder="1" applyAlignment="1" applyProtection="1">
      <alignment horizontal="left" vertical="center" wrapText="1"/>
      <protection locked="0"/>
    </xf>
    <xf numFmtId="0" fontId="28" fillId="9" borderId="22" xfId="0" applyFont="1" applyFill="1" applyBorder="1" applyAlignment="1" applyProtection="1">
      <alignment horizontal="left" vertical="center" wrapText="1"/>
      <protection locked="0"/>
    </xf>
    <xf numFmtId="0" fontId="11" fillId="9" borderId="19" xfId="0" applyFont="1" applyFill="1" applyBorder="1" applyAlignment="1">
      <alignment vertical="center" wrapText="1"/>
    </xf>
    <xf numFmtId="0" fontId="22" fillId="10" borderId="0" xfId="0" applyFont="1" applyFill="1" applyAlignment="1">
      <alignment wrapText="1"/>
    </xf>
    <xf numFmtId="0" fontId="28" fillId="0" borderId="4" xfId="0" applyFont="1" applyFill="1" applyBorder="1" applyAlignment="1">
      <alignment horizontal="center" vertical="center" wrapText="1"/>
    </xf>
    <xf numFmtId="1" fontId="28" fillId="13" borderId="62" xfId="0" applyNumberFormat="1" applyFont="1" applyFill="1" applyBorder="1" applyAlignment="1" applyProtection="1">
      <alignment horizontal="center" vertical="center"/>
      <protection locked="0"/>
    </xf>
    <xf numFmtId="1" fontId="36" fillId="13" borderId="62" xfId="0" applyNumberFormat="1" applyFont="1" applyFill="1" applyBorder="1" applyAlignment="1" applyProtection="1">
      <alignment horizontal="center" vertical="center"/>
      <protection locked="0"/>
    </xf>
    <xf numFmtId="1" fontId="28" fillId="13" borderId="63" xfId="0" applyNumberFormat="1" applyFont="1" applyFill="1" applyBorder="1" applyAlignment="1" applyProtection="1">
      <alignment horizontal="center" vertical="center"/>
      <protection locked="0"/>
    </xf>
    <xf numFmtId="1" fontId="28" fillId="13" borderId="13" xfId="0" applyNumberFormat="1" applyFont="1" applyFill="1" applyBorder="1" applyAlignment="1" applyProtection="1">
      <alignment horizontal="center" vertical="center"/>
      <protection locked="0"/>
    </xf>
    <xf numFmtId="1" fontId="28" fillId="13" borderId="53" xfId="0" applyNumberFormat="1" applyFont="1" applyFill="1" applyBorder="1" applyAlignment="1" applyProtection="1">
      <alignment horizontal="center" vertical="center" wrapText="1"/>
      <protection locked="0"/>
    </xf>
    <xf numFmtId="1" fontId="28" fillId="13" borderId="62" xfId="0" applyNumberFormat="1" applyFont="1" applyFill="1" applyBorder="1" applyAlignment="1" applyProtection="1">
      <alignment horizontal="center" vertical="center" wrapText="1"/>
      <protection locked="0"/>
    </xf>
    <xf numFmtId="1" fontId="28" fillId="13" borderId="60" xfId="0" applyNumberFormat="1" applyFont="1" applyFill="1" applyBorder="1" applyAlignment="1" applyProtection="1">
      <alignment horizontal="center" vertical="center" wrapText="1"/>
      <protection locked="0"/>
    </xf>
    <xf numFmtId="1" fontId="28" fillId="13" borderId="58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32" xfId="1" applyFont="1" applyFill="1" applyBorder="1" applyAlignment="1">
      <alignment horizontal="center" vertical="center"/>
    </xf>
    <xf numFmtId="0" fontId="5" fillId="4" borderId="47" xfId="1" applyFont="1" applyFill="1" applyBorder="1" applyAlignment="1">
      <alignment horizontal="center" vertical="center"/>
    </xf>
    <xf numFmtId="9" fontId="5" fillId="0" borderId="40" xfId="1" applyNumberFormat="1" applyFont="1" applyFill="1" applyBorder="1" applyAlignment="1">
      <alignment horizontal="center" vertical="center"/>
    </xf>
    <xf numFmtId="9" fontId="5" fillId="0" borderId="41" xfId="1" applyNumberFormat="1" applyFont="1" applyFill="1" applyBorder="1" applyAlignment="1">
      <alignment horizontal="center" vertical="center"/>
    </xf>
    <xf numFmtId="0" fontId="5" fillId="0" borderId="41" xfId="1" applyFont="1" applyFill="1" applyBorder="1" applyAlignment="1">
      <alignment horizontal="center" vertical="center"/>
    </xf>
    <xf numFmtId="0" fontId="5" fillId="0" borderId="42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1" fontId="11" fillId="4" borderId="43" xfId="0" applyNumberFormat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46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wrapText="1"/>
    </xf>
    <xf numFmtId="0" fontId="6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wrapText="1"/>
    </xf>
    <xf numFmtId="0" fontId="10" fillId="0" borderId="0" xfId="1" applyFont="1" applyFill="1" applyAlignment="1">
      <alignment horizontal="left" wrapText="1"/>
    </xf>
    <xf numFmtId="0" fontId="28" fillId="0" borderId="9" xfId="0" applyFont="1" applyFill="1" applyBorder="1" applyAlignment="1" applyProtection="1">
      <alignment horizontal="center" vertical="center"/>
      <protection locked="0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47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4" fillId="0" borderId="1" xfId="0" applyFont="1" applyFill="1" applyBorder="1"/>
    <xf numFmtId="0" fontId="3" fillId="0" borderId="11" xfId="0" applyFont="1" applyFill="1" applyBorder="1" applyAlignment="1">
      <alignment horizontal="center"/>
    </xf>
    <xf numFmtId="0" fontId="6" fillId="2" borderId="40" xfId="1" applyFont="1" applyFill="1" applyBorder="1" applyAlignment="1">
      <alignment vertical="center" wrapText="1"/>
    </xf>
    <xf numFmtId="0" fontId="6" fillId="0" borderId="41" xfId="0" applyFont="1" applyFill="1" applyBorder="1" applyAlignment="1">
      <alignment horizontal="center"/>
    </xf>
    <xf numFmtId="0" fontId="6" fillId="0" borderId="42" xfId="0" applyFont="1" applyFill="1" applyBorder="1" applyAlignment="1">
      <alignment horizontal="center"/>
    </xf>
    <xf numFmtId="0" fontId="13" fillId="9" borderId="6" xfId="1" applyFont="1" applyFill="1" applyBorder="1" applyAlignment="1">
      <alignment horizontal="center" vertical="center" wrapText="1"/>
    </xf>
    <xf numFmtId="0" fontId="13" fillId="9" borderId="57" xfId="1" applyFont="1" applyFill="1" applyBorder="1" applyAlignment="1">
      <alignment horizontal="center" vertical="center" wrapText="1"/>
    </xf>
    <xf numFmtId="0" fontId="6" fillId="0" borderId="49" xfId="0" applyFont="1" applyFill="1" applyBorder="1" applyAlignment="1">
      <alignment horizontal="center"/>
    </xf>
    <xf numFmtId="0" fontId="13" fillId="9" borderId="43" xfId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1" fontId="29" fillId="9" borderId="52" xfId="0" applyNumberFormat="1" applyFont="1" applyFill="1" applyBorder="1" applyAlignment="1">
      <alignment horizontal="center" vertical="center"/>
    </xf>
    <xf numFmtId="1" fontId="29" fillId="9" borderId="60" xfId="0" applyNumberFormat="1" applyFont="1" applyFill="1" applyBorder="1" applyAlignment="1">
      <alignment horizontal="center" vertical="center"/>
    </xf>
    <xf numFmtId="1" fontId="29" fillId="9" borderId="53" xfId="0" applyNumberFormat="1" applyFont="1" applyFill="1" applyBorder="1" applyAlignment="1">
      <alignment horizontal="center" vertical="center"/>
    </xf>
    <xf numFmtId="1" fontId="29" fillId="0" borderId="53" xfId="0" applyNumberFormat="1" applyFont="1" applyFill="1" applyBorder="1" applyAlignment="1">
      <alignment horizontal="center" vertical="center"/>
    </xf>
    <xf numFmtId="1" fontId="37" fillId="9" borderId="53" xfId="0" applyNumberFormat="1" applyFont="1" applyFill="1" applyBorder="1" applyAlignment="1">
      <alignment horizontal="center" vertical="center"/>
    </xf>
    <xf numFmtId="1" fontId="29" fillId="9" borderId="5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52" xfId="0" applyFont="1" applyFill="1" applyBorder="1" applyAlignment="1">
      <alignment horizontal="centerContinuous"/>
    </xf>
    <xf numFmtId="0" fontId="3" fillId="15" borderId="7" xfId="1" applyFont="1" applyFill="1" applyBorder="1" applyAlignment="1">
      <alignment horizontal="center" vertical="center" wrapText="1"/>
    </xf>
    <xf numFmtId="0" fontId="3" fillId="15" borderId="8" xfId="1" applyFont="1" applyFill="1" applyBorder="1" applyAlignment="1">
      <alignment horizontal="center" vertical="center" wrapText="1"/>
    </xf>
    <xf numFmtId="0" fontId="3" fillId="15" borderId="64" xfId="1" applyFont="1" applyFill="1" applyBorder="1" applyAlignment="1">
      <alignment horizontal="center" vertical="center" wrapText="1"/>
    </xf>
    <xf numFmtId="0" fontId="3" fillId="15" borderId="15" xfId="1" applyFont="1" applyFill="1" applyBorder="1" applyAlignment="1">
      <alignment horizontal="center" vertical="center" wrapText="1"/>
    </xf>
    <xf numFmtId="0" fontId="3" fillId="15" borderId="32" xfId="1" applyFont="1" applyFill="1" applyBorder="1" applyAlignment="1">
      <alignment horizontal="center" vertical="center" wrapText="1"/>
    </xf>
    <xf numFmtId="0" fontId="3" fillId="15" borderId="16" xfId="1" applyFont="1" applyFill="1" applyBorder="1" applyAlignment="1">
      <alignment horizontal="center" vertical="center" wrapText="1"/>
    </xf>
    <xf numFmtId="0" fontId="3" fillId="0" borderId="0" xfId="0" applyFont="1" applyFill="1"/>
    <xf numFmtId="0" fontId="8" fillId="15" borderId="0" xfId="0" applyFont="1" applyFill="1" applyBorder="1" applyAlignment="1"/>
    <xf numFmtId="0" fontId="13" fillId="15" borderId="0" xfId="0" applyFont="1" applyFill="1" applyBorder="1" applyAlignment="1"/>
    <xf numFmtId="0" fontId="6" fillId="0" borderId="35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" fontId="22" fillId="0" borderId="0" xfId="0" applyNumberFormat="1" applyFont="1" applyFill="1" applyAlignment="1">
      <alignment wrapText="1"/>
    </xf>
    <xf numFmtId="49" fontId="22" fillId="0" borderId="43" xfId="0" applyNumberFormat="1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0" fillId="0" borderId="60" xfId="0" applyFont="1" applyFill="1" applyBorder="1" applyAlignment="1">
      <alignment horizontal="center" vertical="center" wrapText="1"/>
    </xf>
    <xf numFmtId="0" fontId="20" fillId="7" borderId="60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6" borderId="9" xfId="0" applyFont="1" applyFill="1" applyBorder="1" applyAlignment="1">
      <alignment horizontal="center" vertical="center" wrapText="1"/>
    </xf>
    <xf numFmtId="0" fontId="22" fillId="6" borderId="20" xfId="0" applyFont="1" applyFill="1" applyBorder="1" applyAlignment="1">
      <alignment horizontal="center" vertical="center" wrapText="1"/>
    </xf>
    <xf numFmtId="0" fontId="22" fillId="13" borderId="7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22" fillId="0" borderId="6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0" fillId="0" borderId="53" xfId="0" applyFont="1" applyFill="1" applyBorder="1" applyAlignment="1">
      <alignment horizontal="center" vertical="center" wrapText="1"/>
    </xf>
    <xf numFmtId="0" fontId="20" fillId="7" borderId="53" xfId="0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0" fontId="22" fillId="13" borderId="6" xfId="0" applyFont="1" applyFill="1" applyBorder="1" applyAlignment="1">
      <alignment vertical="center" wrapText="1"/>
    </xf>
    <xf numFmtId="0" fontId="22" fillId="0" borderId="6" xfId="0" applyFont="1" applyBorder="1" applyAlignment="1">
      <alignment horizontal="center" vertical="center" wrapText="1"/>
    </xf>
    <xf numFmtId="49" fontId="22" fillId="0" borderId="57" xfId="0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0" fillId="0" borderId="58" xfId="0" applyFont="1" applyFill="1" applyBorder="1" applyAlignment="1">
      <alignment horizontal="center" vertical="center" wrapText="1"/>
    </xf>
    <xf numFmtId="0" fontId="20" fillId="7" borderId="58" xfId="0" applyFont="1" applyFill="1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0" fontId="22" fillId="6" borderId="18" xfId="0" applyFont="1" applyFill="1" applyBorder="1" applyAlignment="1">
      <alignment horizontal="center" vertical="center" wrapText="1"/>
    </xf>
    <xf numFmtId="0" fontId="22" fillId="13" borderId="57" xfId="0" applyFont="1" applyFill="1" applyBorder="1" applyAlignment="1">
      <alignment vertical="center" wrapText="1"/>
    </xf>
    <xf numFmtId="49" fontId="20" fillId="18" borderId="37" xfId="0" applyNumberFormat="1" applyFont="1" applyFill="1" applyBorder="1" applyAlignment="1">
      <alignment horizontal="center" vertical="center" wrapText="1"/>
    </xf>
    <xf numFmtId="0" fontId="20" fillId="18" borderId="40" xfId="0" applyFont="1" applyFill="1" applyBorder="1" applyAlignment="1">
      <alignment wrapText="1"/>
    </xf>
    <xf numFmtId="0" fontId="20" fillId="18" borderId="41" xfId="0" applyFont="1" applyFill="1" applyBorder="1" applyAlignment="1">
      <alignment horizontal="center" wrapText="1"/>
    </xf>
    <xf numFmtId="0" fontId="20" fillId="18" borderId="61" xfId="0" applyFont="1" applyFill="1" applyBorder="1" applyAlignment="1">
      <alignment horizontal="center" wrapText="1"/>
    </xf>
    <xf numFmtId="0" fontId="20" fillId="18" borderId="59" xfId="0" applyFont="1" applyFill="1" applyBorder="1" applyAlignment="1">
      <alignment horizontal="center" wrapText="1"/>
    </xf>
    <xf numFmtId="0" fontId="20" fillId="18" borderId="50" xfId="0" applyFont="1" applyFill="1" applyBorder="1" applyAlignment="1">
      <alignment horizontal="center" wrapText="1"/>
    </xf>
    <xf numFmtId="0" fontId="20" fillId="18" borderId="37" xfId="0" applyFont="1" applyFill="1" applyBorder="1" applyAlignment="1">
      <alignment horizontal="center" wrapText="1"/>
    </xf>
    <xf numFmtId="0" fontId="20" fillId="18" borderId="39" xfId="0" applyFont="1" applyFill="1" applyBorder="1" applyAlignment="1">
      <alignment horizontal="center" wrapText="1"/>
    </xf>
    <xf numFmtId="0" fontId="20" fillId="18" borderId="40" xfId="0" applyFont="1" applyFill="1" applyBorder="1" applyAlignment="1">
      <alignment horizontal="center" wrapText="1"/>
    </xf>
    <xf numFmtId="0" fontId="20" fillId="18" borderId="42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0" fillId="18" borderId="0" xfId="0" applyFont="1" applyFill="1" applyAlignment="1">
      <alignment wrapText="1"/>
    </xf>
    <xf numFmtId="0" fontId="22" fillId="0" borderId="9" xfId="0" applyFont="1" applyFill="1" applyBorder="1" applyAlignment="1">
      <alignment horizontal="center" wrapText="1"/>
    </xf>
    <xf numFmtId="0" fontId="22" fillId="0" borderId="20" xfId="0" applyFont="1" applyFill="1" applyBorder="1" applyAlignment="1">
      <alignment horizontal="center" wrapText="1"/>
    </xf>
    <xf numFmtId="0" fontId="20" fillId="0" borderId="60" xfId="0" applyFont="1" applyFill="1" applyBorder="1" applyAlignment="1">
      <alignment horizontal="center" wrapText="1"/>
    </xf>
    <xf numFmtId="0" fontId="22" fillId="13" borderId="7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wrapText="1"/>
    </xf>
    <xf numFmtId="0" fontId="36" fillId="0" borderId="11" xfId="0" applyFont="1" applyFill="1" applyBorder="1" applyAlignment="1" applyProtection="1">
      <alignment horizontal="center" vertical="center"/>
      <protection locked="0"/>
    </xf>
    <xf numFmtId="0" fontId="36" fillId="0" borderId="49" xfId="0" applyFont="1" applyFill="1" applyBorder="1" applyAlignment="1" applyProtection="1">
      <alignment horizontal="center" vertical="center"/>
      <protection locked="0"/>
    </xf>
    <xf numFmtId="0" fontId="37" fillId="0" borderId="58" xfId="0" applyFont="1" applyFill="1" applyBorder="1" applyAlignment="1" applyProtection="1">
      <alignment horizontal="center" vertical="center"/>
      <protection locked="0"/>
    </xf>
    <xf numFmtId="0" fontId="22" fillId="0" borderId="19" xfId="0" applyFont="1" applyFill="1" applyBorder="1" applyAlignment="1">
      <alignment horizontal="center" wrapText="1"/>
    </xf>
    <xf numFmtId="0" fontId="22" fillId="12" borderId="0" xfId="0" applyFont="1" applyFill="1" applyAlignment="1">
      <alignment wrapText="1"/>
    </xf>
    <xf numFmtId="49" fontId="20" fillId="18" borderId="40" xfId="0" applyNumberFormat="1" applyFont="1" applyFill="1" applyBorder="1" applyAlignment="1">
      <alignment horizontal="center" vertical="center" wrapText="1"/>
    </xf>
    <xf numFmtId="0" fontId="20" fillId="18" borderId="41" xfId="0" applyFont="1" applyFill="1" applyBorder="1" applyAlignment="1">
      <alignment wrapText="1"/>
    </xf>
    <xf numFmtId="0" fontId="37" fillId="0" borderId="9" xfId="0" applyFont="1" applyFill="1" applyBorder="1" applyAlignment="1">
      <alignment horizontal="center" vertical="center"/>
    </xf>
    <xf numFmtId="0" fontId="37" fillId="0" borderId="45" xfId="0" applyFont="1" applyFill="1" applyBorder="1" applyAlignment="1">
      <alignment horizontal="center" vertical="center"/>
    </xf>
    <xf numFmtId="0" fontId="37" fillId="0" borderId="60" xfId="0" applyFont="1" applyFill="1" applyBorder="1" applyAlignment="1">
      <alignment horizontal="center" vertical="center"/>
    </xf>
    <xf numFmtId="0" fontId="22" fillId="0" borderId="43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36" fillId="0" borderId="46" xfId="0" applyFont="1" applyFill="1" applyBorder="1" applyAlignment="1" applyProtection="1">
      <alignment horizontal="center" vertical="center"/>
      <protection locked="0"/>
    </xf>
    <xf numFmtId="0" fontId="36" fillId="0" borderId="9" xfId="0" applyFont="1" applyFill="1" applyBorder="1" applyAlignment="1" applyProtection="1">
      <alignment horizontal="center" vertical="center"/>
      <protection locked="0"/>
    </xf>
    <xf numFmtId="0" fontId="37" fillId="0" borderId="60" xfId="0" applyFont="1" applyFill="1" applyBorder="1" applyAlignment="1" applyProtection="1">
      <alignment horizontal="center" vertical="center"/>
      <protection locked="0"/>
    </xf>
    <xf numFmtId="0" fontId="12" fillId="0" borderId="63" xfId="1" applyFont="1" applyFill="1" applyBorder="1" applyAlignment="1">
      <alignment horizontal="center" vertical="center"/>
    </xf>
    <xf numFmtId="1" fontId="20" fillId="18" borderId="59" xfId="0" applyNumberFormat="1" applyFont="1" applyFill="1" applyBorder="1" applyAlignment="1">
      <alignment horizontal="center" wrapText="1"/>
    </xf>
    <xf numFmtId="1" fontId="20" fillId="18" borderId="40" xfId="0" applyNumberFormat="1" applyFont="1" applyFill="1" applyBorder="1" applyAlignment="1">
      <alignment horizontal="center" wrapText="1"/>
    </xf>
    <xf numFmtId="1" fontId="20" fillId="18" borderId="39" xfId="0" applyNumberFormat="1" applyFont="1" applyFill="1" applyBorder="1" applyAlignment="1">
      <alignment horizontal="center" wrapText="1"/>
    </xf>
    <xf numFmtId="0" fontId="20" fillId="0" borderId="0" xfId="0" applyFont="1" applyAlignment="1">
      <alignment wrapText="1"/>
    </xf>
    <xf numFmtId="49" fontId="36" fillId="0" borderId="79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37" xfId="0" applyFont="1" applyFill="1" applyBorder="1" applyAlignment="1" applyProtection="1">
      <alignment horizontal="left" vertical="center" wrapText="1"/>
      <protection locked="0"/>
    </xf>
    <xf numFmtId="0" fontId="36" fillId="0" borderId="41" xfId="0" applyFont="1" applyFill="1" applyBorder="1" applyAlignment="1" applyProtection="1">
      <alignment horizontal="center" vertical="center"/>
      <protection locked="0"/>
    </xf>
    <xf numFmtId="0" fontId="36" fillId="0" borderId="42" xfId="0" applyFont="1" applyFill="1" applyBorder="1" applyAlignment="1" applyProtection="1">
      <alignment horizontal="center" vertical="center"/>
      <protection locked="0"/>
    </xf>
    <xf numFmtId="0" fontId="37" fillId="0" borderId="59" xfId="0" applyFont="1" applyFill="1" applyBorder="1" applyAlignment="1" applyProtection="1">
      <alignment horizontal="center" vertical="center"/>
      <protection locked="0"/>
    </xf>
    <xf numFmtId="0" fontId="20" fillId="7" borderId="59" xfId="0" applyFont="1" applyFill="1" applyBorder="1" applyAlignment="1">
      <alignment horizontal="center" vertical="center" wrapText="1"/>
    </xf>
    <xf numFmtId="1" fontId="37" fillId="0" borderId="40" xfId="0" applyNumberFormat="1" applyFont="1" applyFill="1" applyBorder="1" applyAlignment="1">
      <alignment horizontal="center" vertical="center"/>
    </xf>
    <xf numFmtId="0" fontId="22" fillId="6" borderId="41" xfId="0" applyFont="1" applyFill="1" applyBorder="1" applyAlignment="1">
      <alignment horizontal="center" vertical="center" wrapText="1"/>
    </xf>
    <xf numFmtId="0" fontId="22" fillId="6" borderId="50" xfId="0" applyFont="1" applyFill="1" applyBorder="1" applyAlignment="1">
      <alignment horizontal="center" vertical="center" wrapText="1"/>
    </xf>
    <xf numFmtId="0" fontId="22" fillId="6" borderId="61" xfId="0" applyFont="1" applyFill="1" applyBorder="1" applyAlignment="1">
      <alignment horizontal="center" vertical="center" wrapText="1"/>
    </xf>
    <xf numFmtId="0" fontId="36" fillId="2" borderId="40" xfId="0" applyFont="1" applyFill="1" applyBorder="1" applyAlignment="1" applyProtection="1">
      <alignment horizontal="center" vertical="center"/>
      <protection locked="0"/>
    </xf>
    <xf numFmtId="0" fontId="36" fillId="2" borderId="39" xfId="0" applyFont="1" applyFill="1" applyBorder="1" applyAlignment="1" applyProtection="1">
      <alignment horizontal="center" vertical="center"/>
      <protection locked="0"/>
    </xf>
    <xf numFmtId="0" fontId="22" fillId="0" borderId="40" xfId="0" applyFont="1" applyBorder="1" applyAlignment="1">
      <alignment horizontal="center" wrapText="1"/>
    </xf>
    <xf numFmtId="0" fontId="22" fillId="0" borderId="7" xfId="0" applyFont="1" applyBorder="1" applyAlignment="1">
      <alignment horizontal="center" vertical="center" wrapText="1"/>
    </xf>
    <xf numFmtId="0" fontId="20" fillId="18" borderId="31" xfId="0" applyFont="1" applyFill="1" applyBorder="1" applyAlignment="1">
      <alignment wrapText="1"/>
    </xf>
    <xf numFmtId="0" fontId="20" fillId="18" borderId="31" xfId="0" applyFont="1" applyFill="1" applyBorder="1" applyAlignment="1">
      <alignment horizontal="center" wrapText="1"/>
    </xf>
    <xf numFmtId="0" fontId="20" fillId="18" borderId="35" xfId="0" applyFont="1" applyFill="1" applyBorder="1" applyAlignment="1">
      <alignment horizontal="center" wrapText="1"/>
    </xf>
    <xf numFmtId="0" fontId="20" fillId="18" borderId="70" xfId="0" applyFont="1" applyFill="1" applyBorder="1" applyAlignment="1">
      <alignment horizontal="center" wrapText="1"/>
    </xf>
    <xf numFmtId="1" fontId="20" fillId="18" borderId="70" xfId="0" applyNumberFormat="1" applyFont="1" applyFill="1" applyBorder="1" applyAlignment="1">
      <alignment horizontal="center" wrapText="1"/>
    </xf>
    <xf numFmtId="0" fontId="20" fillId="18" borderId="65" xfId="0" applyFont="1" applyFill="1" applyBorder="1" applyAlignment="1">
      <alignment horizontal="center" wrapText="1"/>
    </xf>
    <xf numFmtId="0" fontId="20" fillId="18" borderId="36" xfId="0" applyFont="1" applyFill="1" applyBorder="1" applyAlignment="1">
      <alignment horizontal="center" wrapText="1"/>
    </xf>
    <xf numFmtId="49" fontId="10" fillId="8" borderId="40" xfId="1" applyNumberFormat="1" applyFont="1" applyFill="1" applyBorder="1" applyAlignment="1">
      <alignment horizontal="center" vertical="center"/>
    </xf>
    <xf numFmtId="164" fontId="10" fillId="8" borderId="41" xfId="1" applyNumberFormat="1" applyFont="1" applyFill="1" applyBorder="1" applyAlignment="1">
      <alignment horizontal="center" vertical="center"/>
    </xf>
    <xf numFmtId="1" fontId="10" fillId="8" borderId="61" xfId="1" applyNumberFormat="1" applyFont="1" applyFill="1" applyBorder="1" applyAlignment="1">
      <alignment horizontal="center" vertical="center"/>
    </xf>
    <xf numFmtId="1" fontId="10" fillId="19" borderId="39" xfId="1" applyNumberFormat="1" applyFont="1" applyFill="1" applyBorder="1" applyAlignment="1">
      <alignment horizontal="center" vertical="center"/>
    </xf>
    <xf numFmtId="1" fontId="22" fillId="0" borderId="0" xfId="0" applyNumberFormat="1" applyFont="1" applyFill="1" applyBorder="1" applyAlignment="1">
      <alignment horizontal="center" vertical="center" wrapText="1"/>
    </xf>
    <xf numFmtId="49" fontId="16" fillId="17" borderId="40" xfId="0" applyNumberFormat="1" applyFont="1" applyFill="1" applyBorder="1" applyAlignment="1">
      <alignment horizontal="center" vertical="center" wrapText="1"/>
    </xf>
    <xf numFmtId="0" fontId="22" fillId="17" borderId="41" xfId="0" applyFont="1" applyFill="1" applyBorder="1" applyAlignment="1">
      <alignment wrapText="1"/>
    </xf>
    <xf numFmtId="0" fontId="16" fillId="17" borderId="31" xfId="0" applyFont="1" applyFill="1" applyBorder="1" applyAlignment="1">
      <alignment horizontal="center" wrapText="1"/>
    </xf>
    <xf numFmtId="0" fontId="16" fillId="17" borderId="35" xfId="0" applyFont="1" applyFill="1" applyBorder="1" applyAlignment="1">
      <alignment horizontal="center" wrapText="1"/>
    </xf>
    <xf numFmtId="0" fontId="16" fillId="17" borderId="70" xfId="0" applyFont="1" applyFill="1" applyBorder="1" applyAlignment="1">
      <alignment horizontal="center" wrapText="1"/>
    </xf>
    <xf numFmtId="0" fontId="16" fillId="17" borderId="36" xfId="0" applyFont="1" applyFill="1" applyBorder="1" applyAlignment="1">
      <alignment horizontal="center" wrapText="1"/>
    </xf>
    <xf numFmtId="0" fontId="16" fillId="17" borderId="65" xfId="0" applyFont="1" applyFill="1" applyBorder="1" applyAlignment="1">
      <alignment horizontal="center" wrapText="1"/>
    </xf>
    <xf numFmtId="0" fontId="16" fillId="17" borderId="27" xfId="0" applyFont="1" applyFill="1" applyBorder="1" applyAlignment="1">
      <alignment horizontal="center" wrapText="1"/>
    </xf>
    <xf numFmtId="0" fontId="16" fillId="17" borderId="26" xfId="0" applyFont="1" applyFill="1" applyBorder="1" applyAlignment="1">
      <alignment horizontal="center" wrapText="1"/>
    </xf>
    <xf numFmtId="0" fontId="24" fillId="4" borderId="65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40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22" fillId="15" borderId="39" xfId="0" applyFont="1" applyFill="1" applyBorder="1" applyAlignment="1">
      <alignment horizontal="center" wrapText="1"/>
    </xf>
    <xf numFmtId="1" fontId="20" fillId="0" borderId="0" xfId="0" applyNumberFormat="1" applyFont="1" applyFill="1" applyBorder="1" applyAlignment="1">
      <alignment wrapText="1"/>
    </xf>
    <xf numFmtId="1" fontId="28" fillId="0" borderId="8" xfId="0" applyNumberFormat="1" applyFont="1" applyFill="1" applyBorder="1" applyAlignment="1" applyProtection="1">
      <alignment horizontal="center" vertical="center"/>
      <protection locked="0"/>
    </xf>
    <xf numFmtId="1" fontId="37" fillId="0" borderId="6" xfId="0" applyNumberFormat="1" applyFont="1" applyFill="1" applyBorder="1" applyAlignment="1">
      <alignment horizontal="center" vertical="center"/>
    </xf>
    <xf numFmtId="1" fontId="29" fillId="9" borderId="6" xfId="0" applyNumberFormat="1" applyFont="1" applyFill="1" applyBorder="1" applyAlignment="1">
      <alignment horizontal="center" vertical="center"/>
    </xf>
    <xf numFmtId="1" fontId="36" fillId="13" borderId="6" xfId="0" applyNumberFormat="1" applyFont="1" applyFill="1" applyBorder="1" applyAlignment="1" applyProtection="1">
      <alignment horizontal="center" vertical="center"/>
      <protection locked="0"/>
    </xf>
    <xf numFmtId="1" fontId="28" fillId="13" borderId="6" xfId="0" applyNumberFormat="1" applyFont="1" applyFill="1" applyBorder="1" applyAlignment="1" applyProtection="1">
      <alignment horizontal="center" vertical="center"/>
      <protection locked="0"/>
    </xf>
    <xf numFmtId="1" fontId="5" fillId="13" borderId="52" xfId="0" applyNumberFormat="1" applyFont="1" applyFill="1" applyBorder="1" applyAlignment="1" applyProtection="1">
      <alignment horizontal="center" vertical="center"/>
      <protection locked="0"/>
    </xf>
    <xf numFmtId="1" fontId="5" fillId="13" borderId="53" xfId="0" applyNumberFormat="1" applyFont="1" applyFill="1" applyBorder="1" applyAlignment="1" applyProtection="1">
      <alignment horizontal="center" vertical="center"/>
      <protection locked="0"/>
    </xf>
    <xf numFmtId="0" fontId="33" fillId="0" borderId="31" xfId="0" applyFont="1" applyFill="1" applyBorder="1" applyAlignment="1" applyProtection="1">
      <alignment vertical="center" wrapText="1"/>
      <protection locked="0"/>
    </xf>
    <xf numFmtId="0" fontId="35" fillId="0" borderId="15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 applyProtection="1">
      <alignment horizontal="center" vertical="center" wrapText="1"/>
      <protection locked="0"/>
    </xf>
    <xf numFmtId="0" fontId="33" fillId="0" borderId="8" xfId="0" applyFont="1" applyFill="1" applyBorder="1" applyAlignment="1" applyProtection="1">
      <alignment vertical="center" wrapText="1"/>
      <protection locked="0"/>
    </xf>
    <xf numFmtId="0" fontId="35" fillId="0" borderId="27" xfId="0" applyFont="1" applyFill="1" applyBorder="1" applyAlignment="1">
      <alignment horizontal="center" vertical="center" wrapText="1"/>
    </xf>
    <xf numFmtId="0" fontId="5" fillId="0" borderId="4" xfId="1" applyFont="1" applyFill="1" applyBorder="1" applyAlignment="1" applyProtection="1">
      <alignment vertical="center" wrapText="1"/>
      <protection locked="0"/>
    </xf>
    <xf numFmtId="0" fontId="5" fillId="0" borderId="4" xfId="1" applyFont="1" applyFill="1" applyBorder="1" applyAlignment="1" applyProtection="1">
      <alignment horizontal="center" vertical="center" wrapText="1"/>
      <protection locked="0"/>
    </xf>
    <xf numFmtId="0" fontId="5" fillId="0" borderId="5" xfId="1" applyFont="1" applyFill="1" applyBorder="1" applyAlignment="1" applyProtection="1">
      <alignment vertical="center" wrapText="1"/>
      <protection locked="0"/>
    </xf>
    <xf numFmtId="0" fontId="10" fillId="0" borderId="53" xfId="0" applyFont="1" applyFill="1" applyBorder="1" applyAlignment="1" applyProtection="1">
      <alignment horizontal="center" vertical="center"/>
      <protection locked="0"/>
    </xf>
    <xf numFmtId="1" fontId="10" fillId="0" borderId="53" xfId="0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 applyProtection="1">
      <alignment horizontal="center" vertical="center" wrapText="1"/>
      <protection locked="0"/>
    </xf>
    <xf numFmtId="1" fontId="5" fillId="0" borderId="5" xfId="0" applyNumberFormat="1" applyFont="1" applyFill="1" applyBorder="1" applyAlignment="1" applyProtection="1">
      <alignment horizontal="center" vertical="center"/>
      <protection locked="0"/>
    </xf>
    <xf numFmtId="0" fontId="33" fillId="0" borderId="6" xfId="0" applyFont="1" applyFill="1" applyBorder="1" applyAlignment="1" applyProtection="1">
      <alignment horizontal="center" vertical="center" wrapText="1"/>
      <protection locked="0"/>
    </xf>
    <xf numFmtId="0" fontId="28" fillId="9" borderId="19" xfId="0" applyFont="1" applyFill="1" applyBorder="1" applyAlignment="1">
      <alignment vertical="center" wrapText="1"/>
    </xf>
    <xf numFmtId="0" fontId="28" fillId="9" borderId="11" xfId="0" applyFont="1" applyFill="1" applyBorder="1" applyAlignment="1">
      <alignment horizontal="center" vertical="center"/>
    </xf>
    <xf numFmtId="0" fontId="29" fillId="9" borderId="11" xfId="0" applyFont="1" applyFill="1" applyBorder="1" applyAlignment="1">
      <alignment horizontal="center" vertical="center"/>
    </xf>
    <xf numFmtId="0" fontId="28" fillId="9" borderId="71" xfId="0" applyFont="1" applyFill="1" applyBorder="1" applyAlignment="1">
      <alignment horizontal="center" vertical="center"/>
    </xf>
    <xf numFmtId="0" fontId="25" fillId="0" borderId="58" xfId="0" applyFont="1" applyFill="1" applyBorder="1" applyAlignment="1">
      <alignment horizontal="center" vertical="center"/>
    </xf>
    <xf numFmtId="0" fontId="31" fillId="9" borderId="58" xfId="0" applyFont="1" applyFill="1" applyBorder="1" applyAlignment="1">
      <alignment horizontal="center" vertical="center" wrapText="1"/>
    </xf>
    <xf numFmtId="1" fontId="28" fillId="9" borderId="11" xfId="0" applyNumberFormat="1" applyFont="1" applyFill="1" applyBorder="1" applyAlignment="1">
      <alignment horizontal="center" vertical="center"/>
    </xf>
    <xf numFmtId="1" fontId="28" fillId="13" borderId="79" xfId="0" applyNumberFormat="1" applyFont="1" applyFill="1" applyBorder="1" applyAlignment="1" applyProtection="1">
      <alignment horizontal="center" vertical="center"/>
      <protection locked="0"/>
    </xf>
    <xf numFmtId="1" fontId="5" fillId="13" borderId="58" xfId="0" applyNumberFormat="1" applyFont="1" applyFill="1" applyBorder="1" applyAlignment="1" applyProtection="1">
      <alignment horizontal="center" vertical="center"/>
      <protection locked="0"/>
    </xf>
    <xf numFmtId="0" fontId="28" fillId="9" borderId="9" xfId="0" applyFont="1" applyFill="1" applyBorder="1" applyAlignment="1" applyProtection="1">
      <alignment horizontal="left" vertical="center" wrapText="1"/>
      <protection locked="0"/>
    </xf>
    <xf numFmtId="0" fontId="28" fillId="9" borderId="41" xfId="0" applyNumberFormat="1" applyFont="1" applyFill="1" applyBorder="1" applyAlignment="1" applyProtection="1">
      <alignment horizontal="center" vertical="center" wrapText="1"/>
      <protection locked="0"/>
    </xf>
    <xf numFmtId="0" fontId="29" fillId="9" borderId="41" xfId="0" applyFont="1" applyFill="1" applyBorder="1" applyAlignment="1" applyProtection="1">
      <alignment horizontal="center" vertical="center" wrapText="1"/>
      <protection locked="0"/>
    </xf>
    <xf numFmtId="0" fontId="28" fillId="9" borderId="41" xfId="0" applyFont="1" applyFill="1" applyBorder="1" applyAlignment="1">
      <alignment horizontal="center" vertical="center" wrapText="1"/>
    </xf>
    <xf numFmtId="0" fontId="28" fillId="9" borderId="61" xfId="0" applyFont="1" applyFill="1" applyBorder="1" applyAlignment="1">
      <alignment horizontal="center" vertical="center" wrapText="1"/>
    </xf>
    <xf numFmtId="0" fontId="29" fillId="9" borderId="59" xfId="0" applyFont="1" applyFill="1" applyBorder="1" applyAlignment="1" applyProtection="1">
      <alignment horizontal="center" vertical="center" wrapText="1"/>
      <protection locked="0"/>
    </xf>
    <xf numFmtId="1" fontId="28" fillId="9" borderId="59" xfId="0" applyNumberFormat="1" applyFont="1" applyFill="1" applyBorder="1" applyAlignment="1">
      <alignment horizontal="center" vertical="center" wrapText="1"/>
    </xf>
    <xf numFmtId="1" fontId="28" fillId="9" borderId="41" xfId="0" applyNumberFormat="1" applyFont="1" applyFill="1" applyBorder="1" applyAlignment="1">
      <alignment horizontal="center" vertical="center" wrapText="1"/>
    </xf>
    <xf numFmtId="1" fontId="28" fillId="9" borderId="61" xfId="0" applyNumberFormat="1" applyFont="1" applyFill="1" applyBorder="1" applyAlignment="1">
      <alignment horizontal="center" vertical="center" wrapText="1"/>
    </xf>
    <xf numFmtId="1" fontId="28" fillId="13" borderId="59" xfId="0" applyNumberFormat="1" applyFont="1" applyFill="1" applyBorder="1" applyAlignment="1" applyProtection="1">
      <alignment horizontal="center" vertical="center" wrapText="1"/>
      <protection locked="0"/>
    </xf>
    <xf numFmtId="0" fontId="28" fillId="9" borderId="40" xfId="0" applyFont="1" applyFill="1" applyBorder="1" applyAlignment="1">
      <alignment horizontal="center" vertical="center" wrapText="1"/>
    </xf>
    <xf numFmtId="1" fontId="29" fillId="9" borderId="58" xfId="0" applyNumberFormat="1" applyFont="1" applyFill="1" applyBorder="1" applyAlignment="1">
      <alignment horizontal="center" vertical="center"/>
    </xf>
    <xf numFmtId="0" fontId="36" fillId="0" borderId="10" xfId="0" applyFont="1" applyFill="1" applyBorder="1" applyAlignment="1" applyProtection="1">
      <alignment horizontal="left" vertical="center" wrapText="1"/>
      <protection locked="0"/>
    </xf>
    <xf numFmtId="2" fontId="33" fillId="0" borderId="52" xfId="0" applyNumberFormat="1" applyFont="1" applyFill="1" applyBorder="1" applyAlignment="1" applyProtection="1">
      <alignment horizontal="center" vertical="center" wrapText="1"/>
      <protection locked="0"/>
    </xf>
    <xf numFmtId="2" fontId="33" fillId="0" borderId="53" xfId="0" applyNumberFormat="1" applyFont="1" applyFill="1" applyBorder="1" applyAlignment="1" applyProtection="1">
      <alignment horizontal="center" vertical="center" wrapText="1"/>
      <protection locked="0"/>
    </xf>
    <xf numFmtId="2" fontId="33" fillId="0" borderId="68" xfId="0" applyNumberFormat="1" applyFont="1" applyFill="1" applyBorder="1" applyAlignment="1" applyProtection="1">
      <alignment horizontal="center" vertical="center" wrapText="1"/>
      <protection locked="0"/>
    </xf>
    <xf numFmtId="0" fontId="6" fillId="9" borderId="1" xfId="1" applyFont="1" applyFill="1" applyBorder="1" applyAlignment="1">
      <alignment horizontal="center" vertical="center" wrapText="1"/>
    </xf>
    <xf numFmtId="0" fontId="6" fillId="9" borderId="47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wrapText="1"/>
    </xf>
    <xf numFmtId="0" fontId="12" fillId="0" borderId="4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wrapText="1"/>
    </xf>
    <xf numFmtId="0" fontId="6" fillId="9" borderId="4" xfId="1" applyFont="1" applyFill="1" applyBorder="1" applyAlignment="1">
      <alignment horizontal="center" vertical="center" wrapText="1"/>
    </xf>
    <xf numFmtId="0" fontId="6" fillId="9" borderId="46" xfId="1" applyFont="1" applyFill="1" applyBorder="1" applyAlignment="1">
      <alignment horizontal="center" vertical="center" wrapText="1"/>
    </xf>
    <xf numFmtId="0" fontId="17" fillId="0" borderId="21" xfId="1" applyFont="1" applyFill="1" applyBorder="1" applyAlignment="1">
      <alignment horizontal="left" vertical="center"/>
    </xf>
    <xf numFmtId="0" fontId="17" fillId="0" borderId="10" xfId="1" applyFont="1" applyFill="1" applyBorder="1" applyAlignment="1">
      <alignment horizontal="left" vertical="center"/>
    </xf>
    <xf numFmtId="0" fontId="17" fillId="0" borderId="26" xfId="1" applyFont="1" applyFill="1" applyBorder="1" applyAlignment="1">
      <alignment horizontal="left" vertical="center"/>
    </xf>
    <xf numFmtId="1" fontId="11" fillId="10" borderId="9" xfId="0" applyNumberFormat="1" applyFont="1" applyFill="1" applyBorder="1" applyAlignment="1">
      <alignment horizontal="center" vertical="center"/>
    </xf>
    <xf numFmtId="1" fontId="28" fillId="10" borderId="62" xfId="0" applyNumberFormat="1" applyFont="1" applyFill="1" applyBorder="1" applyAlignment="1" applyProtection="1">
      <alignment horizontal="center" vertical="center"/>
      <protection locked="0"/>
    </xf>
    <xf numFmtId="0" fontId="36" fillId="10" borderId="5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/>
    <xf numFmtId="0" fontId="50" fillId="0" borderId="13" xfId="0" applyFont="1" applyFill="1" applyBorder="1" applyAlignment="1">
      <alignment horizontal="center"/>
    </xf>
    <xf numFmtId="0" fontId="50" fillId="0" borderId="7" xfId="0" applyFont="1" applyFill="1" applyBorder="1" applyAlignment="1">
      <alignment horizontal="center" vertical="center"/>
    </xf>
    <xf numFmtId="0" fontId="50" fillId="0" borderId="8" xfId="0" applyFont="1" applyFill="1" applyBorder="1" applyAlignment="1">
      <alignment horizontal="center" vertical="center"/>
    </xf>
    <xf numFmtId="0" fontId="50" fillId="0" borderId="16" xfId="0" applyFont="1" applyFill="1" applyBorder="1" applyAlignment="1">
      <alignment horizontal="center" vertical="center"/>
    </xf>
    <xf numFmtId="0" fontId="50" fillId="0" borderId="32" xfId="0" applyFont="1" applyFill="1" applyBorder="1" applyAlignment="1">
      <alignment horizontal="center" vertical="center"/>
    </xf>
    <xf numFmtId="0" fontId="50" fillId="0" borderId="15" xfId="0" applyFont="1" applyFill="1" applyBorder="1" applyAlignment="1">
      <alignment horizontal="center" vertical="center"/>
    </xf>
    <xf numFmtId="0" fontId="49" fillId="0" borderId="43" xfId="0" applyFont="1" applyFill="1" applyBorder="1" applyAlignment="1">
      <alignment horizontal="center" vertical="center"/>
    </xf>
    <xf numFmtId="0" fontId="50" fillId="0" borderId="22" xfId="0" applyFont="1" applyFill="1" applyBorder="1" applyAlignment="1">
      <alignment horizontal="center" vertical="center"/>
    </xf>
    <xf numFmtId="0" fontId="50" fillId="0" borderId="9" xfId="0" applyFont="1" applyFill="1" applyBorder="1" applyAlignment="1">
      <alignment horizontal="center" vertical="center"/>
    </xf>
    <xf numFmtId="0" fontId="50" fillId="0" borderId="69" xfId="0" applyFont="1" applyFill="1" applyBorder="1" applyAlignment="1">
      <alignment horizontal="center"/>
    </xf>
    <xf numFmtId="0" fontId="50" fillId="0" borderId="2" xfId="0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/>
    </xf>
    <xf numFmtId="0" fontId="50" fillId="0" borderId="28" xfId="0" applyFont="1" applyFill="1" applyBorder="1" applyAlignment="1">
      <alignment horizontal="center" vertical="center"/>
    </xf>
    <xf numFmtId="0" fontId="50" fillId="0" borderId="47" xfId="0" applyFont="1" applyFill="1" applyBorder="1" applyAlignment="1">
      <alignment horizontal="center" vertical="center"/>
    </xf>
    <xf numFmtId="0" fontId="50" fillId="0" borderId="30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vertical="center"/>
    </xf>
    <xf numFmtId="0" fontId="49" fillId="0" borderId="2" xfId="0" applyFont="1" applyFill="1" applyBorder="1" applyAlignment="1">
      <alignment horizontal="center" vertical="center"/>
    </xf>
    <xf numFmtId="0" fontId="15" fillId="0" borderId="0" xfId="0" applyFont="1" applyFill="1"/>
    <xf numFmtId="0" fontId="52" fillId="0" borderId="0" xfId="0" applyFont="1" applyFill="1" applyBorder="1" applyAlignment="1">
      <alignment horizontal="left"/>
    </xf>
    <xf numFmtId="0" fontId="54" fillId="0" borderId="0" xfId="0" applyFont="1" applyFill="1" applyBorder="1" applyAlignment="1">
      <alignment horizontal="center"/>
    </xf>
    <xf numFmtId="0" fontId="54" fillId="0" borderId="81" xfId="0" applyFont="1" applyFill="1" applyBorder="1" applyAlignment="1">
      <alignment horizontal="center"/>
    </xf>
    <xf numFmtId="0" fontId="54" fillId="0" borderId="82" xfId="0" applyFont="1" applyFill="1" applyBorder="1" applyAlignment="1">
      <alignment horizontal="center" vertical="center"/>
    </xf>
    <xf numFmtId="0" fontId="54" fillId="0" borderId="83" xfId="0" applyFont="1" applyFill="1" applyBorder="1" applyAlignment="1">
      <alignment horizontal="left"/>
    </xf>
    <xf numFmtId="0" fontId="54" fillId="0" borderId="0" xfId="0" applyFont="1" applyFill="1" applyBorder="1"/>
    <xf numFmtId="0" fontId="54" fillId="0" borderId="0" xfId="0" applyFont="1" applyFill="1" applyBorder="1" applyAlignment="1">
      <alignment horizontal="left"/>
    </xf>
    <xf numFmtId="0" fontId="54" fillId="0" borderId="81" xfId="0" applyFont="1" applyFill="1" applyBorder="1" applyAlignment="1">
      <alignment horizontal="left"/>
    </xf>
    <xf numFmtId="0" fontId="54" fillId="0" borderId="84" xfId="0" applyFont="1" applyFill="1" applyBorder="1" applyAlignment="1">
      <alignment horizontal="center" vertical="center"/>
    </xf>
    <xf numFmtId="0" fontId="54" fillId="0" borderId="81" xfId="0" applyFont="1" applyFill="1" applyBorder="1"/>
    <xf numFmtId="0" fontId="54" fillId="10" borderId="84" xfId="0" applyFont="1" applyFill="1" applyBorder="1" applyAlignment="1">
      <alignment horizontal="center"/>
    </xf>
    <xf numFmtId="0" fontId="49" fillId="0" borderId="40" xfId="0" applyFont="1" applyFill="1" applyBorder="1" applyAlignment="1">
      <alignment vertical="center"/>
    </xf>
    <xf numFmtId="0" fontId="49" fillId="0" borderId="50" xfId="0" applyFont="1" applyFill="1" applyBorder="1" applyAlignment="1">
      <alignment vertical="center"/>
    </xf>
    <xf numFmtId="0" fontId="49" fillId="0" borderId="41" xfId="0" applyFont="1" applyFill="1" applyBorder="1" applyAlignment="1">
      <alignment vertical="center"/>
    </xf>
    <xf numFmtId="0" fontId="49" fillId="0" borderId="59" xfId="0" applyFont="1" applyFill="1" applyBorder="1" applyAlignment="1">
      <alignment vertical="center"/>
    </xf>
    <xf numFmtId="0" fontId="54" fillId="0" borderId="0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vertical="center"/>
    </xf>
    <xf numFmtId="0" fontId="55" fillId="0" borderId="0" xfId="0" applyFont="1" applyFill="1" applyBorder="1" applyAlignment="1">
      <alignment vertical="center"/>
    </xf>
    <xf numFmtId="0" fontId="55" fillId="0" borderId="0" xfId="0" applyFont="1" applyFill="1"/>
    <xf numFmtId="0" fontId="55" fillId="0" borderId="0" xfId="0" applyFont="1" applyFill="1" applyBorder="1" applyAlignment="1"/>
    <xf numFmtId="0" fontId="50" fillId="0" borderId="0" xfId="0" applyFont="1" applyFill="1" applyBorder="1" applyAlignment="1">
      <alignment vertical="center"/>
    </xf>
    <xf numFmtId="0" fontId="52" fillId="0" borderId="8" xfId="0" applyFont="1" applyFill="1" applyBorder="1" applyAlignment="1">
      <alignment vertical="center"/>
    </xf>
    <xf numFmtId="0" fontId="52" fillId="0" borderId="32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 textRotation="90" wrapText="1"/>
    </xf>
    <xf numFmtId="0" fontId="49" fillId="0" borderId="0" xfId="0" applyFont="1" applyFill="1" applyBorder="1" applyAlignment="1">
      <alignment vertical="center" textRotation="90" wrapText="1"/>
    </xf>
    <xf numFmtId="0" fontId="52" fillId="0" borderId="0" xfId="0" applyFont="1" applyFill="1" applyBorder="1" applyAlignment="1">
      <alignment vertical="center" wrapText="1"/>
    </xf>
    <xf numFmtId="0" fontId="52" fillId="0" borderId="0" xfId="0" applyFont="1" applyFill="1" applyAlignment="1">
      <alignment vertical="center" wrapText="1"/>
    </xf>
    <xf numFmtId="0" fontId="54" fillId="0" borderId="0" xfId="0" applyFont="1" applyFill="1" applyBorder="1" applyAlignment="1"/>
    <xf numFmtId="0" fontId="52" fillId="0" borderId="0" xfId="0" applyFont="1" applyFill="1" applyBorder="1" applyAlignment="1">
      <alignment vertical="center"/>
    </xf>
    <xf numFmtId="0" fontId="54" fillId="0" borderId="0" xfId="0" applyFont="1" applyFill="1" applyAlignment="1"/>
    <xf numFmtId="0" fontId="52" fillId="0" borderId="8" xfId="0" applyFont="1" applyFill="1" applyBorder="1" applyAlignment="1">
      <alignment horizontal="center" vertical="center" textRotation="90" wrapText="1"/>
    </xf>
    <xf numFmtId="0" fontId="52" fillId="0" borderId="32" xfId="0" applyFont="1" applyFill="1" applyBorder="1" applyAlignment="1">
      <alignment horizontal="center" vertical="center" textRotation="90" wrapText="1"/>
    </xf>
    <xf numFmtId="0" fontId="52" fillId="0" borderId="0" xfId="0" applyFont="1" applyFill="1" applyBorder="1" applyAlignment="1">
      <alignment horizontal="center"/>
    </xf>
    <xf numFmtId="0" fontId="52" fillId="0" borderId="0" xfId="0" applyFont="1" applyFill="1" applyAlignment="1">
      <alignment horizontal="center"/>
    </xf>
    <xf numFmtId="0" fontId="54" fillId="0" borderId="0" xfId="0" applyFont="1" applyFill="1"/>
    <xf numFmtId="0" fontId="5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1" fontId="36" fillId="0" borderId="0" xfId="0" applyNumberFormat="1" applyFont="1" applyFill="1" applyBorder="1" applyAlignment="1" applyProtection="1">
      <alignment horizontal="center" vertical="center"/>
      <protection locked="0"/>
    </xf>
    <xf numFmtId="0" fontId="37" fillId="10" borderId="53" xfId="0" applyFont="1" applyFill="1" applyBorder="1" applyAlignment="1" applyProtection="1">
      <alignment horizontal="center" vertical="center"/>
      <protection locked="0"/>
    </xf>
    <xf numFmtId="1" fontId="36" fillId="10" borderId="53" xfId="0" applyNumberFormat="1" applyFont="1" applyFill="1" applyBorder="1" applyAlignment="1">
      <alignment horizontal="center" vertical="center"/>
    </xf>
    <xf numFmtId="0" fontId="28" fillId="10" borderId="6" xfId="0" applyFont="1" applyFill="1" applyBorder="1" applyAlignment="1" applyProtection="1">
      <alignment horizontal="center" vertical="center"/>
      <protection locked="0"/>
    </xf>
    <xf numFmtId="0" fontId="28" fillId="10" borderId="52" xfId="0" applyFont="1" applyFill="1" applyBorder="1" applyAlignment="1">
      <alignment horizontal="center" vertical="center" wrapText="1"/>
    </xf>
    <xf numFmtId="0" fontId="28" fillId="10" borderId="53" xfId="0" applyFont="1" applyFill="1" applyBorder="1" applyAlignment="1">
      <alignment horizontal="center" vertical="center" wrapText="1"/>
    </xf>
    <xf numFmtId="0" fontId="28" fillId="10" borderId="68" xfId="0" applyFont="1" applyFill="1" applyBorder="1" applyAlignment="1">
      <alignment horizontal="center" vertical="center" wrapText="1"/>
    </xf>
    <xf numFmtId="1" fontId="36" fillId="0" borderId="9" xfId="0" applyNumberFormat="1" applyFont="1" applyFill="1" applyBorder="1" applyAlignment="1" applyProtection="1">
      <alignment horizontal="center" vertical="center"/>
      <protection locked="0"/>
    </xf>
    <xf numFmtId="1" fontId="36" fillId="0" borderId="20" xfId="0" applyNumberFormat="1" applyFont="1" applyFill="1" applyBorder="1" applyAlignment="1" applyProtection="1">
      <alignment horizontal="center" vertical="center"/>
      <protection locked="0"/>
    </xf>
    <xf numFmtId="1" fontId="28" fillId="0" borderId="3" xfId="0" applyNumberFormat="1" applyFont="1" applyFill="1" applyBorder="1" applyAlignment="1" applyProtection="1">
      <alignment horizontal="center" vertical="center"/>
      <protection locked="0"/>
    </xf>
    <xf numFmtId="2" fontId="28" fillId="10" borderId="43" xfId="0" applyNumberFormat="1" applyFont="1" applyFill="1" applyBorder="1" applyAlignment="1" applyProtection="1">
      <alignment horizontal="center" vertical="center" wrapText="1"/>
      <protection locked="0"/>
    </xf>
    <xf numFmtId="0" fontId="5" fillId="10" borderId="2" xfId="1" applyFont="1" applyFill="1" applyBorder="1" applyAlignment="1">
      <alignment horizontal="center" vertical="center"/>
    </xf>
    <xf numFmtId="1" fontId="11" fillId="10" borderId="4" xfId="0" applyNumberFormat="1" applyFont="1" applyFill="1" applyBorder="1" applyAlignment="1">
      <alignment horizontal="center" vertical="center"/>
    </xf>
    <xf numFmtId="0" fontId="28" fillId="10" borderId="4" xfId="0" applyFont="1" applyFill="1" applyBorder="1" applyAlignment="1">
      <alignment horizontal="center" vertical="center"/>
    </xf>
    <xf numFmtId="0" fontId="29" fillId="10" borderId="53" xfId="0" applyFont="1" applyFill="1" applyBorder="1" applyAlignment="1" applyProtection="1">
      <alignment horizontal="center" vertical="center" wrapText="1"/>
      <protection locked="0"/>
    </xf>
    <xf numFmtId="0" fontId="28" fillId="0" borderId="3" xfId="0" applyFont="1" applyFill="1" applyBorder="1" applyAlignment="1">
      <alignment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31" fillId="0" borderId="60" xfId="0" applyFont="1" applyFill="1" applyBorder="1" applyAlignment="1">
      <alignment horizontal="center" vertical="center" wrapText="1"/>
    </xf>
    <xf numFmtId="0" fontId="25" fillId="0" borderId="53" xfId="0" applyFont="1" applyFill="1" applyBorder="1" applyAlignment="1">
      <alignment horizontal="center" vertical="center" wrapText="1"/>
    </xf>
    <xf numFmtId="0" fontId="31" fillId="0" borderId="53" xfId="0" applyFont="1" applyFill="1" applyBorder="1" applyAlignment="1">
      <alignment horizontal="center" vertical="center" wrapText="1"/>
    </xf>
    <xf numFmtId="0" fontId="29" fillId="0" borderId="60" xfId="0" applyFont="1" applyFill="1" applyBorder="1" applyAlignment="1" applyProtection="1">
      <alignment horizontal="center" vertical="center"/>
      <protection locked="0"/>
    </xf>
    <xf numFmtId="0" fontId="25" fillId="0" borderId="60" xfId="0" applyFont="1" applyFill="1" applyBorder="1" applyAlignment="1">
      <alignment horizontal="center" vertical="center" wrapText="1"/>
    </xf>
    <xf numFmtId="0" fontId="29" fillId="0" borderId="53" xfId="0" applyFont="1" applyFill="1" applyBorder="1" applyAlignment="1">
      <alignment horizontal="center" vertical="center" wrapText="1"/>
    </xf>
    <xf numFmtId="0" fontId="36" fillId="0" borderId="53" xfId="0" applyFont="1" applyFill="1" applyBorder="1" applyAlignment="1">
      <alignment horizontal="center" vertical="center" wrapText="1"/>
    </xf>
    <xf numFmtId="1" fontId="32" fillId="0" borderId="53" xfId="0" applyNumberFormat="1" applyFont="1" applyFill="1" applyBorder="1" applyAlignment="1" applyProtection="1">
      <alignment horizontal="center" vertical="center" wrapText="1"/>
      <protection locked="0"/>
    </xf>
    <xf numFmtId="1" fontId="32" fillId="0" borderId="58" xfId="0" applyNumberFormat="1" applyFont="1" applyFill="1" applyBorder="1" applyAlignment="1" applyProtection="1">
      <alignment horizontal="center" vertical="center" wrapText="1"/>
      <protection locked="0"/>
    </xf>
    <xf numFmtId="165" fontId="28" fillId="0" borderId="65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41" xfId="0" applyFont="1" applyFill="1" applyBorder="1" applyAlignment="1" applyProtection="1">
      <alignment horizontal="left" vertical="center" wrapText="1"/>
      <protection locked="0"/>
    </xf>
    <xf numFmtId="0" fontId="33" fillId="0" borderId="16" xfId="0" applyFont="1" applyFill="1" applyBorder="1" applyAlignment="1" applyProtection="1">
      <alignment vertical="center" wrapText="1"/>
      <protection locked="0"/>
    </xf>
    <xf numFmtId="0" fontId="34" fillId="0" borderId="52" xfId="0" applyFont="1" applyFill="1" applyBorder="1" applyAlignment="1" applyProtection="1">
      <alignment horizontal="center" vertical="center" wrapText="1"/>
      <protection locked="0"/>
    </xf>
    <xf numFmtId="0" fontId="33" fillId="0" borderId="16" xfId="0" applyFont="1" applyFill="1" applyBorder="1" applyAlignment="1" applyProtection="1">
      <alignment horizontal="center" vertical="center" wrapText="1"/>
      <protection locked="0"/>
    </xf>
    <xf numFmtId="1" fontId="33" fillId="0" borderId="52" xfId="0" applyNumberFormat="1" applyFont="1" applyFill="1" applyBorder="1" applyAlignment="1" applyProtection="1">
      <alignment horizontal="center" vertical="center" wrapText="1"/>
      <protection locked="0"/>
    </xf>
    <xf numFmtId="0" fontId="33" fillId="0" borderId="7" xfId="0" applyFont="1" applyFill="1" applyBorder="1" applyAlignment="1" applyProtection="1">
      <alignment vertical="center" wrapText="1"/>
      <protection locked="0"/>
    </xf>
    <xf numFmtId="0" fontId="33" fillId="0" borderId="15" xfId="0" applyFont="1" applyFill="1" applyBorder="1" applyAlignment="1" applyProtection="1">
      <alignment horizontal="center" vertical="center" wrapText="1"/>
      <protection locked="0"/>
    </xf>
    <xf numFmtId="1" fontId="5" fillId="0" borderId="53" xfId="0" applyNumberFormat="1" applyFont="1" applyFill="1" applyBorder="1" applyAlignment="1" applyProtection="1">
      <alignment horizontal="center" vertical="center"/>
      <protection locked="0"/>
    </xf>
    <xf numFmtId="1" fontId="5" fillId="0" borderId="62" xfId="0" applyNumberFormat="1" applyFont="1" applyFill="1" applyBorder="1" applyAlignment="1" applyProtection="1">
      <alignment horizontal="center" vertical="center"/>
      <protection locked="0"/>
    </xf>
    <xf numFmtId="0" fontId="33" fillId="0" borderId="31" xfId="0" applyFont="1" applyFill="1" applyBorder="1" applyAlignment="1" applyProtection="1">
      <alignment horizontal="center" vertical="center" wrapText="1"/>
      <protection locked="0"/>
    </xf>
    <xf numFmtId="0" fontId="33" fillId="0" borderId="35" xfId="0" applyFont="1" applyFill="1" applyBorder="1" applyAlignment="1" applyProtection="1">
      <alignment vertical="center" wrapText="1"/>
      <protection locked="0"/>
    </xf>
    <xf numFmtId="0" fontId="34" fillId="0" borderId="70" xfId="0" applyFont="1" applyFill="1" applyBorder="1" applyAlignment="1" applyProtection="1">
      <alignment horizontal="center" vertical="center" wrapText="1"/>
      <protection locked="0"/>
    </xf>
    <xf numFmtId="0" fontId="33" fillId="0" borderId="35" xfId="0" applyFont="1" applyFill="1" applyBorder="1" applyAlignment="1" applyProtection="1">
      <alignment horizontal="center" vertical="center" wrapText="1"/>
      <protection locked="0"/>
    </xf>
    <xf numFmtId="1" fontId="33" fillId="0" borderId="70" xfId="0" applyNumberFormat="1" applyFont="1" applyFill="1" applyBorder="1" applyAlignment="1" applyProtection="1">
      <alignment horizontal="center" vertical="center" wrapText="1"/>
      <protection locked="0"/>
    </xf>
    <xf numFmtId="0" fontId="33" fillId="0" borderId="65" xfId="0" applyFont="1" applyFill="1" applyBorder="1" applyAlignment="1" applyProtection="1">
      <alignment vertical="center" wrapText="1"/>
      <protection locked="0"/>
    </xf>
    <xf numFmtId="0" fontId="33" fillId="0" borderId="27" xfId="0" applyFont="1" applyFill="1" applyBorder="1" applyAlignment="1" applyProtection="1">
      <alignment horizontal="center" vertical="center" wrapText="1"/>
      <protection locked="0"/>
    </xf>
    <xf numFmtId="1" fontId="11" fillId="10" borderId="46" xfId="0" applyNumberFormat="1" applyFont="1" applyFill="1" applyBorder="1" applyAlignment="1">
      <alignment horizontal="center" vertical="center"/>
    </xf>
    <xf numFmtId="1" fontId="32" fillId="10" borderId="53" xfId="0" applyNumberFormat="1" applyFont="1" applyFill="1" applyBorder="1" applyAlignment="1" applyProtection="1">
      <alignment horizontal="center" vertical="center" wrapText="1"/>
      <protection locked="0"/>
    </xf>
    <xf numFmtId="0" fontId="11" fillId="10" borderId="4" xfId="0" applyFont="1" applyFill="1" applyBorder="1" applyAlignment="1" applyProtection="1">
      <alignment horizontal="center" vertical="center"/>
      <protection locked="0"/>
    </xf>
    <xf numFmtId="1" fontId="21" fillId="10" borderId="67" xfId="1" applyNumberFormat="1" applyFont="1" applyFill="1" applyBorder="1" applyAlignment="1">
      <alignment horizontal="center" vertical="center"/>
    </xf>
    <xf numFmtId="0" fontId="3" fillId="0" borderId="75" xfId="0" applyFont="1" applyFill="1" applyBorder="1" applyAlignment="1">
      <alignment horizontal="center" vertical="center" textRotation="90"/>
    </xf>
    <xf numFmtId="0" fontId="3" fillId="15" borderId="55" xfId="0" applyFont="1" applyFill="1" applyBorder="1" applyAlignment="1">
      <alignment horizontal="center" vertical="center" textRotation="90" wrapText="1"/>
    </xf>
    <xf numFmtId="0" fontId="6" fillId="0" borderId="40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28" fillId="0" borderId="9" xfId="0" applyFont="1" applyFill="1" applyBorder="1" applyAlignment="1" applyProtection="1">
      <alignment horizontal="left" vertical="center" wrapText="1"/>
      <protection locked="0"/>
    </xf>
    <xf numFmtId="0" fontId="28" fillId="0" borderId="20" xfId="0" applyFont="1" applyFill="1" applyBorder="1" applyAlignment="1" applyProtection="1">
      <alignment horizontal="center" vertical="center"/>
      <protection locked="0"/>
    </xf>
    <xf numFmtId="0" fontId="28" fillId="0" borderId="43" xfId="0" applyFont="1" applyFill="1" applyBorder="1" applyAlignment="1" applyProtection="1">
      <alignment horizontal="center" vertical="center"/>
      <protection locked="0"/>
    </xf>
    <xf numFmtId="0" fontId="28" fillId="12" borderId="45" xfId="0" applyFont="1" applyFill="1" applyBorder="1" applyAlignment="1" applyProtection="1">
      <alignment horizontal="center" vertical="center"/>
      <protection locked="0"/>
    </xf>
    <xf numFmtId="0" fontId="28" fillId="12" borderId="46" xfId="0" applyFont="1" applyFill="1" applyBorder="1" applyAlignment="1" applyProtection="1">
      <alignment horizontal="center" vertical="center"/>
      <protection locked="0"/>
    </xf>
    <xf numFmtId="1" fontId="28" fillId="0" borderId="21" xfId="0" applyNumberFormat="1" applyFont="1" applyFill="1" applyBorder="1" applyAlignment="1" applyProtection="1">
      <alignment horizontal="center" vertical="center"/>
      <protection locked="0"/>
    </xf>
    <xf numFmtId="1" fontId="36" fillId="0" borderId="10" xfId="0" applyNumberFormat="1" applyFont="1" applyFill="1" applyBorder="1" applyAlignment="1" applyProtection="1">
      <alignment horizontal="center" vertical="center"/>
      <protection locked="0"/>
    </xf>
    <xf numFmtId="1" fontId="28" fillId="0" borderId="78" xfId="0" applyNumberFormat="1" applyFont="1" applyFill="1" applyBorder="1" applyAlignment="1" applyProtection="1">
      <alignment horizontal="center" vertical="center"/>
      <protection locked="0"/>
    </xf>
    <xf numFmtId="1" fontId="11" fillId="10" borderId="21" xfId="0" applyNumberFormat="1" applyFont="1" applyFill="1" applyBorder="1" applyAlignment="1">
      <alignment horizontal="center" vertical="center"/>
    </xf>
    <xf numFmtId="1" fontId="28" fillId="0" borderId="10" xfId="0" applyNumberFormat="1" applyFont="1" applyFill="1" applyBorder="1" applyAlignment="1" applyProtection="1">
      <alignment horizontal="center" vertical="center"/>
      <protection locked="0"/>
    </xf>
    <xf numFmtId="1" fontId="28" fillId="9" borderId="64" xfId="0" applyNumberFormat="1" applyFont="1" applyFill="1" applyBorder="1" applyAlignment="1">
      <alignment horizontal="center" vertical="center"/>
    </xf>
    <xf numFmtId="1" fontId="28" fillId="9" borderId="78" xfId="0" applyNumberFormat="1" applyFont="1" applyFill="1" applyBorder="1" applyAlignment="1">
      <alignment horizontal="center" vertical="center" wrapText="1"/>
    </xf>
    <xf numFmtId="1" fontId="28" fillId="9" borderId="33" xfId="0" applyNumberFormat="1" applyFont="1" applyFill="1" applyBorder="1" applyAlignment="1" applyProtection="1">
      <alignment horizontal="center" vertical="center"/>
      <protection locked="0"/>
    </xf>
    <xf numFmtId="1" fontId="28" fillId="9" borderId="78" xfId="0" applyNumberFormat="1" applyFont="1" applyFill="1" applyBorder="1" applyAlignment="1">
      <alignment horizontal="center" vertical="center"/>
    </xf>
    <xf numFmtId="1" fontId="28" fillId="9" borderId="72" xfId="0" applyNumberFormat="1" applyFont="1" applyFill="1" applyBorder="1" applyAlignment="1">
      <alignment horizontal="center" vertical="center" wrapText="1"/>
    </xf>
    <xf numFmtId="1" fontId="28" fillId="9" borderId="72" xfId="0" applyNumberFormat="1" applyFont="1" applyFill="1" applyBorder="1" applyAlignment="1">
      <alignment horizontal="center" vertical="center"/>
    </xf>
    <xf numFmtId="1" fontId="28" fillId="0" borderId="22" xfId="0" applyNumberFormat="1" applyFont="1" applyFill="1" applyBorder="1" applyAlignment="1" applyProtection="1">
      <alignment horizontal="center" vertical="center"/>
      <protection locked="0"/>
    </xf>
    <xf numFmtId="1" fontId="36" fillId="0" borderId="3" xfId="0" applyNumberFormat="1" applyFont="1" applyFill="1" applyBorder="1" applyAlignment="1" applyProtection="1">
      <alignment horizontal="center" vertical="center"/>
      <protection locked="0"/>
    </xf>
    <xf numFmtId="1" fontId="11" fillId="10" borderId="22" xfId="0" applyNumberFormat="1" applyFont="1" applyFill="1" applyBorder="1" applyAlignment="1">
      <alignment horizontal="center" vertical="center"/>
    </xf>
    <xf numFmtId="1" fontId="29" fillId="0" borderId="52" xfId="0" applyNumberFormat="1" applyFont="1" applyFill="1" applyBorder="1" applyAlignment="1">
      <alignment horizontal="center" vertical="center"/>
    </xf>
    <xf numFmtId="1" fontId="37" fillId="0" borderId="53" xfId="0" applyNumberFormat="1" applyFont="1" applyFill="1" applyBorder="1" applyAlignment="1">
      <alignment horizontal="center" vertical="center"/>
    </xf>
    <xf numFmtId="1" fontId="28" fillId="9" borderId="15" xfId="0" applyNumberFormat="1" applyFont="1" applyFill="1" applyBorder="1" applyAlignment="1">
      <alignment horizontal="center" vertical="center"/>
    </xf>
    <xf numFmtId="1" fontId="28" fillId="9" borderId="3" xfId="0" applyNumberFormat="1" applyFont="1" applyFill="1" applyBorder="1" applyAlignment="1">
      <alignment horizontal="center" vertical="center" wrapText="1"/>
    </xf>
    <xf numFmtId="1" fontId="28" fillId="9" borderId="22" xfId="0" applyNumberFormat="1" applyFont="1" applyFill="1" applyBorder="1" applyAlignment="1" applyProtection="1">
      <alignment horizontal="center" vertical="center"/>
      <protection locked="0"/>
    </xf>
    <xf numFmtId="1" fontId="28" fillId="10" borderId="3" xfId="0" applyNumberFormat="1" applyFont="1" applyFill="1" applyBorder="1" applyAlignment="1">
      <alignment horizontal="center" vertical="center"/>
    </xf>
    <xf numFmtId="1" fontId="28" fillId="9" borderId="3" xfId="0" applyNumberFormat="1" applyFont="1" applyFill="1" applyBorder="1" applyAlignment="1">
      <alignment horizontal="center" vertical="center"/>
    </xf>
    <xf numFmtId="1" fontId="28" fillId="9" borderId="3" xfId="0" applyNumberFormat="1" applyFont="1" applyFill="1" applyBorder="1" applyAlignment="1" applyProtection="1">
      <alignment horizontal="center" vertical="center"/>
      <protection locked="0"/>
    </xf>
    <xf numFmtId="1" fontId="28" fillId="10" borderId="3" xfId="0" applyNumberFormat="1" applyFont="1" applyFill="1" applyBorder="1" applyAlignment="1">
      <alignment horizontal="center" vertical="center" wrapText="1"/>
    </xf>
    <xf numFmtId="1" fontId="28" fillId="9" borderId="19" xfId="0" applyNumberFormat="1" applyFont="1" applyFill="1" applyBorder="1" applyAlignment="1">
      <alignment horizontal="center" vertical="center" wrapText="1"/>
    </xf>
    <xf numFmtId="1" fontId="28" fillId="9" borderId="19" xfId="0" applyNumberFormat="1" applyFont="1" applyFill="1" applyBorder="1" applyAlignment="1" applyProtection="1">
      <alignment horizontal="center" vertical="center"/>
      <protection locked="0"/>
    </xf>
    <xf numFmtId="1" fontId="28" fillId="9" borderId="50" xfId="0" applyNumberFormat="1" applyFont="1" applyFill="1" applyBorder="1" applyAlignment="1">
      <alignment horizontal="center" vertical="center" wrapText="1"/>
    </xf>
    <xf numFmtId="1" fontId="28" fillId="9" borderId="22" xfId="0" applyNumberFormat="1" applyFont="1" applyFill="1" applyBorder="1" applyAlignment="1">
      <alignment horizontal="center" vertical="center" wrapText="1"/>
    </xf>
    <xf numFmtId="1" fontId="29" fillId="9" borderId="59" xfId="0" applyNumberFormat="1" applyFont="1" applyFill="1" applyBorder="1" applyAlignment="1">
      <alignment horizontal="center" vertical="center" wrapText="1"/>
    </xf>
    <xf numFmtId="1" fontId="29" fillId="9" borderId="60" xfId="0" applyNumberFormat="1" applyFont="1" applyFill="1" applyBorder="1" applyAlignment="1">
      <alignment horizontal="center" vertical="center" wrapText="1"/>
    </xf>
    <xf numFmtId="1" fontId="29" fillId="0" borderId="53" xfId="0" applyNumberFormat="1" applyFont="1" applyFill="1" applyBorder="1" applyAlignment="1">
      <alignment horizontal="center" vertical="center" wrapText="1"/>
    </xf>
    <xf numFmtId="1" fontId="29" fillId="0" borderId="68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 applyProtection="1">
      <alignment horizontal="center" vertical="center"/>
      <protection locked="0"/>
    </xf>
    <xf numFmtId="0" fontId="34" fillId="0" borderId="52" xfId="0" applyFont="1" applyFill="1" applyBorder="1" applyAlignment="1" applyProtection="1">
      <alignment horizontal="center" vertical="center" wrapText="1"/>
    </xf>
    <xf numFmtId="0" fontId="34" fillId="0" borderId="70" xfId="0" applyFont="1" applyFill="1" applyBorder="1" applyAlignment="1" applyProtection="1">
      <alignment horizontal="center" vertical="center" wrapText="1"/>
    </xf>
    <xf numFmtId="1" fontId="34" fillId="0" borderId="52" xfId="0" applyNumberFormat="1" applyFont="1" applyFill="1" applyBorder="1" applyAlignment="1">
      <alignment horizontal="center" vertical="center" wrapText="1"/>
    </xf>
    <xf numFmtId="1" fontId="34" fillId="0" borderId="70" xfId="0" applyNumberFormat="1" applyFont="1" applyFill="1" applyBorder="1" applyAlignment="1">
      <alignment horizontal="center" vertical="center" wrapText="1"/>
    </xf>
    <xf numFmtId="0" fontId="28" fillId="0" borderId="57" xfId="0" applyFont="1" applyFill="1" applyBorder="1" applyAlignment="1">
      <alignment horizontal="center" vertical="center"/>
    </xf>
    <xf numFmtId="0" fontId="29" fillId="12" borderId="49" xfId="0" applyFont="1" applyFill="1" applyBorder="1" applyAlignment="1">
      <alignment horizontal="center" vertical="center"/>
    </xf>
    <xf numFmtId="0" fontId="28" fillId="12" borderId="64" xfId="0" applyFont="1" applyFill="1" applyBorder="1" applyAlignment="1" applyProtection="1">
      <alignment horizontal="center" vertical="center"/>
      <protection locked="0"/>
    </xf>
    <xf numFmtId="0" fontId="28" fillId="12" borderId="78" xfId="0" applyFont="1" applyFill="1" applyBorder="1" applyAlignment="1" applyProtection="1">
      <alignment horizontal="center" vertical="center"/>
      <protection locked="0"/>
    </xf>
    <xf numFmtId="0" fontId="28" fillId="12" borderId="72" xfId="0" applyFont="1" applyFill="1" applyBorder="1" applyAlignment="1">
      <alignment horizontal="center" vertical="center"/>
    </xf>
    <xf numFmtId="0" fontId="28" fillId="12" borderId="32" xfId="0" applyFont="1" applyFill="1" applyBorder="1" applyAlignment="1" applyProtection="1">
      <alignment horizontal="center" vertical="center"/>
      <protection locked="0"/>
    </xf>
    <xf numFmtId="1" fontId="28" fillId="12" borderId="46" xfId="0" applyNumberFormat="1" applyFont="1" applyFill="1" applyBorder="1" applyAlignment="1" applyProtection="1">
      <alignment horizontal="center" vertical="center"/>
      <protection locked="0"/>
    </xf>
    <xf numFmtId="0" fontId="28" fillId="12" borderId="49" xfId="0" applyFont="1" applyFill="1" applyBorder="1" applyAlignment="1">
      <alignment horizontal="center" vertical="center"/>
    </xf>
    <xf numFmtId="0" fontId="29" fillId="0" borderId="57" xfId="0" applyFont="1" applyFill="1" applyBorder="1" applyAlignment="1">
      <alignment horizontal="center" vertical="center"/>
    </xf>
    <xf numFmtId="0" fontId="28" fillId="12" borderId="33" xfId="0" applyFont="1" applyFill="1" applyBorder="1" applyAlignment="1" applyProtection="1">
      <alignment horizontal="center" vertical="center"/>
      <protection locked="0"/>
    </xf>
    <xf numFmtId="0" fontId="29" fillId="10" borderId="57" xfId="0" applyFont="1" applyFill="1" applyBorder="1" applyAlignment="1">
      <alignment horizontal="center" vertical="center"/>
    </xf>
    <xf numFmtId="0" fontId="28" fillId="12" borderId="49" xfId="0" applyFont="1" applyFill="1" applyBorder="1" applyAlignment="1" applyProtection="1">
      <alignment horizontal="center" vertical="center"/>
      <protection locked="0"/>
    </xf>
    <xf numFmtId="0" fontId="25" fillId="12" borderId="39" xfId="0" applyFont="1" applyFill="1" applyBorder="1" applyAlignment="1" applyProtection="1">
      <alignment horizontal="center" vertical="center"/>
      <protection locked="0"/>
    </xf>
    <xf numFmtId="2" fontId="28" fillId="10" borderId="67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12" xfId="0" applyFont="1" applyFill="1" applyBorder="1" applyAlignment="1" applyProtection="1">
      <alignment vertical="center" wrapText="1"/>
      <protection locked="0"/>
    </xf>
    <xf numFmtId="0" fontId="29" fillId="0" borderId="12" xfId="0" applyFont="1" applyFill="1" applyBorder="1" applyAlignment="1">
      <alignment horizontal="center" vertical="center"/>
    </xf>
    <xf numFmtId="0" fontId="28" fillId="10" borderId="12" xfId="0" applyFont="1" applyFill="1" applyBorder="1" applyAlignment="1">
      <alignment horizontal="center" vertical="center"/>
    </xf>
    <xf numFmtId="0" fontId="29" fillId="0" borderId="17" xfId="0" applyFont="1" applyFill="1" applyBorder="1" applyAlignment="1">
      <alignment horizontal="center" vertical="center"/>
    </xf>
    <xf numFmtId="0" fontId="29" fillId="0" borderId="76" xfId="0" applyFont="1" applyFill="1" applyBorder="1" applyAlignment="1">
      <alignment horizontal="center" vertical="center"/>
    </xf>
    <xf numFmtId="1" fontId="28" fillId="0" borderId="76" xfId="0" applyNumberFormat="1" applyFont="1" applyFill="1" applyBorder="1" applyAlignment="1">
      <alignment horizontal="center" vertical="center"/>
    </xf>
    <xf numFmtId="1" fontId="29" fillId="0" borderId="76" xfId="0" applyNumberFormat="1" applyFont="1" applyFill="1" applyBorder="1" applyAlignment="1">
      <alignment horizontal="center" vertical="center"/>
    </xf>
    <xf numFmtId="1" fontId="28" fillId="0" borderId="24" xfId="0" applyNumberFormat="1" applyFont="1" applyFill="1" applyBorder="1" applyAlignment="1" applyProtection="1">
      <alignment horizontal="center" vertical="center"/>
      <protection locked="0"/>
    </xf>
    <xf numFmtId="1" fontId="28" fillId="0" borderId="12" xfId="0" applyNumberFormat="1" applyFont="1" applyFill="1" applyBorder="1" applyAlignment="1" applyProtection="1">
      <alignment horizontal="center" vertical="center"/>
      <protection locked="0"/>
    </xf>
    <xf numFmtId="1" fontId="28" fillId="0" borderId="17" xfId="0" applyNumberFormat="1" applyFont="1" applyFill="1" applyBorder="1" applyAlignment="1" applyProtection="1">
      <alignment horizontal="center" vertical="center"/>
      <protection locked="0"/>
    </xf>
    <xf numFmtId="1" fontId="28" fillId="13" borderId="23" xfId="0" applyNumberFormat="1" applyFont="1" applyFill="1" applyBorder="1" applyAlignment="1" applyProtection="1">
      <alignment horizontal="center" vertical="center"/>
      <protection locked="0"/>
    </xf>
    <xf numFmtId="164" fontId="10" fillId="0" borderId="40" xfId="1" applyNumberFormat="1" applyFont="1" applyFill="1" applyBorder="1" applyAlignment="1">
      <alignment horizontal="center" vertical="center"/>
    </xf>
    <xf numFmtId="0" fontId="10" fillId="0" borderId="50" xfId="1" applyFont="1" applyFill="1" applyBorder="1" applyAlignment="1" applyProtection="1">
      <alignment horizontal="center" vertical="center" wrapText="1"/>
      <protection locked="0"/>
    </xf>
    <xf numFmtId="0" fontId="10" fillId="0" borderId="50" xfId="1" applyFont="1" applyFill="1" applyBorder="1" applyAlignment="1">
      <alignment horizontal="center" vertical="center"/>
    </xf>
    <xf numFmtId="0" fontId="10" fillId="0" borderId="41" xfId="1" applyFont="1" applyFill="1" applyBorder="1" applyAlignment="1">
      <alignment horizontal="center" vertical="center"/>
    </xf>
    <xf numFmtId="0" fontId="10" fillId="0" borderId="61" xfId="1" applyFont="1" applyFill="1" applyBorder="1" applyAlignment="1">
      <alignment horizontal="center" vertical="center"/>
    </xf>
    <xf numFmtId="1" fontId="10" fillId="0" borderId="59" xfId="1" applyNumberFormat="1" applyFont="1" applyFill="1" applyBorder="1" applyAlignment="1">
      <alignment horizontal="center" vertical="center"/>
    </xf>
    <xf numFmtId="0" fontId="10" fillId="0" borderId="40" xfId="1" applyFont="1" applyFill="1" applyBorder="1" applyAlignment="1">
      <alignment horizontal="center" vertical="center" wrapText="1"/>
    </xf>
    <xf numFmtId="0" fontId="10" fillId="0" borderId="50" xfId="1" applyFont="1" applyFill="1" applyBorder="1" applyAlignment="1">
      <alignment horizontal="center" vertical="center" wrapText="1"/>
    </xf>
    <xf numFmtId="0" fontId="10" fillId="0" borderId="38" xfId="1" applyFont="1" applyFill="1" applyBorder="1" applyAlignment="1">
      <alignment horizontal="center" vertical="center" wrapText="1"/>
    </xf>
    <xf numFmtId="0" fontId="10" fillId="0" borderId="59" xfId="1" applyFont="1" applyFill="1" applyBorder="1" applyAlignment="1">
      <alignment horizontal="center" vertical="center" wrapText="1"/>
    </xf>
    <xf numFmtId="0" fontId="10" fillId="0" borderId="37" xfId="1" applyFont="1" applyFill="1" applyBorder="1" applyAlignment="1">
      <alignment horizontal="center" vertical="center" wrapText="1"/>
    </xf>
    <xf numFmtId="0" fontId="28" fillId="12" borderId="33" xfId="0" applyFont="1" applyFill="1" applyBorder="1" applyAlignment="1">
      <alignment horizontal="center" vertical="center"/>
    </xf>
    <xf numFmtId="0" fontId="28" fillId="12" borderId="78" xfId="0" applyFont="1" applyFill="1" applyBorder="1" applyAlignment="1">
      <alignment horizontal="center" vertical="center"/>
    </xf>
    <xf numFmtId="0" fontId="28" fillId="12" borderId="78" xfId="0" applyFont="1" applyFill="1" applyBorder="1" applyAlignment="1">
      <alignment horizontal="center" vertical="center" wrapText="1"/>
    </xf>
    <xf numFmtId="0" fontId="28" fillId="12" borderId="72" xfId="0" applyFont="1" applyFill="1" applyBorder="1" applyAlignment="1">
      <alignment horizontal="center" vertical="center" wrapText="1"/>
    </xf>
    <xf numFmtId="0" fontId="28" fillId="12" borderId="39" xfId="0" applyFont="1" applyFill="1" applyBorder="1" applyAlignment="1">
      <alignment horizontal="center" vertical="center" wrapText="1"/>
    </xf>
    <xf numFmtId="0" fontId="28" fillId="12" borderId="33" xfId="0" applyFont="1" applyFill="1" applyBorder="1" applyAlignment="1">
      <alignment horizontal="center" vertical="center" wrapText="1"/>
    </xf>
    <xf numFmtId="1" fontId="29" fillId="12" borderId="78" xfId="0" applyNumberFormat="1" applyFont="1" applyFill="1" applyBorder="1" applyAlignment="1">
      <alignment horizontal="center" vertical="center" wrapText="1"/>
    </xf>
    <xf numFmtId="1" fontId="29" fillId="12" borderId="72" xfId="0" applyNumberFormat="1" applyFont="1" applyFill="1" applyBorder="1" applyAlignment="1">
      <alignment horizontal="center" vertical="center" wrapText="1"/>
    </xf>
    <xf numFmtId="0" fontId="33" fillId="12" borderId="64" xfId="0" applyFont="1" applyFill="1" applyBorder="1" applyAlignment="1" applyProtection="1">
      <alignment horizontal="center" vertical="center" wrapText="1"/>
      <protection locked="0"/>
    </xf>
    <xf numFmtId="0" fontId="33" fillId="12" borderId="78" xfId="0" applyFont="1" applyFill="1" applyBorder="1" applyAlignment="1" applyProtection="1">
      <alignment horizontal="center" vertical="center" wrapText="1"/>
      <protection locked="0"/>
    </xf>
    <xf numFmtId="0" fontId="33" fillId="12" borderId="36" xfId="0" applyFont="1" applyFill="1" applyBorder="1" applyAlignment="1" applyProtection="1">
      <alignment horizontal="center" vertical="center" wrapText="1"/>
      <protection locked="0"/>
    </xf>
    <xf numFmtId="166" fontId="22" fillId="0" borderId="0" xfId="0" applyNumberFormat="1" applyFont="1" applyFill="1" applyAlignment="1">
      <alignment wrapText="1"/>
    </xf>
    <xf numFmtId="9" fontId="5" fillId="0" borderId="54" xfId="1" applyNumberFormat="1" applyFont="1" applyFill="1" applyBorder="1" applyAlignment="1">
      <alignment horizontal="center" vertical="center"/>
    </xf>
    <xf numFmtId="0" fontId="5" fillId="0" borderId="48" xfId="1" applyFont="1" applyFill="1" applyBorder="1" applyAlignment="1">
      <alignment horizontal="center" vertical="center"/>
    </xf>
    <xf numFmtId="0" fontId="10" fillId="0" borderId="55" xfId="1" applyFont="1" applyFill="1" applyBorder="1" applyAlignment="1">
      <alignment horizontal="center" vertical="center"/>
    </xf>
    <xf numFmtId="1" fontId="21" fillId="12" borderId="21" xfId="1" applyNumberFormat="1" applyFont="1" applyFill="1" applyBorder="1" applyAlignment="1">
      <alignment horizontal="center" vertical="center"/>
    </xf>
    <xf numFmtId="1" fontId="21" fillId="12" borderId="0" xfId="1" applyNumberFormat="1" applyFont="1" applyFill="1" applyBorder="1" applyAlignment="1">
      <alignment horizontal="center" vertical="center"/>
    </xf>
    <xf numFmtId="1" fontId="21" fillId="12" borderId="10" xfId="1" applyNumberFormat="1" applyFont="1" applyFill="1" applyBorder="1" applyAlignment="1">
      <alignment horizontal="center" vertical="center"/>
    </xf>
    <xf numFmtId="0" fontId="21" fillId="12" borderId="29" xfId="1" applyFont="1" applyFill="1" applyBorder="1" applyAlignment="1">
      <alignment horizontal="center" vertical="center"/>
    </xf>
    <xf numFmtId="1" fontId="21" fillId="12" borderId="34" xfId="1" applyNumberFormat="1" applyFont="1" applyFill="1" applyBorder="1" applyAlignment="1">
      <alignment horizontal="center" vertical="center"/>
    </xf>
    <xf numFmtId="1" fontId="21" fillId="12" borderId="78" xfId="1" applyNumberFormat="1" applyFont="1" applyFill="1" applyBorder="1" applyAlignment="1">
      <alignment horizontal="center" vertical="center"/>
    </xf>
    <xf numFmtId="0" fontId="21" fillId="12" borderId="77" xfId="1" applyFont="1" applyFill="1" applyBorder="1" applyAlignment="1">
      <alignment horizontal="center" vertical="center"/>
    </xf>
    <xf numFmtId="165" fontId="44" fillId="0" borderId="48" xfId="0" applyNumberFormat="1" applyFont="1" applyFill="1" applyBorder="1" applyAlignment="1">
      <alignment vertical="center"/>
    </xf>
    <xf numFmtId="1" fontId="10" fillId="0" borderId="50" xfId="0" applyNumberFormat="1" applyFont="1" applyFill="1" applyBorder="1" applyAlignment="1">
      <alignment horizontal="center" vertical="center"/>
    </xf>
    <xf numFmtId="1" fontId="10" fillId="15" borderId="40" xfId="0" applyNumberFormat="1" applyFont="1" applyFill="1" applyBorder="1" applyAlignment="1">
      <alignment horizontal="center" vertical="center"/>
    </xf>
    <xf numFmtId="1" fontId="10" fillId="0" borderId="40" xfId="0" applyNumberFormat="1" applyFont="1" applyFill="1" applyBorder="1" applyAlignment="1">
      <alignment horizontal="center" vertical="center"/>
    </xf>
    <xf numFmtId="1" fontId="10" fillId="0" borderId="23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65" fontId="44" fillId="0" borderId="0" xfId="0" applyNumberFormat="1" applyFont="1" applyFill="1" applyBorder="1" applyAlignment="1">
      <alignment vertical="center"/>
    </xf>
    <xf numFmtId="1" fontId="37" fillId="0" borderId="59" xfId="0" applyNumberFormat="1" applyFont="1" applyFill="1" applyBorder="1" applyAlignment="1">
      <alignment horizontal="center" vertical="center"/>
    </xf>
    <xf numFmtId="1" fontId="37" fillId="15" borderId="59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1" fontId="37" fillId="12" borderId="59" xfId="0" applyNumberFormat="1" applyFont="1" applyFill="1" applyBorder="1" applyAlignment="1">
      <alignment horizontal="center" vertical="center"/>
    </xf>
    <xf numFmtId="0" fontId="25" fillId="10" borderId="60" xfId="0" applyFont="1" applyFill="1" applyBorder="1" applyAlignment="1">
      <alignment horizontal="center" vertical="center"/>
    </xf>
    <xf numFmtId="0" fontId="28" fillId="9" borderId="7" xfId="0" applyFont="1" applyFill="1" applyBorder="1" applyAlignment="1" applyProtection="1">
      <alignment horizontal="center" vertical="center"/>
      <protection locked="0"/>
    </xf>
    <xf numFmtId="0" fontId="28" fillId="9" borderId="43" xfId="0" applyFont="1" applyFill="1" applyBorder="1" applyAlignment="1" applyProtection="1">
      <alignment horizontal="center" vertical="center"/>
      <protection locked="0"/>
    </xf>
    <xf numFmtId="0" fontId="28" fillId="9" borderId="6" xfId="0" applyFont="1" applyFill="1" applyBorder="1" applyAlignment="1">
      <alignment horizontal="center" vertical="center"/>
    </xf>
    <xf numFmtId="0" fontId="28" fillId="9" borderId="43" xfId="0" applyFont="1" applyFill="1" applyBorder="1" applyAlignment="1">
      <alignment horizontal="center" vertical="center"/>
    </xf>
    <xf numFmtId="0" fontId="28" fillId="9" borderId="6" xfId="0" applyFont="1" applyFill="1" applyBorder="1" applyAlignment="1">
      <alignment horizontal="center" vertical="center" wrapText="1"/>
    </xf>
    <xf numFmtId="0" fontId="28" fillId="9" borderId="57" xfId="0" applyFont="1" applyFill="1" applyBorder="1" applyAlignment="1">
      <alignment horizontal="center" vertical="center" wrapText="1"/>
    </xf>
    <xf numFmtId="0" fontId="28" fillId="9" borderId="57" xfId="0" applyFont="1" applyFill="1" applyBorder="1" applyAlignment="1">
      <alignment horizontal="center" vertical="center"/>
    </xf>
    <xf numFmtId="0" fontId="28" fillId="9" borderId="7" xfId="0" applyFont="1" applyFill="1" applyBorder="1" applyAlignment="1">
      <alignment horizontal="center" vertical="center"/>
    </xf>
    <xf numFmtId="0" fontId="28" fillId="12" borderId="32" xfId="0" applyFont="1" applyFill="1" applyBorder="1" applyAlignment="1">
      <alignment horizontal="center" vertical="center"/>
    </xf>
    <xf numFmtId="0" fontId="28" fillId="12" borderId="45" xfId="0" applyFont="1" applyFill="1" applyBorder="1" applyAlignment="1">
      <alignment horizontal="center" vertical="center"/>
    </xf>
    <xf numFmtId="0" fontId="28" fillId="10" borderId="6" xfId="0" applyFont="1" applyFill="1" applyBorder="1" applyAlignment="1">
      <alignment horizontal="center" vertical="center"/>
    </xf>
    <xf numFmtId="0" fontId="28" fillId="12" borderId="46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 wrapText="1"/>
    </xf>
    <xf numFmtId="0" fontId="28" fillId="12" borderId="46" xfId="0" applyFont="1" applyFill="1" applyBorder="1" applyAlignment="1">
      <alignment horizontal="center" vertical="center" wrapText="1"/>
    </xf>
    <xf numFmtId="0" fontId="28" fillId="12" borderId="49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1" fontId="29" fillId="12" borderId="46" xfId="0" applyNumberFormat="1" applyFont="1" applyFill="1" applyBorder="1" applyAlignment="1">
      <alignment horizontal="center" vertical="center" wrapText="1"/>
    </xf>
    <xf numFmtId="1" fontId="29" fillId="12" borderId="49" xfId="0" applyNumberFormat="1" applyFont="1" applyFill="1" applyBorder="1" applyAlignment="1">
      <alignment horizontal="center" vertical="center" wrapText="1"/>
    </xf>
    <xf numFmtId="0" fontId="28" fillId="12" borderId="64" xfId="0" applyFont="1" applyFill="1" applyBorder="1" applyAlignment="1">
      <alignment horizontal="center" vertical="center"/>
    </xf>
    <xf numFmtId="0" fontId="28" fillId="9" borderId="6" xfId="0" applyFont="1" applyFill="1" applyBorder="1" applyAlignment="1" applyProtection="1">
      <alignment horizontal="center" vertical="center"/>
      <protection locked="0"/>
    </xf>
    <xf numFmtId="0" fontId="28" fillId="10" borderId="6" xfId="0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/>
      <protection hidden="1"/>
    </xf>
    <xf numFmtId="0" fontId="33" fillId="12" borderId="64" xfId="0" applyFont="1" applyFill="1" applyBorder="1" applyAlignment="1" applyProtection="1">
      <alignment vertical="center" wrapText="1"/>
      <protection locked="0"/>
    </xf>
    <xf numFmtId="0" fontId="33" fillId="12" borderId="36" xfId="0" applyFont="1" applyFill="1" applyBorder="1" applyAlignment="1" applyProtection="1">
      <alignment vertical="center" wrapText="1"/>
      <protection locked="0"/>
    </xf>
    <xf numFmtId="1" fontId="10" fillId="12" borderId="59" xfId="1" applyNumberFormat="1" applyFont="1" applyFill="1" applyBorder="1" applyAlignment="1">
      <alignment horizontal="center" vertical="center"/>
    </xf>
    <xf numFmtId="1" fontId="10" fillId="15" borderId="59" xfId="0" applyNumberFormat="1" applyFont="1" applyFill="1" applyBorder="1" applyAlignment="1">
      <alignment horizontal="center" vertical="center"/>
    </xf>
    <xf numFmtId="0" fontId="33" fillId="0" borderId="6" xfId="0" applyFont="1" applyFill="1" applyBorder="1" applyAlignment="1" applyProtection="1">
      <alignment vertical="center" wrapText="1"/>
      <protection locked="0"/>
    </xf>
    <xf numFmtId="0" fontId="33" fillId="12" borderId="78" xfId="0" applyFont="1" applyFill="1" applyBorder="1" applyAlignment="1" applyProtection="1">
      <alignment vertical="center" wrapText="1"/>
      <protection locked="0"/>
    </xf>
    <xf numFmtId="0" fontId="33" fillId="0" borderId="7" xfId="0" applyFont="1" applyFill="1" applyBorder="1" applyAlignment="1" applyProtection="1">
      <alignment horizontal="center" vertical="center" wrapText="1"/>
      <protection locked="0"/>
    </xf>
    <xf numFmtId="0" fontId="33" fillId="0" borderId="65" xfId="0" applyFont="1" applyFill="1" applyBorder="1" applyAlignment="1" applyProtection="1">
      <alignment horizontal="center" vertical="center" wrapText="1"/>
      <protection locked="0"/>
    </xf>
    <xf numFmtId="1" fontId="21" fillId="10" borderId="7" xfId="1" applyNumberFormat="1" applyFont="1" applyFill="1" applyBorder="1" applyAlignment="1">
      <alignment horizontal="center" vertical="center"/>
    </xf>
    <xf numFmtId="1" fontId="21" fillId="12" borderId="64" xfId="1" applyNumberFormat="1" applyFont="1" applyFill="1" applyBorder="1" applyAlignment="1">
      <alignment horizontal="center" vertical="center"/>
    </xf>
    <xf numFmtId="1" fontId="21" fillId="9" borderId="7" xfId="1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9" fontId="5" fillId="0" borderId="0" xfId="4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0" fontId="6" fillId="5" borderId="3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Continuous" vertical="center"/>
    </xf>
    <xf numFmtId="9" fontId="5" fillId="0" borderId="4" xfId="4" applyNumberFormat="1" applyFont="1" applyFill="1" applyBorder="1" applyAlignment="1">
      <alignment vertical="center"/>
    </xf>
    <xf numFmtId="1" fontId="5" fillId="0" borderId="4" xfId="4" applyNumberFormat="1" applyFont="1" applyFill="1" applyBorder="1" applyAlignment="1">
      <alignment vertical="center"/>
    </xf>
    <xf numFmtId="0" fontId="3" fillId="15" borderId="40" xfId="1" applyFont="1" applyFill="1" applyBorder="1" applyAlignment="1">
      <alignment horizontal="center" vertical="center" wrapText="1"/>
    </xf>
    <xf numFmtId="0" fontId="3" fillId="15" borderId="41" xfId="1" applyFont="1" applyFill="1" applyBorder="1" applyAlignment="1">
      <alignment horizontal="center" vertical="center" wrapText="1"/>
    </xf>
    <xf numFmtId="0" fontId="3" fillId="15" borderId="42" xfId="1" applyFont="1" applyFill="1" applyBorder="1" applyAlignment="1">
      <alignment horizontal="center" vertical="center" wrapText="1"/>
    </xf>
    <xf numFmtId="0" fontId="3" fillId="15" borderId="39" xfId="1" applyFont="1" applyFill="1" applyBorder="1" applyAlignment="1">
      <alignment horizontal="center" vertical="center" wrapText="1"/>
    </xf>
    <xf numFmtId="0" fontId="13" fillId="15" borderId="7" xfId="0" applyFont="1" applyFill="1" applyBorder="1" applyAlignment="1">
      <alignment horizontal="center" vertical="center"/>
    </xf>
    <xf numFmtId="0" fontId="6" fillId="9" borderId="8" xfId="1" applyFont="1" applyFill="1" applyBorder="1" applyAlignment="1">
      <alignment horizontal="center" vertical="center" wrapText="1"/>
    </xf>
    <xf numFmtId="0" fontId="8" fillId="15" borderId="8" xfId="0" applyFont="1" applyFill="1" applyBorder="1" applyAlignment="1"/>
    <xf numFmtId="0" fontId="6" fillId="9" borderId="32" xfId="1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/>
    </xf>
    <xf numFmtId="0" fontId="14" fillId="9" borderId="32" xfId="0" applyFont="1" applyFill="1" applyBorder="1" applyAlignment="1">
      <alignment horizontal="center" vertical="center"/>
    </xf>
    <xf numFmtId="0" fontId="11" fillId="9" borderId="22" xfId="0" applyFont="1" applyFill="1" applyBorder="1" applyAlignment="1">
      <alignment horizontal="center" vertical="center"/>
    </xf>
    <xf numFmtId="0" fontId="11" fillId="9" borderId="9" xfId="0" applyFont="1" applyFill="1" applyBorder="1" applyAlignment="1">
      <alignment horizontal="center" vertical="center"/>
    </xf>
    <xf numFmtId="0" fontId="11" fillId="9" borderId="20" xfId="0" applyFont="1" applyFill="1" applyBorder="1" applyAlignment="1">
      <alignment horizontal="center" vertical="center"/>
    </xf>
    <xf numFmtId="0" fontId="14" fillId="9" borderId="7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3" fillId="9" borderId="2" xfId="1" applyFont="1" applyFill="1" applyBorder="1" applyAlignment="1">
      <alignment horizontal="center" vertical="center" wrapText="1"/>
    </xf>
    <xf numFmtId="0" fontId="54" fillId="0" borderId="59" xfId="0" applyFont="1" applyFill="1" applyBorder="1" applyAlignment="1">
      <alignment horizontal="center" vertical="center"/>
    </xf>
    <xf numFmtId="0" fontId="58" fillId="0" borderId="0" xfId="0" applyFont="1" applyBorder="1"/>
    <xf numFmtId="0" fontId="58" fillId="0" borderId="0" xfId="0" applyFont="1"/>
    <xf numFmtId="0" fontId="3" fillId="0" borderId="0" xfId="0" applyFont="1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 wrapText="1"/>
    </xf>
    <xf numFmtId="1" fontId="22" fillId="0" borderId="0" xfId="0" applyNumberFormat="1" applyFont="1" applyFill="1" applyBorder="1" applyAlignment="1">
      <alignment wrapText="1"/>
    </xf>
    <xf numFmtId="0" fontId="22" fillId="12" borderId="9" xfId="0" applyFont="1" applyFill="1" applyBorder="1" applyAlignment="1">
      <alignment wrapText="1"/>
    </xf>
    <xf numFmtId="0" fontId="59" fillId="0" borderId="9" xfId="0" applyFont="1" applyFill="1" applyBorder="1" applyAlignment="1">
      <alignment horizontal="center" vertical="center" wrapText="1"/>
    </xf>
    <xf numFmtId="0" fontId="22" fillId="13" borderId="14" xfId="0" applyFont="1" applyFill="1" applyBorder="1" applyAlignment="1">
      <alignment horizontal="center" vertical="center" wrapText="1"/>
    </xf>
    <xf numFmtId="0" fontId="22" fillId="17" borderId="7" xfId="0" applyFont="1" applyFill="1" applyBorder="1" applyAlignment="1">
      <alignment horizontal="center" vertical="center" wrapText="1"/>
    </xf>
    <xf numFmtId="0" fontId="22" fillId="12" borderId="32" xfId="0" applyFont="1" applyFill="1" applyBorder="1" applyAlignment="1">
      <alignment horizontal="center" vertical="center" wrapText="1"/>
    </xf>
    <xf numFmtId="0" fontId="22" fillId="17" borderId="15" xfId="0" applyFont="1" applyFill="1" applyBorder="1" applyAlignment="1">
      <alignment horizontal="center" vertical="center" wrapText="1"/>
    </xf>
    <xf numFmtId="0" fontId="22" fillId="0" borderId="6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13" borderId="10" xfId="0" applyFont="1" applyFill="1" applyBorder="1" applyAlignment="1">
      <alignment horizontal="center" vertical="center" wrapText="1"/>
    </xf>
    <xf numFmtId="0" fontId="22" fillId="17" borderId="6" xfId="0" applyFont="1" applyFill="1" applyBorder="1" applyAlignment="1">
      <alignment horizontal="center" vertical="center" wrapText="1"/>
    </xf>
    <xf numFmtId="0" fontId="22" fillId="17" borderId="3" xfId="0" applyFont="1" applyFill="1" applyBorder="1" applyAlignment="1">
      <alignment horizontal="center" vertical="center" wrapText="1"/>
    </xf>
    <xf numFmtId="0" fontId="22" fillId="0" borderId="78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12" borderId="4" xfId="0" applyFont="1" applyFill="1" applyBorder="1" applyAlignment="1">
      <alignment wrapText="1"/>
    </xf>
    <xf numFmtId="0" fontId="22" fillId="12" borderId="11" xfId="0" applyFont="1" applyFill="1" applyBorder="1" applyAlignment="1">
      <alignment wrapText="1"/>
    </xf>
    <xf numFmtId="0" fontId="22" fillId="13" borderId="71" xfId="0" applyFont="1" applyFill="1" applyBorder="1" applyAlignment="1">
      <alignment horizontal="center" vertical="center" wrapText="1"/>
    </xf>
    <xf numFmtId="0" fontId="22" fillId="17" borderId="57" xfId="0" applyFont="1" applyFill="1" applyBorder="1" applyAlignment="1">
      <alignment horizontal="center" vertical="center" wrapText="1"/>
    </xf>
    <xf numFmtId="0" fontId="22" fillId="17" borderId="19" xfId="0" applyFont="1" applyFill="1" applyBorder="1" applyAlignment="1">
      <alignment horizontal="center" vertical="center" wrapText="1"/>
    </xf>
    <xf numFmtId="0" fontId="22" fillId="0" borderId="72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0" fillId="12" borderId="0" xfId="0" applyFont="1" applyFill="1" applyBorder="1" applyAlignment="1">
      <alignment vertical="center" wrapText="1"/>
    </xf>
    <xf numFmtId="0" fontId="22" fillId="13" borderId="14" xfId="0" applyFont="1" applyFill="1" applyBorder="1" applyAlignment="1">
      <alignment horizontal="center" wrapText="1"/>
    </xf>
    <xf numFmtId="0" fontId="22" fillId="12" borderId="42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wrapText="1"/>
    </xf>
    <xf numFmtId="0" fontId="22" fillId="0" borderId="64" xfId="0" applyFont="1" applyBorder="1" applyAlignment="1">
      <alignment horizontal="center" wrapText="1"/>
    </xf>
    <xf numFmtId="0" fontId="22" fillId="0" borderId="15" xfId="0" applyFont="1" applyBorder="1" applyAlignment="1">
      <alignment horizontal="center" wrapText="1"/>
    </xf>
    <xf numFmtId="0" fontId="22" fillId="0" borderId="33" xfId="0" applyFont="1" applyBorder="1" applyAlignment="1">
      <alignment horizontal="center" wrapText="1"/>
    </xf>
    <xf numFmtId="0" fontId="22" fillId="0" borderId="72" xfId="0" applyFont="1" applyFill="1" applyBorder="1" applyAlignment="1">
      <alignment horizontal="center" wrapText="1"/>
    </xf>
    <xf numFmtId="0" fontId="36" fillId="0" borderId="21" xfId="0" applyFont="1" applyFill="1" applyBorder="1" applyAlignment="1" applyProtection="1">
      <alignment horizontal="left" vertical="center" wrapText="1"/>
      <protection locked="0"/>
    </xf>
    <xf numFmtId="1" fontId="20" fillId="7" borderId="52" xfId="0" applyNumberFormat="1" applyFont="1" applyFill="1" applyBorder="1" applyAlignment="1">
      <alignment horizontal="center" vertical="center" wrapText="1"/>
    </xf>
    <xf numFmtId="1" fontId="60" fillId="0" borderId="22" xfId="0" applyNumberFormat="1" applyFont="1" applyFill="1" applyBorder="1" applyAlignment="1">
      <alignment horizontal="center" vertical="center"/>
    </xf>
    <xf numFmtId="1" fontId="28" fillId="13" borderId="43" xfId="0" applyNumberFormat="1" applyFont="1" applyFill="1" applyBorder="1" applyAlignment="1" applyProtection="1">
      <alignment horizontal="center" vertical="center"/>
      <protection locked="0"/>
    </xf>
    <xf numFmtId="1" fontId="36" fillId="13" borderId="21" xfId="0" applyNumberFormat="1" applyFont="1" applyFill="1" applyBorder="1" applyAlignment="1" applyProtection="1">
      <alignment horizontal="center" vertical="center"/>
      <protection locked="0"/>
    </xf>
    <xf numFmtId="0" fontId="22" fillId="20" borderId="43" xfId="0" applyFont="1" applyFill="1" applyBorder="1" applyAlignment="1">
      <alignment horizontal="center" wrapText="1"/>
    </xf>
    <xf numFmtId="0" fontId="22" fillId="20" borderId="22" xfId="0" applyFont="1" applyFill="1" applyBorder="1" applyAlignment="1">
      <alignment horizontal="center" wrapText="1"/>
    </xf>
    <xf numFmtId="0" fontId="22" fillId="12" borderId="61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 applyProtection="1">
      <alignment horizontal="left" vertical="center" wrapText="1"/>
      <protection locked="0"/>
    </xf>
    <xf numFmtId="0" fontId="12" fillId="0" borderId="62" xfId="1" applyFont="1" applyFill="1" applyBorder="1" applyAlignment="1">
      <alignment horizontal="center" vertical="center"/>
    </xf>
    <xf numFmtId="1" fontId="20" fillId="7" borderId="53" xfId="0" applyNumberFormat="1" applyFont="1" applyFill="1" applyBorder="1" applyAlignment="1">
      <alignment horizontal="center" vertical="center" wrapText="1"/>
    </xf>
    <xf numFmtId="1" fontId="60" fillId="0" borderId="3" xfId="0" applyNumberFormat="1" applyFont="1" applyFill="1" applyBorder="1" applyAlignment="1">
      <alignment horizontal="center" vertical="center"/>
    </xf>
    <xf numFmtId="1" fontId="11" fillId="13" borderId="10" xfId="1" applyNumberFormat="1" applyFont="1" applyFill="1" applyBorder="1" applyAlignment="1" applyProtection="1">
      <alignment horizontal="center" vertical="center"/>
      <protection locked="0"/>
    </xf>
    <xf numFmtId="0" fontId="22" fillId="20" borderId="6" xfId="0" applyFont="1" applyFill="1" applyBorder="1" applyAlignment="1">
      <alignment horizontal="center" wrapText="1"/>
    </xf>
    <xf numFmtId="0" fontId="22" fillId="20" borderId="3" xfId="0" applyFont="1" applyFill="1" applyBorder="1" applyAlignment="1">
      <alignment horizontal="center" wrapText="1"/>
    </xf>
    <xf numFmtId="0" fontId="22" fillId="0" borderId="78" xfId="0" applyFont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0" fontId="37" fillId="0" borderId="4" xfId="0" applyFont="1" applyFill="1" applyBorder="1" applyAlignment="1">
      <alignment horizontal="center" vertical="center"/>
    </xf>
    <xf numFmtId="0" fontId="37" fillId="0" borderId="46" xfId="0" applyFont="1" applyFill="1" applyBorder="1" applyAlignment="1">
      <alignment horizontal="center" vertical="center"/>
    </xf>
    <xf numFmtId="0" fontId="37" fillId="0" borderId="53" xfId="0" applyFont="1" applyFill="1" applyBorder="1" applyAlignment="1">
      <alignment horizontal="center" vertical="center"/>
    </xf>
    <xf numFmtId="1" fontId="36" fillId="0" borderId="46" xfId="0" applyNumberFormat="1" applyFont="1" applyFill="1" applyBorder="1" applyAlignment="1" applyProtection="1">
      <alignment horizontal="center" vertical="center"/>
      <protection locked="0"/>
    </xf>
    <xf numFmtId="1" fontId="36" fillId="13" borderId="10" xfId="0" applyNumberFormat="1" applyFont="1" applyFill="1" applyBorder="1" applyAlignment="1" applyProtection="1">
      <alignment horizontal="center" vertical="center"/>
      <protection locked="0"/>
    </xf>
    <xf numFmtId="0" fontId="36" fillId="0" borderId="20" xfId="0" applyFont="1" applyFill="1" applyBorder="1" applyAlignment="1" applyProtection="1">
      <alignment horizontal="center" vertical="center"/>
      <protection locked="0"/>
    </xf>
    <xf numFmtId="1" fontId="20" fillId="7" borderId="60" xfId="0" applyNumberFormat="1" applyFont="1" applyFill="1" applyBorder="1" applyAlignment="1">
      <alignment horizontal="center" vertical="center" wrapText="1"/>
    </xf>
    <xf numFmtId="1" fontId="37" fillId="0" borderId="9" xfId="0" applyNumberFormat="1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center"/>
    </xf>
    <xf numFmtId="0" fontId="36" fillId="0" borderId="5" xfId="0" applyFont="1" applyFill="1" applyBorder="1" applyAlignment="1">
      <alignment horizontal="center" vertical="center"/>
    </xf>
    <xf numFmtId="0" fontId="36" fillId="0" borderId="9" xfId="0" applyNumberFormat="1" applyFont="1" applyFill="1" applyBorder="1" applyAlignment="1" applyProtection="1">
      <alignment horizontal="center" vertical="center"/>
      <protection locked="0"/>
    </xf>
    <xf numFmtId="0" fontId="36" fillId="0" borderId="9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1" fontId="36" fillId="0" borderId="9" xfId="0" applyNumberFormat="1" applyFont="1" applyFill="1" applyBorder="1" applyAlignment="1">
      <alignment horizontal="center" vertical="center"/>
    </xf>
    <xf numFmtId="1" fontId="36" fillId="0" borderId="20" xfId="0" applyNumberFormat="1" applyFont="1" applyFill="1" applyBorder="1" applyAlignment="1">
      <alignment horizontal="center" vertical="center"/>
    </xf>
    <xf numFmtId="0" fontId="36" fillId="0" borderId="4" xfId="0" applyNumberFormat="1" applyFont="1" applyFill="1" applyBorder="1" applyAlignment="1" applyProtection="1">
      <alignment horizontal="center" vertical="center"/>
      <protection locked="0"/>
    </xf>
    <xf numFmtId="1" fontId="11" fillId="13" borderId="21" xfId="1" applyNumberFormat="1" applyFont="1" applyFill="1" applyBorder="1" applyAlignment="1" applyProtection="1">
      <alignment horizontal="center" vertical="center"/>
      <protection locked="0"/>
    </xf>
    <xf numFmtId="1" fontId="20" fillId="18" borderId="41" xfId="0" applyNumberFormat="1" applyFont="1" applyFill="1" applyBorder="1" applyAlignment="1">
      <alignment horizontal="center" wrapText="1"/>
    </xf>
    <xf numFmtId="1" fontId="20" fillId="18" borderId="38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vertical="center" wrapText="1"/>
    </xf>
    <xf numFmtId="0" fontId="22" fillId="6" borderId="38" xfId="0" applyFont="1" applyFill="1" applyBorder="1" applyAlignment="1">
      <alignment horizontal="center" vertical="center" wrapText="1"/>
    </xf>
    <xf numFmtId="0" fontId="22" fillId="13" borderId="37" xfId="0" applyFont="1" applyFill="1" applyBorder="1" applyAlignment="1">
      <alignment horizontal="center" vertical="center" wrapText="1"/>
    </xf>
    <xf numFmtId="1" fontId="36" fillId="13" borderId="59" xfId="0" applyNumberFormat="1" applyFont="1" applyFill="1" applyBorder="1" applyAlignment="1" applyProtection="1">
      <alignment horizontal="center" vertical="center"/>
      <protection locked="0"/>
    </xf>
    <xf numFmtId="0" fontId="22" fillId="15" borderId="40" xfId="0" applyFont="1" applyFill="1" applyBorder="1" applyAlignment="1">
      <alignment horizontal="center" wrapText="1"/>
    </xf>
    <xf numFmtId="0" fontId="22" fillId="15" borderId="38" xfId="0" applyFont="1" applyFill="1" applyBorder="1" applyAlignment="1">
      <alignment horizontal="center" wrapText="1"/>
    </xf>
    <xf numFmtId="0" fontId="22" fillId="0" borderId="38" xfId="0" applyFont="1" applyBorder="1" applyAlignment="1">
      <alignment horizontal="center" wrapText="1"/>
    </xf>
    <xf numFmtId="0" fontId="22" fillId="0" borderId="41" xfId="0" applyFont="1" applyBorder="1" applyAlignment="1">
      <alignment horizontal="center" wrapText="1"/>
    </xf>
    <xf numFmtId="0" fontId="22" fillId="0" borderId="39" xfId="0" applyFont="1" applyBorder="1" applyAlignment="1">
      <alignment horizontal="center" wrapText="1"/>
    </xf>
    <xf numFmtId="0" fontId="20" fillId="12" borderId="0" xfId="0" applyFont="1" applyFill="1" applyBorder="1" applyAlignment="1">
      <alignment horizontal="right" vertical="center" wrapText="1"/>
    </xf>
    <xf numFmtId="1" fontId="10" fillId="4" borderId="39" xfId="1" applyNumberFormat="1" applyFont="1" applyFill="1" applyBorder="1" applyAlignment="1">
      <alignment horizontal="center" vertical="center"/>
    </xf>
    <xf numFmtId="1" fontId="10" fillId="8" borderId="38" xfId="1" applyNumberFormat="1" applyFont="1" applyFill="1" applyBorder="1" applyAlignment="1">
      <alignment horizontal="center" vertical="center"/>
    </xf>
    <xf numFmtId="1" fontId="10" fillId="8" borderId="39" xfId="1" applyNumberFormat="1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vertical="center"/>
    </xf>
    <xf numFmtId="0" fontId="46" fillId="0" borderId="0" xfId="0" applyFont="1" applyFill="1" applyAlignment="1">
      <alignment vertical="center"/>
    </xf>
    <xf numFmtId="0" fontId="61" fillId="0" borderId="0" xfId="0" applyFont="1" applyFill="1" applyAlignment="1">
      <alignment vertical="center"/>
    </xf>
    <xf numFmtId="167" fontId="36" fillId="15" borderId="64" xfId="0" applyNumberFormat="1" applyFont="1" applyFill="1" applyBorder="1" applyAlignment="1" applyProtection="1">
      <alignment horizontal="center" vertical="center"/>
      <protection locked="0"/>
    </xf>
    <xf numFmtId="9" fontId="63" fillId="0" borderId="0" xfId="4" applyFont="1" applyFill="1" applyAlignment="1">
      <alignment vertical="center"/>
    </xf>
    <xf numFmtId="0" fontId="36" fillId="0" borderId="0" xfId="0" applyFont="1" applyFill="1" applyAlignment="1">
      <alignment vertical="center"/>
    </xf>
    <xf numFmtId="167" fontId="11" fillId="0" borderId="6" xfId="0" applyNumberFormat="1" applyFont="1" applyFill="1" applyBorder="1" applyAlignment="1" applyProtection="1">
      <alignment horizontal="center" vertical="center"/>
      <protection locked="0"/>
    </xf>
    <xf numFmtId="167" fontId="28" fillId="15" borderId="4" xfId="0" applyNumberFormat="1" applyFont="1" applyFill="1" applyBorder="1" applyAlignment="1" applyProtection="1">
      <alignment horizontal="center" vertical="center"/>
      <protection locked="0"/>
    </xf>
    <xf numFmtId="167" fontId="28" fillId="15" borderId="46" xfId="0" applyNumberFormat="1" applyFont="1" applyFill="1" applyBorder="1" applyAlignment="1" applyProtection="1">
      <alignment horizontal="center" vertical="center"/>
      <protection locked="0"/>
    </xf>
    <xf numFmtId="167" fontId="28" fillId="15" borderId="78" xfId="0" applyNumberFormat="1" applyFont="1" applyFill="1" applyBorder="1" applyAlignment="1" applyProtection="1">
      <alignment horizontal="center" vertical="center"/>
      <protection locked="0"/>
    </xf>
    <xf numFmtId="166" fontId="24" fillId="4" borderId="0" xfId="0" applyNumberFormat="1" applyFont="1" applyFill="1" applyBorder="1" applyAlignment="1">
      <alignment wrapText="1"/>
    </xf>
    <xf numFmtId="167" fontId="11" fillId="0" borderId="43" xfId="0" applyNumberFormat="1" applyFont="1" applyFill="1" applyBorder="1" applyAlignment="1" applyProtection="1">
      <alignment horizontal="center" vertical="center"/>
      <protection locked="0"/>
    </xf>
    <xf numFmtId="167" fontId="36" fillId="15" borderId="22" xfId="0" applyNumberFormat="1" applyFont="1" applyFill="1" applyBorder="1" applyAlignment="1" applyProtection="1">
      <alignment horizontal="center" vertical="center"/>
      <protection locked="0"/>
    </xf>
    <xf numFmtId="167" fontId="36" fillId="15" borderId="33" xfId="0" applyNumberFormat="1" applyFont="1" applyFill="1" applyBorder="1" applyAlignment="1" applyProtection="1">
      <alignment horizontal="center" vertical="center"/>
      <protection locked="0"/>
    </xf>
    <xf numFmtId="167" fontId="28" fillId="15" borderId="45" xfId="0" applyNumberFormat="1" applyFont="1" applyFill="1" applyBorder="1" applyAlignment="1" applyProtection="1">
      <alignment horizontal="center" vertical="center"/>
      <protection locked="0"/>
    </xf>
    <xf numFmtId="167" fontId="36" fillId="15" borderId="3" xfId="0" applyNumberFormat="1" applyFont="1" applyFill="1" applyBorder="1" applyAlignment="1" applyProtection="1">
      <alignment horizontal="center" vertical="center"/>
      <protection locked="0"/>
    </xf>
    <xf numFmtId="167" fontId="36" fillId="15" borderId="78" xfId="0" applyNumberFormat="1" applyFont="1" applyFill="1" applyBorder="1" applyAlignment="1" applyProtection="1">
      <alignment horizontal="center" vertical="center"/>
      <protection locked="0"/>
    </xf>
    <xf numFmtId="167" fontId="36" fillId="15" borderId="46" xfId="0" applyNumberFormat="1" applyFont="1" applyFill="1" applyBorder="1" applyAlignment="1" applyProtection="1">
      <alignment horizontal="center" vertical="center"/>
      <protection locked="0"/>
    </xf>
    <xf numFmtId="167" fontId="28" fillId="15" borderId="3" xfId="0" applyNumberFormat="1" applyFont="1" applyFill="1" applyBorder="1" applyAlignment="1" applyProtection="1">
      <alignment horizontal="center" vertical="center"/>
      <protection locked="0"/>
    </xf>
    <xf numFmtId="0" fontId="36" fillId="10" borderId="4" xfId="0" applyFont="1" applyFill="1" applyBorder="1" applyAlignment="1" applyProtection="1">
      <alignment horizontal="center" vertical="center"/>
      <protection locked="0"/>
    </xf>
    <xf numFmtId="167" fontId="11" fillId="15" borderId="3" xfId="0" applyNumberFormat="1" applyFont="1" applyFill="1" applyBorder="1" applyAlignment="1" applyProtection="1">
      <alignment horizontal="center" vertical="center"/>
      <protection locked="0"/>
    </xf>
    <xf numFmtId="167" fontId="11" fillId="15" borderId="78" xfId="0" applyNumberFormat="1" applyFont="1" applyFill="1" applyBorder="1" applyAlignment="1" applyProtection="1">
      <alignment horizontal="center" vertical="center"/>
      <protection locked="0"/>
    </xf>
    <xf numFmtId="167" fontId="11" fillId="0" borderId="43" xfId="0" applyNumberFormat="1" applyFont="1" applyFill="1" applyBorder="1" applyAlignment="1">
      <alignment horizontal="center" vertical="center"/>
    </xf>
    <xf numFmtId="167" fontId="36" fillId="15" borderId="22" xfId="0" applyNumberFormat="1" applyFont="1" applyFill="1" applyBorder="1" applyAlignment="1">
      <alignment horizontal="center" vertical="center"/>
    </xf>
    <xf numFmtId="167" fontId="11" fillId="0" borderId="65" xfId="0" applyNumberFormat="1" applyFont="1" applyFill="1" applyBorder="1" applyAlignment="1">
      <alignment horizontal="center" vertical="center"/>
    </xf>
    <xf numFmtId="167" fontId="36" fillId="15" borderId="36" xfId="0" applyNumberFormat="1" applyFont="1" applyFill="1" applyBorder="1" applyAlignment="1">
      <alignment horizontal="center" vertical="center"/>
    </xf>
    <xf numFmtId="1" fontId="29" fillId="0" borderId="59" xfId="0" applyNumberFormat="1" applyFont="1" applyFill="1" applyBorder="1" applyAlignment="1">
      <alignment horizontal="center" vertical="center"/>
    </xf>
    <xf numFmtId="1" fontId="12" fillId="0" borderId="40" xfId="0" applyNumberFormat="1" applyFont="1" applyFill="1" applyBorder="1" applyAlignment="1">
      <alignment horizontal="center" vertical="center"/>
    </xf>
    <xf numFmtId="1" fontId="29" fillId="15" borderId="39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6" fillId="0" borderId="7" xfId="0" applyFont="1" applyFill="1" applyBorder="1" applyAlignment="1" applyProtection="1">
      <alignment horizontal="center" vertical="center"/>
      <protection locked="0"/>
    </xf>
    <xf numFmtId="0" fontId="37" fillId="0" borderId="53" xfId="0" applyFont="1" applyFill="1" applyBorder="1" applyAlignment="1" applyProtection="1">
      <alignment horizontal="center" vertical="center" wrapText="1"/>
      <protection locked="0"/>
    </xf>
    <xf numFmtId="1" fontId="36" fillId="0" borderId="3" xfId="0" applyNumberFormat="1" applyFont="1" applyFill="1" applyBorder="1" applyAlignment="1">
      <alignment horizontal="center" vertical="center"/>
    </xf>
    <xf numFmtId="1" fontId="37" fillId="0" borderId="4" xfId="0" applyNumberFormat="1" applyFont="1" applyFill="1" applyBorder="1" applyAlignment="1">
      <alignment horizontal="center" vertical="center"/>
    </xf>
    <xf numFmtId="1" fontId="36" fillId="0" borderId="53" xfId="0" applyNumberFormat="1" applyFont="1" applyFill="1" applyBorder="1" applyAlignment="1" applyProtection="1">
      <alignment horizontal="center" vertical="center"/>
      <protection locked="0"/>
    </xf>
    <xf numFmtId="0" fontId="36" fillId="0" borderId="6" xfId="0" applyFont="1" applyFill="1" applyBorder="1" applyAlignment="1">
      <alignment horizontal="center" vertical="center"/>
    </xf>
    <xf numFmtId="0" fontId="36" fillId="15" borderId="78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center" vertical="center" wrapText="1"/>
    </xf>
    <xf numFmtId="0" fontId="67" fillId="0" borderId="0" xfId="0" applyFont="1" applyFill="1" applyBorder="1" applyAlignment="1">
      <alignment horizontal="center" vertical="center"/>
    </xf>
    <xf numFmtId="1" fontId="36" fillId="0" borderId="22" xfId="0" applyNumberFormat="1" applyFont="1" applyFill="1" applyBorder="1" applyAlignment="1">
      <alignment horizontal="center" vertical="center"/>
    </xf>
    <xf numFmtId="1" fontId="36" fillId="0" borderId="60" xfId="0" applyNumberFormat="1" applyFont="1" applyFill="1" applyBorder="1" applyAlignment="1" applyProtection="1">
      <alignment horizontal="center" vertical="center"/>
      <protection locked="0"/>
    </xf>
    <xf numFmtId="0" fontId="36" fillId="0" borderId="43" xfId="0" applyFont="1" applyFill="1" applyBorder="1" applyAlignment="1">
      <alignment horizontal="center" vertical="center"/>
    </xf>
    <xf numFmtId="0" fontId="36" fillId="15" borderId="45" xfId="0" applyFont="1" applyFill="1" applyBorder="1" applyAlignment="1">
      <alignment horizontal="center" vertical="center"/>
    </xf>
    <xf numFmtId="0" fontId="36" fillId="0" borderId="22" xfId="0" applyFont="1" applyFill="1" applyBorder="1" applyAlignment="1">
      <alignment horizontal="center" vertical="center"/>
    </xf>
    <xf numFmtId="0" fontId="36" fillId="15" borderId="33" xfId="0" applyFont="1" applyFill="1" applyBorder="1" applyAlignment="1">
      <alignment horizontal="center" vertical="center"/>
    </xf>
    <xf numFmtId="0" fontId="36" fillId="0" borderId="67" xfId="0" applyFont="1" applyFill="1" applyBorder="1" applyAlignment="1">
      <alignment horizontal="center" vertical="center"/>
    </xf>
    <xf numFmtId="0" fontId="36" fillId="15" borderId="34" xfId="0" applyFont="1" applyFill="1" applyBorder="1" applyAlignment="1">
      <alignment horizontal="center" vertical="center"/>
    </xf>
    <xf numFmtId="0" fontId="36" fillId="0" borderId="40" xfId="0" applyFont="1" applyFill="1" applyBorder="1" applyAlignment="1">
      <alignment horizontal="center" vertical="center"/>
    </xf>
    <xf numFmtId="0" fontId="36" fillId="15" borderId="39" xfId="0" applyFont="1" applyFill="1" applyBorder="1" applyAlignment="1">
      <alignment horizontal="center" vertical="center"/>
    </xf>
    <xf numFmtId="0" fontId="36" fillId="0" borderId="43" xfId="0" applyFont="1" applyFill="1" applyBorder="1" applyAlignment="1" applyProtection="1">
      <alignment horizontal="center" vertical="center"/>
      <protection locked="0"/>
    </xf>
    <xf numFmtId="0" fontId="36" fillId="0" borderId="9" xfId="0" applyFont="1" applyFill="1" applyBorder="1" applyAlignment="1" applyProtection="1">
      <alignment horizontal="left" vertical="center" wrapText="1"/>
      <protection locked="0"/>
    </xf>
    <xf numFmtId="0" fontId="37" fillId="0" borderId="9" xfId="0" applyFont="1" applyFill="1" applyBorder="1" applyAlignment="1" applyProtection="1">
      <alignment horizontal="center" vertical="center"/>
      <protection locked="0"/>
    </xf>
    <xf numFmtId="0" fontId="37" fillId="0" borderId="60" xfId="0" applyFont="1" applyFill="1" applyBorder="1" applyAlignment="1" applyProtection="1">
      <alignment horizontal="center" vertical="center" wrapText="1"/>
      <protection locked="0"/>
    </xf>
    <xf numFmtId="0" fontId="36" fillId="0" borderId="6" xfId="0" applyFont="1" applyFill="1" applyBorder="1" applyAlignment="1" applyProtection="1">
      <alignment horizontal="center" vertical="center"/>
      <protection locked="0"/>
    </xf>
    <xf numFmtId="0" fontId="36" fillId="0" borderId="4" xfId="0" applyFont="1" applyFill="1" applyBorder="1" applyAlignment="1" applyProtection="1">
      <alignment horizontal="left" vertical="center" wrapText="1"/>
      <protection locked="0"/>
    </xf>
    <xf numFmtId="0" fontId="37" fillId="0" borderId="4" xfId="0" applyFont="1" applyFill="1" applyBorder="1" applyAlignment="1">
      <alignment horizontal="left" vertical="center"/>
    </xf>
    <xf numFmtId="1" fontId="37" fillId="0" borderId="5" xfId="0" applyNumberFormat="1" applyFont="1" applyFill="1" applyBorder="1" applyAlignment="1">
      <alignment horizontal="center" vertical="center"/>
    </xf>
    <xf numFmtId="1" fontId="37" fillId="15" borderId="78" xfId="0" applyNumberFormat="1" applyFont="1" applyFill="1" applyBorder="1" applyAlignment="1">
      <alignment horizontal="center" vertical="center"/>
    </xf>
    <xf numFmtId="1" fontId="37" fillId="15" borderId="46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 wrapText="1"/>
    </xf>
    <xf numFmtId="0" fontId="37" fillId="0" borderId="53" xfId="0" applyFont="1" applyFill="1" applyBorder="1" applyAlignment="1">
      <alignment horizontal="center" vertical="center" wrapText="1"/>
    </xf>
    <xf numFmtId="0" fontId="36" fillId="0" borderId="22" xfId="0" applyFont="1" applyFill="1" applyBorder="1" applyAlignment="1">
      <alignment horizontal="center" vertical="center" wrapText="1"/>
    </xf>
    <xf numFmtId="1" fontId="37" fillId="0" borderId="2" xfId="0" applyNumberFormat="1" applyFont="1" applyFill="1" applyBorder="1" applyAlignment="1">
      <alignment horizontal="center" vertical="center"/>
    </xf>
    <xf numFmtId="1" fontId="37" fillId="15" borderId="77" xfId="0" applyNumberFormat="1" applyFont="1" applyFill="1" applyBorder="1" applyAlignment="1">
      <alignment horizontal="center" vertical="center"/>
    </xf>
    <xf numFmtId="1" fontId="37" fillId="15" borderId="47" xfId="0" applyNumberFormat="1" applyFont="1" applyFill="1" applyBorder="1" applyAlignment="1">
      <alignment horizontal="center" vertical="center"/>
    </xf>
    <xf numFmtId="0" fontId="33" fillId="0" borderId="0" xfId="0" applyNumberFormat="1" applyFont="1" applyFill="1" applyBorder="1" applyAlignment="1">
      <alignment horizontal="center" vertical="center" shrinkToFit="1"/>
    </xf>
    <xf numFmtId="0" fontId="68" fillId="0" borderId="0" xfId="0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horizontal="center" vertical="center"/>
    </xf>
    <xf numFmtId="0" fontId="62" fillId="0" borderId="15" xfId="0" applyFont="1" applyFill="1" applyBorder="1" applyAlignment="1" applyProtection="1">
      <alignment horizontal="center" vertical="center" wrapText="1"/>
      <protection locked="0"/>
    </xf>
    <xf numFmtId="0" fontId="62" fillId="15" borderId="15" xfId="0" applyFont="1" applyFill="1" applyBorder="1" applyAlignment="1" applyProtection="1">
      <alignment horizontal="center" vertical="center" wrapText="1"/>
      <protection locked="0"/>
    </xf>
    <xf numFmtId="0" fontId="62" fillId="0" borderId="3" xfId="0" applyFont="1" applyFill="1" applyBorder="1" applyAlignment="1" applyProtection="1">
      <alignment horizontal="center" vertical="center" wrapText="1"/>
      <protection locked="0"/>
    </xf>
    <xf numFmtId="0" fontId="62" fillId="15" borderId="3" xfId="0" applyFont="1" applyFill="1" applyBorder="1" applyAlignment="1" applyProtection="1">
      <alignment horizontal="center" vertical="center" wrapText="1"/>
      <protection locked="0"/>
    </xf>
    <xf numFmtId="0" fontId="62" fillId="15" borderId="78" xfId="0" applyFont="1" applyFill="1" applyBorder="1" applyAlignment="1" applyProtection="1">
      <alignment horizontal="center" vertical="center" wrapText="1"/>
      <protection locked="0"/>
    </xf>
    <xf numFmtId="0" fontId="35" fillId="0" borderId="0" xfId="0" applyFont="1" applyFill="1" applyAlignment="1">
      <alignment vertical="center"/>
    </xf>
    <xf numFmtId="1" fontId="10" fillId="0" borderId="59" xfId="0" applyNumberFormat="1" applyFont="1" applyFill="1" applyBorder="1" applyAlignment="1">
      <alignment horizontal="center" vertical="center"/>
    </xf>
    <xf numFmtId="1" fontId="29" fillId="15" borderId="59" xfId="0" applyNumberFormat="1" applyFont="1" applyFill="1" applyBorder="1" applyAlignment="1">
      <alignment horizontal="center" vertical="center"/>
    </xf>
    <xf numFmtId="165" fontId="44" fillId="0" borderId="38" xfId="0" applyNumberFormat="1" applyFont="1" applyFill="1" applyBorder="1" applyAlignment="1">
      <alignment horizontal="left" vertical="center"/>
    </xf>
    <xf numFmtId="1" fontId="12" fillId="15" borderId="52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right" vertical="center"/>
    </xf>
    <xf numFmtId="1" fontId="11" fillId="0" borderId="64" xfId="0" applyNumberFormat="1" applyFont="1" applyFill="1" applyBorder="1" applyAlignment="1">
      <alignment horizontal="right" vertical="center"/>
    </xf>
    <xf numFmtId="1" fontId="11" fillId="0" borderId="78" xfId="0" applyNumberFormat="1" applyFont="1" applyFill="1" applyBorder="1" applyAlignment="1">
      <alignment horizontal="right" vertical="center"/>
    </xf>
    <xf numFmtId="1" fontId="64" fillId="0" borderId="0" xfId="0" applyNumberFormat="1" applyFont="1" applyFill="1" applyBorder="1" applyAlignment="1">
      <alignment vertical="center"/>
    </xf>
    <xf numFmtId="1" fontId="12" fillId="15" borderId="60" xfId="0" applyNumberFormat="1" applyFont="1" applyFill="1" applyBorder="1" applyAlignment="1">
      <alignment horizontal="center" vertical="center"/>
    </xf>
    <xf numFmtId="1" fontId="11" fillId="0" borderId="6" xfId="0" applyNumberFormat="1" applyFont="1" applyFill="1" applyBorder="1" applyAlignment="1">
      <alignment horizontal="right" vertical="center"/>
    </xf>
    <xf numFmtId="1" fontId="11" fillId="0" borderId="34" xfId="0" applyNumberFormat="1" applyFont="1" applyFill="1" applyBorder="1" applyAlignment="1">
      <alignment horizontal="right" vertical="center"/>
    </xf>
    <xf numFmtId="1" fontId="12" fillId="15" borderId="70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right" vertical="center"/>
    </xf>
    <xf numFmtId="0" fontId="11" fillId="0" borderId="47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5" fillId="0" borderId="0" xfId="0" applyFont="1" applyFill="1" applyAlignment="1">
      <alignment horizontal="center" vertical="center"/>
    </xf>
    <xf numFmtId="1" fontId="29" fillId="0" borderId="60" xfId="0" applyNumberFormat="1" applyFont="1" applyFill="1" applyBorder="1" applyAlignment="1">
      <alignment horizontal="center" vertical="center"/>
    </xf>
    <xf numFmtId="0" fontId="36" fillId="0" borderId="57" xfId="0" applyFont="1" applyFill="1" applyBorder="1" applyAlignment="1">
      <alignment horizontal="center" vertical="center"/>
    </xf>
    <xf numFmtId="0" fontId="36" fillId="15" borderId="72" xfId="0" applyFont="1" applyFill="1" applyBorder="1" applyAlignment="1">
      <alignment horizontal="center" vertical="center"/>
    </xf>
    <xf numFmtId="1" fontId="33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33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62" fillId="0" borderId="7" xfId="0" applyFont="1" applyFill="1" applyBorder="1" applyAlignment="1" applyProtection="1">
      <alignment horizontal="center" vertical="center" wrapText="1"/>
      <protection locked="0"/>
    </xf>
    <xf numFmtId="0" fontId="62" fillId="15" borderId="64" xfId="0" applyFont="1" applyFill="1" applyBorder="1" applyAlignment="1" applyProtection="1">
      <alignment horizontal="center" vertical="center" wrapText="1"/>
      <protection locked="0"/>
    </xf>
    <xf numFmtId="0" fontId="62" fillId="0" borderId="6" xfId="0" applyFont="1" applyFill="1" applyBorder="1" applyAlignment="1" applyProtection="1">
      <alignment horizontal="center" vertical="center" wrapText="1"/>
      <protection locked="0"/>
    </xf>
    <xf numFmtId="0" fontId="33" fillId="15" borderId="27" xfId="0" applyFont="1" applyFill="1" applyBorder="1" applyAlignment="1" applyProtection="1">
      <alignment horizontal="center" vertical="center" wrapText="1"/>
      <protection locked="0"/>
    </xf>
    <xf numFmtId="0" fontId="33" fillId="15" borderId="36" xfId="0" applyFont="1" applyFill="1" applyBorder="1" applyAlignment="1" applyProtection="1">
      <alignment horizontal="center" vertical="center" wrapText="1"/>
      <protection locked="0"/>
    </xf>
    <xf numFmtId="0" fontId="5" fillId="10" borderId="1" xfId="1" applyFont="1" applyFill="1" applyBorder="1" applyAlignment="1">
      <alignment horizontal="center" vertical="center"/>
    </xf>
    <xf numFmtId="0" fontId="5" fillId="10" borderId="6" xfId="1" applyFont="1" applyFill="1" applyBorder="1" applyAlignment="1">
      <alignment horizontal="center" vertical="center"/>
    </xf>
    <xf numFmtId="0" fontId="22" fillId="17" borderId="67" xfId="0" applyFont="1" applyFill="1" applyBorder="1" applyAlignment="1">
      <alignment horizontal="center" vertical="center" wrapText="1"/>
    </xf>
    <xf numFmtId="0" fontId="22" fillId="17" borderId="24" xfId="0" applyFont="1" applyFill="1" applyBorder="1" applyAlignment="1">
      <alignment horizontal="center" vertical="center" wrapText="1"/>
    </xf>
    <xf numFmtId="1" fontId="20" fillId="7" borderId="23" xfId="0" applyNumberFormat="1" applyFont="1" applyFill="1" applyBorder="1" applyAlignment="1">
      <alignment horizontal="center" vertical="center" wrapText="1"/>
    </xf>
    <xf numFmtId="0" fontId="20" fillId="18" borderId="26" xfId="0" applyFont="1" applyFill="1" applyBorder="1" applyAlignment="1">
      <alignment horizontal="center" wrapText="1"/>
    </xf>
    <xf numFmtId="0" fontId="20" fillId="7" borderId="63" xfId="0" applyFont="1" applyFill="1" applyBorder="1" applyAlignment="1">
      <alignment horizontal="center" vertical="center" wrapText="1"/>
    </xf>
    <xf numFmtId="0" fontId="22" fillId="0" borderId="75" xfId="0" applyFont="1" applyBorder="1" applyAlignment="1">
      <alignment horizontal="center" vertical="center" wrapText="1"/>
    </xf>
    <xf numFmtId="0" fontId="22" fillId="6" borderId="51" xfId="0" applyFont="1" applyFill="1" applyBorder="1" applyAlignment="1">
      <alignment horizontal="center" vertical="center" wrapText="1"/>
    </xf>
    <xf numFmtId="0" fontId="22" fillId="6" borderId="73" xfId="0" applyFont="1" applyFill="1" applyBorder="1" applyAlignment="1">
      <alignment horizontal="center" vertical="center" wrapText="1"/>
    </xf>
    <xf numFmtId="0" fontId="22" fillId="6" borderId="56" xfId="0" applyFont="1" applyFill="1" applyBorder="1" applyAlignment="1">
      <alignment horizontal="center" vertical="center" wrapText="1"/>
    </xf>
    <xf numFmtId="1" fontId="29" fillId="9" borderId="2" xfId="0" applyNumberFormat="1" applyFont="1" applyFill="1" applyBorder="1" applyAlignment="1">
      <alignment horizontal="center" vertical="center"/>
    </xf>
    <xf numFmtId="0" fontId="22" fillId="12" borderId="45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wrapText="1"/>
    </xf>
    <xf numFmtId="0" fontId="22" fillId="0" borderId="36" xfId="0" applyFont="1" applyFill="1" applyBorder="1" applyAlignment="1">
      <alignment horizontal="center" wrapText="1"/>
    </xf>
    <xf numFmtId="0" fontId="22" fillId="13" borderId="6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wrapText="1"/>
    </xf>
    <xf numFmtId="0" fontId="22" fillId="0" borderId="78" xfId="0" applyFont="1" applyFill="1" applyBorder="1" applyAlignment="1">
      <alignment horizontal="center" wrapText="1"/>
    </xf>
    <xf numFmtId="0" fontId="22" fillId="12" borderId="46" xfId="0" applyFont="1" applyFill="1" applyBorder="1" applyAlignment="1">
      <alignment horizontal="center" vertical="center" wrapText="1"/>
    </xf>
    <xf numFmtId="0" fontId="22" fillId="13" borderId="43" xfId="0" applyFont="1" applyFill="1" applyBorder="1" applyAlignment="1">
      <alignment horizontal="center" vertical="center" wrapText="1"/>
    </xf>
    <xf numFmtId="0" fontId="22" fillId="17" borderId="43" xfId="0" applyFont="1" applyFill="1" applyBorder="1" applyAlignment="1">
      <alignment horizontal="center" vertical="center" wrapText="1"/>
    </xf>
    <xf numFmtId="0" fontId="22" fillId="17" borderId="22" xfId="0" applyFont="1" applyFill="1" applyBorder="1" applyAlignment="1">
      <alignment horizontal="center" vertical="center" wrapText="1"/>
    </xf>
    <xf numFmtId="0" fontId="22" fillId="13" borderId="24" xfId="0" applyFont="1" applyFill="1" applyBorder="1" applyAlignment="1">
      <alignment horizontal="center" vertical="center" wrapText="1"/>
    </xf>
    <xf numFmtId="1" fontId="36" fillId="13" borderId="0" xfId="0" applyNumberFormat="1" applyFont="1" applyFill="1" applyBorder="1" applyAlignment="1" applyProtection="1">
      <alignment horizontal="center" vertical="center"/>
      <protection locked="0"/>
    </xf>
    <xf numFmtId="0" fontId="22" fillId="12" borderId="44" xfId="0" applyFont="1" applyFill="1" applyBorder="1" applyAlignment="1">
      <alignment horizontal="center" vertical="center" wrapText="1"/>
    </xf>
    <xf numFmtId="0" fontId="36" fillId="0" borderId="3" xfId="0" applyNumberFormat="1" applyFont="1" applyFill="1" applyBorder="1" applyAlignment="1" applyProtection="1">
      <alignment vertical="center" wrapText="1"/>
      <protection locked="0"/>
    </xf>
    <xf numFmtId="49" fontId="5" fillId="0" borderId="80" xfId="0" applyNumberFormat="1" applyFont="1" applyFill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center" wrapText="1"/>
    </xf>
    <xf numFmtId="49" fontId="5" fillId="0" borderId="68" xfId="0" applyNumberFormat="1" applyFont="1" applyFill="1" applyBorder="1" applyAlignment="1">
      <alignment horizontal="center" vertical="center" wrapText="1"/>
    </xf>
    <xf numFmtId="0" fontId="22" fillId="12" borderId="22" xfId="0" applyFont="1" applyFill="1" applyBorder="1" applyAlignment="1">
      <alignment wrapText="1"/>
    </xf>
    <xf numFmtId="0" fontId="5" fillId="12" borderId="19" xfId="0" applyFont="1" applyFill="1" applyBorder="1" applyAlignment="1" applyProtection="1">
      <alignment vertical="center" wrapText="1"/>
      <protection locked="0"/>
    </xf>
    <xf numFmtId="49" fontId="22" fillId="0" borderId="52" xfId="0" applyNumberFormat="1" applyFont="1" applyFill="1" applyBorder="1" applyAlignment="1">
      <alignment horizontal="center" vertical="center" wrapText="1"/>
    </xf>
    <xf numFmtId="1" fontId="29" fillId="9" borderId="43" xfId="0" applyNumberFormat="1" applyFont="1" applyFill="1" applyBorder="1" applyAlignment="1">
      <alignment horizontal="center" vertical="center"/>
    </xf>
    <xf numFmtId="1" fontId="29" fillId="9" borderId="65" xfId="0" applyNumberFormat="1" applyFont="1" applyFill="1" applyBorder="1" applyAlignment="1">
      <alignment horizontal="center" vertical="center"/>
    </xf>
    <xf numFmtId="0" fontId="49" fillId="0" borderId="32" xfId="0" applyFont="1" applyFill="1" applyBorder="1" applyAlignment="1">
      <alignment horizontal="center" vertical="center" textRotation="90" wrapText="1"/>
    </xf>
    <xf numFmtId="0" fontId="49" fillId="0" borderId="46" xfId="0" applyFont="1" applyFill="1" applyBorder="1" applyAlignment="1">
      <alignment horizontal="center" vertical="center" textRotation="90" wrapText="1"/>
    </xf>
    <xf numFmtId="0" fontId="49" fillId="0" borderId="47" xfId="0" applyFont="1" applyFill="1" applyBorder="1" applyAlignment="1">
      <alignment horizontal="center" vertical="center" textRotation="90" wrapText="1"/>
    </xf>
    <xf numFmtId="0" fontId="3" fillId="0" borderId="0" xfId="1" applyFont="1" applyFill="1" applyAlignment="1">
      <alignment horizontal="center" wrapText="1"/>
    </xf>
    <xf numFmtId="0" fontId="3" fillId="9" borderId="37" xfId="1" applyFont="1" applyFill="1" applyBorder="1" applyAlignment="1">
      <alignment horizontal="center" vertical="center"/>
    </xf>
    <xf numFmtId="0" fontId="0" fillId="9" borderId="38" xfId="0" applyFill="1" applyBorder="1" applyAlignment="1"/>
    <xf numFmtId="0" fontId="0" fillId="9" borderId="38" xfId="0" applyFill="1" applyBorder="1" applyAlignment="1">
      <alignment vertical="center"/>
    </xf>
    <xf numFmtId="0" fontId="0" fillId="9" borderId="39" xfId="0" applyFill="1" applyBorder="1" applyAlignment="1">
      <alignment vertical="center"/>
    </xf>
    <xf numFmtId="0" fontId="0" fillId="9" borderId="39" xfId="0" applyFill="1" applyBorder="1" applyAlignment="1"/>
    <xf numFmtId="0" fontId="3" fillId="9" borderId="38" xfId="1" applyFont="1" applyFill="1" applyBorder="1" applyAlignment="1">
      <alignment horizontal="center" vertical="center"/>
    </xf>
    <xf numFmtId="0" fontId="52" fillId="0" borderId="6" xfId="0" applyFont="1" applyFill="1" applyBorder="1" applyAlignment="1">
      <alignment horizontal="left" vertical="center" wrapText="1"/>
    </xf>
    <xf numFmtId="0" fontId="52" fillId="0" borderId="4" xfId="0" applyFont="1" applyFill="1" applyBorder="1" applyAlignment="1">
      <alignment horizontal="left" vertical="center" wrapText="1"/>
    </xf>
    <xf numFmtId="0" fontId="52" fillId="0" borderId="2" xfId="0" applyFont="1" applyFill="1" applyBorder="1" applyAlignment="1">
      <alignment horizontal="left" vertical="center" wrapText="1"/>
    </xf>
    <xf numFmtId="0" fontId="52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 vertical="center"/>
    </xf>
    <xf numFmtId="0" fontId="51" fillId="0" borderId="2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/>
    </xf>
    <xf numFmtId="0" fontId="51" fillId="0" borderId="47" xfId="0" applyFont="1" applyFill="1" applyBorder="1" applyAlignment="1">
      <alignment horizontal="center" vertical="center"/>
    </xf>
    <xf numFmtId="0" fontId="49" fillId="0" borderId="7" xfId="0" applyFont="1" applyFill="1" applyBorder="1" applyAlignment="1">
      <alignment horizontal="center" vertical="center" textRotation="90"/>
    </xf>
    <xf numFmtId="0" fontId="49" fillId="0" borderId="6" xfId="0" applyFont="1" applyFill="1" applyBorder="1" applyAlignment="1">
      <alignment horizontal="center" vertical="center" textRotation="90"/>
    </xf>
    <xf numFmtId="0" fontId="49" fillId="0" borderId="2" xfId="0" applyFont="1" applyFill="1" applyBorder="1" applyAlignment="1">
      <alignment horizontal="center" vertical="center" textRotation="90"/>
    </xf>
    <xf numFmtId="0" fontId="50" fillId="0" borderId="8" xfId="0" applyFont="1" applyFill="1" applyBorder="1" applyAlignment="1">
      <alignment horizontal="center" vertical="center" textRotation="90" wrapText="1"/>
    </xf>
    <xf numFmtId="0" fontId="50" fillId="0" borderId="4" xfId="0" applyFont="1" applyFill="1" applyBorder="1" applyAlignment="1">
      <alignment horizontal="center" vertical="center" textRotation="90" wrapText="1"/>
    </xf>
    <xf numFmtId="0" fontId="50" fillId="0" borderId="1" xfId="0" applyFont="1" applyFill="1" applyBorder="1" applyAlignment="1">
      <alignment horizontal="center" vertical="center" textRotation="90" wrapText="1"/>
    </xf>
    <xf numFmtId="0" fontId="5" fillId="0" borderId="0" xfId="1" applyFont="1" applyFill="1" applyAlignment="1">
      <alignment horizontal="left" wrapText="1"/>
    </xf>
    <xf numFmtId="0" fontId="5" fillId="0" borderId="0" xfId="0" applyFont="1" applyFill="1" applyBorder="1" applyAlignment="1">
      <alignment horizontal="left" vertical="center" wrapText="1"/>
    </xf>
    <xf numFmtId="0" fontId="42" fillId="9" borderId="0" xfId="1" applyFont="1" applyFill="1" applyAlignment="1">
      <alignment horizontal="center" wrapText="1"/>
    </xf>
    <xf numFmtId="0" fontId="5" fillId="9" borderId="0" xfId="1" applyFont="1" applyFill="1" applyAlignment="1">
      <alignment horizontal="left" wrapText="1"/>
    </xf>
    <xf numFmtId="0" fontId="5" fillId="9" borderId="0" xfId="1" applyFont="1" applyFill="1" applyAlignment="1">
      <alignment horizontal="left" vertical="center" wrapText="1"/>
    </xf>
    <xf numFmtId="0" fontId="6" fillId="0" borderId="54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0" fontId="1" fillId="0" borderId="23" xfId="1" applyFont="1" applyFill="1" applyBorder="1" applyAlignment="1">
      <alignment horizontal="center" vertical="center" wrapText="1"/>
    </xf>
    <xf numFmtId="0" fontId="1" fillId="0" borderId="25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Border="1" applyAlignment="1">
      <alignment horizontal="left" vertical="top" wrapText="1"/>
    </xf>
    <xf numFmtId="0" fontId="12" fillId="16" borderId="25" xfId="1" applyFont="1" applyFill="1" applyBorder="1" applyAlignment="1">
      <alignment horizontal="center" vertical="center" wrapText="1"/>
    </xf>
    <xf numFmtId="0" fontId="12" fillId="16" borderId="26" xfId="1" applyFont="1" applyFill="1" applyBorder="1" applyAlignment="1">
      <alignment horizontal="center" vertical="center" wrapText="1"/>
    </xf>
    <xf numFmtId="0" fontId="41" fillId="9" borderId="38" xfId="0" applyFont="1" applyFill="1" applyBorder="1" applyAlignment="1">
      <alignment vertical="center"/>
    </xf>
    <xf numFmtId="0" fontId="41" fillId="9" borderId="39" xfId="0" applyFont="1" applyFill="1" applyBorder="1" applyAlignment="1">
      <alignment vertical="center"/>
    </xf>
    <xf numFmtId="0" fontId="13" fillId="16" borderId="26" xfId="1" applyFont="1" applyFill="1" applyBorder="1" applyAlignment="1">
      <alignment horizontal="center" vertical="center" wrapText="1"/>
    </xf>
    <xf numFmtId="0" fontId="51" fillId="0" borderId="8" xfId="0" applyFont="1" applyFill="1" applyBorder="1" applyAlignment="1">
      <alignment horizontal="center" vertical="center" textRotation="90" wrapText="1"/>
    </xf>
    <xf numFmtId="0" fontId="51" fillId="0" borderId="4" xfId="0" applyFont="1" applyFill="1" applyBorder="1" applyAlignment="1">
      <alignment horizontal="center" vertical="center" textRotation="90" wrapText="1"/>
    </xf>
    <xf numFmtId="0" fontId="51" fillId="0" borderId="1" xfId="0" applyFont="1" applyFill="1" applyBorder="1" applyAlignment="1">
      <alignment horizontal="center" vertical="center" textRotation="90" wrapText="1"/>
    </xf>
    <xf numFmtId="0" fontId="54" fillId="0" borderId="83" xfId="0" applyFont="1" applyFill="1" applyBorder="1" applyAlignment="1">
      <alignment horizontal="left"/>
    </xf>
    <xf numFmtId="0" fontId="54" fillId="0" borderId="0" xfId="0" applyFont="1" applyFill="1" applyBorder="1" applyAlignment="1">
      <alignment horizontal="left"/>
    </xf>
    <xf numFmtId="0" fontId="55" fillId="16" borderId="26" xfId="0" applyFont="1" applyFill="1" applyBorder="1" applyAlignment="1">
      <alignment horizontal="center" vertical="center"/>
    </xf>
    <xf numFmtId="0" fontId="55" fillId="16" borderId="0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 vertical="center" wrapText="1"/>
    </xf>
    <xf numFmtId="0" fontId="52" fillId="0" borderId="8" xfId="0" applyFont="1" applyFill="1" applyBorder="1" applyAlignment="1">
      <alignment horizontal="center" vertical="center" wrapText="1"/>
    </xf>
    <xf numFmtId="0" fontId="52" fillId="0" borderId="6" xfId="0" applyFont="1" applyFill="1" applyBorder="1" applyAlignment="1">
      <alignment horizontal="center" vertical="center" wrapText="1"/>
    </xf>
    <xf numFmtId="0" fontId="52" fillId="0" borderId="4" xfId="0" applyFont="1" applyFill="1" applyBorder="1" applyAlignment="1">
      <alignment horizontal="center" vertical="center" wrapText="1"/>
    </xf>
    <xf numFmtId="0" fontId="52" fillId="0" borderId="2" xfId="0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 wrapText="1"/>
    </xf>
    <xf numFmtId="0" fontId="52" fillId="0" borderId="13" xfId="0" applyFont="1" applyFill="1" applyBorder="1" applyAlignment="1">
      <alignment horizontal="center" vertical="center" wrapText="1"/>
    </xf>
    <xf numFmtId="0" fontId="52" fillId="0" borderId="14" xfId="0" applyFont="1" applyFill="1" applyBorder="1" applyAlignment="1">
      <alignment horizontal="center" vertical="center" wrapText="1"/>
    </xf>
    <xf numFmtId="0" fontId="52" fillId="0" borderId="15" xfId="0" applyFont="1" applyFill="1" applyBorder="1" applyAlignment="1">
      <alignment horizontal="center" vertical="center" wrapText="1"/>
    </xf>
    <xf numFmtId="0" fontId="51" fillId="0" borderId="6" xfId="0" applyFont="1" applyFill="1" applyBorder="1" applyAlignment="1">
      <alignment horizontal="center" vertical="center" wrapText="1"/>
    </xf>
    <xf numFmtId="0" fontId="51" fillId="0" borderId="4" xfId="0" applyFont="1" applyFill="1" applyBorder="1" applyAlignment="1">
      <alignment horizontal="center" vertical="center" wrapText="1"/>
    </xf>
    <xf numFmtId="0" fontId="51" fillId="0" borderId="4" xfId="0" applyFont="1" applyFill="1" applyBorder="1" applyAlignment="1">
      <alignment horizontal="center" vertical="center"/>
    </xf>
    <xf numFmtId="0" fontId="51" fillId="0" borderId="46" xfId="0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wrapText="1"/>
    </xf>
    <xf numFmtId="0" fontId="17" fillId="0" borderId="0" xfId="1" applyFont="1" applyFill="1" applyAlignment="1">
      <alignment horizontal="center" wrapText="1"/>
    </xf>
    <xf numFmtId="0" fontId="9" fillId="0" borderId="0" xfId="1" applyFont="1" applyFill="1" applyAlignment="1">
      <alignment horizontal="center" vertical="center" wrapText="1"/>
    </xf>
    <xf numFmtId="0" fontId="9" fillId="0" borderId="0" xfId="2" applyFont="1" applyFill="1" applyAlignment="1">
      <alignment horizontal="center" wrapText="1"/>
    </xf>
    <xf numFmtId="0" fontId="10" fillId="0" borderId="0" xfId="1" applyFont="1" applyFill="1" applyAlignment="1">
      <alignment horizontal="left" wrapText="1"/>
    </xf>
    <xf numFmtId="0" fontId="5" fillId="0" borderId="0" xfId="1" applyFont="1" applyFill="1" applyAlignment="1">
      <alignment horizontal="left" vertical="top" wrapText="1"/>
    </xf>
    <xf numFmtId="0" fontId="9" fillId="0" borderId="0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43" fillId="9" borderId="0" xfId="1" applyFont="1" applyFill="1" applyAlignment="1">
      <alignment horizontal="center" vertical="top" wrapText="1"/>
    </xf>
    <xf numFmtId="0" fontId="10" fillId="0" borderId="0" xfId="1" applyFont="1" applyFill="1" applyBorder="1" applyAlignment="1">
      <alignment horizontal="center" vertical="center" wrapText="1"/>
    </xf>
    <xf numFmtId="0" fontId="42" fillId="0" borderId="0" xfId="1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6" xfId="0" applyFont="1" applyFill="1" applyBorder="1" applyAlignment="1">
      <alignment horizontal="left" vertical="center" wrapText="1"/>
    </xf>
    <xf numFmtId="0" fontId="6" fillId="0" borderId="6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79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6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17" fillId="0" borderId="63" xfId="1" applyFont="1" applyFill="1" applyBorder="1" applyAlignment="1">
      <alignment horizontal="left" vertical="center"/>
    </xf>
    <xf numFmtId="0" fontId="17" fillId="0" borderId="21" xfId="1" applyFont="1" applyFill="1" applyBorder="1" applyAlignment="1">
      <alignment horizontal="left" vertical="center"/>
    </xf>
    <xf numFmtId="0" fontId="17" fillId="0" borderId="62" xfId="1" applyFont="1" applyFill="1" applyBorder="1" applyAlignment="1">
      <alignment horizontal="left" vertical="center"/>
    </xf>
    <xf numFmtId="0" fontId="17" fillId="0" borderId="10" xfId="1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11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14" fillId="0" borderId="18" xfId="0" applyFont="1" applyFill="1" applyBorder="1" applyAlignment="1">
      <alignment horizontal="center" vertical="center" textRotation="90" wrapText="1"/>
    </xf>
    <xf numFmtId="0" fontId="15" fillId="13" borderId="13" xfId="0" applyFont="1" applyFill="1" applyBorder="1" applyAlignment="1">
      <alignment horizontal="center" vertical="center" textRotation="90" wrapText="1"/>
    </xf>
    <xf numFmtId="0" fontId="15" fillId="13" borderId="62" xfId="0" applyFont="1" applyFill="1" applyBorder="1" applyAlignment="1">
      <alignment horizontal="center" vertical="center" textRotation="90" wrapText="1"/>
    </xf>
    <xf numFmtId="0" fontId="15" fillId="13" borderId="79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3" fillId="0" borderId="49" xfId="0" applyFont="1" applyFill="1" applyBorder="1" applyAlignment="1">
      <alignment horizontal="center" vertical="center" textRotation="90" wrapText="1"/>
    </xf>
    <xf numFmtId="0" fontId="3" fillId="0" borderId="44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/>
    </xf>
    <xf numFmtId="0" fontId="6" fillId="0" borderId="71" xfId="0" applyFont="1" applyFill="1" applyBorder="1" applyAlignment="1">
      <alignment horizontal="center" vertical="center"/>
    </xf>
    <xf numFmtId="0" fontId="6" fillId="0" borderId="72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20" fillId="4" borderId="37" xfId="0" applyFont="1" applyFill="1" applyBorder="1" applyAlignment="1">
      <alignment horizontal="center" wrapText="1"/>
    </xf>
    <xf numFmtId="0" fontId="20" fillId="4" borderId="38" xfId="0" applyFont="1" applyFill="1" applyBorder="1" applyAlignment="1">
      <alignment horizontal="center" wrapText="1"/>
    </xf>
    <xf numFmtId="0" fontId="20" fillId="4" borderId="39" xfId="0" applyFont="1" applyFill="1" applyBorder="1" applyAlignment="1">
      <alignment horizontal="center" wrapText="1"/>
    </xf>
    <xf numFmtId="0" fontId="10" fillId="16" borderId="25" xfId="0" applyFont="1" applyFill="1" applyBorder="1" applyAlignment="1">
      <alignment horizontal="center" vertical="center"/>
    </xf>
    <xf numFmtId="0" fontId="10" fillId="16" borderId="26" xfId="0" applyFont="1" applyFill="1" applyBorder="1" applyAlignment="1">
      <alignment horizontal="center" vertical="center"/>
    </xf>
    <xf numFmtId="0" fontId="10" fillId="16" borderId="36" xfId="0" applyFont="1" applyFill="1" applyBorder="1" applyAlignment="1">
      <alignment horizontal="center" vertical="center"/>
    </xf>
    <xf numFmtId="0" fontId="12" fillId="15" borderId="37" xfId="0" applyFont="1" applyFill="1" applyBorder="1" applyAlignment="1">
      <alignment horizontal="center" vertical="center"/>
    </xf>
    <xf numFmtId="0" fontId="12" fillId="15" borderId="38" xfId="0" applyFont="1" applyFill="1" applyBorder="1" applyAlignment="1">
      <alignment horizontal="center" vertical="center"/>
    </xf>
    <xf numFmtId="0" fontId="12" fillId="15" borderId="3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textRotation="90"/>
    </xf>
    <xf numFmtId="0" fontId="3" fillId="0" borderId="62" xfId="0" applyFont="1" applyFill="1" applyBorder="1" applyAlignment="1">
      <alignment horizontal="center" vertical="center" textRotation="90"/>
    </xf>
    <xf numFmtId="0" fontId="3" fillId="0" borderId="79" xfId="0" applyFont="1" applyFill="1" applyBorder="1" applyAlignment="1">
      <alignment horizontal="center" vertical="center" textRotation="90"/>
    </xf>
    <xf numFmtId="0" fontId="6" fillId="0" borderId="80" xfId="0" applyFont="1" applyFill="1" applyBorder="1" applyAlignment="1">
      <alignment horizontal="center" vertical="center" wrapText="1"/>
    </xf>
    <xf numFmtId="0" fontId="6" fillId="0" borderId="7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5" borderId="52" xfId="0" applyFont="1" applyFill="1" applyBorder="1" applyAlignment="1">
      <alignment horizontal="center" vertical="center" textRotation="90" wrapText="1"/>
    </xf>
    <xf numFmtId="0" fontId="6" fillId="5" borderId="53" xfId="0" applyFont="1" applyFill="1" applyBorder="1" applyAlignment="1">
      <alignment horizontal="center" vertical="center" textRotation="90" wrapText="1"/>
    </xf>
    <xf numFmtId="0" fontId="6" fillId="5" borderId="58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textRotation="90"/>
    </xf>
    <xf numFmtId="0" fontId="3" fillId="0" borderId="19" xfId="0" applyFont="1" applyFill="1" applyBorder="1" applyAlignment="1">
      <alignment horizontal="center" vertical="center" textRotation="90"/>
    </xf>
    <xf numFmtId="0" fontId="15" fillId="13" borderId="53" xfId="0" applyFont="1" applyFill="1" applyBorder="1" applyAlignment="1">
      <alignment horizontal="center" vertical="center" textRotation="90" wrapText="1"/>
    </xf>
    <xf numFmtId="0" fontId="15" fillId="13" borderId="58" xfId="0" applyFont="1" applyFill="1" applyBorder="1" applyAlignment="1">
      <alignment horizontal="center" vertical="center" textRotation="90" wrapText="1"/>
    </xf>
    <xf numFmtId="0" fontId="6" fillId="5" borderId="3" xfId="0" applyFont="1" applyFill="1" applyBorder="1" applyAlignment="1">
      <alignment horizontal="center" vertical="center" textRotation="90" wrapText="1"/>
    </xf>
    <xf numFmtId="0" fontId="6" fillId="5" borderId="19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11" xfId="0" applyFont="1" applyFill="1" applyBorder="1" applyAlignment="1">
      <alignment horizontal="center" vertical="center" textRotation="90" wrapText="1"/>
    </xf>
    <xf numFmtId="0" fontId="17" fillId="0" borderId="25" xfId="1" applyFont="1" applyFill="1" applyBorder="1" applyAlignment="1">
      <alignment horizontal="left" vertical="center"/>
    </xf>
    <xf numFmtId="0" fontId="17" fillId="0" borderId="26" xfId="1" applyFont="1" applyFill="1" applyBorder="1" applyAlignment="1">
      <alignment horizontal="left" vertical="center"/>
    </xf>
    <xf numFmtId="0" fontId="10" fillId="16" borderId="37" xfId="0" applyFont="1" applyFill="1" applyBorder="1" applyAlignment="1">
      <alignment horizontal="center" vertical="center"/>
    </xf>
    <xf numFmtId="0" fontId="10" fillId="16" borderId="38" xfId="0" applyFont="1" applyFill="1" applyBorder="1" applyAlignment="1">
      <alignment horizontal="center" vertical="center"/>
    </xf>
    <xf numFmtId="0" fontId="12" fillId="15" borderId="75" xfId="0" applyFont="1" applyFill="1" applyBorder="1" applyAlignment="1">
      <alignment horizontal="center" vertical="center"/>
    </xf>
    <xf numFmtId="0" fontId="12" fillId="15" borderId="41" xfId="0" applyFont="1" applyFill="1" applyBorder="1" applyAlignment="1">
      <alignment horizontal="center" vertical="center"/>
    </xf>
    <xf numFmtId="0" fontId="12" fillId="15" borderId="31" xfId="0" applyFont="1" applyFill="1" applyBorder="1" applyAlignment="1">
      <alignment horizontal="center" vertical="center"/>
    </xf>
    <xf numFmtId="0" fontId="12" fillId="15" borderId="35" xfId="0" applyFont="1" applyFill="1" applyBorder="1" applyAlignment="1">
      <alignment horizontal="center" vertical="center"/>
    </xf>
    <xf numFmtId="0" fontId="12" fillId="15" borderId="66" xfId="0" applyFont="1" applyFill="1" applyBorder="1" applyAlignment="1">
      <alignment horizontal="center" vertical="center"/>
    </xf>
    <xf numFmtId="164" fontId="29" fillId="0" borderId="37" xfId="0" applyNumberFormat="1" applyFont="1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5" fillId="0" borderId="74" xfId="0" applyFont="1" applyFill="1" applyBorder="1" applyAlignment="1" applyProtection="1">
      <alignment horizontal="center" vertical="center" wrapText="1"/>
    </xf>
    <xf numFmtId="0" fontId="5" fillId="0" borderId="24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center" wrapText="1"/>
    </xf>
    <xf numFmtId="165" fontId="44" fillId="0" borderId="13" xfId="0" applyNumberFormat="1" applyFont="1" applyFill="1" applyBorder="1" applyAlignment="1">
      <alignment horizontal="left" vertical="center"/>
    </xf>
    <xf numFmtId="165" fontId="44" fillId="0" borderId="14" xfId="0" applyNumberFormat="1" applyFont="1" applyFill="1" applyBorder="1" applyAlignment="1">
      <alignment horizontal="left" vertical="center"/>
    </xf>
    <xf numFmtId="165" fontId="44" fillId="0" borderId="64" xfId="0" applyNumberFormat="1" applyFont="1" applyFill="1" applyBorder="1" applyAlignment="1">
      <alignment horizontal="left" vertical="center"/>
    </xf>
    <xf numFmtId="1" fontId="10" fillId="0" borderId="38" xfId="0" applyNumberFormat="1" applyFont="1" applyFill="1" applyBorder="1" applyAlignment="1">
      <alignment horizontal="center" vertical="center"/>
    </xf>
    <xf numFmtId="1" fontId="10" fillId="0" borderId="39" xfId="0" applyNumberFormat="1" applyFont="1" applyFill="1" applyBorder="1" applyAlignment="1">
      <alignment horizontal="center" vertical="center"/>
    </xf>
    <xf numFmtId="1" fontId="10" fillId="0" borderId="37" xfId="0" applyNumberFormat="1" applyFont="1" applyFill="1" applyBorder="1" applyAlignment="1">
      <alignment horizontal="center" vertical="center"/>
    </xf>
    <xf numFmtId="165" fontId="44" fillId="0" borderId="37" xfId="0" applyNumberFormat="1" applyFont="1" applyFill="1" applyBorder="1" applyAlignment="1">
      <alignment horizontal="left" vertical="center"/>
    </xf>
    <xf numFmtId="165" fontId="44" fillId="0" borderId="38" xfId="0" applyNumberFormat="1" applyFont="1" applyFill="1" applyBorder="1" applyAlignment="1">
      <alignment horizontal="left" vertical="center"/>
    </xf>
    <xf numFmtId="165" fontId="44" fillId="0" borderId="39" xfId="0" applyNumberFormat="1" applyFont="1" applyFill="1" applyBorder="1" applyAlignment="1">
      <alignment horizontal="left" vertical="center"/>
    </xf>
    <xf numFmtId="0" fontId="56" fillId="15" borderId="37" xfId="0" applyFont="1" applyFill="1" applyBorder="1" applyAlignment="1" applyProtection="1">
      <alignment horizontal="center" vertical="center" wrapText="1"/>
      <protection locked="0"/>
    </xf>
    <xf numFmtId="0" fontId="56" fillId="15" borderId="50" xfId="0" applyFont="1" applyFill="1" applyBorder="1" applyAlignment="1" applyProtection="1">
      <alignment horizontal="center" vertical="center" wrapText="1"/>
      <protection locked="0"/>
    </xf>
    <xf numFmtId="0" fontId="57" fillId="0" borderId="8" xfId="0" applyFont="1" applyFill="1" applyBorder="1" applyAlignment="1">
      <alignment horizontal="center" vertical="center" textRotation="90" wrapText="1"/>
    </xf>
    <xf numFmtId="0" fontId="57" fillId="0" borderId="4" xfId="0" applyFont="1" applyFill="1" applyBorder="1" applyAlignment="1">
      <alignment horizontal="center" vertical="center" textRotation="90" wrapText="1"/>
    </xf>
    <xf numFmtId="0" fontId="57" fillId="0" borderId="1" xfId="0" applyFont="1" applyFill="1" applyBorder="1" applyAlignment="1">
      <alignment horizontal="center" vertical="center" textRotation="90" wrapText="1"/>
    </xf>
    <xf numFmtId="1" fontId="8" fillId="0" borderId="0" xfId="0" applyNumberFormat="1" applyFont="1" applyFill="1" applyAlignment="1">
      <alignment horizontal="center" vertical="top" wrapText="1"/>
    </xf>
    <xf numFmtId="1" fontId="8" fillId="0" borderId="2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51" fillId="1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2" fillId="0" borderId="46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0" fontId="51" fillId="10" borderId="4" xfId="0" applyFont="1" applyFill="1" applyBorder="1" applyAlignment="1">
      <alignment horizontal="center" vertical="center"/>
    </xf>
    <xf numFmtId="0" fontId="3" fillId="9" borderId="17" xfId="1" applyFont="1" applyFill="1" applyBorder="1" applyAlignment="1">
      <alignment horizontal="left" vertical="center" wrapText="1"/>
    </xf>
    <xf numFmtId="0" fontId="3" fillId="9" borderId="0" xfId="1" applyFont="1" applyFill="1" applyBorder="1" applyAlignment="1">
      <alignment horizontal="left" vertical="center" wrapText="1"/>
    </xf>
    <xf numFmtId="0" fontId="52" fillId="0" borderId="7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 vertical="center"/>
    </xf>
    <xf numFmtId="0" fontId="52" fillId="0" borderId="32" xfId="0" applyFont="1" applyFill="1" applyBorder="1" applyAlignment="1">
      <alignment horizontal="center" vertical="center"/>
    </xf>
    <xf numFmtId="0" fontId="15" fillId="2" borderId="12" xfId="1" applyFont="1" applyFill="1" applyBorder="1" applyAlignment="1">
      <alignment horizontal="center" vertical="center" textRotation="90" wrapText="1"/>
    </xf>
    <xf numFmtId="0" fontId="15" fillId="2" borderId="44" xfId="1" applyFont="1" applyFill="1" applyBorder="1" applyAlignment="1">
      <alignment horizontal="center" vertical="center" textRotation="90" wrapText="1"/>
    </xf>
    <xf numFmtId="0" fontId="15" fillId="2" borderId="67" xfId="1" applyFont="1" applyFill="1" applyBorder="1" applyAlignment="1">
      <alignment horizontal="center" vertical="center" textRotation="90" wrapText="1"/>
    </xf>
    <xf numFmtId="0" fontId="12" fillId="16" borderId="0" xfId="1" applyFont="1" applyFill="1" applyBorder="1" applyAlignment="1">
      <alignment horizontal="center" vertical="center" wrapText="1"/>
    </xf>
    <xf numFmtId="0" fontId="5" fillId="10" borderId="0" xfId="1" applyFont="1" applyFill="1" applyAlignment="1">
      <alignment horizontal="left" wrapText="1"/>
    </xf>
    <xf numFmtId="0" fontId="5" fillId="10" borderId="0" xfId="1" applyFont="1" applyFill="1" applyBorder="1" applyAlignment="1">
      <alignment horizontal="left" vertical="top" wrapText="1"/>
    </xf>
    <xf numFmtId="0" fontId="12" fillId="0" borderId="6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69" xfId="0" applyFont="1" applyFill="1" applyBorder="1" applyAlignment="1">
      <alignment horizontal="left" vertical="center"/>
    </xf>
    <xf numFmtId="0" fontId="12" fillId="0" borderId="29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left" vertical="center"/>
    </xf>
    <xf numFmtId="164" fontId="18" fillId="8" borderId="37" xfId="1" applyNumberFormat="1" applyFont="1" applyFill="1" applyBorder="1" applyAlignment="1">
      <alignment horizontal="center" vertical="center"/>
    </xf>
    <xf numFmtId="164" fontId="18" fillId="8" borderId="38" xfId="1" applyNumberFormat="1" applyFont="1" applyFill="1" applyBorder="1" applyAlignment="1">
      <alignment horizontal="center" vertical="center"/>
    </xf>
    <xf numFmtId="164" fontId="18" fillId="8" borderId="39" xfId="1" applyNumberFormat="1" applyFont="1" applyFill="1" applyBorder="1" applyAlignment="1">
      <alignment horizontal="center" vertical="center"/>
    </xf>
    <xf numFmtId="0" fontId="12" fillId="15" borderId="61" xfId="0" applyFont="1" applyFill="1" applyBorder="1" applyAlignment="1">
      <alignment horizontal="center" vertical="center"/>
    </xf>
    <xf numFmtId="0" fontId="12" fillId="15" borderId="42" xfId="0" applyFont="1" applyFill="1" applyBorder="1" applyAlignment="1">
      <alignment horizontal="center" vertical="center"/>
    </xf>
    <xf numFmtId="0" fontId="10" fillId="16" borderId="39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textRotation="90" wrapText="1"/>
    </xf>
    <xf numFmtId="0" fontId="20" fillId="17" borderId="37" xfId="0" applyFont="1" applyFill="1" applyBorder="1" applyAlignment="1">
      <alignment horizontal="center" vertical="center" wrapText="1"/>
    </xf>
    <xf numFmtId="0" fontId="20" fillId="17" borderId="38" xfId="0" applyFont="1" applyFill="1" applyBorder="1" applyAlignment="1">
      <alignment horizontal="center" vertical="center" wrapText="1"/>
    </xf>
    <xf numFmtId="0" fontId="20" fillId="17" borderId="48" xfId="0" applyFont="1" applyFill="1" applyBorder="1" applyAlignment="1">
      <alignment horizontal="center" vertical="center" wrapText="1"/>
    </xf>
    <xf numFmtId="0" fontId="20" fillId="17" borderId="39" xfId="0" applyFont="1" applyFill="1" applyBorder="1" applyAlignment="1">
      <alignment horizontal="center" vertical="center" wrapText="1"/>
    </xf>
    <xf numFmtId="0" fontId="20" fillId="17" borderId="37" xfId="0" applyFont="1" applyFill="1" applyBorder="1" applyAlignment="1">
      <alignment horizontal="center" wrapText="1"/>
    </xf>
    <xf numFmtId="0" fontId="20" fillId="17" borderId="38" xfId="0" applyFont="1" applyFill="1" applyBorder="1" applyAlignment="1">
      <alignment horizontal="center" wrapText="1"/>
    </xf>
    <xf numFmtId="0" fontId="20" fillId="17" borderId="0" xfId="0" applyFont="1" applyFill="1" applyBorder="1" applyAlignment="1">
      <alignment horizontal="center" wrapText="1"/>
    </xf>
    <xf numFmtId="0" fontId="20" fillId="17" borderId="48" xfId="0" applyFont="1" applyFill="1" applyBorder="1" applyAlignment="1">
      <alignment horizontal="center" wrapText="1"/>
    </xf>
    <xf numFmtId="0" fontId="20" fillId="17" borderId="39" xfId="0" applyFont="1" applyFill="1" applyBorder="1" applyAlignment="1">
      <alignment horizontal="center" wrapText="1"/>
    </xf>
    <xf numFmtId="0" fontId="20" fillId="17" borderId="26" xfId="0" applyFont="1" applyFill="1" applyBorder="1" applyAlignment="1">
      <alignment horizontal="center" wrapText="1"/>
    </xf>
    <xf numFmtId="0" fontId="6" fillId="17" borderId="8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64" xfId="0" applyFont="1" applyFill="1" applyBorder="1" applyAlignment="1">
      <alignment horizontal="center" vertical="center"/>
    </xf>
    <xf numFmtId="0" fontId="3" fillId="17" borderId="69" xfId="0" applyFont="1" applyFill="1" applyBorder="1" applyAlignment="1">
      <alignment horizontal="center" vertical="center"/>
    </xf>
    <xf numFmtId="0" fontId="3" fillId="17" borderId="30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77" xfId="0" applyFont="1" applyFill="1" applyBorder="1" applyAlignment="1">
      <alignment horizontal="center" vertical="center"/>
    </xf>
    <xf numFmtId="0" fontId="6" fillId="17" borderId="7" xfId="0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</cellXfs>
  <cellStyles count="15">
    <cellStyle name="Відсотковий" xfId="12" builtinId="5"/>
    <cellStyle name="Відсотковий 2" xfId="4"/>
    <cellStyle name="Відсотковий 3" xfId="6"/>
    <cellStyle name="Гиперссылка 2" xfId="7"/>
    <cellStyle name="Гіперпосилання 2" xfId="8"/>
    <cellStyle name="Звичайний" xfId="0" builtinId="0"/>
    <cellStyle name="Звичайний 2" xfId="3"/>
    <cellStyle name="Звичайний 3" xfId="2"/>
    <cellStyle name="Звичайний 4" xfId="5"/>
    <cellStyle name="Обычный 2" xfId="1"/>
    <cellStyle name="Обычный 2 2" xfId="13"/>
    <cellStyle name="Обычный 2 3" xfId="14"/>
    <cellStyle name="Обычный 3" xfId="9"/>
    <cellStyle name="Обычный 4" xfId="10"/>
    <cellStyle name="Процентный 2" xfId="11"/>
  </cellStyles>
  <dxfs count="0"/>
  <tableStyles count="0" defaultTableStyle="TableStyleMedium2" defaultPivotStyle="PivotStyleLight16"/>
  <colors>
    <mruColors>
      <color rgb="FF00FF00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5"/>
  <sheetViews>
    <sheetView view="pageBreakPreview" zoomScale="70" zoomScaleNormal="60" zoomScaleSheetLayoutView="70" workbookViewId="0">
      <selection activeCell="C3" sqref="C3"/>
    </sheetView>
  </sheetViews>
  <sheetFormatPr defaultColWidth="9.109375" defaultRowHeight="13.2" x14ac:dyDescent="0.25"/>
  <cols>
    <col min="1" max="1" width="10.33203125" style="11" customWidth="1"/>
    <col min="2" max="53" width="4.33203125" style="11" customWidth="1"/>
    <col min="54" max="61" width="4.44140625" style="11" customWidth="1"/>
    <col min="62" max="16384" width="9.109375" style="11"/>
  </cols>
  <sheetData>
    <row r="1" spans="1:56" ht="15.6" x14ac:dyDescent="0.3">
      <c r="I1" s="1128" t="s">
        <v>32</v>
      </c>
      <c r="J1" s="1128"/>
      <c r="K1" s="1128"/>
      <c r="L1" s="1128"/>
      <c r="M1" s="1128"/>
      <c r="N1" s="1128"/>
      <c r="O1" s="1128"/>
      <c r="P1" s="1128"/>
      <c r="Q1" s="1128"/>
      <c r="R1" s="1128"/>
      <c r="S1" s="1128"/>
      <c r="T1" s="1128"/>
      <c r="U1" s="1128"/>
      <c r="V1" s="1128"/>
      <c r="W1" s="1128"/>
      <c r="X1" s="1128"/>
      <c r="Y1" s="1128"/>
      <c r="Z1" s="1128"/>
      <c r="AA1" s="1128"/>
      <c r="AB1" s="1128"/>
      <c r="AC1" s="1128"/>
      <c r="AD1" s="1128"/>
      <c r="AE1" s="1128"/>
      <c r="AF1" s="1128"/>
      <c r="AG1" s="1128"/>
      <c r="AH1" s="1128"/>
      <c r="AI1" s="1128"/>
      <c r="AJ1" s="1128"/>
      <c r="AK1" s="1128"/>
      <c r="AL1" s="1128"/>
      <c r="AM1" s="1128"/>
      <c r="AN1" s="1128"/>
      <c r="AO1" s="1128"/>
      <c r="AP1" s="1128"/>
      <c r="AQ1" s="1128"/>
    </row>
    <row r="2" spans="1:56" s="12" customFormat="1" ht="21" customHeight="1" x14ac:dyDescent="0.3">
      <c r="B2" s="1"/>
      <c r="C2" s="1"/>
      <c r="D2" s="1"/>
      <c r="E2" s="1"/>
      <c r="F2" s="1"/>
      <c r="G2" s="1"/>
      <c r="H2" s="1"/>
      <c r="I2" s="1130" t="s">
        <v>115</v>
      </c>
      <c r="J2" s="1130"/>
      <c r="K2" s="1130"/>
      <c r="L2" s="1130"/>
      <c r="M2" s="1130"/>
      <c r="N2" s="1130"/>
      <c r="O2" s="1130"/>
      <c r="P2" s="1130"/>
      <c r="Q2" s="1130"/>
      <c r="R2" s="1130"/>
      <c r="S2" s="1130"/>
      <c r="T2" s="1130"/>
      <c r="U2" s="1130"/>
      <c r="V2" s="1130"/>
      <c r="W2" s="1130"/>
      <c r="X2" s="1130"/>
      <c r="Y2" s="1130"/>
      <c r="Z2" s="1130"/>
      <c r="AA2" s="1130"/>
      <c r="AB2" s="1130"/>
      <c r="AC2" s="1130"/>
      <c r="AD2" s="1130"/>
      <c r="AE2" s="1130"/>
      <c r="AF2" s="1130"/>
      <c r="AG2" s="1130"/>
      <c r="AH2" s="1130"/>
      <c r="AI2" s="1130"/>
      <c r="AJ2" s="1130"/>
      <c r="AK2" s="1130"/>
      <c r="AL2" s="1130"/>
      <c r="AM2" s="1130"/>
      <c r="AN2" s="1130"/>
      <c r="AO2" s="1130"/>
      <c r="AP2" s="1130"/>
      <c r="AQ2" s="1130"/>
      <c r="AR2" s="5"/>
      <c r="AS2" s="2"/>
      <c r="AT2" s="2"/>
      <c r="AU2" s="2"/>
      <c r="AV2" s="2"/>
      <c r="AW2" s="2"/>
      <c r="AX2" s="2"/>
      <c r="AY2" s="2"/>
      <c r="AZ2" s="2"/>
      <c r="BA2" s="13"/>
      <c r="BB2" s="13"/>
      <c r="BC2" s="13"/>
    </row>
    <row r="3" spans="1:56" s="12" customFormat="1" ht="27.75" customHeight="1" x14ac:dyDescent="0.35">
      <c r="B3" s="1"/>
      <c r="C3" s="1"/>
      <c r="D3" s="1"/>
      <c r="E3" s="1"/>
      <c r="F3" s="1"/>
      <c r="G3" s="1"/>
      <c r="H3" s="1"/>
      <c r="I3" s="168"/>
      <c r="J3" s="168"/>
      <c r="K3" s="168"/>
      <c r="L3" s="168"/>
      <c r="M3" s="168"/>
      <c r="N3" s="168"/>
      <c r="O3" s="168"/>
      <c r="P3" s="1131" t="s">
        <v>33</v>
      </c>
      <c r="Q3" s="1131"/>
      <c r="R3" s="1131"/>
      <c r="S3" s="1131"/>
      <c r="T3" s="1131"/>
      <c r="U3" s="1131"/>
      <c r="V3" s="1131"/>
      <c r="W3" s="1131"/>
      <c r="X3" s="1131"/>
      <c r="Y3" s="1131"/>
      <c r="Z3" s="1131"/>
      <c r="AA3" s="1131"/>
      <c r="AB3" s="1131"/>
      <c r="AC3" s="1131"/>
      <c r="AD3" s="1131"/>
      <c r="AE3" s="1131"/>
      <c r="AF3" s="1131"/>
      <c r="AG3" s="1131"/>
      <c r="AH3" s="1131"/>
      <c r="AI3" s="1131"/>
      <c r="AJ3" s="1131"/>
      <c r="AK3" s="168"/>
      <c r="AL3" s="168"/>
      <c r="AM3" s="168"/>
      <c r="AN3" s="168"/>
      <c r="AO3" s="168"/>
      <c r="AP3" s="168"/>
      <c r="AQ3" s="168"/>
      <c r="AR3" s="168"/>
      <c r="AT3" s="3"/>
      <c r="AU3" s="3"/>
      <c r="AV3" s="3"/>
      <c r="AW3" s="3"/>
      <c r="AX3" s="3"/>
      <c r="AY3" s="3"/>
      <c r="AZ3" s="3"/>
    </row>
    <row r="4" spans="1:56" ht="21.6" customHeight="1" x14ac:dyDescent="0.3">
      <c r="A4" s="1132" t="s">
        <v>0</v>
      </c>
      <c r="B4" s="1132"/>
      <c r="C4" s="1132"/>
      <c r="D4" s="1132"/>
      <c r="E4" s="1132"/>
      <c r="F4" s="1132"/>
      <c r="G4" s="1132"/>
      <c r="H4" s="1132"/>
      <c r="I4" s="29"/>
      <c r="J4" s="30"/>
      <c r="K4" s="30"/>
      <c r="L4" s="16"/>
      <c r="M4" s="16"/>
      <c r="N4" s="16"/>
      <c r="O4" s="16"/>
      <c r="P4" s="1136" t="s">
        <v>136</v>
      </c>
      <c r="Q4" s="1136"/>
      <c r="R4" s="1136"/>
      <c r="S4" s="1136"/>
      <c r="T4" s="1136"/>
      <c r="U4" s="1136"/>
      <c r="V4" s="1136"/>
      <c r="W4" s="1136"/>
      <c r="X4" s="1136"/>
      <c r="Y4" s="1136"/>
      <c r="Z4" s="1136"/>
      <c r="AA4" s="1136"/>
      <c r="AB4" s="1136"/>
      <c r="AC4" s="1136"/>
      <c r="AD4" s="1136"/>
      <c r="AE4" s="1136"/>
      <c r="AF4" s="1136"/>
      <c r="AG4" s="1136"/>
      <c r="AH4" s="1136"/>
      <c r="AI4" s="1136"/>
      <c r="AJ4" s="1136"/>
      <c r="AK4" s="16"/>
      <c r="AL4" s="16"/>
      <c r="AM4" s="16"/>
      <c r="AN4" s="16"/>
      <c r="AO4" s="16"/>
      <c r="AQ4" s="1132" t="s">
        <v>0</v>
      </c>
      <c r="AR4" s="1132"/>
      <c r="AS4" s="1132"/>
      <c r="AT4" s="1132"/>
      <c r="AU4" s="1132"/>
      <c r="AV4" s="1132"/>
      <c r="AW4" s="1132"/>
      <c r="AX4" s="1132"/>
      <c r="AY4" s="537"/>
      <c r="AZ4" s="30"/>
      <c r="BA4" s="30"/>
      <c r="BB4" s="15"/>
      <c r="BC4" s="15"/>
      <c r="BD4" s="15"/>
    </row>
    <row r="5" spans="1:56" ht="18" customHeight="1" x14ac:dyDescent="0.3">
      <c r="A5" s="1092" t="s">
        <v>1</v>
      </c>
      <c r="B5" s="1092"/>
      <c r="C5" s="1092"/>
      <c r="D5" s="1092"/>
      <c r="E5" s="1092"/>
      <c r="F5" s="1092"/>
      <c r="G5" s="1092"/>
      <c r="H5" s="1092"/>
      <c r="I5" s="29"/>
      <c r="J5" s="31"/>
      <c r="K5" s="31"/>
      <c r="L5" s="1134" t="s">
        <v>3</v>
      </c>
      <c r="M5" s="1134"/>
      <c r="N5" s="1134"/>
      <c r="O5" s="1134"/>
      <c r="P5" s="1134"/>
      <c r="Q5" s="1134"/>
      <c r="R5" s="1134"/>
      <c r="S5" s="1134"/>
      <c r="T5" s="1134"/>
      <c r="U5" s="1134"/>
      <c r="V5" s="1134"/>
      <c r="W5" s="1134"/>
      <c r="X5" s="1134"/>
      <c r="Y5" s="1134"/>
      <c r="Z5" s="1134"/>
      <c r="AA5" s="1134"/>
      <c r="AB5" s="1134"/>
      <c r="AC5" s="1134"/>
      <c r="AD5" s="1134"/>
      <c r="AE5" s="1134"/>
      <c r="AF5" s="1134"/>
      <c r="AG5" s="1134"/>
      <c r="AH5" s="1134"/>
      <c r="AI5" s="1134"/>
      <c r="AJ5" s="1134"/>
      <c r="AK5" s="1134"/>
      <c r="AL5" s="1134"/>
      <c r="AM5" s="1134"/>
      <c r="AN5" s="17"/>
      <c r="AO5" s="17"/>
      <c r="AQ5" s="1133" t="s">
        <v>207</v>
      </c>
      <c r="AR5" s="1133"/>
      <c r="AS5" s="1133"/>
      <c r="AT5" s="1133"/>
      <c r="AU5" s="1133"/>
      <c r="AV5" s="1133"/>
      <c r="AW5" s="1133"/>
      <c r="AX5" s="1133"/>
      <c r="AY5" s="537"/>
      <c r="AZ5" s="31"/>
      <c r="BA5" s="31"/>
      <c r="BB5" s="15"/>
      <c r="BC5" s="15"/>
      <c r="BD5" s="15"/>
    </row>
    <row r="6" spans="1:56" ht="18" customHeight="1" x14ac:dyDescent="0.3">
      <c r="A6" s="1092" t="s">
        <v>2</v>
      </c>
      <c r="B6" s="1092"/>
      <c r="C6" s="1092"/>
      <c r="D6" s="1092"/>
      <c r="E6" s="1092"/>
      <c r="F6" s="1092"/>
      <c r="G6" s="1092"/>
      <c r="H6" s="1092"/>
      <c r="I6" s="29"/>
      <c r="J6" s="32"/>
      <c r="K6" s="32"/>
      <c r="L6" s="1129" t="s">
        <v>34</v>
      </c>
      <c r="M6" s="1129"/>
      <c r="N6" s="1129"/>
      <c r="O6" s="1129"/>
      <c r="P6" s="1129"/>
      <c r="Q6" s="1129"/>
      <c r="R6" s="1129"/>
      <c r="S6" s="1129"/>
      <c r="T6" s="1129"/>
      <c r="U6" s="1129"/>
      <c r="V6" s="1129"/>
      <c r="W6" s="1129"/>
      <c r="X6" s="1129"/>
      <c r="Y6" s="1129"/>
      <c r="Z6" s="1129"/>
      <c r="AA6" s="1129"/>
      <c r="AB6" s="1129"/>
      <c r="AC6" s="1129"/>
      <c r="AD6" s="1129"/>
      <c r="AE6" s="1129"/>
      <c r="AF6" s="1129"/>
      <c r="AG6" s="1129"/>
      <c r="AH6" s="1129"/>
      <c r="AI6" s="1129"/>
      <c r="AJ6" s="1129"/>
      <c r="AK6" s="1129"/>
      <c r="AL6" s="1129"/>
      <c r="AM6" s="1129"/>
      <c r="AN6" s="19"/>
      <c r="AO6" s="19"/>
      <c r="AQ6" s="1133" t="s">
        <v>208</v>
      </c>
      <c r="AR6" s="1133"/>
      <c r="AS6" s="1133"/>
      <c r="AT6" s="1133"/>
      <c r="AU6" s="1133"/>
      <c r="AV6" s="1133"/>
      <c r="AW6" s="1133"/>
      <c r="AX6" s="1133"/>
      <c r="AY6" s="537"/>
      <c r="AZ6" s="32"/>
      <c r="BA6" s="32"/>
      <c r="BB6" s="15"/>
      <c r="BC6" s="15"/>
      <c r="BD6" s="15"/>
    </row>
    <row r="7" spans="1:56" ht="18" customHeight="1" x14ac:dyDescent="0.3">
      <c r="A7" s="1092" t="s">
        <v>4</v>
      </c>
      <c r="B7" s="1092"/>
      <c r="C7" s="1092"/>
      <c r="D7" s="1092"/>
      <c r="E7" s="1092"/>
      <c r="F7" s="1092"/>
      <c r="G7" s="1092"/>
      <c r="H7" s="1092"/>
      <c r="I7" s="20"/>
      <c r="J7" s="32"/>
      <c r="K7" s="32"/>
      <c r="L7" s="1137" t="s">
        <v>137</v>
      </c>
      <c r="M7" s="1137"/>
      <c r="N7" s="1137"/>
      <c r="O7" s="1137"/>
      <c r="P7" s="1137"/>
      <c r="Q7" s="1137"/>
      <c r="R7" s="1137"/>
      <c r="S7" s="1137"/>
      <c r="T7" s="1137"/>
      <c r="U7" s="1137"/>
      <c r="V7" s="1137"/>
      <c r="W7" s="1137"/>
      <c r="X7" s="1137"/>
      <c r="Y7" s="1137"/>
      <c r="Z7" s="1137"/>
      <c r="AA7" s="1137"/>
      <c r="AB7" s="1137"/>
      <c r="AC7" s="1137"/>
      <c r="AD7" s="1137"/>
      <c r="AE7" s="1137"/>
      <c r="AF7" s="1137"/>
      <c r="AG7" s="1137"/>
      <c r="AH7" s="1137"/>
      <c r="AI7" s="1137"/>
      <c r="AJ7" s="1137"/>
      <c r="AK7" s="1137"/>
      <c r="AL7" s="1137"/>
      <c r="AM7" s="1137"/>
      <c r="AQ7" s="1092" t="s">
        <v>209</v>
      </c>
      <c r="AR7" s="1092"/>
      <c r="AS7" s="1092"/>
      <c r="AT7" s="1092"/>
      <c r="AU7" s="1092"/>
      <c r="AV7" s="1092"/>
      <c r="AW7" s="1092"/>
      <c r="AX7" s="1092"/>
      <c r="AY7" s="1092"/>
      <c r="AZ7" s="1092"/>
      <c r="BA7" s="1092"/>
      <c r="BB7" s="15"/>
      <c r="BC7" s="15"/>
      <c r="BD7" s="15"/>
    </row>
    <row r="8" spans="1:56" ht="18" customHeight="1" x14ac:dyDescent="0.3">
      <c r="A8" s="251"/>
      <c r="B8" s="251"/>
      <c r="C8" s="251"/>
      <c r="D8" s="251"/>
      <c r="E8" s="251"/>
      <c r="F8" s="251"/>
      <c r="G8" s="251"/>
      <c r="H8" s="251"/>
      <c r="I8" s="252"/>
      <c r="J8" s="32"/>
      <c r="K8" s="32"/>
      <c r="L8" s="1137" t="s">
        <v>5</v>
      </c>
      <c r="M8" s="1137"/>
      <c r="N8" s="1137"/>
      <c r="O8" s="1137"/>
      <c r="P8" s="1137"/>
      <c r="Q8" s="1137"/>
      <c r="R8" s="1137"/>
      <c r="S8" s="1137"/>
      <c r="T8" s="1137"/>
      <c r="U8" s="1137"/>
      <c r="V8" s="1137"/>
      <c r="W8" s="1137"/>
      <c r="X8" s="1137"/>
      <c r="Y8" s="1137"/>
      <c r="Z8" s="1137"/>
      <c r="AA8" s="1137"/>
      <c r="AB8" s="1137"/>
      <c r="AC8" s="1137"/>
      <c r="AD8" s="1137"/>
      <c r="AE8" s="1137"/>
      <c r="AF8" s="1137"/>
      <c r="AG8" s="1137"/>
      <c r="AH8" s="1137"/>
      <c r="AI8" s="1137"/>
      <c r="AJ8" s="1137"/>
      <c r="AK8" s="1137"/>
      <c r="AL8" s="1137"/>
      <c r="AM8" s="1137"/>
      <c r="AQ8" s="1135" t="s">
        <v>142</v>
      </c>
      <c r="AR8" s="1135"/>
      <c r="AS8" s="1135"/>
      <c r="AT8" s="1135"/>
      <c r="AU8" s="1135"/>
      <c r="AV8" s="1135"/>
      <c r="AW8" s="1135"/>
      <c r="AX8" s="1135"/>
      <c r="AY8" s="1135"/>
      <c r="AZ8" s="1135"/>
      <c r="BA8" s="1135"/>
      <c r="BB8" s="15"/>
      <c r="BC8" s="15"/>
      <c r="BD8" s="15"/>
    </row>
    <row r="9" spans="1:56" ht="18.600000000000001" customHeight="1" x14ac:dyDescent="0.35">
      <c r="A9" s="1092" t="s">
        <v>81</v>
      </c>
      <c r="B9" s="1092"/>
      <c r="C9" s="1092"/>
      <c r="D9" s="1092"/>
      <c r="E9" s="1092"/>
      <c r="F9" s="1092"/>
      <c r="G9" s="1092"/>
      <c r="H9" s="1092"/>
      <c r="I9" s="1092"/>
      <c r="J9" s="1092"/>
      <c r="K9" s="1092"/>
      <c r="L9" s="1138" t="s">
        <v>92</v>
      </c>
      <c r="M9" s="1138"/>
      <c r="N9" s="1138"/>
      <c r="O9" s="1138"/>
      <c r="P9" s="1138"/>
      <c r="Q9" s="1138"/>
      <c r="R9" s="1138"/>
      <c r="S9" s="1138"/>
      <c r="T9" s="1138"/>
      <c r="U9" s="1138"/>
      <c r="V9" s="1138"/>
      <c r="W9" s="1138"/>
      <c r="X9" s="1138"/>
      <c r="Y9" s="1138"/>
      <c r="Z9" s="1138"/>
      <c r="AA9" s="1138"/>
      <c r="AB9" s="1138"/>
      <c r="AC9" s="1138"/>
      <c r="AD9" s="1138"/>
      <c r="AE9" s="1138"/>
      <c r="AF9" s="1138"/>
      <c r="AG9" s="1138"/>
      <c r="AH9" s="1138"/>
      <c r="AI9" s="1138"/>
      <c r="AJ9" s="1138"/>
      <c r="AK9" s="1138"/>
      <c r="AL9" s="1138"/>
      <c r="AM9" s="1138"/>
      <c r="AQ9" s="1093"/>
      <c r="AR9" s="1093"/>
      <c r="AS9" s="1093"/>
      <c r="AT9" s="1093"/>
      <c r="AU9" s="1093"/>
      <c r="AV9" s="1093"/>
      <c r="AW9" s="1093"/>
      <c r="AX9" s="1093"/>
      <c r="AY9" s="1093"/>
      <c r="AZ9" s="1093"/>
      <c r="BA9" s="15"/>
      <c r="BB9" s="15"/>
      <c r="BC9" s="15"/>
      <c r="BD9" s="15"/>
    </row>
    <row r="10" spans="1:56" ht="24" customHeight="1" x14ac:dyDescent="0.35">
      <c r="A10" s="1135" t="s">
        <v>142</v>
      </c>
      <c r="B10" s="1135"/>
      <c r="C10" s="1135"/>
      <c r="D10" s="1135"/>
      <c r="E10" s="1135"/>
      <c r="F10" s="1135"/>
      <c r="G10" s="1135"/>
      <c r="H10" s="1135"/>
      <c r="I10" s="1135"/>
      <c r="J10" s="1135"/>
      <c r="K10" s="1135"/>
      <c r="L10" s="1094" t="s">
        <v>109</v>
      </c>
      <c r="M10" s="1094"/>
      <c r="N10" s="1094"/>
      <c r="O10" s="1094"/>
      <c r="P10" s="1094"/>
      <c r="Q10" s="1094"/>
      <c r="R10" s="1094"/>
      <c r="S10" s="1094"/>
      <c r="T10" s="1094"/>
      <c r="U10" s="1094"/>
      <c r="V10" s="1094"/>
      <c r="W10" s="1094"/>
      <c r="X10" s="1094"/>
      <c r="Y10" s="1094"/>
      <c r="Z10" s="1094"/>
      <c r="AA10" s="1094"/>
      <c r="AB10" s="1094"/>
      <c r="AC10" s="1094"/>
      <c r="AD10" s="1094"/>
      <c r="AE10" s="1094"/>
      <c r="AF10" s="1094"/>
      <c r="AG10" s="1094"/>
      <c r="AH10" s="1094"/>
      <c r="AI10" s="1094"/>
      <c r="AJ10" s="1094"/>
      <c r="AK10" s="1094"/>
      <c r="AL10" s="1094"/>
      <c r="AM10" s="1094"/>
      <c r="AN10" s="4"/>
      <c r="AO10" s="4"/>
      <c r="AP10" s="4"/>
      <c r="AQ10" s="1093"/>
      <c r="AR10" s="1093"/>
      <c r="AS10" s="1093"/>
      <c r="AT10" s="1093"/>
      <c r="AU10" s="1093"/>
      <c r="AV10" s="1093"/>
      <c r="AW10" s="1093"/>
      <c r="AX10" s="1093"/>
      <c r="AY10" s="1093"/>
      <c r="AZ10" s="1093"/>
    </row>
    <row r="11" spans="1:56" ht="20.399999999999999" customHeight="1" x14ac:dyDescent="0.35">
      <c r="I11" s="21"/>
      <c r="L11" s="1094" t="s">
        <v>106</v>
      </c>
      <c r="M11" s="1094"/>
      <c r="N11" s="1094"/>
      <c r="O11" s="1094"/>
      <c r="P11" s="1094"/>
      <c r="Q11" s="1094"/>
      <c r="R11" s="1094"/>
      <c r="S11" s="1094"/>
      <c r="T11" s="1094"/>
      <c r="U11" s="1094"/>
      <c r="V11" s="1094"/>
      <c r="W11" s="1094"/>
      <c r="X11" s="1094"/>
      <c r="Y11" s="1094"/>
      <c r="Z11" s="1094"/>
      <c r="AA11" s="1094"/>
      <c r="AB11" s="1094"/>
      <c r="AC11" s="1094"/>
      <c r="AD11" s="1094"/>
      <c r="AE11" s="1094"/>
      <c r="AF11" s="1094"/>
      <c r="AG11" s="1094"/>
      <c r="AH11" s="1094"/>
      <c r="AI11" s="1094"/>
      <c r="AJ11" s="1094"/>
      <c r="AK11" s="1094"/>
      <c r="AL11" s="1094"/>
      <c r="AM11" s="1094"/>
      <c r="AN11" s="22"/>
    </row>
    <row r="12" spans="1:56" s="15" customFormat="1" ht="24" customHeight="1" x14ac:dyDescent="0.3">
      <c r="G12" s="1092" t="s">
        <v>107</v>
      </c>
      <c r="H12" s="1092"/>
      <c r="I12" s="1092"/>
      <c r="J12" s="1092"/>
      <c r="K12" s="1092"/>
      <c r="L12" s="1092"/>
      <c r="M12" s="1092"/>
      <c r="N12" s="1092"/>
      <c r="O12" s="1092"/>
      <c r="P12" s="1092"/>
      <c r="Q12" s="1092"/>
      <c r="R12" s="1092"/>
      <c r="S12" s="1092"/>
      <c r="T12" s="1092"/>
      <c r="U12" s="1092"/>
      <c r="V12" s="1092"/>
      <c r="W12" s="1092"/>
      <c r="X12" s="1092"/>
      <c r="AI12" s="1092" t="s">
        <v>35</v>
      </c>
      <c r="AJ12" s="1092"/>
      <c r="AK12" s="1092"/>
      <c r="AL12" s="1092"/>
      <c r="AM12" s="1092"/>
      <c r="AN12" s="1092"/>
      <c r="AO12" s="1092"/>
      <c r="AP12" s="1092"/>
      <c r="AQ12" s="1092"/>
      <c r="AR12" s="1092"/>
      <c r="AS12" s="1092"/>
      <c r="AT12" s="1092"/>
      <c r="AU12" s="1092"/>
      <c r="AV12" s="1092"/>
      <c r="AW12" s="1092"/>
      <c r="AX12" s="1092"/>
      <c r="AY12" s="1092"/>
      <c r="AZ12" s="1092"/>
    </row>
    <row r="13" spans="1:56" s="15" customFormat="1" ht="15.75" customHeight="1" x14ac:dyDescent="0.3">
      <c r="I13" s="23"/>
      <c r="K13" s="24"/>
      <c r="L13" s="18"/>
      <c r="M13" s="18"/>
      <c r="N13" s="18"/>
      <c r="O13" s="18"/>
      <c r="P13" s="18"/>
      <c r="Q13" s="18"/>
      <c r="R13" s="18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18"/>
      <c r="AH13" s="18"/>
      <c r="AI13" s="18"/>
      <c r="AJ13" s="18"/>
      <c r="AK13" s="18"/>
      <c r="AL13" s="18"/>
      <c r="AM13" s="18"/>
    </row>
    <row r="14" spans="1:56" s="15" customFormat="1" ht="15.75" customHeight="1" x14ac:dyDescent="0.3">
      <c r="G14" s="1092" t="s">
        <v>135</v>
      </c>
      <c r="H14" s="1092"/>
      <c r="I14" s="1092"/>
      <c r="J14" s="1092"/>
      <c r="K14" s="1092"/>
      <c r="L14" s="1092"/>
      <c r="M14" s="1092"/>
      <c r="N14" s="1092"/>
      <c r="O14" s="1092"/>
      <c r="P14" s="1092"/>
      <c r="Q14" s="1092"/>
      <c r="R14" s="1092"/>
      <c r="S14" s="1092"/>
      <c r="T14" s="1092"/>
      <c r="U14" s="1092"/>
      <c r="V14" s="1092"/>
      <c r="W14" s="1092"/>
      <c r="X14" s="1092"/>
      <c r="AI14" s="1092" t="s">
        <v>102</v>
      </c>
      <c r="AJ14" s="1092"/>
      <c r="AK14" s="1092"/>
      <c r="AL14" s="1092"/>
      <c r="AM14" s="1092"/>
      <c r="AN14" s="1092"/>
      <c r="AO14" s="1092"/>
      <c r="AP14" s="1092"/>
      <c r="AQ14" s="1092"/>
      <c r="AR14" s="1092"/>
      <c r="AS14" s="1092"/>
      <c r="AT14" s="1092"/>
      <c r="AU14" s="1092"/>
      <c r="AV14" s="1092"/>
      <c r="AW14" s="1092"/>
      <c r="AX14" s="1092"/>
      <c r="AY14" s="1092"/>
      <c r="AZ14" s="1092"/>
    </row>
    <row r="15" spans="1:56" s="15" customFormat="1" ht="15.75" customHeight="1" x14ac:dyDescent="0.3">
      <c r="K15" s="3" t="s">
        <v>6</v>
      </c>
      <c r="L15" s="3"/>
      <c r="M15" s="3"/>
      <c r="N15" s="3"/>
      <c r="O15" s="3"/>
      <c r="P15" s="3"/>
      <c r="Q15" s="3"/>
      <c r="R15" s="3"/>
      <c r="S15" s="3"/>
    </row>
    <row r="16" spans="1:56" s="15" customFormat="1" ht="15.75" customHeight="1" x14ac:dyDescent="0.3">
      <c r="G16" s="1095" t="s">
        <v>141</v>
      </c>
      <c r="H16" s="1095"/>
      <c r="I16" s="1095"/>
      <c r="J16" s="1095"/>
      <c r="K16" s="1095"/>
      <c r="L16" s="1095"/>
      <c r="M16" s="1095"/>
      <c r="N16" s="1095"/>
      <c r="O16" s="1095"/>
      <c r="P16" s="1095"/>
      <c r="Q16" s="1095"/>
      <c r="R16" s="1095"/>
      <c r="S16" s="1095"/>
      <c r="T16" s="1095"/>
      <c r="U16" s="1095"/>
      <c r="V16" s="1095"/>
      <c r="W16" s="1095"/>
      <c r="X16" s="1095"/>
      <c r="AI16" s="1092" t="s">
        <v>99</v>
      </c>
      <c r="AJ16" s="1092"/>
      <c r="AK16" s="1092"/>
      <c r="AL16" s="1092"/>
      <c r="AM16" s="1092"/>
      <c r="AN16" s="1092"/>
      <c r="AO16" s="1092"/>
      <c r="AP16" s="1092"/>
      <c r="AQ16" s="1092"/>
      <c r="AR16" s="1092"/>
      <c r="AS16" s="1092"/>
      <c r="AT16" s="1092"/>
      <c r="AU16" s="1092"/>
      <c r="AV16" s="1092"/>
      <c r="AW16" s="1092"/>
      <c r="AX16" s="1092"/>
      <c r="AY16" s="1092"/>
      <c r="AZ16" s="1092"/>
    </row>
    <row r="17" spans="1:88" s="15" customFormat="1" ht="15.75" customHeight="1" x14ac:dyDescent="0.3"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</row>
    <row r="18" spans="1:88" s="15" customFormat="1" ht="15.75" customHeight="1" x14ac:dyDescent="0.3">
      <c r="B18" s="3"/>
      <c r="C18" s="3"/>
      <c r="D18" s="3"/>
      <c r="E18" s="3"/>
      <c r="F18" s="3"/>
      <c r="G18" s="1096" t="s">
        <v>127</v>
      </c>
      <c r="H18" s="1096"/>
      <c r="I18" s="1096"/>
      <c r="J18" s="1096"/>
      <c r="K18" s="1096"/>
      <c r="L18" s="1096"/>
      <c r="M18" s="1096"/>
      <c r="N18" s="1096"/>
      <c r="O18" s="1096"/>
      <c r="P18" s="1096"/>
      <c r="Q18" s="1096"/>
      <c r="R18" s="1096"/>
      <c r="S18" s="1096"/>
      <c r="T18" s="1096"/>
      <c r="U18" s="1096"/>
      <c r="V18" s="1096"/>
      <c r="W18" s="1096"/>
      <c r="X18" s="1096"/>
      <c r="Y18" s="3"/>
      <c r="Z18" s="3"/>
      <c r="AA18" s="3"/>
      <c r="AB18" s="3"/>
      <c r="AC18" s="3"/>
      <c r="AD18" s="3"/>
      <c r="AE18" s="3"/>
      <c r="AG18" s="7"/>
      <c r="AH18" s="7"/>
      <c r="AI18" s="1102" t="s">
        <v>101</v>
      </c>
      <c r="AJ18" s="1102"/>
      <c r="AK18" s="1102"/>
      <c r="AL18" s="1102"/>
      <c r="AM18" s="1102"/>
      <c r="AN18" s="1102"/>
      <c r="AO18" s="1102"/>
      <c r="AP18" s="1102"/>
      <c r="AQ18" s="1102"/>
      <c r="AR18" s="1102"/>
      <c r="AS18" s="1102"/>
      <c r="AT18" s="1102"/>
      <c r="AU18" s="1102"/>
      <c r="AV18" s="1102"/>
      <c r="AW18" s="1102"/>
      <c r="AX18" s="1102"/>
      <c r="AY18" s="1102"/>
      <c r="AZ18" s="1102"/>
      <c r="BA18" s="7"/>
      <c r="BB18" s="7"/>
      <c r="BC18" s="7"/>
      <c r="BD18" s="7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W18" s="1101"/>
      <c r="BX18" s="1101"/>
      <c r="BY18" s="1101"/>
      <c r="BZ18" s="1101"/>
      <c r="CA18" s="1101"/>
      <c r="CB18" s="1101"/>
      <c r="CC18" s="1101"/>
      <c r="CD18" s="1101"/>
      <c r="CE18" s="1101"/>
      <c r="CF18" s="1101"/>
      <c r="CG18" s="1101"/>
      <c r="CH18" s="1101"/>
      <c r="CI18" s="1101"/>
      <c r="CJ18" s="1101"/>
    </row>
    <row r="19" spans="1:88" ht="15.75" customHeight="1" x14ac:dyDescent="0.3">
      <c r="J19" s="14"/>
    </row>
    <row r="20" spans="1:88" s="548" customFormat="1" ht="20.399999999999999" customHeight="1" thickBot="1" x14ac:dyDescent="0.25">
      <c r="A20" s="1103" t="s">
        <v>108</v>
      </c>
      <c r="B20" s="1104"/>
      <c r="C20" s="1104"/>
      <c r="D20" s="1104"/>
      <c r="E20" s="1104"/>
      <c r="F20" s="1104"/>
      <c r="G20" s="1104"/>
      <c r="H20" s="1104"/>
      <c r="I20" s="1104"/>
      <c r="J20" s="1104"/>
      <c r="K20" s="1104"/>
      <c r="L20" s="1104"/>
      <c r="M20" s="1104"/>
      <c r="N20" s="1104"/>
      <c r="O20" s="1104"/>
      <c r="P20" s="1104"/>
      <c r="Q20" s="1104"/>
      <c r="R20" s="1104"/>
      <c r="S20" s="1104"/>
      <c r="T20" s="1104"/>
      <c r="U20" s="1104"/>
      <c r="V20" s="1104"/>
      <c r="W20" s="1104"/>
      <c r="X20" s="1104"/>
      <c r="Y20" s="1104"/>
      <c r="Z20" s="1104"/>
      <c r="AA20" s="1104"/>
      <c r="AB20" s="1104"/>
      <c r="AC20" s="1104"/>
      <c r="AD20" s="1104"/>
      <c r="AE20" s="1104"/>
      <c r="AF20" s="1104"/>
      <c r="AG20" s="1104"/>
      <c r="AH20" s="1104"/>
      <c r="AI20" s="1104"/>
      <c r="AJ20" s="1104"/>
      <c r="AK20" s="1104"/>
      <c r="AL20" s="1104"/>
      <c r="AM20" s="1104"/>
      <c r="AN20" s="1104"/>
      <c r="AO20" s="1104"/>
      <c r="AP20" s="1104"/>
      <c r="AQ20" s="1104"/>
      <c r="AR20" s="1104"/>
      <c r="AS20" s="1104"/>
      <c r="AT20" s="1104"/>
      <c r="AU20" s="1104"/>
      <c r="AV20" s="1104"/>
      <c r="AW20" s="1104"/>
      <c r="AX20" s="1104"/>
      <c r="AY20" s="1104"/>
      <c r="AZ20" s="1104"/>
      <c r="BA20" s="1104"/>
      <c r="BB20" s="1107" t="s">
        <v>185</v>
      </c>
      <c r="BC20" s="1107"/>
      <c r="BD20" s="1107"/>
      <c r="BE20" s="1107"/>
      <c r="BF20" s="1107"/>
      <c r="BG20" s="1107"/>
      <c r="BH20" s="1107"/>
      <c r="BI20" s="1107"/>
    </row>
    <row r="21" spans="1:88" s="365" customFormat="1" ht="21" customHeight="1" thickBot="1" x14ac:dyDescent="0.35">
      <c r="A21" s="1097" t="s">
        <v>7</v>
      </c>
      <c r="B21" s="1068" t="s">
        <v>8</v>
      </c>
      <c r="C21" s="1069"/>
      <c r="D21" s="1069"/>
      <c r="E21" s="1069"/>
      <c r="F21" s="1069"/>
      <c r="G21" s="1068" t="s">
        <v>9</v>
      </c>
      <c r="H21" s="1070"/>
      <c r="I21" s="1070"/>
      <c r="J21" s="1071"/>
      <c r="K21" s="1068" t="s">
        <v>10</v>
      </c>
      <c r="L21" s="1105"/>
      <c r="M21" s="1105"/>
      <c r="N21" s="1105"/>
      <c r="O21" s="1068" t="s">
        <v>11</v>
      </c>
      <c r="P21" s="1069"/>
      <c r="Q21" s="1069"/>
      <c r="R21" s="1069"/>
      <c r="S21" s="1072"/>
      <c r="T21" s="1073" t="s">
        <v>12</v>
      </c>
      <c r="U21" s="1070"/>
      <c r="V21" s="1070"/>
      <c r="W21" s="1071"/>
      <c r="X21" s="1068" t="s">
        <v>13</v>
      </c>
      <c r="Y21" s="1105"/>
      <c r="Z21" s="1105"/>
      <c r="AA21" s="1106"/>
      <c r="AB21" s="1068" t="s">
        <v>14</v>
      </c>
      <c r="AC21" s="1069"/>
      <c r="AD21" s="1069"/>
      <c r="AE21" s="1069"/>
      <c r="AF21" s="1069"/>
      <c r="AG21" s="1068" t="s">
        <v>15</v>
      </c>
      <c r="AH21" s="1070"/>
      <c r="AI21" s="1070"/>
      <c r="AJ21" s="1071"/>
      <c r="AK21" s="1068" t="s">
        <v>16</v>
      </c>
      <c r="AL21" s="1105"/>
      <c r="AM21" s="1105"/>
      <c r="AN21" s="1105"/>
      <c r="AO21" s="1068" t="s">
        <v>17</v>
      </c>
      <c r="AP21" s="1069"/>
      <c r="AQ21" s="1069"/>
      <c r="AR21" s="1069"/>
      <c r="AS21" s="1072"/>
      <c r="AT21" s="1073" t="s">
        <v>18</v>
      </c>
      <c r="AU21" s="1070"/>
      <c r="AV21" s="1070"/>
      <c r="AW21" s="1071"/>
      <c r="AX21" s="1068" t="s">
        <v>19</v>
      </c>
      <c r="AY21" s="1105"/>
      <c r="AZ21" s="1105"/>
      <c r="BA21" s="1105"/>
      <c r="BB21" s="1086" t="s">
        <v>7</v>
      </c>
      <c r="BC21" s="1089" t="s">
        <v>36</v>
      </c>
      <c r="BD21" s="1089" t="s">
        <v>26</v>
      </c>
      <c r="BE21" s="1089" t="s">
        <v>27</v>
      </c>
      <c r="BF21" s="1089" t="s">
        <v>186</v>
      </c>
      <c r="BG21" s="1108" t="s">
        <v>187</v>
      </c>
      <c r="BH21" s="1089" t="s">
        <v>28</v>
      </c>
      <c r="BI21" s="1064" t="s">
        <v>167</v>
      </c>
    </row>
    <row r="22" spans="1:88" s="365" customFormat="1" ht="13.8" thickBot="1" x14ac:dyDescent="0.3">
      <c r="A22" s="1098"/>
      <c r="B22" s="158">
        <v>1</v>
      </c>
      <c r="C22" s="159">
        <v>2</v>
      </c>
      <c r="D22" s="159">
        <v>3</v>
      </c>
      <c r="E22" s="159">
        <v>4</v>
      </c>
      <c r="F22" s="160">
        <v>5</v>
      </c>
      <c r="G22" s="158">
        <v>6</v>
      </c>
      <c r="H22" s="159">
        <v>7</v>
      </c>
      <c r="I22" s="159">
        <v>8</v>
      </c>
      <c r="J22" s="161">
        <v>9</v>
      </c>
      <c r="K22" s="158">
        <v>10</v>
      </c>
      <c r="L22" s="159">
        <v>11</v>
      </c>
      <c r="M22" s="159">
        <v>12</v>
      </c>
      <c r="N22" s="162">
        <v>13</v>
      </c>
      <c r="O22" s="158">
        <v>14</v>
      </c>
      <c r="P22" s="159">
        <v>15</v>
      </c>
      <c r="Q22" s="159">
        <v>16</v>
      </c>
      <c r="R22" s="159">
        <v>17</v>
      </c>
      <c r="S22" s="163">
        <v>18</v>
      </c>
      <c r="T22" s="164">
        <v>19</v>
      </c>
      <c r="U22" s="159">
        <v>20</v>
      </c>
      <c r="V22" s="159">
        <v>21</v>
      </c>
      <c r="W22" s="161">
        <v>22</v>
      </c>
      <c r="X22" s="158">
        <v>23</v>
      </c>
      <c r="Y22" s="159">
        <v>24</v>
      </c>
      <c r="Z22" s="159">
        <v>25</v>
      </c>
      <c r="AA22" s="161">
        <v>26</v>
      </c>
      <c r="AB22" s="158">
        <v>27</v>
      </c>
      <c r="AC22" s="159">
        <v>28</v>
      </c>
      <c r="AD22" s="159">
        <v>29</v>
      </c>
      <c r="AE22" s="159">
        <v>30</v>
      </c>
      <c r="AF22" s="160">
        <v>31</v>
      </c>
      <c r="AG22" s="158">
        <v>32</v>
      </c>
      <c r="AH22" s="159">
        <v>33</v>
      </c>
      <c r="AI22" s="159">
        <v>34</v>
      </c>
      <c r="AJ22" s="163">
        <v>35</v>
      </c>
      <c r="AK22" s="158">
        <v>36</v>
      </c>
      <c r="AL22" s="159">
        <v>37</v>
      </c>
      <c r="AM22" s="159">
        <v>38</v>
      </c>
      <c r="AN22" s="162">
        <v>39</v>
      </c>
      <c r="AO22" s="158">
        <v>40</v>
      </c>
      <c r="AP22" s="159">
        <v>41</v>
      </c>
      <c r="AQ22" s="159">
        <v>42</v>
      </c>
      <c r="AR22" s="159">
        <v>43</v>
      </c>
      <c r="AS22" s="163">
        <v>44</v>
      </c>
      <c r="AT22" s="164">
        <v>45</v>
      </c>
      <c r="AU22" s="159">
        <v>46</v>
      </c>
      <c r="AV22" s="159">
        <v>47</v>
      </c>
      <c r="AW22" s="162">
        <v>48</v>
      </c>
      <c r="AX22" s="158">
        <v>49</v>
      </c>
      <c r="AY22" s="164">
        <v>50</v>
      </c>
      <c r="AZ22" s="165">
        <v>51</v>
      </c>
      <c r="BA22" s="368">
        <v>52</v>
      </c>
      <c r="BB22" s="1087"/>
      <c r="BC22" s="1090"/>
      <c r="BD22" s="1090"/>
      <c r="BE22" s="1090"/>
      <c r="BF22" s="1090"/>
      <c r="BG22" s="1109"/>
      <c r="BH22" s="1090"/>
      <c r="BI22" s="1065"/>
    </row>
    <row r="23" spans="1:88" s="365" customFormat="1" ht="13.2" customHeight="1" x14ac:dyDescent="0.25">
      <c r="A23" s="1099"/>
      <c r="B23" s="278">
        <v>1</v>
      </c>
      <c r="C23" s="279">
        <v>7</v>
      </c>
      <c r="D23" s="279">
        <v>14</v>
      </c>
      <c r="E23" s="279">
        <v>21</v>
      </c>
      <c r="F23" s="280">
        <v>28</v>
      </c>
      <c r="G23" s="278">
        <v>5</v>
      </c>
      <c r="H23" s="279">
        <v>12</v>
      </c>
      <c r="I23" s="279">
        <v>19</v>
      </c>
      <c r="J23" s="281">
        <v>26</v>
      </c>
      <c r="K23" s="282">
        <v>2</v>
      </c>
      <c r="L23" s="279">
        <v>9</v>
      </c>
      <c r="M23" s="279">
        <v>16</v>
      </c>
      <c r="N23" s="281">
        <v>23</v>
      </c>
      <c r="O23" s="278">
        <v>30</v>
      </c>
      <c r="P23" s="279">
        <v>7</v>
      </c>
      <c r="Q23" s="279">
        <v>14</v>
      </c>
      <c r="R23" s="279">
        <v>21</v>
      </c>
      <c r="S23" s="283">
        <v>28</v>
      </c>
      <c r="T23" s="282">
        <v>4</v>
      </c>
      <c r="U23" s="279">
        <v>11</v>
      </c>
      <c r="V23" s="279">
        <v>18</v>
      </c>
      <c r="W23" s="281">
        <v>25</v>
      </c>
      <c r="X23" s="278">
        <v>1</v>
      </c>
      <c r="Y23" s="279">
        <v>8</v>
      </c>
      <c r="Z23" s="279">
        <v>15</v>
      </c>
      <c r="AA23" s="281">
        <v>22</v>
      </c>
      <c r="AB23" s="278">
        <v>1</v>
      </c>
      <c r="AC23" s="279">
        <v>8</v>
      </c>
      <c r="AD23" s="279">
        <v>15</v>
      </c>
      <c r="AE23" s="279">
        <v>22</v>
      </c>
      <c r="AF23" s="280">
        <v>29</v>
      </c>
      <c r="AG23" s="278">
        <v>5</v>
      </c>
      <c r="AH23" s="279">
        <v>12</v>
      </c>
      <c r="AI23" s="279">
        <v>19</v>
      </c>
      <c r="AJ23" s="281">
        <v>26</v>
      </c>
      <c r="AK23" s="278">
        <v>3</v>
      </c>
      <c r="AL23" s="279">
        <v>10</v>
      </c>
      <c r="AM23" s="279">
        <v>17</v>
      </c>
      <c r="AN23" s="281">
        <v>24</v>
      </c>
      <c r="AO23" s="278">
        <v>31</v>
      </c>
      <c r="AP23" s="279">
        <v>7</v>
      </c>
      <c r="AQ23" s="279">
        <v>14</v>
      </c>
      <c r="AR23" s="279">
        <v>21</v>
      </c>
      <c r="AS23" s="283">
        <v>28</v>
      </c>
      <c r="AT23" s="282">
        <v>5</v>
      </c>
      <c r="AU23" s="279">
        <v>12</v>
      </c>
      <c r="AV23" s="279">
        <v>19</v>
      </c>
      <c r="AW23" s="281">
        <v>26</v>
      </c>
      <c r="AX23" s="282">
        <v>2</v>
      </c>
      <c r="AY23" s="279">
        <v>9</v>
      </c>
      <c r="AZ23" s="279">
        <v>16</v>
      </c>
      <c r="BA23" s="284">
        <v>23</v>
      </c>
      <c r="BB23" s="1087"/>
      <c r="BC23" s="1090"/>
      <c r="BD23" s="1090"/>
      <c r="BE23" s="1090"/>
      <c r="BF23" s="1090"/>
      <c r="BG23" s="1109"/>
      <c r="BH23" s="1090"/>
      <c r="BI23" s="1065"/>
    </row>
    <row r="24" spans="1:88" s="365" customFormat="1" ht="13.8" thickBot="1" x14ac:dyDescent="0.3">
      <c r="A24" s="1100"/>
      <c r="B24" s="285">
        <v>6</v>
      </c>
      <c r="C24" s="286">
        <v>13</v>
      </c>
      <c r="D24" s="286">
        <v>20</v>
      </c>
      <c r="E24" s="286">
        <v>27</v>
      </c>
      <c r="F24" s="287">
        <v>4</v>
      </c>
      <c r="G24" s="285">
        <v>11</v>
      </c>
      <c r="H24" s="286">
        <v>18</v>
      </c>
      <c r="I24" s="286">
        <v>25</v>
      </c>
      <c r="J24" s="288">
        <v>1</v>
      </c>
      <c r="K24" s="289">
        <v>8</v>
      </c>
      <c r="L24" s="286">
        <v>15</v>
      </c>
      <c r="M24" s="286">
        <v>22</v>
      </c>
      <c r="N24" s="288">
        <v>29</v>
      </c>
      <c r="O24" s="285">
        <v>6</v>
      </c>
      <c r="P24" s="286">
        <v>13</v>
      </c>
      <c r="Q24" s="286">
        <v>20</v>
      </c>
      <c r="R24" s="286">
        <v>27</v>
      </c>
      <c r="S24" s="290">
        <v>3</v>
      </c>
      <c r="T24" s="289">
        <v>10</v>
      </c>
      <c r="U24" s="286">
        <v>17</v>
      </c>
      <c r="V24" s="286">
        <v>24</v>
      </c>
      <c r="W24" s="288">
        <v>31</v>
      </c>
      <c r="X24" s="285">
        <v>7</v>
      </c>
      <c r="Y24" s="286">
        <v>14</v>
      </c>
      <c r="Z24" s="286">
        <v>21</v>
      </c>
      <c r="AA24" s="288">
        <v>28</v>
      </c>
      <c r="AB24" s="285">
        <v>7</v>
      </c>
      <c r="AC24" s="286">
        <v>14</v>
      </c>
      <c r="AD24" s="286">
        <v>21</v>
      </c>
      <c r="AE24" s="291">
        <v>28</v>
      </c>
      <c r="AF24" s="287">
        <v>4</v>
      </c>
      <c r="AG24" s="285">
        <v>11</v>
      </c>
      <c r="AH24" s="286">
        <v>18</v>
      </c>
      <c r="AI24" s="286">
        <v>25</v>
      </c>
      <c r="AJ24" s="288">
        <v>2</v>
      </c>
      <c r="AK24" s="285">
        <v>9</v>
      </c>
      <c r="AL24" s="286">
        <v>16</v>
      </c>
      <c r="AM24" s="286">
        <v>23</v>
      </c>
      <c r="AN24" s="288">
        <v>30</v>
      </c>
      <c r="AO24" s="285">
        <v>6</v>
      </c>
      <c r="AP24" s="286">
        <v>13</v>
      </c>
      <c r="AQ24" s="286">
        <v>20</v>
      </c>
      <c r="AR24" s="286">
        <v>27</v>
      </c>
      <c r="AS24" s="290">
        <v>4</v>
      </c>
      <c r="AT24" s="289">
        <v>11</v>
      </c>
      <c r="AU24" s="286">
        <v>18</v>
      </c>
      <c r="AV24" s="286">
        <v>25</v>
      </c>
      <c r="AW24" s="288">
        <v>1</v>
      </c>
      <c r="AX24" s="289">
        <v>8</v>
      </c>
      <c r="AY24" s="286">
        <v>15</v>
      </c>
      <c r="AZ24" s="286">
        <v>22</v>
      </c>
      <c r="BA24" s="292">
        <v>29</v>
      </c>
      <c r="BB24" s="1088"/>
      <c r="BC24" s="1091"/>
      <c r="BD24" s="1091"/>
      <c r="BE24" s="1091"/>
      <c r="BF24" s="1091"/>
      <c r="BG24" s="1110"/>
      <c r="BH24" s="1091"/>
      <c r="BI24" s="1066"/>
    </row>
    <row r="25" spans="1:88" s="548" customFormat="1" x14ac:dyDescent="0.25">
      <c r="A25" s="549" t="s">
        <v>144</v>
      </c>
      <c r="B25" s="550" t="s">
        <v>21</v>
      </c>
      <c r="C25" s="551" t="s">
        <v>21</v>
      </c>
      <c r="D25" s="551" t="s">
        <v>21</v>
      </c>
      <c r="E25" s="551" t="s">
        <v>21</v>
      </c>
      <c r="F25" s="552" t="s">
        <v>21</v>
      </c>
      <c r="G25" s="550" t="s">
        <v>21</v>
      </c>
      <c r="H25" s="551" t="s">
        <v>21</v>
      </c>
      <c r="I25" s="551" t="s">
        <v>21</v>
      </c>
      <c r="J25" s="553" t="s">
        <v>21</v>
      </c>
      <c r="K25" s="554" t="s">
        <v>21</v>
      </c>
      <c r="L25" s="551" t="s">
        <v>21</v>
      </c>
      <c r="M25" s="551" t="s">
        <v>21</v>
      </c>
      <c r="N25" s="552" t="s">
        <v>21</v>
      </c>
      <c r="O25" s="550" t="s">
        <v>21</v>
      </c>
      <c r="P25" s="551" t="s">
        <v>21</v>
      </c>
      <c r="Q25" s="551" t="s">
        <v>22</v>
      </c>
      <c r="R25" s="551" t="s">
        <v>22</v>
      </c>
      <c r="S25" s="553" t="s">
        <v>22</v>
      </c>
      <c r="T25" s="554" t="s">
        <v>23</v>
      </c>
      <c r="U25" s="551" t="s">
        <v>23</v>
      </c>
      <c r="V25" s="551" t="s">
        <v>24</v>
      </c>
      <c r="W25" s="552" t="s">
        <v>24</v>
      </c>
      <c r="X25" s="550" t="s">
        <v>24</v>
      </c>
      <c r="Y25" s="551" t="s">
        <v>24</v>
      </c>
      <c r="Z25" s="551" t="s">
        <v>21</v>
      </c>
      <c r="AA25" s="553" t="s">
        <v>21</v>
      </c>
      <c r="AB25" s="554" t="s">
        <v>21</v>
      </c>
      <c r="AC25" s="551" t="s">
        <v>21</v>
      </c>
      <c r="AD25" s="551" t="s">
        <v>21</v>
      </c>
      <c r="AE25" s="551" t="s">
        <v>21</v>
      </c>
      <c r="AF25" s="552" t="s">
        <v>21</v>
      </c>
      <c r="AG25" s="550" t="s">
        <v>21</v>
      </c>
      <c r="AH25" s="551" t="s">
        <v>21</v>
      </c>
      <c r="AI25" s="551" t="s">
        <v>21</v>
      </c>
      <c r="AJ25" s="553" t="s">
        <v>21</v>
      </c>
      <c r="AK25" s="554" t="s">
        <v>21</v>
      </c>
      <c r="AL25" s="551" t="s">
        <v>21</v>
      </c>
      <c r="AM25" s="551" t="s">
        <v>21</v>
      </c>
      <c r="AN25" s="552" t="s">
        <v>21</v>
      </c>
      <c r="AO25" s="550" t="s">
        <v>22</v>
      </c>
      <c r="AP25" s="551" t="s">
        <v>22</v>
      </c>
      <c r="AQ25" s="551" t="s">
        <v>22</v>
      </c>
      <c r="AR25" s="551" t="s">
        <v>23</v>
      </c>
      <c r="AS25" s="553" t="s">
        <v>23</v>
      </c>
      <c r="AT25" s="554" t="s">
        <v>23</v>
      </c>
      <c r="AU25" s="551" t="s">
        <v>23</v>
      </c>
      <c r="AV25" s="551" t="s">
        <v>23</v>
      </c>
      <c r="AW25" s="552" t="s">
        <v>23</v>
      </c>
      <c r="AX25" s="550" t="s">
        <v>23</v>
      </c>
      <c r="AY25" s="551" t="s">
        <v>23</v>
      </c>
      <c r="AZ25" s="551" t="s">
        <v>23</v>
      </c>
      <c r="BA25" s="553" t="s">
        <v>23</v>
      </c>
      <c r="BB25" s="555" t="s">
        <v>20</v>
      </c>
      <c r="BC25" s="556">
        <v>30</v>
      </c>
      <c r="BD25" s="557">
        <v>6</v>
      </c>
      <c r="BE25" s="557">
        <v>4</v>
      </c>
      <c r="BF25" s="557" t="s">
        <v>188</v>
      </c>
      <c r="BG25" s="557" t="s">
        <v>188</v>
      </c>
      <c r="BH25" s="557">
        <v>12</v>
      </c>
      <c r="BI25" s="555">
        <f>SUM(BC25:BH25)</f>
        <v>52</v>
      </c>
    </row>
    <row r="26" spans="1:88" s="567" customFormat="1" ht="15" customHeight="1" thickBot="1" x14ac:dyDescent="0.3">
      <c r="A26" s="558" t="s">
        <v>145</v>
      </c>
      <c r="B26" s="559" t="s">
        <v>21</v>
      </c>
      <c r="C26" s="560" t="s">
        <v>21</v>
      </c>
      <c r="D26" s="560" t="s">
        <v>21</v>
      </c>
      <c r="E26" s="560" t="s">
        <v>21</v>
      </c>
      <c r="F26" s="561" t="s">
        <v>21</v>
      </c>
      <c r="G26" s="559" t="s">
        <v>21</v>
      </c>
      <c r="H26" s="560" t="s">
        <v>21</v>
      </c>
      <c r="I26" s="560" t="s">
        <v>21</v>
      </c>
      <c r="J26" s="562" t="s">
        <v>21</v>
      </c>
      <c r="K26" s="563" t="s">
        <v>21</v>
      </c>
      <c r="L26" s="560" t="s">
        <v>21</v>
      </c>
      <c r="M26" s="560" t="s">
        <v>21</v>
      </c>
      <c r="N26" s="561" t="s">
        <v>21</v>
      </c>
      <c r="O26" s="559" t="s">
        <v>21</v>
      </c>
      <c r="P26" s="560" t="s">
        <v>21</v>
      </c>
      <c r="Q26" s="560" t="s">
        <v>22</v>
      </c>
      <c r="R26" s="560" t="s">
        <v>22</v>
      </c>
      <c r="S26" s="562" t="s">
        <v>22</v>
      </c>
      <c r="T26" s="563" t="s">
        <v>23</v>
      </c>
      <c r="U26" s="560" t="s">
        <v>23</v>
      </c>
      <c r="V26" s="560" t="s">
        <v>24</v>
      </c>
      <c r="W26" s="561" t="s">
        <v>24</v>
      </c>
      <c r="X26" s="559" t="s">
        <v>24</v>
      </c>
      <c r="Y26" s="560" t="s">
        <v>24</v>
      </c>
      <c r="Z26" s="560" t="s">
        <v>21</v>
      </c>
      <c r="AA26" s="562" t="s">
        <v>21</v>
      </c>
      <c r="AB26" s="563" t="s">
        <v>21</v>
      </c>
      <c r="AC26" s="560" t="s">
        <v>21</v>
      </c>
      <c r="AD26" s="560" t="s">
        <v>21</v>
      </c>
      <c r="AE26" s="560" t="s">
        <v>21</v>
      </c>
      <c r="AF26" s="561" t="s">
        <v>21</v>
      </c>
      <c r="AG26" s="559" t="s">
        <v>21</v>
      </c>
      <c r="AH26" s="560" t="s">
        <v>21</v>
      </c>
      <c r="AI26" s="560" t="s">
        <v>21</v>
      </c>
      <c r="AJ26" s="562" t="s">
        <v>21</v>
      </c>
      <c r="AK26" s="563" t="s">
        <v>21</v>
      </c>
      <c r="AL26" s="560" t="s">
        <v>21</v>
      </c>
      <c r="AM26" s="560" t="s">
        <v>21</v>
      </c>
      <c r="AN26" s="561" t="s">
        <v>22</v>
      </c>
      <c r="AO26" s="559" t="s">
        <v>22</v>
      </c>
      <c r="AP26" s="560" t="s">
        <v>22</v>
      </c>
      <c r="AQ26" s="564" t="s">
        <v>82</v>
      </c>
      <c r="AR26" s="565"/>
      <c r="AS26" s="562"/>
      <c r="AT26" s="563"/>
      <c r="AU26" s="560"/>
      <c r="AV26" s="560"/>
      <c r="AW26" s="561"/>
      <c r="AX26" s="559"/>
      <c r="AY26" s="560"/>
      <c r="AZ26" s="560"/>
      <c r="BA26" s="562"/>
      <c r="BB26" s="566" t="s">
        <v>25</v>
      </c>
      <c r="BC26" s="563">
        <v>29</v>
      </c>
      <c r="BD26" s="560">
        <v>6</v>
      </c>
      <c r="BE26" s="560">
        <v>4</v>
      </c>
      <c r="BF26" s="560">
        <v>1</v>
      </c>
      <c r="BG26" s="560" t="s">
        <v>188</v>
      </c>
      <c r="BH26" s="560">
        <v>2</v>
      </c>
      <c r="BI26" s="566">
        <f>SUM(BC26:BH26)</f>
        <v>42</v>
      </c>
    </row>
    <row r="27" spans="1:88" s="548" customFormat="1" ht="12.75" customHeight="1" thickBot="1" x14ac:dyDescent="0.25">
      <c r="A27" s="568" t="s">
        <v>189</v>
      </c>
      <c r="B27" s="569"/>
      <c r="C27" s="569"/>
      <c r="D27" s="570"/>
      <c r="E27" s="571" t="s">
        <v>190</v>
      </c>
      <c r="F27" s="572" t="s">
        <v>191</v>
      </c>
      <c r="G27" s="569"/>
      <c r="H27" s="569"/>
      <c r="I27" s="569"/>
      <c r="J27" s="569"/>
      <c r="K27" s="569"/>
      <c r="L27" s="570"/>
      <c r="M27" s="571" t="s">
        <v>192</v>
      </c>
      <c r="N27" s="572" t="s">
        <v>193</v>
      </c>
      <c r="O27" s="573"/>
      <c r="P27" s="573"/>
      <c r="Q27" s="573"/>
      <c r="R27" s="574"/>
      <c r="S27" s="575"/>
      <c r="T27" s="576" t="s">
        <v>194</v>
      </c>
      <c r="U27" s="572" t="s">
        <v>195</v>
      </c>
      <c r="V27" s="574"/>
      <c r="W27" s="574"/>
      <c r="X27" s="573"/>
      <c r="Y27" s="575"/>
      <c r="Z27" s="576" t="s">
        <v>196</v>
      </c>
      <c r="AA27" s="572" t="s">
        <v>197</v>
      </c>
      <c r="AB27" s="574"/>
      <c r="AC27" s="574"/>
      <c r="AD27" s="575"/>
      <c r="AE27" s="576" t="s">
        <v>198</v>
      </c>
      <c r="AF27" s="572" t="s">
        <v>199</v>
      </c>
      <c r="AG27" s="574"/>
      <c r="AH27" s="574"/>
      <c r="AI27" s="574"/>
      <c r="AJ27" s="574"/>
      <c r="AK27" s="574"/>
      <c r="AL27" s="574"/>
      <c r="AM27" s="575"/>
      <c r="AN27" s="576" t="s">
        <v>200</v>
      </c>
      <c r="AO27" s="572" t="s">
        <v>201</v>
      </c>
      <c r="AP27" s="573"/>
      <c r="AQ27" s="569"/>
      <c r="AR27" s="569"/>
      <c r="AS27" s="569"/>
      <c r="AT27" s="569"/>
      <c r="AU27" s="569"/>
      <c r="AV27" s="573"/>
      <c r="AW27" s="577"/>
      <c r="AX27" s="578" t="s">
        <v>82</v>
      </c>
      <c r="AY27" s="1111" t="s">
        <v>202</v>
      </c>
      <c r="AZ27" s="1112"/>
      <c r="BA27" s="1112"/>
      <c r="BB27" s="579" t="s">
        <v>167</v>
      </c>
      <c r="BC27" s="580">
        <f t="shared" ref="BC27:BH27" si="0">SUM(BC25:BC26)</f>
        <v>59</v>
      </c>
      <c r="BD27" s="581">
        <f t="shared" si="0"/>
        <v>12</v>
      </c>
      <c r="BE27" s="581">
        <f t="shared" si="0"/>
        <v>8</v>
      </c>
      <c r="BF27" s="581">
        <f t="shared" si="0"/>
        <v>1</v>
      </c>
      <c r="BG27" s="581">
        <f t="shared" si="0"/>
        <v>0</v>
      </c>
      <c r="BH27" s="581">
        <f t="shared" si="0"/>
        <v>14</v>
      </c>
      <c r="BI27" s="582">
        <f>SUM(BC27:BH27)</f>
        <v>94</v>
      </c>
    </row>
    <row r="28" spans="1:88" s="548" customFormat="1" ht="12.75" customHeight="1" x14ac:dyDescent="0.2">
      <c r="A28" s="568"/>
      <c r="B28" s="569"/>
      <c r="C28" s="569"/>
      <c r="D28" s="569"/>
      <c r="E28" s="583"/>
      <c r="F28" s="574"/>
      <c r="G28" s="569"/>
      <c r="H28" s="569"/>
      <c r="I28" s="569"/>
      <c r="J28" s="569"/>
      <c r="K28" s="569"/>
      <c r="L28" s="569"/>
      <c r="M28" s="583"/>
      <c r="N28" s="574"/>
      <c r="O28" s="573"/>
      <c r="P28" s="573"/>
      <c r="Q28" s="573"/>
      <c r="R28" s="574"/>
      <c r="S28" s="574"/>
      <c r="T28" s="583"/>
      <c r="U28" s="574"/>
      <c r="V28" s="574"/>
      <c r="W28" s="574"/>
      <c r="X28" s="573"/>
      <c r="Y28" s="574"/>
      <c r="Z28" s="583"/>
      <c r="AA28" s="574"/>
      <c r="AB28" s="574"/>
      <c r="AC28" s="574"/>
      <c r="AD28" s="574"/>
      <c r="AE28" s="583"/>
      <c r="AF28" s="574"/>
      <c r="AG28" s="574"/>
      <c r="AH28" s="574"/>
      <c r="AI28" s="574"/>
      <c r="AJ28" s="574"/>
      <c r="AK28" s="574"/>
      <c r="AL28" s="574"/>
      <c r="AM28" s="574"/>
      <c r="AN28" s="583"/>
      <c r="AO28" s="574"/>
      <c r="AP28" s="573"/>
      <c r="AQ28" s="569"/>
      <c r="AR28" s="569"/>
      <c r="AS28" s="569"/>
      <c r="AT28" s="569"/>
      <c r="AU28" s="569"/>
      <c r="AV28" s="573"/>
      <c r="AW28" s="573"/>
      <c r="AX28" s="569"/>
      <c r="AY28" s="574"/>
      <c r="AZ28" s="574"/>
      <c r="BA28" s="574"/>
      <c r="BB28" s="584"/>
      <c r="BC28" s="584"/>
      <c r="BD28" s="584"/>
      <c r="BE28" s="584"/>
      <c r="BF28" s="584"/>
      <c r="BG28" s="584"/>
      <c r="BH28" s="584"/>
      <c r="BI28" s="584"/>
    </row>
    <row r="29" spans="1:88" s="548" customFormat="1" ht="21.75" customHeight="1" thickBot="1" x14ac:dyDescent="0.25">
      <c r="A29" s="585"/>
      <c r="B29" s="1113" t="s">
        <v>203</v>
      </c>
      <c r="C29" s="1113"/>
      <c r="D29" s="1113"/>
      <c r="E29" s="1113"/>
      <c r="F29" s="1113"/>
      <c r="G29" s="1113"/>
      <c r="H29" s="1113"/>
      <c r="I29" s="1113"/>
      <c r="J29" s="1113"/>
      <c r="K29" s="1113"/>
      <c r="L29" s="1113"/>
      <c r="M29" s="585"/>
      <c r="N29" s="585"/>
      <c r="O29" s="585"/>
      <c r="P29" s="585"/>
      <c r="Q29" s="586"/>
      <c r="R29" s="586"/>
      <c r="S29" s="586"/>
      <c r="T29" s="585"/>
      <c r="U29" s="585"/>
      <c r="V29" s="585"/>
      <c r="W29" s="585"/>
      <c r="X29" s="585"/>
      <c r="Y29" s="585"/>
      <c r="Z29" s="585"/>
      <c r="AA29" s="585"/>
      <c r="AB29" s="585"/>
      <c r="AC29" s="585"/>
      <c r="AD29" s="585"/>
      <c r="AE29" s="586"/>
      <c r="AF29" s="586"/>
      <c r="AG29" s="586"/>
      <c r="AH29" s="587"/>
      <c r="AI29" s="587"/>
      <c r="AJ29" s="587"/>
      <c r="AK29" s="587"/>
      <c r="AL29" s="587"/>
      <c r="AM29" s="587"/>
      <c r="AN29" s="587"/>
      <c r="AO29" s="587"/>
      <c r="AP29" s="587"/>
      <c r="AQ29" s="587"/>
      <c r="AR29" s="587"/>
      <c r="AS29" s="1114" t="s">
        <v>204</v>
      </c>
      <c r="AT29" s="1114"/>
      <c r="AU29" s="1114"/>
      <c r="AV29" s="1114"/>
      <c r="AW29" s="1114"/>
      <c r="AX29" s="1114"/>
      <c r="AY29" s="1114"/>
      <c r="AZ29" s="1114"/>
      <c r="BA29" s="1114"/>
      <c r="BB29" s="1114"/>
      <c r="BC29" s="1114"/>
      <c r="BD29" s="1114"/>
      <c r="BE29" s="1114"/>
      <c r="BF29" s="1114"/>
      <c r="BG29" s="1114"/>
      <c r="BH29" s="1114"/>
      <c r="BI29" s="1114"/>
    </row>
    <row r="30" spans="1:88" s="548" customFormat="1" ht="55.8" customHeight="1" x14ac:dyDescent="0.2">
      <c r="A30" s="588"/>
      <c r="B30" s="1121" t="s">
        <v>205</v>
      </c>
      <c r="C30" s="1122"/>
      <c r="D30" s="1122"/>
      <c r="E30" s="1122"/>
      <c r="F30" s="1122"/>
      <c r="G30" s="1122"/>
      <c r="H30" s="1123"/>
      <c r="I30" s="589" t="s">
        <v>29</v>
      </c>
      <c r="J30" s="589"/>
      <c r="K30" s="589" t="s">
        <v>30</v>
      </c>
      <c r="L30" s="590"/>
      <c r="M30" s="591"/>
      <c r="N30" s="591"/>
      <c r="O30" s="592"/>
      <c r="P30" s="592"/>
      <c r="Q30" s="593"/>
      <c r="R30" s="594"/>
      <c r="S30" s="595"/>
      <c r="T30" s="593"/>
      <c r="U30" s="593"/>
      <c r="V30" s="593"/>
      <c r="W30" s="593"/>
      <c r="X30" s="593"/>
      <c r="Y30" s="593"/>
      <c r="Z30" s="593"/>
      <c r="AA30" s="596"/>
      <c r="AB30" s="596"/>
      <c r="AC30" s="596"/>
      <c r="AD30" s="596"/>
      <c r="AE30" s="595"/>
      <c r="AF30" s="597"/>
      <c r="AG30" s="595"/>
      <c r="AH30" s="593"/>
      <c r="AI30" s="593"/>
      <c r="AJ30" s="593"/>
      <c r="AK30" s="593"/>
      <c r="AL30" s="593"/>
      <c r="AM30" s="593"/>
      <c r="AN30" s="593"/>
      <c r="AO30" s="593"/>
      <c r="AP30" s="593"/>
      <c r="AQ30" s="593"/>
      <c r="AR30" s="593"/>
      <c r="AS30" s="1115" t="s">
        <v>206</v>
      </c>
      <c r="AT30" s="1116"/>
      <c r="AU30" s="1116"/>
      <c r="AV30" s="1116"/>
      <c r="AW30" s="1116"/>
      <c r="AX30" s="1116"/>
      <c r="AY30" s="1116"/>
      <c r="AZ30" s="1116"/>
      <c r="BA30" s="1116"/>
      <c r="BB30" s="1116"/>
      <c r="BC30" s="1116"/>
      <c r="BD30" s="1116"/>
      <c r="BE30" s="1116"/>
      <c r="BF30" s="1116"/>
      <c r="BG30" s="1116"/>
      <c r="BH30" s="598" t="s">
        <v>29</v>
      </c>
      <c r="BI30" s="599" t="s">
        <v>40</v>
      </c>
    </row>
    <row r="31" spans="1:88" s="548" customFormat="1" ht="19.8" customHeight="1" x14ac:dyDescent="0.2">
      <c r="A31" s="588"/>
      <c r="B31" s="1124" t="s">
        <v>110</v>
      </c>
      <c r="C31" s="1125"/>
      <c r="D31" s="1125"/>
      <c r="E31" s="1125"/>
      <c r="F31" s="1125"/>
      <c r="G31" s="1125"/>
      <c r="H31" s="1125"/>
      <c r="I31" s="1126">
        <v>1.2</v>
      </c>
      <c r="J31" s="1126"/>
      <c r="K31" s="1126">
        <v>4</v>
      </c>
      <c r="L31" s="1127"/>
      <c r="M31" s="591"/>
      <c r="N31" s="591"/>
      <c r="O31" s="592"/>
      <c r="P31" s="592"/>
      <c r="Q31" s="593"/>
      <c r="R31" s="594"/>
      <c r="S31" s="595"/>
      <c r="AE31" s="595"/>
      <c r="AF31" s="597"/>
      <c r="AG31" s="595"/>
      <c r="AH31" s="593"/>
      <c r="AI31" s="593"/>
      <c r="AJ31" s="593"/>
      <c r="AK31" s="593"/>
      <c r="AL31" s="593"/>
      <c r="AM31" s="593"/>
      <c r="AN31" s="593"/>
      <c r="AO31" s="593"/>
      <c r="AP31" s="593"/>
      <c r="AQ31" s="593"/>
      <c r="AR31" s="593"/>
      <c r="AS31" s="1117" t="s">
        <v>93</v>
      </c>
      <c r="AT31" s="1118"/>
      <c r="AU31" s="1118"/>
      <c r="AV31" s="1118"/>
      <c r="AW31" s="1118"/>
      <c r="AX31" s="1118"/>
      <c r="AY31" s="1118"/>
      <c r="AZ31" s="1118"/>
      <c r="BA31" s="1118"/>
      <c r="BB31" s="1074" t="s">
        <v>92</v>
      </c>
      <c r="BC31" s="1075"/>
      <c r="BD31" s="1075"/>
      <c r="BE31" s="1075"/>
      <c r="BF31" s="1075"/>
      <c r="BG31" s="1075"/>
      <c r="BH31" s="1078">
        <v>4</v>
      </c>
      <c r="BI31" s="1080">
        <v>2</v>
      </c>
    </row>
    <row r="32" spans="1:88" s="365" customFormat="1" ht="19.8" customHeight="1" thickBot="1" x14ac:dyDescent="0.3">
      <c r="A32" s="588"/>
      <c r="B32" s="1082" t="s">
        <v>31</v>
      </c>
      <c r="C32" s="1083"/>
      <c r="D32" s="1083"/>
      <c r="E32" s="1083"/>
      <c r="F32" s="1083"/>
      <c r="G32" s="1083"/>
      <c r="H32" s="1083"/>
      <c r="I32" s="1084">
        <v>3.4</v>
      </c>
      <c r="J32" s="1084"/>
      <c r="K32" s="1084">
        <v>4</v>
      </c>
      <c r="L32" s="1085"/>
      <c r="M32" s="588"/>
      <c r="N32" s="588"/>
      <c r="O32" s="584"/>
      <c r="P32" s="584"/>
      <c r="Q32" s="600"/>
      <c r="R32" s="601"/>
      <c r="S32" s="573"/>
      <c r="AE32" s="573"/>
      <c r="AF32" s="602"/>
      <c r="AG32" s="573"/>
      <c r="AH32" s="603"/>
      <c r="AI32" s="604"/>
      <c r="AJ32" s="604"/>
      <c r="AK32" s="604"/>
      <c r="AL32" s="604"/>
      <c r="AM32" s="604"/>
      <c r="AN32" s="604"/>
      <c r="AO32" s="604"/>
      <c r="AP32" s="604"/>
      <c r="AQ32" s="604"/>
      <c r="AR32" s="603"/>
      <c r="AS32" s="1117"/>
      <c r="AT32" s="1118"/>
      <c r="AU32" s="1118"/>
      <c r="AV32" s="1118"/>
      <c r="AW32" s="1118"/>
      <c r="AX32" s="1118"/>
      <c r="AY32" s="1118"/>
      <c r="AZ32" s="1118"/>
      <c r="BA32" s="1118"/>
      <c r="BB32" s="1074"/>
      <c r="BC32" s="1075"/>
      <c r="BD32" s="1075"/>
      <c r="BE32" s="1075"/>
      <c r="BF32" s="1075"/>
      <c r="BG32" s="1075"/>
      <c r="BH32" s="1078"/>
      <c r="BI32" s="1080"/>
    </row>
    <row r="33" spans="1:61" s="365" customFormat="1" ht="15.75" customHeight="1" thickBot="1" x14ac:dyDescent="0.3">
      <c r="A33" s="588"/>
      <c r="B33" s="588"/>
      <c r="C33" s="588"/>
      <c r="D33" s="588"/>
      <c r="E33" s="588"/>
      <c r="F33" s="588"/>
      <c r="G33" s="588"/>
      <c r="H33" s="588"/>
      <c r="I33" s="588"/>
      <c r="J33" s="588"/>
      <c r="K33" s="588"/>
      <c r="L33" s="588"/>
      <c r="M33" s="588"/>
      <c r="N33" s="588"/>
      <c r="O33" s="584"/>
      <c r="P33" s="584"/>
      <c r="Q33" s="600"/>
      <c r="R33" s="601"/>
      <c r="S33" s="573"/>
      <c r="AE33" s="573"/>
      <c r="AF33" s="602"/>
      <c r="AG33" s="573"/>
      <c r="AH33" s="604"/>
      <c r="AI33" s="604"/>
      <c r="AJ33" s="604"/>
      <c r="AK33" s="604"/>
      <c r="AL33" s="604"/>
      <c r="AM33" s="604"/>
      <c r="AN33" s="604"/>
      <c r="AO33" s="604"/>
      <c r="AP33" s="604"/>
      <c r="AQ33" s="604"/>
      <c r="AR33" s="604"/>
      <c r="AS33" s="1119"/>
      <c r="AT33" s="1120"/>
      <c r="AU33" s="1120"/>
      <c r="AV33" s="1120"/>
      <c r="AW33" s="1120"/>
      <c r="AX33" s="1120"/>
      <c r="AY33" s="1120"/>
      <c r="AZ33" s="1120"/>
      <c r="BA33" s="1120"/>
      <c r="BB33" s="1076"/>
      <c r="BC33" s="1077"/>
      <c r="BD33" s="1077"/>
      <c r="BE33" s="1077"/>
      <c r="BF33" s="1077"/>
      <c r="BG33" s="1077"/>
      <c r="BH33" s="1079"/>
      <c r="BI33" s="1081"/>
    </row>
    <row r="34" spans="1:61" s="25" customFormat="1" ht="27.75" customHeigh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8"/>
      <c r="R34" s="28"/>
      <c r="AG34" s="26"/>
    </row>
    <row r="35" spans="1:61" x14ac:dyDescent="0.25">
      <c r="A35" s="1067"/>
      <c r="B35" s="1067"/>
      <c r="C35" s="1067"/>
      <c r="D35" s="1067"/>
      <c r="E35" s="1067"/>
      <c r="F35" s="1067"/>
      <c r="G35" s="1067"/>
      <c r="H35" s="1067"/>
      <c r="I35" s="1067"/>
      <c r="J35" s="1067"/>
      <c r="K35" s="1067"/>
      <c r="L35" s="1067"/>
      <c r="M35" s="1067"/>
      <c r="N35" s="1067"/>
      <c r="O35" s="1067"/>
      <c r="P35" s="1067"/>
      <c r="Q35" s="1067"/>
      <c r="R35" s="1067"/>
      <c r="S35" s="1067"/>
      <c r="T35" s="1067"/>
      <c r="U35" s="1067"/>
      <c r="V35" s="1067"/>
      <c r="W35" s="1067"/>
      <c r="X35" s="1067"/>
      <c r="Y35" s="1067"/>
      <c r="Z35" s="1067"/>
      <c r="AA35" s="1067"/>
      <c r="AB35" s="1067"/>
      <c r="AC35" s="1067"/>
      <c r="AD35" s="1067"/>
      <c r="AE35" s="1067"/>
      <c r="AF35" s="1067"/>
      <c r="AG35" s="1067"/>
      <c r="AH35" s="1067"/>
      <c r="AI35" s="1067"/>
      <c r="AJ35" s="1067"/>
      <c r="AK35" s="1067"/>
      <c r="AL35" s="1067"/>
      <c r="AM35" s="1067"/>
      <c r="AN35" s="1067"/>
      <c r="AO35" s="1067"/>
      <c r="AP35" s="1067"/>
      <c r="AQ35" s="1067"/>
      <c r="AR35" s="1067"/>
      <c r="AS35" s="1067"/>
      <c r="AT35" s="1067"/>
      <c r="AU35" s="1067"/>
      <c r="AV35" s="1067"/>
      <c r="AW35" s="1067"/>
      <c r="AX35" s="1067"/>
      <c r="AY35" s="1067"/>
      <c r="AZ35" s="1067"/>
      <c r="BA35" s="1067"/>
      <c r="BB35" s="1067"/>
      <c r="BC35" s="1067"/>
      <c r="BD35" s="1067"/>
      <c r="BE35" s="1067"/>
      <c r="BF35" s="1067"/>
      <c r="BG35" s="1067"/>
      <c r="BH35" s="1067"/>
      <c r="BI35" s="1067"/>
    </row>
  </sheetData>
  <mergeCells count="72">
    <mergeCell ref="A4:H4"/>
    <mergeCell ref="A5:H5"/>
    <mergeCell ref="AQ10:AZ10"/>
    <mergeCell ref="L5:AM5"/>
    <mergeCell ref="G12:X12"/>
    <mergeCell ref="A6:H6"/>
    <mergeCell ref="A7:H7"/>
    <mergeCell ref="A10:K10"/>
    <mergeCell ref="A9:K9"/>
    <mergeCell ref="P4:AJ4"/>
    <mergeCell ref="L10:AM10"/>
    <mergeCell ref="L7:AM7"/>
    <mergeCell ref="L9:AM9"/>
    <mergeCell ref="L8:AM8"/>
    <mergeCell ref="AQ7:BA7"/>
    <mergeCell ref="AQ8:BA8"/>
    <mergeCell ref="I1:AQ1"/>
    <mergeCell ref="L6:AM6"/>
    <mergeCell ref="I2:AQ2"/>
    <mergeCell ref="P3:AJ3"/>
    <mergeCell ref="AQ4:AX4"/>
    <mergeCell ref="AQ5:AX5"/>
    <mergeCell ref="AQ6:AX6"/>
    <mergeCell ref="AY27:BA27"/>
    <mergeCell ref="B29:L29"/>
    <mergeCell ref="AS29:BI29"/>
    <mergeCell ref="AS30:BG30"/>
    <mergeCell ref="AS31:BA33"/>
    <mergeCell ref="B30:H30"/>
    <mergeCell ref="B31:H31"/>
    <mergeCell ref="I31:J31"/>
    <mergeCell ref="K31:L31"/>
    <mergeCell ref="A21:A24"/>
    <mergeCell ref="BW18:CJ18"/>
    <mergeCell ref="AI18:AZ18"/>
    <mergeCell ref="A20:BA20"/>
    <mergeCell ref="AX21:BA21"/>
    <mergeCell ref="K21:N21"/>
    <mergeCell ref="X21:AA21"/>
    <mergeCell ref="AK21:AN21"/>
    <mergeCell ref="AG21:AJ21"/>
    <mergeCell ref="AO21:AS21"/>
    <mergeCell ref="AT21:AW21"/>
    <mergeCell ref="BB20:BI20"/>
    <mergeCell ref="BF21:BF24"/>
    <mergeCell ref="BG21:BG24"/>
    <mergeCell ref="BH21:BH24"/>
    <mergeCell ref="BE21:BE24"/>
    <mergeCell ref="AI16:AZ16"/>
    <mergeCell ref="AQ9:AZ9"/>
    <mergeCell ref="G14:X14"/>
    <mergeCell ref="AI12:AZ12"/>
    <mergeCell ref="AI14:AZ14"/>
    <mergeCell ref="L11:AM11"/>
    <mergeCell ref="G16:X16"/>
    <mergeCell ref="G18:X18"/>
    <mergeCell ref="BI21:BI24"/>
    <mergeCell ref="A35:BI35"/>
    <mergeCell ref="B21:F21"/>
    <mergeCell ref="G21:J21"/>
    <mergeCell ref="O21:S21"/>
    <mergeCell ref="T21:W21"/>
    <mergeCell ref="AB21:AF21"/>
    <mergeCell ref="BB31:BG33"/>
    <mergeCell ref="BH31:BH33"/>
    <mergeCell ref="BI31:BI33"/>
    <mergeCell ref="B32:H32"/>
    <mergeCell ref="I32:J32"/>
    <mergeCell ref="K32:L32"/>
    <mergeCell ref="BB21:BB24"/>
    <mergeCell ref="BC21:BC24"/>
    <mergeCell ref="BD21:BD24"/>
  </mergeCells>
  <printOptions horizontalCentered="1" verticalCentered="1"/>
  <pageMargins left="0.25" right="0.25" top="0.75" bottom="0.75" header="0.3" footer="0.3"/>
  <pageSetup paperSize="9" scale="49" orientation="landscape" r:id="rId1"/>
  <rowBreaks count="1" manualBreakCount="1">
    <brk id="34" max="16383" man="1"/>
  </rowBreaks>
  <colBreaks count="1" manualBreakCount="1">
    <brk id="6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3"/>
  <sheetViews>
    <sheetView view="pageBreakPreview" zoomScale="70" zoomScaleNormal="70" zoomScaleSheetLayoutView="70" workbookViewId="0">
      <selection activeCell="L27" sqref="L27"/>
    </sheetView>
  </sheetViews>
  <sheetFormatPr defaultColWidth="9.109375" defaultRowHeight="15.6" x14ac:dyDescent="0.3"/>
  <cols>
    <col min="1" max="1" width="10.44140625" style="39" customWidth="1"/>
    <col min="2" max="2" width="51.44140625" style="38" customWidth="1"/>
    <col min="3" max="6" width="6.109375" style="38" customWidth="1"/>
    <col min="7" max="7" width="6.33203125" style="38" customWidth="1"/>
    <col min="8" max="8" width="8.6640625" style="38" customWidth="1"/>
    <col min="9" max="14" width="6" style="38" customWidth="1"/>
    <col min="15" max="15" width="8.33203125" style="38" customWidth="1"/>
    <col min="16" max="23" width="6.88671875" style="38" customWidth="1"/>
    <col min="24" max="24" width="9.6640625" style="173" customWidth="1"/>
    <col min="25" max="31" width="6" style="38" customWidth="1"/>
    <col min="32" max="32" width="12.77734375" style="38" bestFit="1" customWidth="1"/>
    <col min="33" max="16384" width="9.109375" style="38"/>
  </cols>
  <sheetData>
    <row r="1" spans="1:28" s="35" customFormat="1" ht="15" customHeight="1" thickBot="1" x14ac:dyDescent="0.35">
      <c r="A1" s="1154" t="s">
        <v>214</v>
      </c>
      <c r="B1" s="1155"/>
      <c r="C1" s="1155"/>
      <c r="D1" s="1155"/>
      <c r="E1" s="1155"/>
      <c r="F1" s="1155"/>
      <c r="G1" s="1155"/>
      <c r="H1" s="1155"/>
      <c r="I1" s="1155"/>
      <c r="J1" s="1155"/>
      <c r="K1" s="1155"/>
      <c r="L1" s="1155"/>
      <c r="M1" s="1155"/>
      <c r="N1" s="1155"/>
      <c r="O1" s="1155"/>
      <c r="P1" s="1155"/>
      <c r="Q1" s="1155"/>
      <c r="R1" s="1155"/>
      <c r="S1" s="1155"/>
      <c r="T1" s="1155"/>
      <c r="U1" s="1155"/>
      <c r="V1" s="1155"/>
      <c r="W1" s="1156"/>
      <c r="X1" s="172"/>
    </row>
    <row r="2" spans="1:28" s="35" customFormat="1" ht="22.5" customHeight="1" thickBot="1" x14ac:dyDescent="0.35">
      <c r="A2" s="1191" t="s">
        <v>215</v>
      </c>
      <c r="B2" s="1194" t="s">
        <v>176</v>
      </c>
      <c r="C2" s="1196" t="s">
        <v>41</v>
      </c>
      <c r="D2" s="1197"/>
      <c r="E2" s="1197"/>
      <c r="F2" s="1198"/>
      <c r="G2" s="1199" t="s">
        <v>42</v>
      </c>
      <c r="H2" s="1202" t="s">
        <v>43</v>
      </c>
      <c r="I2" s="1203"/>
      <c r="J2" s="1203"/>
      <c r="K2" s="1203"/>
      <c r="L2" s="1203"/>
      <c r="M2" s="1203"/>
      <c r="N2" s="1204"/>
      <c r="O2" s="1205"/>
      <c r="P2" s="1161" t="s">
        <v>216</v>
      </c>
      <c r="Q2" s="1161"/>
      <c r="R2" s="1161"/>
      <c r="S2" s="1161"/>
      <c r="T2" s="1161"/>
      <c r="U2" s="1161"/>
      <c r="V2" s="1161"/>
      <c r="W2" s="1162"/>
      <c r="X2" s="172"/>
    </row>
    <row r="3" spans="1:28" s="35" customFormat="1" ht="18.75" customHeight="1" x14ac:dyDescent="0.3">
      <c r="A3" s="1192"/>
      <c r="B3" s="1195"/>
      <c r="C3" s="1206" t="s">
        <v>44</v>
      </c>
      <c r="D3" s="1170" t="s">
        <v>45</v>
      </c>
      <c r="E3" s="1174" t="s">
        <v>46</v>
      </c>
      <c r="F3" s="1175"/>
      <c r="G3" s="1200"/>
      <c r="H3" s="1210" t="s">
        <v>47</v>
      </c>
      <c r="I3" s="1174" t="s">
        <v>48</v>
      </c>
      <c r="J3" s="1174"/>
      <c r="K3" s="1174"/>
      <c r="L3" s="1175"/>
      <c r="M3" s="1175"/>
      <c r="N3" s="1167" t="s">
        <v>181</v>
      </c>
      <c r="O3" s="1167" t="s">
        <v>49</v>
      </c>
      <c r="P3" s="1177" t="s">
        <v>130</v>
      </c>
      <c r="Q3" s="1177"/>
      <c r="R3" s="1177"/>
      <c r="S3" s="1177"/>
      <c r="T3" s="1178" t="s">
        <v>154</v>
      </c>
      <c r="U3" s="1178"/>
      <c r="V3" s="1178"/>
      <c r="W3" s="1179"/>
      <c r="X3" s="172"/>
    </row>
    <row r="4" spans="1:28" s="35" customFormat="1" ht="21.75" customHeight="1" x14ac:dyDescent="0.3">
      <c r="A4" s="1192"/>
      <c r="B4" s="1195"/>
      <c r="C4" s="1206"/>
      <c r="D4" s="1170"/>
      <c r="E4" s="1170" t="s">
        <v>50</v>
      </c>
      <c r="F4" s="1172" t="s">
        <v>217</v>
      </c>
      <c r="G4" s="1200"/>
      <c r="H4" s="1210"/>
      <c r="I4" s="1212" t="s">
        <v>51</v>
      </c>
      <c r="J4" s="1174" t="s">
        <v>218</v>
      </c>
      <c r="K4" s="1174"/>
      <c r="L4" s="1175"/>
      <c r="M4" s="1175"/>
      <c r="N4" s="1168"/>
      <c r="O4" s="1168"/>
      <c r="P4" s="1177"/>
      <c r="Q4" s="1177"/>
      <c r="R4" s="1177"/>
      <c r="S4" s="1177"/>
      <c r="T4" s="1180"/>
      <c r="U4" s="1180"/>
      <c r="V4" s="1180"/>
      <c r="W4" s="1181"/>
      <c r="X4" s="172"/>
    </row>
    <row r="5" spans="1:28" s="35" customFormat="1" ht="17.25" customHeight="1" x14ac:dyDescent="0.3">
      <c r="A5" s="1192"/>
      <c r="B5" s="1195"/>
      <c r="C5" s="1206"/>
      <c r="D5" s="1170"/>
      <c r="E5" s="1170"/>
      <c r="F5" s="1173"/>
      <c r="G5" s="1200"/>
      <c r="H5" s="1210"/>
      <c r="I5" s="1212"/>
      <c r="J5" s="1163" t="s">
        <v>52</v>
      </c>
      <c r="K5" s="1163" t="s">
        <v>53</v>
      </c>
      <c r="L5" s="1164" t="s">
        <v>210</v>
      </c>
      <c r="M5" s="1165" t="s">
        <v>54</v>
      </c>
      <c r="N5" s="1168"/>
      <c r="O5" s="1208"/>
      <c r="P5" s="1148" t="s">
        <v>219</v>
      </c>
      <c r="Q5" s="1149"/>
      <c r="R5" s="1148" t="s">
        <v>220</v>
      </c>
      <c r="S5" s="1149"/>
      <c r="T5" s="1148" t="s">
        <v>221</v>
      </c>
      <c r="U5" s="1149"/>
      <c r="V5" s="1148" t="s">
        <v>222</v>
      </c>
      <c r="W5" s="1149"/>
      <c r="X5" s="172"/>
    </row>
    <row r="6" spans="1:28" s="35" customFormat="1" ht="21.75" customHeight="1" thickBot="1" x14ac:dyDescent="0.35">
      <c r="A6" s="1192"/>
      <c r="B6" s="1195"/>
      <c r="C6" s="1206"/>
      <c r="D6" s="1170"/>
      <c r="E6" s="1170"/>
      <c r="F6" s="1173"/>
      <c r="G6" s="1200"/>
      <c r="H6" s="1210"/>
      <c r="I6" s="1212"/>
      <c r="J6" s="1163"/>
      <c r="K6" s="1163"/>
      <c r="L6" s="1176"/>
      <c r="M6" s="1165"/>
      <c r="N6" s="1168"/>
      <c r="O6" s="1208"/>
      <c r="P6" s="1150" t="s">
        <v>223</v>
      </c>
      <c r="Q6" s="1151"/>
      <c r="R6" s="1152" t="s">
        <v>223</v>
      </c>
      <c r="S6" s="1153"/>
      <c r="T6" s="1152" t="s">
        <v>223</v>
      </c>
      <c r="U6" s="1153"/>
      <c r="V6" s="1152" t="s">
        <v>224</v>
      </c>
      <c r="W6" s="1153"/>
      <c r="X6" s="172"/>
    </row>
    <row r="7" spans="1:28" s="35" customFormat="1" ht="81.599999999999994" customHeight="1" thickBot="1" x14ac:dyDescent="0.35">
      <c r="A7" s="1193"/>
      <c r="B7" s="1195"/>
      <c r="C7" s="1207"/>
      <c r="D7" s="1171"/>
      <c r="E7" s="1171"/>
      <c r="F7" s="1173"/>
      <c r="G7" s="1201"/>
      <c r="H7" s="1211"/>
      <c r="I7" s="1213"/>
      <c r="J7" s="1164"/>
      <c r="K7" s="1164"/>
      <c r="L7" s="1176"/>
      <c r="M7" s="1166"/>
      <c r="N7" s="1169"/>
      <c r="O7" s="1209"/>
      <c r="P7" s="652" t="s">
        <v>225</v>
      </c>
      <c r="Q7" s="653" t="s">
        <v>226</v>
      </c>
      <c r="R7" s="652" t="s">
        <v>225</v>
      </c>
      <c r="S7" s="653" t="s">
        <v>226</v>
      </c>
      <c r="T7" s="652" t="s">
        <v>225</v>
      </c>
      <c r="U7" s="653" t="s">
        <v>226</v>
      </c>
      <c r="V7" s="652" t="s">
        <v>225</v>
      </c>
      <c r="W7" s="653" t="s">
        <v>226</v>
      </c>
      <c r="X7" s="172"/>
    </row>
    <row r="8" spans="1:28" s="37" customFormat="1" ht="14.1" customHeight="1" thickBot="1" x14ac:dyDescent="0.35">
      <c r="A8" s="654">
        <v>1</v>
      </c>
      <c r="B8" s="655">
        <v>2</v>
      </c>
      <c r="C8" s="655">
        <v>3</v>
      </c>
      <c r="D8" s="655">
        <v>4</v>
      </c>
      <c r="E8" s="655">
        <v>5</v>
      </c>
      <c r="F8" s="655">
        <v>6</v>
      </c>
      <c r="G8" s="655">
        <v>7</v>
      </c>
      <c r="H8" s="655">
        <v>8</v>
      </c>
      <c r="I8" s="655">
        <v>9</v>
      </c>
      <c r="J8" s="655">
        <v>10</v>
      </c>
      <c r="K8" s="655">
        <v>11</v>
      </c>
      <c r="L8" s="655">
        <v>12</v>
      </c>
      <c r="M8" s="655">
        <v>13</v>
      </c>
      <c r="N8" s="655">
        <v>14</v>
      </c>
      <c r="O8" s="655">
        <v>15</v>
      </c>
      <c r="P8" s="655">
        <v>16</v>
      </c>
      <c r="Q8" s="655">
        <v>17</v>
      </c>
      <c r="R8" s="655">
        <v>18</v>
      </c>
      <c r="S8" s="655">
        <v>19</v>
      </c>
      <c r="T8" s="655">
        <v>20</v>
      </c>
      <c r="U8" s="655">
        <v>21</v>
      </c>
      <c r="V8" s="655">
        <v>22</v>
      </c>
      <c r="W8" s="656">
        <v>23</v>
      </c>
      <c r="X8" s="172"/>
    </row>
    <row r="9" spans="1:28" ht="31.8" customHeight="1" thickBot="1" x14ac:dyDescent="0.35">
      <c r="A9" s="1185" t="s">
        <v>227</v>
      </c>
      <c r="B9" s="1186"/>
      <c r="C9" s="1186"/>
      <c r="D9" s="1186"/>
      <c r="E9" s="1186"/>
      <c r="F9" s="1186"/>
      <c r="G9" s="1186"/>
      <c r="H9" s="1186"/>
      <c r="I9" s="1186"/>
      <c r="J9" s="1186"/>
      <c r="K9" s="1186"/>
      <c r="L9" s="1186"/>
      <c r="M9" s="1186"/>
      <c r="N9" s="1186"/>
      <c r="O9" s="1186"/>
      <c r="P9" s="1186"/>
      <c r="Q9" s="1186"/>
      <c r="R9" s="1186"/>
      <c r="S9" s="1186"/>
      <c r="T9" s="1186"/>
      <c r="U9" s="1186"/>
      <c r="V9" s="1186"/>
      <c r="W9" s="1187"/>
      <c r="Y9" s="1182" t="s">
        <v>63</v>
      </c>
      <c r="Z9" s="1183"/>
      <c r="AA9" s="1183"/>
      <c r="AB9" s="1184"/>
    </row>
    <row r="10" spans="1:28" ht="18" thickBot="1" x14ac:dyDescent="0.35">
      <c r="A10" s="1188" t="s">
        <v>228</v>
      </c>
      <c r="B10" s="1189"/>
      <c r="C10" s="1189"/>
      <c r="D10" s="1189"/>
      <c r="E10" s="1189"/>
      <c r="F10" s="1189"/>
      <c r="G10" s="1189"/>
      <c r="H10" s="1189"/>
      <c r="I10" s="1189"/>
      <c r="J10" s="1189"/>
      <c r="K10" s="1189"/>
      <c r="L10" s="1189"/>
      <c r="M10" s="1189"/>
      <c r="N10" s="1189"/>
      <c r="O10" s="1189"/>
      <c r="P10" s="1189"/>
      <c r="Q10" s="1189"/>
      <c r="R10" s="1189"/>
      <c r="S10" s="1189"/>
      <c r="T10" s="1189"/>
      <c r="U10" s="1189"/>
      <c r="V10" s="1189"/>
      <c r="W10" s="1190"/>
      <c r="Y10" s="169">
        <v>1</v>
      </c>
      <c r="Z10" s="170">
        <v>2</v>
      </c>
      <c r="AA10" s="170">
        <v>3</v>
      </c>
      <c r="AB10" s="171">
        <v>4</v>
      </c>
    </row>
    <row r="11" spans="1:28" s="47" customFormat="1" ht="27.6" x14ac:dyDescent="0.3">
      <c r="A11" s="615" t="s">
        <v>55</v>
      </c>
      <c r="B11" s="657" t="s">
        <v>143</v>
      </c>
      <c r="C11" s="328"/>
      <c r="D11" s="328">
        <v>1</v>
      </c>
      <c r="E11" s="328"/>
      <c r="F11" s="658"/>
      <c r="G11" s="625">
        <v>4</v>
      </c>
      <c r="H11" s="247">
        <f>G11*30</f>
        <v>120</v>
      </c>
      <c r="I11" s="676">
        <f>SUM(J11:M11)</f>
        <v>44</v>
      </c>
      <c r="J11" s="673">
        <v>30</v>
      </c>
      <c r="K11" s="248"/>
      <c r="L11" s="490"/>
      <c r="M11" s="662">
        <v>14</v>
      </c>
      <c r="N11" s="305"/>
      <c r="O11" s="305">
        <f t="shared" ref="O11:O19" si="0">H11-I11-N11</f>
        <v>76</v>
      </c>
      <c r="P11" s="257">
        <v>3</v>
      </c>
      <c r="Q11" s="700" t="s">
        <v>234</v>
      </c>
      <c r="R11" s="257"/>
      <c r="S11" s="703"/>
      <c r="T11" s="257"/>
      <c r="U11" s="703"/>
      <c r="V11" s="257"/>
      <c r="W11" s="700"/>
      <c r="X11" s="175">
        <f>I11/H11</f>
        <v>0.36666666666666664</v>
      </c>
      <c r="Y11" s="311">
        <v>4</v>
      </c>
      <c r="Z11" s="312"/>
      <c r="AA11" s="312"/>
      <c r="AB11" s="313"/>
    </row>
    <row r="12" spans="1:28" s="47" customFormat="1" ht="28.2" customHeight="1" x14ac:dyDescent="0.3">
      <c r="A12" s="615" t="s">
        <v>56</v>
      </c>
      <c r="B12" s="249" t="s">
        <v>100</v>
      </c>
      <c r="C12" s="238"/>
      <c r="D12" s="250">
        <v>1</v>
      </c>
      <c r="E12" s="238"/>
      <c r="F12" s="239"/>
      <c r="G12" s="240">
        <v>3</v>
      </c>
      <c r="H12" s="241">
        <f t="shared" ref="H12" si="1">G12*30</f>
        <v>90</v>
      </c>
      <c r="I12" s="677">
        <f t="shared" ref="I12" si="2">SUM(J12:M12)</f>
        <v>30</v>
      </c>
      <c r="J12" s="674">
        <v>16</v>
      </c>
      <c r="K12" s="242"/>
      <c r="L12" s="242"/>
      <c r="M12" s="663">
        <v>14</v>
      </c>
      <c r="N12" s="304"/>
      <c r="O12" s="303">
        <f t="shared" si="0"/>
        <v>60</v>
      </c>
      <c r="P12" s="236">
        <v>2</v>
      </c>
      <c r="Q12" s="661" t="s">
        <v>235</v>
      </c>
      <c r="R12" s="275"/>
      <c r="S12" s="704"/>
      <c r="T12" s="236"/>
      <c r="U12" s="661"/>
      <c r="V12" s="236"/>
      <c r="W12" s="701"/>
      <c r="X12" s="175">
        <f>I12/H12</f>
        <v>0.33333333333333331</v>
      </c>
      <c r="Y12" s="94">
        <v>3</v>
      </c>
      <c r="Z12" s="40"/>
      <c r="AA12" s="40"/>
      <c r="AB12" s="42"/>
    </row>
    <row r="13" spans="1:28" s="47" customFormat="1" x14ac:dyDescent="0.3">
      <c r="A13" s="615" t="s">
        <v>57</v>
      </c>
      <c r="B13" s="298" t="s">
        <v>84</v>
      </c>
      <c r="C13" s="293">
        <v>1</v>
      </c>
      <c r="D13" s="293"/>
      <c r="E13" s="293"/>
      <c r="F13" s="294"/>
      <c r="G13" s="233">
        <v>4</v>
      </c>
      <c r="H13" s="234">
        <f>G13*30</f>
        <v>120</v>
      </c>
      <c r="I13" s="353">
        <f t="shared" ref="I13" si="3">SUM(J13:M13)</f>
        <v>44</v>
      </c>
      <c r="J13" s="614">
        <v>14</v>
      </c>
      <c r="K13" s="295"/>
      <c r="L13" s="295"/>
      <c r="M13" s="664">
        <v>30</v>
      </c>
      <c r="N13" s="303">
        <v>30</v>
      </c>
      <c r="O13" s="496">
        <f>H13-I13</f>
        <v>76</v>
      </c>
      <c r="P13" s="236">
        <v>3</v>
      </c>
      <c r="Q13" s="707" t="s">
        <v>234</v>
      </c>
      <c r="R13" s="236"/>
      <c r="S13" s="701"/>
      <c r="T13" s="236"/>
      <c r="U13" s="701"/>
      <c r="V13" s="236"/>
      <c r="W13" s="701"/>
      <c r="X13" s="175">
        <f>I13/H13</f>
        <v>0.36666666666666664</v>
      </c>
      <c r="Y13" s="319">
        <v>4</v>
      </c>
      <c r="Z13" s="40"/>
      <c r="AA13" s="40"/>
      <c r="AB13" s="42"/>
    </row>
    <row r="14" spans="1:28" s="47" customFormat="1" ht="19.5" customHeight="1" thickBot="1" x14ac:dyDescent="0.35">
      <c r="A14" s="615" t="s">
        <v>58</v>
      </c>
      <c r="B14" s="249" t="s">
        <v>129</v>
      </c>
      <c r="C14" s="238"/>
      <c r="D14" s="650" t="s">
        <v>213</v>
      </c>
      <c r="E14" s="238"/>
      <c r="F14" s="239"/>
      <c r="G14" s="606">
        <v>3</v>
      </c>
      <c r="H14" s="607">
        <f>G14*30</f>
        <v>90</v>
      </c>
      <c r="I14" s="677">
        <f>SUM(J14:M14)</f>
        <v>60</v>
      </c>
      <c r="J14" s="675">
        <v>36</v>
      </c>
      <c r="K14" s="545"/>
      <c r="L14" s="545"/>
      <c r="M14" s="665">
        <v>24</v>
      </c>
      <c r="N14" s="304"/>
      <c r="O14" s="546">
        <f t="shared" ref="O14" si="4">H14-I14-N14</f>
        <v>30</v>
      </c>
      <c r="P14" s="608">
        <v>4</v>
      </c>
      <c r="Q14" s="661" t="s">
        <v>235</v>
      </c>
      <c r="R14" s="275"/>
      <c r="S14" s="704"/>
      <c r="T14" s="236"/>
      <c r="U14" s="661"/>
      <c r="V14" s="236"/>
      <c r="W14" s="701"/>
      <c r="X14" s="256">
        <f t="shared" ref="X14" si="5">I14/H14</f>
        <v>0.66666666666666663</v>
      </c>
      <c r="Y14" s="616">
        <v>3</v>
      </c>
      <c r="Z14" s="266"/>
      <c r="AA14" s="266"/>
      <c r="AB14" s="314"/>
    </row>
    <row r="15" spans="1:28" s="47" customFormat="1" x14ac:dyDescent="0.3">
      <c r="A15" s="615" t="s">
        <v>59</v>
      </c>
      <c r="B15" s="244" t="s">
        <v>86</v>
      </c>
      <c r="C15" s="231">
        <v>2</v>
      </c>
      <c r="D15" s="231">
        <v>1</v>
      </c>
      <c r="E15" s="231"/>
      <c r="F15" s="232"/>
      <c r="G15" s="233">
        <v>4</v>
      </c>
      <c r="H15" s="234">
        <f>G15*30</f>
        <v>120</v>
      </c>
      <c r="I15" s="353">
        <f>SUM(J15:M15)</f>
        <v>44</v>
      </c>
      <c r="J15" s="614">
        <v>14</v>
      </c>
      <c r="K15" s="235"/>
      <c r="L15" s="295"/>
      <c r="M15" s="666">
        <v>30</v>
      </c>
      <c r="N15" s="303">
        <v>30</v>
      </c>
      <c r="O15" s="303">
        <f t="shared" si="0"/>
        <v>46</v>
      </c>
      <c r="P15" s="236">
        <v>2</v>
      </c>
      <c r="Q15" s="701" t="s">
        <v>237</v>
      </c>
      <c r="R15" s="236">
        <v>1</v>
      </c>
      <c r="S15" s="701" t="s">
        <v>237</v>
      </c>
      <c r="T15" s="236"/>
      <c r="U15" s="661"/>
      <c r="V15" s="236"/>
      <c r="W15" s="701"/>
      <c r="X15" s="175">
        <f t="shared" ref="X15:X20" si="6">I15/H15</f>
        <v>0.36666666666666664</v>
      </c>
      <c r="Y15" s="94">
        <v>2</v>
      </c>
      <c r="Z15" s="40">
        <v>2</v>
      </c>
      <c r="AA15" s="40"/>
      <c r="AB15" s="42"/>
    </row>
    <row r="16" spans="1:28" s="47" customFormat="1" ht="41.4" x14ac:dyDescent="0.3">
      <c r="A16" s="615" t="s">
        <v>175</v>
      </c>
      <c r="B16" s="245" t="s">
        <v>85</v>
      </c>
      <c r="C16" s="231"/>
      <c r="D16" s="231">
        <v>2</v>
      </c>
      <c r="E16" s="231"/>
      <c r="F16" s="232"/>
      <c r="G16" s="233">
        <v>4</v>
      </c>
      <c r="H16" s="234">
        <f>G16*30</f>
        <v>120</v>
      </c>
      <c r="I16" s="353">
        <f>SUM(J16:M16)</f>
        <v>44</v>
      </c>
      <c r="J16" s="614">
        <v>16</v>
      </c>
      <c r="K16" s="235"/>
      <c r="L16" s="295"/>
      <c r="M16" s="666">
        <v>28</v>
      </c>
      <c r="N16" s="303"/>
      <c r="O16" s="303">
        <f t="shared" si="0"/>
        <v>76</v>
      </c>
      <c r="P16" s="236"/>
      <c r="Q16" s="701"/>
      <c r="R16" s="236">
        <v>3</v>
      </c>
      <c r="S16" s="707" t="s">
        <v>234</v>
      </c>
      <c r="T16" s="236"/>
      <c r="U16" s="661"/>
      <c r="V16" s="236"/>
      <c r="W16" s="701"/>
      <c r="X16" s="175">
        <f t="shared" si="6"/>
        <v>0.36666666666666664</v>
      </c>
      <c r="Y16" s="94"/>
      <c r="Z16" s="40">
        <v>4</v>
      </c>
      <c r="AA16" s="40"/>
      <c r="AB16" s="42"/>
    </row>
    <row r="17" spans="1:28" s="47" customFormat="1" x14ac:dyDescent="0.3">
      <c r="A17" s="615" t="s">
        <v>60</v>
      </c>
      <c r="B17" s="108" t="s">
        <v>87</v>
      </c>
      <c r="C17" s="231"/>
      <c r="D17" s="231">
        <v>2</v>
      </c>
      <c r="E17" s="231"/>
      <c r="F17" s="232"/>
      <c r="G17" s="233">
        <v>3</v>
      </c>
      <c r="H17" s="234">
        <f t="shared" ref="H17" si="7">G17*30</f>
        <v>90</v>
      </c>
      <c r="I17" s="353">
        <f t="shared" ref="I17" si="8">SUM(J17:M17)</f>
        <v>30</v>
      </c>
      <c r="J17" s="614">
        <v>16</v>
      </c>
      <c r="K17" s="235"/>
      <c r="L17" s="295"/>
      <c r="M17" s="666">
        <v>14</v>
      </c>
      <c r="N17" s="303"/>
      <c r="O17" s="303">
        <f t="shared" si="0"/>
        <v>60</v>
      </c>
      <c r="P17" s="236"/>
      <c r="Q17" s="701"/>
      <c r="R17" s="236">
        <v>2</v>
      </c>
      <c r="S17" s="661" t="s">
        <v>235</v>
      </c>
      <c r="T17" s="236"/>
      <c r="U17" s="661"/>
      <c r="V17" s="236"/>
      <c r="W17" s="701"/>
      <c r="X17" s="175">
        <f t="shared" si="6"/>
        <v>0.33333333333333331</v>
      </c>
      <c r="Y17" s="94"/>
      <c r="Z17" s="40">
        <v>3</v>
      </c>
      <c r="AA17" s="40"/>
      <c r="AB17" s="42"/>
    </row>
    <row r="18" spans="1:28" s="301" customFormat="1" x14ac:dyDescent="0.3">
      <c r="A18" s="615" t="s">
        <v>61</v>
      </c>
      <c r="B18" s="298" t="s">
        <v>139</v>
      </c>
      <c r="C18" s="293">
        <v>4</v>
      </c>
      <c r="D18" s="293">
        <v>2.2999999999999998</v>
      </c>
      <c r="E18" s="293"/>
      <c r="F18" s="294"/>
      <c r="G18" s="233">
        <v>6</v>
      </c>
      <c r="H18" s="234">
        <f>G18*30</f>
        <v>180</v>
      </c>
      <c r="I18" s="353">
        <f>SUM(J18:M18)</f>
        <v>88</v>
      </c>
      <c r="J18" s="614"/>
      <c r="K18" s="295"/>
      <c r="L18" s="295"/>
      <c r="M18" s="664">
        <v>88</v>
      </c>
      <c r="N18" s="303">
        <v>30</v>
      </c>
      <c r="O18" s="496">
        <f>H18-I18</f>
        <v>92</v>
      </c>
      <c r="P18" s="236"/>
      <c r="Q18" s="701"/>
      <c r="R18" s="236">
        <v>2</v>
      </c>
      <c r="S18" s="661" t="s">
        <v>235</v>
      </c>
      <c r="T18" s="236">
        <v>2</v>
      </c>
      <c r="U18" s="701" t="s">
        <v>243</v>
      </c>
      <c r="V18" s="236">
        <v>2</v>
      </c>
      <c r="W18" s="701" t="s">
        <v>237</v>
      </c>
      <c r="X18" s="175">
        <f t="shared" si="6"/>
        <v>0.48888888888888887</v>
      </c>
      <c r="Y18" s="94"/>
      <c r="Z18" s="321">
        <v>3</v>
      </c>
      <c r="AA18" s="321">
        <v>1</v>
      </c>
      <c r="AB18" s="322">
        <v>2</v>
      </c>
    </row>
    <row r="19" spans="1:28" s="47" customFormat="1" x14ac:dyDescent="0.3">
      <c r="A19" s="615" t="s">
        <v>211</v>
      </c>
      <c r="B19" s="237" t="s">
        <v>94</v>
      </c>
      <c r="C19" s="238"/>
      <c r="D19" s="238">
        <v>3</v>
      </c>
      <c r="E19" s="238"/>
      <c r="F19" s="239"/>
      <c r="G19" s="240">
        <v>3</v>
      </c>
      <c r="H19" s="241">
        <f t="shared" ref="H19" si="9">G19*30</f>
        <v>90</v>
      </c>
      <c r="I19" s="677">
        <f t="shared" ref="I19" si="10">SUM(J19:M19)</f>
        <v>30</v>
      </c>
      <c r="J19" s="674">
        <v>16</v>
      </c>
      <c r="K19" s="242"/>
      <c r="L19" s="242"/>
      <c r="M19" s="663">
        <v>14</v>
      </c>
      <c r="N19" s="304"/>
      <c r="O19" s="303">
        <f t="shared" si="0"/>
        <v>60</v>
      </c>
      <c r="P19" s="236"/>
      <c r="Q19" s="701"/>
      <c r="R19" s="275"/>
      <c r="S19" s="704"/>
      <c r="T19" s="236">
        <v>2</v>
      </c>
      <c r="U19" s="661" t="s">
        <v>235</v>
      </c>
      <c r="V19" s="236"/>
      <c r="W19" s="701"/>
      <c r="X19" s="175">
        <f t="shared" si="6"/>
        <v>0.33333333333333331</v>
      </c>
      <c r="Y19" s="94"/>
      <c r="Z19" s="40"/>
      <c r="AA19" s="40">
        <v>3</v>
      </c>
      <c r="AB19" s="42"/>
    </row>
    <row r="20" spans="1:28" s="47" customFormat="1" ht="16.2" thickBot="1" x14ac:dyDescent="0.35">
      <c r="A20" s="711" t="s">
        <v>212</v>
      </c>
      <c r="B20" s="712" t="s">
        <v>83</v>
      </c>
      <c r="C20" s="713"/>
      <c r="D20" s="714">
        <v>4</v>
      </c>
      <c r="E20" s="713"/>
      <c r="F20" s="715"/>
      <c r="G20" s="716">
        <v>3</v>
      </c>
      <c r="H20" s="717">
        <f>G20*30</f>
        <v>90</v>
      </c>
      <c r="I20" s="718">
        <f>SUM(J20:M20)</f>
        <v>30</v>
      </c>
      <c r="J20" s="719">
        <v>16</v>
      </c>
      <c r="K20" s="720"/>
      <c r="L20" s="721"/>
      <c r="M20" s="721">
        <v>14</v>
      </c>
      <c r="N20" s="722"/>
      <c r="O20" s="517">
        <f>H20-I20-N20</f>
        <v>60</v>
      </c>
      <c r="P20" s="698"/>
      <c r="Q20" s="702"/>
      <c r="R20" s="698"/>
      <c r="S20" s="705"/>
      <c r="T20" s="706"/>
      <c r="U20" s="699"/>
      <c r="V20" s="708">
        <v>2</v>
      </c>
      <c r="W20" s="709" t="s">
        <v>235</v>
      </c>
      <c r="X20" s="175">
        <f t="shared" si="6"/>
        <v>0.33333333333333331</v>
      </c>
      <c r="Y20" s="191"/>
      <c r="Z20" s="192"/>
      <c r="AA20" s="192"/>
      <c r="AB20" s="193">
        <v>3</v>
      </c>
    </row>
    <row r="21" spans="1:28" ht="16.2" thickBot="1" x14ac:dyDescent="0.35">
      <c r="A21" s="723"/>
      <c r="B21" s="724" t="s">
        <v>62</v>
      </c>
      <c r="C21" s="725">
        <v>3</v>
      </c>
      <c r="D21" s="726">
        <v>10</v>
      </c>
      <c r="E21" s="726"/>
      <c r="F21" s="727"/>
      <c r="G21" s="728">
        <f t="shared" ref="G21:P21" si="11">SUM(G11:G20)</f>
        <v>37</v>
      </c>
      <c r="H21" s="728">
        <f t="shared" si="11"/>
        <v>1110</v>
      </c>
      <c r="I21" s="728">
        <f t="shared" si="11"/>
        <v>444</v>
      </c>
      <c r="J21" s="728">
        <f t="shared" si="11"/>
        <v>174</v>
      </c>
      <c r="K21" s="728">
        <f t="shared" si="11"/>
        <v>0</v>
      </c>
      <c r="L21" s="728">
        <f t="shared" si="11"/>
        <v>0</v>
      </c>
      <c r="M21" s="728">
        <f t="shared" si="11"/>
        <v>270</v>
      </c>
      <c r="N21" s="728">
        <f t="shared" si="11"/>
        <v>90</v>
      </c>
      <c r="O21" s="728">
        <f t="shared" si="11"/>
        <v>636</v>
      </c>
      <c r="P21" s="96">
        <f t="shared" si="11"/>
        <v>14</v>
      </c>
      <c r="Q21" s="710">
        <v>16</v>
      </c>
      <c r="R21" s="96">
        <f>SUM(R11:R20)</f>
        <v>8</v>
      </c>
      <c r="S21" s="710">
        <v>12</v>
      </c>
      <c r="T21" s="96">
        <f>SUM(T11:T20)</f>
        <v>4</v>
      </c>
      <c r="U21" s="710">
        <v>4</v>
      </c>
      <c r="V21" s="96">
        <f>SUM(V11:V20)</f>
        <v>4</v>
      </c>
      <c r="W21" s="710">
        <v>5</v>
      </c>
      <c r="Y21" s="63"/>
      <c r="Z21" s="45"/>
      <c r="AA21" s="45"/>
      <c r="AB21" s="64"/>
    </row>
    <row r="22" spans="1:28" ht="16.2" thickBot="1" x14ac:dyDescent="0.35">
      <c r="A22" s="1218" t="s">
        <v>229</v>
      </c>
      <c r="B22" s="1219"/>
      <c r="C22" s="1219"/>
      <c r="D22" s="1219"/>
      <c r="E22" s="1219"/>
      <c r="F22" s="1219"/>
      <c r="G22" s="1219"/>
      <c r="H22" s="1219"/>
      <c r="I22" s="1219"/>
      <c r="J22" s="1219"/>
      <c r="K22" s="1219"/>
      <c r="L22" s="1219"/>
      <c r="M22" s="1219"/>
      <c r="N22" s="1219"/>
      <c r="O22" s="1219"/>
      <c r="P22" s="1220"/>
      <c r="Q22" s="1220"/>
      <c r="R22" s="1220"/>
      <c r="S22" s="1220"/>
      <c r="T22" s="1220"/>
      <c r="U22" s="1221"/>
      <c r="V22" s="1221"/>
      <c r="W22" s="1222"/>
      <c r="Y22" s="65"/>
      <c r="Z22" s="66"/>
      <c r="AA22" s="66"/>
      <c r="AB22" s="67"/>
    </row>
    <row r="23" spans="1:28" s="47" customFormat="1" x14ac:dyDescent="0.3">
      <c r="A23" s="609" t="s">
        <v>64</v>
      </c>
      <c r="B23" s="297" t="s">
        <v>125</v>
      </c>
      <c r="C23" s="130"/>
      <c r="D23" s="131">
        <v>1</v>
      </c>
      <c r="E23" s="150"/>
      <c r="F23" s="151"/>
      <c r="G23" s="152">
        <v>3</v>
      </c>
      <c r="H23" s="153">
        <f t="shared" ref="H23:H39" si="12">G23*30</f>
        <v>90</v>
      </c>
      <c r="I23" s="350">
        <f t="shared" ref="I23" si="13">SUM(J23:M23)</f>
        <v>30</v>
      </c>
      <c r="J23" s="678">
        <v>16</v>
      </c>
      <c r="K23" s="154"/>
      <c r="L23" s="154"/>
      <c r="M23" s="667">
        <v>14</v>
      </c>
      <c r="N23" s="306"/>
      <c r="O23" s="495">
        <f>H23-I23</f>
        <v>60</v>
      </c>
      <c r="P23" s="770">
        <v>2</v>
      </c>
      <c r="Q23" s="703" t="s">
        <v>235</v>
      </c>
      <c r="R23" s="777"/>
      <c r="S23" s="778"/>
      <c r="T23" s="777"/>
      <c r="U23" s="788"/>
      <c r="V23" s="777"/>
      <c r="W23" s="788"/>
      <c r="X23" s="175">
        <f t="shared" ref="X23:X35" si="14">I23/H23</f>
        <v>0.33333333333333331</v>
      </c>
      <c r="Y23" s="261">
        <v>3</v>
      </c>
      <c r="Z23" s="156"/>
      <c r="AA23" s="156"/>
      <c r="AB23" s="157"/>
    </row>
    <row r="24" spans="1:28" s="47" customFormat="1" x14ac:dyDescent="0.3">
      <c r="A24" s="610" t="s">
        <v>65</v>
      </c>
      <c r="B24" s="220" t="s">
        <v>116</v>
      </c>
      <c r="C24" s="130">
        <v>1</v>
      </c>
      <c r="D24" s="328"/>
      <c r="E24" s="144"/>
      <c r="F24" s="133"/>
      <c r="G24" s="218">
        <v>3</v>
      </c>
      <c r="H24" s="136">
        <f t="shared" si="12"/>
        <v>90</v>
      </c>
      <c r="I24" s="351">
        <f t="shared" ref="I24:I27" si="15">SUM(J24:M24)</f>
        <v>30</v>
      </c>
      <c r="J24" s="679">
        <v>16</v>
      </c>
      <c r="K24" s="195"/>
      <c r="L24" s="195"/>
      <c r="M24" s="668">
        <v>14</v>
      </c>
      <c r="N24" s="305">
        <v>30</v>
      </c>
      <c r="O24" s="496">
        <f t="shared" ref="O24:O35" si="16">H24-I24</f>
        <v>60</v>
      </c>
      <c r="P24" s="771">
        <v>2</v>
      </c>
      <c r="Q24" s="661" t="s">
        <v>235</v>
      </c>
      <c r="R24" s="773"/>
      <c r="S24" s="779"/>
      <c r="T24" s="773"/>
      <c r="U24" s="734"/>
      <c r="V24" s="773"/>
      <c r="W24" s="734"/>
      <c r="X24" s="175">
        <f t="shared" si="14"/>
        <v>0.33333333333333331</v>
      </c>
      <c r="Y24" s="264">
        <v>3</v>
      </c>
      <c r="Z24" s="183"/>
      <c r="AA24" s="183"/>
      <c r="AB24" s="184"/>
    </row>
    <row r="25" spans="1:28" s="47" customFormat="1" x14ac:dyDescent="0.3">
      <c r="A25" s="610" t="s">
        <v>66</v>
      </c>
      <c r="B25" s="194" t="s">
        <v>88</v>
      </c>
      <c r="C25" s="139"/>
      <c r="D25" s="258">
        <v>1</v>
      </c>
      <c r="E25" s="144"/>
      <c r="F25" s="145"/>
      <c r="G25" s="221">
        <v>3</v>
      </c>
      <c r="H25" s="136">
        <f t="shared" ref="H25" si="17">G25*30</f>
        <v>90</v>
      </c>
      <c r="I25" s="351">
        <f t="shared" si="15"/>
        <v>30</v>
      </c>
      <c r="J25" s="680">
        <v>16</v>
      </c>
      <c r="K25" s="146"/>
      <c r="L25" s="146"/>
      <c r="M25" s="669">
        <v>14</v>
      </c>
      <c r="N25" s="305"/>
      <c r="O25" s="496">
        <f t="shared" si="16"/>
        <v>60</v>
      </c>
      <c r="P25" s="771">
        <v>2</v>
      </c>
      <c r="Q25" s="661" t="s">
        <v>235</v>
      </c>
      <c r="R25" s="771"/>
      <c r="S25" s="660"/>
      <c r="T25" s="789"/>
      <c r="U25" s="701"/>
      <c r="V25" s="789"/>
      <c r="W25" s="701"/>
      <c r="X25" s="175">
        <f t="shared" si="14"/>
        <v>0.33333333333333331</v>
      </c>
      <c r="Y25" s="265">
        <v>3</v>
      </c>
      <c r="Z25" s="155"/>
      <c r="AA25" s="155"/>
      <c r="AB25" s="104"/>
    </row>
    <row r="26" spans="1:28" s="47" customFormat="1" x14ac:dyDescent="0.3">
      <c r="A26" s="610" t="s">
        <v>67</v>
      </c>
      <c r="B26" s="142" t="s">
        <v>89</v>
      </c>
      <c r="C26" s="135">
        <v>1.2</v>
      </c>
      <c r="D26" s="143"/>
      <c r="E26" s="144"/>
      <c r="F26" s="145"/>
      <c r="G26" s="769">
        <v>5</v>
      </c>
      <c r="H26" s="622">
        <f>G26*30</f>
        <v>150</v>
      </c>
      <c r="I26" s="351">
        <f>SUM(J26:M26)</f>
        <v>74</v>
      </c>
      <c r="J26" s="680">
        <v>44</v>
      </c>
      <c r="K26" s="146"/>
      <c r="L26" s="146"/>
      <c r="M26" s="669">
        <v>30</v>
      </c>
      <c r="N26" s="305">
        <v>60</v>
      </c>
      <c r="O26" s="496">
        <f>H26-I26</f>
        <v>76</v>
      </c>
      <c r="P26" s="771">
        <v>2</v>
      </c>
      <c r="Q26" s="701" t="s">
        <v>237</v>
      </c>
      <c r="R26" s="773">
        <v>3</v>
      </c>
      <c r="S26" s="661" t="s">
        <v>235</v>
      </c>
      <c r="T26" s="773"/>
      <c r="U26" s="734"/>
      <c r="V26" s="771"/>
      <c r="W26" s="707"/>
      <c r="X26" s="175">
        <f>I26/H26</f>
        <v>0.49333333333333335</v>
      </c>
      <c r="Y26" s="320">
        <v>2</v>
      </c>
      <c r="Z26" s="545">
        <v>3</v>
      </c>
      <c r="AA26" s="155"/>
      <c r="AB26" s="104"/>
    </row>
    <row r="27" spans="1:28" s="47" customFormat="1" x14ac:dyDescent="0.3">
      <c r="A27" s="610" t="s">
        <v>68</v>
      </c>
      <c r="B27" s="194" t="s">
        <v>91</v>
      </c>
      <c r="C27" s="618"/>
      <c r="D27" s="618">
        <v>2</v>
      </c>
      <c r="E27" s="132"/>
      <c r="F27" s="138"/>
      <c r="G27" s="619">
        <v>4</v>
      </c>
      <c r="H27" s="100">
        <f t="shared" ref="H27:H32" si="18">G27*30</f>
        <v>120</v>
      </c>
      <c r="I27" s="352">
        <f t="shared" si="15"/>
        <v>44</v>
      </c>
      <c r="J27" s="681">
        <v>30</v>
      </c>
      <c r="K27" s="137"/>
      <c r="L27" s="137"/>
      <c r="M27" s="670">
        <v>14</v>
      </c>
      <c r="N27" s="303"/>
      <c r="O27" s="496">
        <f t="shared" si="16"/>
        <v>76</v>
      </c>
      <c r="P27" s="772"/>
      <c r="Q27" s="735"/>
      <c r="R27" s="780">
        <v>3</v>
      </c>
      <c r="S27" s="707" t="s">
        <v>234</v>
      </c>
      <c r="T27" s="772"/>
      <c r="U27" s="735"/>
      <c r="V27" s="772"/>
      <c r="W27" s="735"/>
      <c r="X27" s="175">
        <f t="shared" si="14"/>
        <v>0.36666666666666664</v>
      </c>
      <c r="Y27" s="82"/>
      <c r="Z27" s="617">
        <v>4</v>
      </c>
      <c r="AA27" s="68"/>
      <c r="AB27" s="73"/>
    </row>
    <row r="28" spans="1:28" s="47" customFormat="1" x14ac:dyDescent="0.3">
      <c r="A28" s="610" t="s">
        <v>69</v>
      </c>
      <c r="B28" s="620" t="s">
        <v>140</v>
      </c>
      <c r="C28" s="302">
        <v>2</v>
      </c>
      <c r="D28" s="259"/>
      <c r="E28" s="132"/>
      <c r="F28" s="141"/>
      <c r="G28" s="623">
        <v>4</v>
      </c>
      <c r="H28" s="624">
        <f t="shared" si="18"/>
        <v>120</v>
      </c>
      <c r="I28" s="352">
        <f>SUM(J28:M28)</f>
        <v>44</v>
      </c>
      <c r="J28" s="682">
        <v>30</v>
      </c>
      <c r="K28" s="137"/>
      <c r="L28" s="137"/>
      <c r="M28" s="670">
        <v>14</v>
      </c>
      <c r="N28" s="303">
        <v>30</v>
      </c>
      <c r="O28" s="496">
        <f t="shared" si="16"/>
        <v>76</v>
      </c>
      <c r="P28" s="772"/>
      <c r="Q28" s="735"/>
      <c r="R28" s="260">
        <v>3</v>
      </c>
      <c r="S28" s="707" t="s">
        <v>234</v>
      </c>
      <c r="T28" s="772"/>
      <c r="U28" s="735"/>
      <c r="V28" s="772"/>
      <c r="W28" s="735"/>
      <c r="X28" s="175">
        <f t="shared" si="14"/>
        <v>0.36666666666666664</v>
      </c>
      <c r="Y28" s="82"/>
      <c r="Z28" s="68">
        <v>4</v>
      </c>
      <c r="AA28" s="68"/>
      <c r="AB28" s="73"/>
    </row>
    <row r="29" spans="1:28" x14ac:dyDescent="0.3">
      <c r="A29" s="610" t="s">
        <v>70</v>
      </c>
      <c r="B29" s="299" t="s">
        <v>118</v>
      </c>
      <c r="C29" s="328"/>
      <c r="D29" s="328">
        <v>2</v>
      </c>
      <c r="E29" s="131"/>
      <c r="F29" s="198"/>
      <c r="G29" s="625">
        <v>4</v>
      </c>
      <c r="H29" s="247">
        <f>G29*30</f>
        <v>120</v>
      </c>
      <c r="I29" s="351">
        <f>SUM(J29:M29)</f>
        <v>44</v>
      </c>
      <c r="J29" s="680">
        <v>30</v>
      </c>
      <c r="K29" s="146"/>
      <c r="L29" s="146"/>
      <c r="M29" s="669">
        <v>14</v>
      </c>
      <c r="N29" s="305"/>
      <c r="O29" s="496">
        <f t="shared" si="16"/>
        <v>76</v>
      </c>
      <c r="P29" s="771"/>
      <c r="Q29" s="707"/>
      <c r="R29" s="276">
        <v>3</v>
      </c>
      <c r="S29" s="707" t="s">
        <v>234</v>
      </c>
      <c r="T29" s="789"/>
      <c r="U29" s="701"/>
      <c r="V29" s="789"/>
      <c r="W29" s="701"/>
      <c r="X29" s="173">
        <f t="shared" si="14"/>
        <v>0.36666666666666664</v>
      </c>
      <c r="Y29" s="191"/>
      <c r="Z29" s="192">
        <v>4</v>
      </c>
      <c r="AA29" s="192"/>
      <c r="AB29" s="193"/>
    </row>
    <row r="30" spans="1:28" s="47" customFormat="1" x14ac:dyDescent="0.3">
      <c r="A30" s="610" t="s">
        <v>71</v>
      </c>
      <c r="B30" s="194" t="s">
        <v>90</v>
      </c>
      <c r="C30" s="621">
        <v>3</v>
      </c>
      <c r="D30" s="246"/>
      <c r="E30" s="132"/>
      <c r="F30" s="133"/>
      <c r="G30" s="626">
        <v>3</v>
      </c>
      <c r="H30" s="622">
        <f>G30*30</f>
        <v>90</v>
      </c>
      <c r="I30" s="351">
        <f>SUM(J30:M30)</f>
        <v>30</v>
      </c>
      <c r="J30" s="682">
        <v>16</v>
      </c>
      <c r="K30" s="134"/>
      <c r="L30" s="137"/>
      <c r="M30" s="670">
        <v>14</v>
      </c>
      <c r="N30" s="305">
        <v>30</v>
      </c>
      <c r="O30" s="496">
        <f t="shared" si="16"/>
        <v>60</v>
      </c>
      <c r="P30" s="773"/>
      <c r="Q30" s="734"/>
      <c r="R30" s="773"/>
      <c r="S30" s="779"/>
      <c r="T30" s="773">
        <v>2</v>
      </c>
      <c r="U30" s="661" t="s">
        <v>235</v>
      </c>
      <c r="V30" s="773"/>
      <c r="W30" s="734"/>
      <c r="X30" s="175">
        <f t="shared" si="14"/>
        <v>0.33333333333333331</v>
      </c>
      <c r="Y30" s="82"/>
      <c r="Z30" s="68"/>
      <c r="AA30" s="68">
        <v>3</v>
      </c>
      <c r="AB30" s="73"/>
    </row>
    <row r="31" spans="1:28" s="47" customFormat="1" x14ac:dyDescent="0.3">
      <c r="A31" s="610" t="s">
        <v>95</v>
      </c>
      <c r="B31" s="297" t="s">
        <v>119</v>
      </c>
      <c r="C31" s="302"/>
      <c r="D31" s="258">
        <v>3</v>
      </c>
      <c r="E31" s="140"/>
      <c r="F31" s="141"/>
      <c r="G31" s="627">
        <v>4</v>
      </c>
      <c r="H31" s="628">
        <f>G31*30</f>
        <v>120</v>
      </c>
      <c r="I31" s="354">
        <f t="shared" ref="I31" si="19">SUM(J31:M31)</f>
        <v>44</v>
      </c>
      <c r="J31" s="683">
        <v>30</v>
      </c>
      <c r="K31" s="137"/>
      <c r="L31" s="137"/>
      <c r="M31" s="670">
        <v>14</v>
      </c>
      <c r="N31" s="304"/>
      <c r="O31" s="496">
        <f t="shared" si="16"/>
        <v>76</v>
      </c>
      <c r="P31" s="772"/>
      <c r="Q31" s="735"/>
      <c r="R31" s="772"/>
      <c r="S31" s="781"/>
      <c r="T31" s="772">
        <v>3</v>
      </c>
      <c r="U31" s="707" t="s">
        <v>234</v>
      </c>
      <c r="V31" s="772"/>
      <c r="W31" s="735"/>
      <c r="X31" s="175">
        <f t="shared" si="14"/>
        <v>0.36666666666666664</v>
      </c>
      <c r="Y31" s="82"/>
      <c r="Z31" s="68"/>
      <c r="AA31" s="68">
        <v>4</v>
      </c>
      <c r="AB31" s="73"/>
    </row>
    <row r="32" spans="1:28" s="47" customFormat="1" x14ac:dyDescent="0.3">
      <c r="A32" s="610" t="s">
        <v>122</v>
      </c>
      <c r="B32" s="194" t="s">
        <v>92</v>
      </c>
      <c r="C32" s="302">
        <v>4</v>
      </c>
      <c r="D32" s="302">
        <v>3</v>
      </c>
      <c r="E32" s="132"/>
      <c r="F32" s="147"/>
      <c r="G32" s="649">
        <v>9</v>
      </c>
      <c r="H32" s="102">
        <f t="shared" si="18"/>
        <v>270</v>
      </c>
      <c r="I32" s="355">
        <f>SUM(J32:M32)</f>
        <v>134</v>
      </c>
      <c r="J32" s="684">
        <v>74</v>
      </c>
      <c r="K32" s="195"/>
      <c r="L32" s="195"/>
      <c r="M32" s="668">
        <v>60</v>
      </c>
      <c r="N32" s="308">
        <v>30</v>
      </c>
      <c r="O32" s="496">
        <f t="shared" si="16"/>
        <v>136</v>
      </c>
      <c r="P32" s="774"/>
      <c r="Q32" s="736"/>
      <c r="R32" s="782"/>
      <c r="S32" s="783"/>
      <c r="T32" s="782">
        <v>4</v>
      </c>
      <c r="U32" s="707" t="s">
        <v>234</v>
      </c>
      <c r="V32" s="790">
        <v>5</v>
      </c>
      <c r="W32" s="736" t="s">
        <v>244</v>
      </c>
      <c r="X32" s="175">
        <f t="shared" si="14"/>
        <v>0.49629629629629629</v>
      </c>
      <c r="Y32" s="82"/>
      <c r="Z32" s="68"/>
      <c r="AA32" s="617">
        <v>4</v>
      </c>
      <c r="AB32" s="648">
        <v>5</v>
      </c>
    </row>
    <row r="33" spans="1:30" s="47" customFormat="1" x14ac:dyDescent="0.3">
      <c r="A33" s="610" t="s">
        <v>123</v>
      </c>
      <c r="B33" s="220" t="s">
        <v>117</v>
      </c>
      <c r="C33" s="302"/>
      <c r="D33" s="302">
        <v>4</v>
      </c>
      <c r="E33" s="132"/>
      <c r="F33" s="147"/>
      <c r="G33" s="629">
        <v>4</v>
      </c>
      <c r="H33" s="234">
        <f>G33*30</f>
        <v>120</v>
      </c>
      <c r="I33" s="352">
        <f>SUM(J33:M33)</f>
        <v>44</v>
      </c>
      <c r="J33" s="679">
        <v>30</v>
      </c>
      <c r="K33" s="195"/>
      <c r="L33" s="195"/>
      <c r="M33" s="668">
        <v>14</v>
      </c>
      <c r="N33" s="303"/>
      <c r="O33" s="496">
        <f t="shared" si="16"/>
        <v>76</v>
      </c>
      <c r="P33" s="774"/>
      <c r="Q33" s="737"/>
      <c r="R33" s="775"/>
      <c r="S33" s="784"/>
      <c r="T33" s="775"/>
      <c r="U33" s="737"/>
      <c r="V33" s="775">
        <v>3</v>
      </c>
      <c r="W33" s="707" t="s">
        <v>234</v>
      </c>
      <c r="X33" s="173">
        <f t="shared" si="14"/>
        <v>0.36666666666666664</v>
      </c>
      <c r="Y33" s="82"/>
      <c r="Z33" s="68"/>
      <c r="AA33" s="68"/>
      <c r="AB33" s="73">
        <v>4</v>
      </c>
    </row>
    <row r="34" spans="1:30" s="47" customFormat="1" x14ac:dyDescent="0.3">
      <c r="A34" s="610" t="s">
        <v>138</v>
      </c>
      <c r="B34" s="300" t="s">
        <v>121</v>
      </c>
      <c r="C34" s="185">
        <v>4</v>
      </c>
      <c r="D34" s="185"/>
      <c r="E34" s="186"/>
      <c r="F34" s="187"/>
      <c r="G34" s="630">
        <v>4</v>
      </c>
      <c r="H34" s="234">
        <f t="shared" ref="H34" si="20">G34*30</f>
        <v>120</v>
      </c>
      <c r="I34" s="352">
        <f t="shared" ref="I34" si="21">SUM(J34:M34)</f>
        <v>44</v>
      </c>
      <c r="J34" s="685">
        <v>30</v>
      </c>
      <c r="K34" s="196"/>
      <c r="L34" s="196"/>
      <c r="M34" s="671">
        <v>14</v>
      </c>
      <c r="N34" s="303">
        <v>30</v>
      </c>
      <c r="O34" s="496">
        <f t="shared" si="16"/>
        <v>76</v>
      </c>
      <c r="P34" s="775"/>
      <c r="Q34" s="737"/>
      <c r="R34" s="775"/>
      <c r="S34" s="784"/>
      <c r="T34" s="775"/>
      <c r="U34" s="737"/>
      <c r="V34" s="775">
        <v>3</v>
      </c>
      <c r="W34" s="707" t="s">
        <v>234</v>
      </c>
      <c r="X34" s="173">
        <f t="shared" si="14"/>
        <v>0.36666666666666664</v>
      </c>
      <c r="Y34" s="188"/>
      <c r="Z34" s="189"/>
      <c r="AA34" s="189"/>
      <c r="AB34" s="262">
        <v>4</v>
      </c>
    </row>
    <row r="35" spans="1:30" s="47" customFormat="1" ht="16.2" thickBot="1" x14ac:dyDescent="0.35">
      <c r="A35" s="611" t="s">
        <v>124</v>
      </c>
      <c r="B35" s="510" t="s">
        <v>120</v>
      </c>
      <c r="C35" s="511">
        <v>4</v>
      </c>
      <c r="D35" s="512"/>
      <c r="E35" s="186"/>
      <c r="F35" s="513"/>
      <c r="G35" s="514">
        <v>6</v>
      </c>
      <c r="H35" s="515">
        <f t="shared" ref="H35:H36" si="22">G35*30</f>
        <v>180</v>
      </c>
      <c r="I35" s="530">
        <f t="shared" ref="I35" si="23">SUM(J35:M35)</f>
        <v>70</v>
      </c>
      <c r="J35" s="686">
        <v>36</v>
      </c>
      <c r="K35" s="516"/>
      <c r="L35" s="197"/>
      <c r="M35" s="672">
        <v>34</v>
      </c>
      <c r="N35" s="517">
        <v>30</v>
      </c>
      <c r="O35" s="518">
        <f t="shared" si="16"/>
        <v>110</v>
      </c>
      <c r="P35" s="776"/>
      <c r="Q35" s="702"/>
      <c r="R35" s="776"/>
      <c r="S35" s="705"/>
      <c r="T35" s="776"/>
      <c r="U35" s="702"/>
      <c r="V35" s="776">
        <v>5</v>
      </c>
      <c r="W35" s="702" t="s">
        <v>236</v>
      </c>
      <c r="X35" s="175">
        <f t="shared" si="14"/>
        <v>0.3888888888888889</v>
      </c>
      <c r="Y35" s="105"/>
      <c r="Z35" s="106"/>
      <c r="AA35" s="106"/>
      <c r="AB35" s="263">
        <v>6</v>
      </c>
    </row>
    <row r="36" spans="1:30" ht="22.2" customHeight="1" thickBot="1" x14ac:dyDescent="0.35">
      <c r="A36" s="631" t="s">
        <v>179</v>
      </c>
      <c r="B36" s="632" t="s">
        <v>180</v>
      </c>
      <c r="C36" s="520"/>
      <c r="D36" s="521"/>
      <c r="E36" s="522"/>
      <c r="F36" s="523">
        <v>4</v>
      </c>
      <c r="G36" s="524">
        <v>1</v>
      </c>
      <c r="H36" s="525">
        <f t="shared" si="22"/>
        <v>30</v>
      </c>
      <c r="I36" s="689"/>
      <c r="J36" s="687"/>
      <c r="K36" s="526"/>
      <c r="L36" s="527"/>
      <c r="M36" s="527"/>
      <c r="N36" s="528"/>
      <c r="O36" s="528">
        <f>H36</f>
        <v>30</v>
      </c>
      <c r="P36" s="529"/>
      <c r="Q36" s="738"/>
      <c r="R36" s="529"/>
      <c r="S36" s="785"/>
      <c r="T36" s="529"/>
      <c r="U36" s="738"/>
      <c r="V36" s="529"/>
      <c r="W36" s="738" t="s">
        <v>243</v>
      </c>
      <c r="X36" s="175"/>
      <c r="Y36" s="199"/>
      <c r="Z36" s="200"/>
      <c r="AA36" s="201"/>
      <c r="AB36" s="202">
        <v>1</v>
      </c>
    </row>
    <row r="37" spans="1:30" x14ac:dyDescent="0.3">
      <c r="A37" s="222" t="s">
        <v>72</v>
      </c>
      <c r="B37" s="519" t="s">
        <v>111</v>
      </c>
      <c r="C37" s="223"/>
      <c r="D37" s="224">
        <v>2</v>
      </c>
      <c r="E37" s="135"/>
      <c r="F37" s="225"/>
      <c r="G37" s="226">
        <v>6</v>
      </c>
      <c r="H37" s="227">
        <f t="shared" si="12"/>
        <v>180</v>
      </c>
      <c r="I37" s="690"/>
      <c r="J37" s="688"/>
      <c r="K37" s="228"/>
      <c r="L37" s="229"/>
      <c r="M37" s="229"/>
      <c r="N37" s="309"/>
      <c r="O37" s="309">
        <f>H37</f>
        <v>180</v>
      </c>
      <c r="P37" s="219"/>
      <c r="Q37" s="661" t="s">
        <v>235</v>
      </c>
      <c r="R37" s="219"/>
      <c r="S37" s="661" t="s">
        <v>235</v>
      </c>
      <c r="T37" s="219"/>
      <c r="U37" s="739"/>
      <c r="V37" s="219"/>
      <c r="W37" s="739"/>
      <c r="X37" s="175"/>
      <c r="Y37" s="199">
        <v>3</v>
      </c>
      <c r="Z37" s="200">
        <v>3</v>
      </c>
      <c r="AA37" s="201"/>
      <c r="AB37" s="202"/>
    </row>
    <row r="38" spans="1:30" x14ac:dyDescent="0.3">
      <c r="A38" s="107" t="s">
        <v>73</v>
      </c>
      <c r="B38" s="108" t="s">
        <v>74</v>
      </c>
      <c r="C38" s="69"/>
      <c r="D38" s="70">
        <v>4</v>
      </c>
      <c r="E38" s="70"/>
      <c r="F38" s="109"/>
      <c r="G38" s="101">
        <v>6</v>
      </c>
      <c r="H38" s="102">
        <f t="shared" si="12"/>
        <v>180</v>
      </c>
      <c r="I38" s="691"/>
      <c r="J38" s="103"/>
      <c r="K38" s="110"/>
      <c r="L38" s="111"/>
      <c r="M38" s="111"/>
      <c r="N38" s="307"/>
      <c r="O38" s="307">
        <f>H38</f>
        <v>180</v>
      </c>
      <c r="P38" s="112"/>
      <c r="Q38" s="740"/>
      <c r="R38" s="112"/>
      <c r="S38" s="786"/>
      <c r="T38" s="112"/>
      <c r="U38" s="661" t="s">
        <v>235</v>
      </c>
      <c r="V38" s="112"/>
      <c r="W38" s="661" t="s">
        <v>235</v>
      </c>
      <c r="X38" s="175"/>
      <c r="Y38" s="203"/>
      <c r="Z38" s="204"/>
      <c r="AA38" s="205">
        <v>3</v>
      </c>
      <c r="AB38" s="206">
        <v>3</v>
      </c>
    </row>
    <row r="39" spans="1:30" ht="16.2" thickBot="1" x14ac:dyDescent="0.35">
      <c r="A39" s="107" t="s">
        <v>182</v>
      </c>
      <c r="B39" s="71" t="s">
        <v>93</v>
      </c>
      <c r="C39" s="72">
        <v>4</v>
      </c>
      <c r="D39" s="72"/>
      <c r="E39" s="72"/>
      <c r="F39" s="113"/>
      <c r="G39" s="114">
        <v>2</v>
      </c>
      <c r="H39" s="115">
        <f t="shared" si="12"/>
        <v>60</v>
      </c>
      <c r="I39" s="692"/>
      <c r="J39" s="116"/>
      <c r="K39" s="117"/>
      <c r="L39" s="118"/>
      <c r="M39" s="118"/>
      <c r="N39" s="310"/>
      <c r="O39" s="310">
        <f>H39</f>
        <v>60</v>
      </c>
      <c r="P39" s="119"/>
      <c r="Q39" s="741"/>
      <c r="R39" s="119"/>
      <c r="S39" s="787"/>
      <c r="T39" s="119"/>
      <c r="U39" s="741"/>
      <c r="V39" s="119"/>
      <c r="W39" s="701" t="s">
        <v>237</v>
      </c>
      <c r="X39" s="175"/>
      <c r="Y39" s="85"/>
      <c r="Z39" s="86"/>
      <c r="AA39" s="76"/>
      <c r="AB39" s="77">
        <v>2</v>
      </c>
    </row>
    <row r="40" spans="1:30" ht="16.2" thickBot="1" x14ac:dyDescent="0.35">
      <c r="A40" s="729"/>
      <c r="B40" s="730" t="s">
        <v>75</v>
      </c>
      <c r="C40" s="730">
        <v>9</v>
      </c>
      <c r="D40" s="730">
        <v>9</v>
      </c>
      <c r="E40" s="730"/>
      <c r="F40" s="731">
        <v>1</v>
      </c>
      <c r="G40" s="732">
        <f t="shared" ref="G40:P40" si="24">SUM(G23:G39)</f>
        <v>71</v>
      </c>
      <c r="H40" s="732">
        <f t="shared" si="24"/>
        <v>2130</v>
      </c>
      <c r="I40" s="732">
        <f t="shared" si="24"/>
        <v>662</v>
      </c>
      <c r="J40" s="732">
        <f t="shared" si="24"/>
        <v>398</v>
      </c>
      <c r="K40" s="732">
        <f t="shared" si="24"/>
        <v>0</v>
      </c>
      <c r="L40" s="732">
        <f t="shared" si="24"/>
        <v>0</v>
      </c>
      <c r="M40" s="732">
        <f t="shared" si="24"/>
        <v>264</v>
      </c>
      <c r="N40" s="732">
        <f t="shared" si="24"/>
        <v>240</v>
      </c>
      <c r="O40" s="733">
        <f t="shared" si="24"/>
        <v>1468</v>
      </c>
      <c r="P40" s="729">
        <f t="shared" si="24"/>
        <v>8</v>
      </c>
      <c r="Q40" s="710">
        <v>14</v>
      </c>
      <c r="R40" s="729">
        <f>SUM(R23:R39)</f>
        <v>12</v>
      </c>
      <c r="S40" s="710">
        <v>18</v>
      </c>
      <c r="T40" s="729">
        <f>SUM(T23:T39)</f>
        <v>9</v>
      </c>
      <c r="U40" s="710">
        <v>14</v>
      </c>
      <c r="V40" s="729">
        <f>SUM(V23:V39)</f>
        <v>16</v>
      </c>
      <c r="W40" s="710">
        <v>25</v>
      </c>
      <c r="X40" s="174"/>
      <c r="Y40" s="78"/>
      <c r="Z40" s="79"/>
      <c r="AA40" s="79"/>
      <c r="AB40" s="80"/>
    </row>
    <row r="41" spans="1:30" s="482" customFormat="1" ht="37.200000000000003" customHeight="1" thickBot="1" x14ac:dyDescent="0.35">
      <c r="A41" s="1237" t="s">
        <v>242</v>
      </c>
      <c r="B41" s="1238"/>
      <c r="C41" s="764">
        <f t="shared" ref="C41:W41" si="25">C21+C40</f>
        <v>12</v>
      </c>
      <c r="D41" s="764">
        <f t="shared" si="25"/>
        <v>19</v>
      </c>
      <c r="E41" s="764">
        <f t="shared" si="25"/>
        <v>0</v>
      </c>
      <c r="F41" s="764">
        <f t="shared" si="25"/>
        <v>1</v>
      </c>
      <c r="G41" s="764">
        <f t="shared" si="25"/>
        <v>108</v>
      </c>
      <c r="H41" s="764">
        <f t="shared" si="25"/>
        <v>3240</v>
      </c>
      <c r="I41" s="764">
        <f t="shared" si="25"/>
        <v>1106</v>
      </c>
      <c r="J41" s="764">
        <f t="shared" si="25"/>
        <v>572</v>
      </c>
      <c r="K41" s="764">
        <f t="shared" si="25"/>
        <v>0</v>
      </c>
      <c r="L41" s="764">
        <f t="shared" si="25"/>
        <v>0</v>
      </c>
      <c r="M41" s="764">
        <f t="shared" si="25"/>
        <v>534</v>
      </c>
      <c r="N41" s="764">
        <f t="shared" si="25"/>
        <v>330</v>
      </c>
      <c r="O41" s="764">
        <f t="shared" si="25"/>
        <v>2104</v>
      </c>
      <c r="P41" s="764">
        <f t="shared" si="25"/>
        <v>22</v>
      </c>
      <c r="Q41" s="768">
        <f t="shared" si="25"/>
        <v>30</v>
      </c>
      <c r="R41" s="764">
        <f t="shared" si="25"/>
        <v>20</v>
      </c>
      <c r="S41" s="768">
        <f t="shared" si="25"/>
        <v>30</v>
      </c>
      <c r="T41" s="764">
        <f t="shared" si="25"/>
        <v>13</v>
      </c>
      <c r="U41" s="768">
        <f t="shared" si="25"/>
        <v>18</v>
      </c>
      <c r="V41" s="764">
        <f t="shared" si="25"/>
        <v>20</v>
      </c>
      <c r="W41" s="768">
        <f t="shared" si="25"/>
        <v>30</v>
      </c>
      <c r="X41" s="766"/>
      <c r="Y41" s="766"/>
      <c r="Z41" s="487"/>
      <c r="AA41" s="487"/>
      <c r="AB41" s="791"/>
      <c r="AC41" s="791"/>
      <c r="AD41" s="767"/>
    </row>
    <row r="42" spans="1:30" ht="33.6" customHeight="1" thickBot="1" x14ac:dyDescent="0.35">
      <c r="A42" s="1216" t="s">
        <v>230</v>
      </c>
      <c r="B42" s="1217"/>
      <c r="C42" s="1217"/>
      <c r="D42" s="1217"/>
      <c r="E42" s="1217"/>
      <c r="F42" s="1217"/>
      <c r="G42" s="1217"/>
      <c r="H42" s="1217"/>
      <c r="I42" s="1217"/>
      <c r="J42" s="1217"/>
      <c r="K42" s="1217"/>
      <c r="L42" s="1217"/>
      <c r="M42" s="1217"/>
      <c r="N42" s="1217"/>
      <c r="O42" s="1217"/>
      <c r="P42" s="1186"/>
      <c r="Q42" s="1186"/>
      <c r="R42" s="1186"/>
      <c r="S42" s="1186"/>
      <c r="T42" s="1186"/>
      <c r="U42" s="1186"/>
      <c r="V42" s="1186"/>
      <c r="W42" s="1187"/>
      <c r="Y42" s="81"/>
      <c r="Z42" s="74"/>
      <c r="AA42" s="74"/>
      <c r="AB42" s="75"/>
    </row>
    <row r="43" spans="1:30" ht="15.6" customHeight="1" thickBot="1" x14ac:dyDescent="0.35">
      <c r="A43" s="532" t="s">
        <v>231</v>
      </c>
      <c r="B43" s="1225" t="s">
        <v>178</v>
      </c>
      <c r="C43" s="498"/>
      <c r="D43" s="499">
        <v>3</v>
      </c>
      <c r="E43" s="500"/>
      <c r="F43" s="633"/>
      <c r="G43" s="634">
        <v>4</v>
      </c>
      <c r="H43" s="696">
        <f>G43*30</f>
        <v>120</v>
      </c>
      <c r="I43" s="694">
        <v>44</v>
      </c>
      <c r="J43" s="638"/>
      <c r="K43" s="499"/>
      <c r="L43" s="635"/>
      <c r="M43" s="635"/>
      <c r="N43" s="636"/>
      <c r="O43" s="636">
        <f>H43-I43</f>
        <v>76</v>
      </c>
      <c r="P43" s="637"/>
      <c r="Q43" s="792"/>
      <c r="R43" s="637"/>
      <c r="S43" s="792"/>
      <c r="T43" s="798">
        <v>3</v>
      </c>
      <c r="U43" s="700" t="s">
        <v>234</v>
      </c>
      <c r="V43" s="798"/>
      <c r="W43" s="742"/>
      <c r="X43" s="173">
        <f>I43/H43</f>
        <v>0.36666666666666664</v>
      </c>
      <c r="Y43" s="83"/>
      <c r="Z43" s="84"/>
      <c r="AA43" s="267">
        <v>4</v>
      </c>
      <c r="AB43" s="268"/>
    </row>
    <row r="44" spans="1:30" ht="16.2" thickBot="1" x14ac:dyDescent="0.35">
      <c r="A44" s="533" t="s">
        <v>232</v>
      </c>
      <c r="B44" s="1226"/>
      <c r="C44" s="502"/>
      <c r="D44" s="503">
        <v>3</v>
      </c>
      <c r="E44" s="502"/>
      <c r="F44" s="504"/>
      <c r="G44" s="505">
        <v>4</v>
      </c>
      <c r="H44" s="506">
        <f>G44*30</f>
        <v>120</v>
      </c>
      <c r="I44" s="506">
        <v>44</v>
      </c>
      <c r="J44" s="693"/>
      <c r="K44" s="507"/>
      <c r="L44" s="508"/>
      <c r="M44" s="508"/>
      <c r="N44" s="639"/>
      <c r="O44" s="640">
        <f>H44-I44</f>
        <v>76</v>
      </c>
      <c r="P44" s="509"/>
      <c r="Q44" s="743"/>
      <c r="R44" s="796"/>
      <c r="S44" s="797"/>
      <c r="T44" s="509">
        <v>3</v>
      </c>
      <c r="U44" s="707" t="s">
        <v>234</v>
      </c>
      <c r="V44" s="509"/>
      <c r="W44" s="743"/>
      <c r="X44" s="173">
        <f>I44/H44</f>
        <v>0.36666666666666664</v>
      </c>
      <c r="Y44" s="315"/>
      <c r="Z44" s="316"/>
      <c r="AA44" s="317">
        <v>4</v>
      </c>
      <c r="AB44" s="318"/>
    </row>
    <row r="45" spans="1:30" ht="16.2" thickBot="1" x14ac:dyDescent="0.35">
      <c r="A45" s="534" t="s">
        <v>233</v>
      </c>
      <c r="B45" s="1227"/>
      <c r="C45" s="501"/>
      <c r="D45" s="641">
        <v>3</v>
      </c>
      <c r="E45" s="497"/>
      <c r="F45" s="642"/>
      <c r="G45" s="643">
        <v>4</v>
      </c>
      <c r="H45" s="697">
        <f>G45*30</f>
        <v>120</v>
      </c>
      <c r="I45" s="695">
        <v>44</v>
      </c>
      <c r="J45" s="647"/>
      <c r="K45" s="641"/>
      <c r="L45" s="644"/>
      <c r="M45" s="644"/>
      <c r="N45" s="645"/>
      <c r="O45" s="645">
        <f>H45-I45</f>
        <v>76</v>
      </c>
      <c r="P45" s="646"/>
      <c r="Q45" s="793"/>
      <c r="R45" s="646"/>
      <c r="S45" s="793"/>
      <c r="T45" s="799">
        <v>3</v>
      </c>
      <c r="U45" s="707" t="s">
        <v>234</v>
      </c>
      <c r="V45" s="799"/>
      <c r="W45" s="744"/>
      <c r="X45" s="173">
        <f>I45/H45</f>
        <v>0.36666666666666664</v>
      </c>
      <c r="Y45" s="85"/>
      <c r="Z45" s="86"/>
      <c r="AA45" s="76">
        <v>4</v>
      </c>
      <c r="AB45" s="77"/>
    </row>
    <row r="46" spans="1:30" s="47" customFormat="1" ht="32.4" customHeight="1" thickBot="1" x14ac:dyDescent="0.35">
      <c r="A46" s="1237" t="s">
        <v>177</v>
      </c>
      <c r="B46" s="1238"/>
      <c r="C46" s="730"/>
      <c r="D46" s="730">
        <v>3</v>
      </c>
      <c r="E46" s="730"/>
      <c r="F46" s="731"/>
      <c r="G46" s="732">
        <f t="shared" ref="G46:T46" si="26">SUM(G43:G45)</f>
        <v>12</v>
      </c>
      <c r="H46" s="732">
        <f t="shared" si="26"/>
        <v>360</v>
      </c>
      <c r="I46" s="732">
        <f t="shared" si="26"/>
        <v>132</v>
      </c>
      <c r="J46" s="732">
        <f t="shared" si="26"/>
        <v>0</v>
      </c>
      <c r="K46" s="732">
        <f t="shared" si="26"/>
        <v>0</v>
      </c>
      <c r="L46" s="732">
        <f t="shared" ref="L46" si="27">SUM(L43:L45)</f>
        <v>0</v>
      </c>
      <c r="M46" s="732">
        <f t="shared" si="26"/>
        <v>0</v>
      </c>
      <c r="N46" s="732">
        <f t="shared" si="26"/>
        <v>0</v>
      </c>
      <c r="O46" s="732">
        <f t="shared" si="26"/>
        <v>228</v>
      </c>
      <c r="P46" s="732">
        <f t="shared" si="26"/>
        <v>0</v>
      </c>
      <c r="Q46" s="710"/>
      <c r="R46" s="732">
        <f t="shared" si="26"/>
        <v>0</v>
      </c>
      <c r="S46" s="710"/>
      <c r="T46" s="732">
        <f t="shared" si="26"/>
        <v>9</v>
      </c>
      <c r="U46" s="710">
        <v>12</v>
      </c>
      <c r="V46" s="732">
        <f t="shared" ref="V46" si="28">SUM(V43:V45)</f>
        <v>0</v>
      </c>
      <c r="W46" s="710"/>
      <c r="X46" s="745"/>
      <c r="Y46" s="746"/>
      <c r="Z46" s="747"/>
      <c r="AA46" s="747"/>
      <c r="AB46" s="748"/>
    </row>
    <row r="47" spans="1:30" ht="39.6" customHeight="1" thickBot="1" x14ac:dyDescent="0.35">
      <c r="A47" s="1223" t="s">
        <v>238</v>
      </c>
      <c r="B47" s="1224"/>
      <c r="C47" s="273">
        <f t="shared" ref="C47:F47" si="29">C41+C46</f>
        <v>12</v>
      </c>
      <c r="D47" s="273">
        <f t="shared" si="29"/>
        <v>22</v>
      </c>
      <c r="E47" s="273">
        <f t="shared" si="29"/>
        <v>0</v>
      </c>
      <c r="F47" s="273">
        <f t="shared" si="29"/>
        <v>1</v>
      </c>
      <c r="G47" s="273">
        <f>G41+G46</f>
        <v>120</v>
      </c>
      <c r="H47" s="273">
        <f t="shared" ref="H47:W47" si="30">H41+H46</f>
        <v>3600</v>
      </c>
      <c r="I47" s="273">
        <f t="shared" si="30"/>
        <v>1238</v>
      </c>
      <c r="J47" s="273">
        <f t="shared" si="30"/>
        <v>572</v>
      </c>
      <c r="K47" s="273">
        <f t="shared" si="30"/>
        <v>0</v>
      </c>
      <c r="L47" s="273">
        <f t="shared" si="30"/>
        <v>0</v>
      </c>
      <c r="M47" s="273">
        <f t="shared" si="30"/>
        <v>534</v>
      </c>
      <c r="N47" s="273">
        <f t="shared" si="30"/>
        <v>330</v>
      </c>
      <c r="O47" s="273">
        <f t="shared" si="30"/>
        <v>2332</v>
      </c>
      <c r="P47" s="273">
        <f t="shared" si="30"/>
        <v>22</v>
      </c>
      <c r="Q47" s="794">
        <f t="shared" si="30"/>
        <v>30</v>
      </c>
      <c r="R47" s="273">
        <f t="shared" si="30"/>
        <v>20</v>
      </c>
      <c r="S47" s="794">
        <f t="shared" si="30"/>
        <v>30</v>
      </c>
      <c r="T47" s="273">
        <f t="shared" si="30"/>
        <v>22</v>
      </c>
      <c r="U47" s="794">
        <f t="shared" si="30"/>
        <v>30</v>
      </c>
      <c r="V47" s="273">
        <f t="shared" si="30"/>
        <v>20</v>
      </c>
      <c r="W47" s="794">
        <f t="shared" si="30"/>
        <v>30</v>
      </c>
      <c r="X47" s="182"/>
      <c r="Y47" s="96">
        <f>SUM(Y11:Y46)</f>
        <v>30</v>
      </c>
      <c r="Z47" s="96">
        <f>SUM(Z11:Z46)</f>
        <v>30</v>
      </c>
      <c r="AA47" s="96">
        <f>SUM(AA11:AA46)</f>
        <v>30</v>
      </c>
      <c r="AB47" s="96">
        <f>SUM(AB11:AB46)</f>
        <v>30</v>
      </c>
      <c r="AC47" s="53">
        <f>SUM(Y47:AB47)</f>
        <v>120</v>
      </c>
    </row>
    <row r="48" spans="1:30" s="190" customFormat="1" ht="17.25" customHeight="1" thickBot="1" x14ac:dyDescent="0.35">
      <c r="A48" s="756"/>
      <c r="B48" s="756"/>
      <c r="C48" s="1228" t="s">
        <v>239</v>
      </c>
      <c r="D48" s="1229"/>
      <c r="E48" s="1229"/>
      <c r="F48" s="1229"/>
      <c r="G48" s="1229"/>
      <c r="H48" s="1229"/>
      <c r="I48" s="1229"/>
      <c r="J48" s="1229"/>
      <c r="K48" s="1229"/>
      <c r="L48" s="1229"/>
      <c r="M48" s="1229"/>
      <c r="N48" s="1229"/>
      <c r="O48" s="1230"/>
      <c r="P48" s="759">
        <f>SUM(P41,P46)</f>
        <v>22</v>
      </c>
      <c r="Q48" s="795"/>
      <c r="R48" s="759">
        <f>SUM(R41,R46)</f>
        <v>20</v>
      </c>
      <c r="S48" s="795"/>
      <c r="T48" s="759">
        <f>SUM(T41,T46)</f>
        <v>22</v>
      </c>
      <c r="U48" s="795"/>
      <c r="V48" s="759">
        <f>SUM(V41,V46)</f>
        <v>20</v>
      </c>
      <c r="W48" s="795"/>
      <c r="X48" s="761">
        <f t="shared" ref="X48:X50" si="31">SUM(P48:W48)</f>
        <v>84</v>
      </c>
      <c r="Y48" s="761"/>
      <c r="Z48" s="761"/>
      <c r="AA48" s="761"/>
      <c r="AB48" s="761"/>
      <c r="AC48" s="761"/>
      <c r="AD48" s="762"/>
    </row>
    <row r="49" spans="1:30" s="190" customFormat="1" ht="17.25" customHeight="1" thickBot="1" x14ac:dyDescent="0.35">
      <c r="A49" s="763"/>
      <c r="B49" s="763"/>
      <c r="C49" s="1228" t="s">
        <v>240</v>
      </c>
      <c r="D49" s="1229"/>
      <c r="E49" s="1229"/>
      <c r="F49" s="1229"/>
      <c r="G49" s="1229"/>
      <c r="H49" s="1229"/>
      <c r="I49" s="1229"/>
      <c r="J49" s="1229"/>
      <c r="K49" s="1229"/>
      <c r="L49" s="1229"/>
      <c r="M49" s="1229"/>
      <c r="N49" s="1229"/>
      <c r="O49" s="1230"/>
      <c r="P49" s="1231">
        <v>9</v>
      </c>
      <c r="Q49" s="1232"/>
      <c r="R49" s="1233">
        <v>8</v>
      </c>
      <c r="S49" s="1232"/>
      <c r="T49" s="1233">
        <v>8</v>
      </c>
      <c r="U49" s="1232"/>
      <c r="V49" s="1233">
        <v>6</v>
      </c>
      <c r="W49" s="1232"/>
      <c r="X49" s="761">
        <f t="shared" si="31"/>
        <v>31</v>
      </c>
      <c r="Y49" s="761"/>
      <c r="Z49" s="761"/>
      <c r="AA49" s="761"/>
      <c r="AB49" s="761"/>
      <c r="AC49" s="761"/>
      <c r="AD49" s="762"/>
    </row>
    <row r="50" spans="1:30" s="190" customFormat="1" ht="17.25" customHeight="1" thickBot="1" x14ac:dyDescent="0.35">
      <c r="A50" s="763"/>
      <c r="B50" s="763"/>
      <c r="C50" s="1234" t="s">
        <v>241</v>
      </c>
      <c r="D50" s="1235"/>
      <c r="E50" s="1235"/>
      <c r="F50" s="1235"/>
      <c r="G50" s="1235"/>
      <c r="H50" s="1235"/>
      <c r="I50" s="1235"/>
      <c r="J50" s="1235"/>
      <c r="K50" s="1235"/>
      <c r="L50" s="1235"/>
      <c r="M50" s="1235"/>
      <c r="N50" s="1235"/>
      <c r="O50" s="1236"/>
      <c r="P50" s="1231">
        <v>15</v>
      </c>
      <c r="Q50" s="1231"/>
      <c r="R50" s="1231"/>
      <c r="S50" s="1232"/>
      <c r="T50" s="1233">
        <v>12</v>
      </c>
      <c r="U50" s="1231"/>
      <c r="V50" s="1231"/>
      <c r="W50" s="1232"/>
      <c r="X50" s="760">
        <f t="shared" si="31"/>
        <v>27</v>
      </c>
      <c r="Y50" s="761"/>
      <c r="Z50" s="761"/>
      <c r="AA50" s="761"/>
      <c r="AB50" s="761"/>
      <c r="AC50" s="761"/>
      <c r="AD50" s="762"/>
    </row>
    <row r="51" spans="1:30" ht="18" x14ac:dyDescent="0.3">
      <c r="C51" s="1157" t="s">
        <v>76</v>
      </c>
      <c r="D51" s="1158"/>
      <c r="E51" s="1158"/>
      <c r="F51" s="1158"/>
      <c r="G51" s="1158"/>
      <c r="H51" s="1158"/>
      <c r="I51" s="1158"/>
      <c r="J51" s="1158"/>
      <c r="K51" s="1158"/>
      <c r="L51" s="1158"/>
      <c r="M51" s="1158"/>
      <c r="N51" s="253"/>
      <c r="O51" s="56">
        <f>SUM(P51:W51)</f>
        <v>12</v>
      </c>
      <c r="P51" s="800">
        <v>3</v>
      </c>
      <c r="Q51" s="801"/>
      <c r="R51" s="802">
        <v>3</v>
      </c>
      <c r="S51" s="749"/>
      <c r="T51" s="802">
        <v>1</v>
      </c>
      <c r="U51" s="801"/>
      <c r="V51" s="802">
        <v>5</v>
      </c>
      <c r="W51" s="801"/>
      <c r="X51" s="182">
        <f t="shared" ref="X51:X54" si="32">SUM(P51:W51)</f>
        <v>12</v>
      </c>
      <c r="Y51" s="43"/>
      <c r="Z51" s="43"/>
      <c r="AA51" s="43"/>
      <c r="AB51" s="43"/>
    </row>
    <row r="52" spans="1:30" ht="18" x14ac:dyDescent="0.3">
      <c r="A52" s="605"/>
      <c r="C52" s="1159" t="s">
        <v>77</v>
      </c>
      <c r="D52" s="1160"/>
      <c r="E52" s="1160"/>
      <c r="F52" s="1160"/>
      <c r="G52" s="1160"/>
      <c r="H52" s="1160"/>
      <c r="I52" s="1160"/>
      <c r="J52" s="1160"/>
      <c r="K52" s="1160"/>
      <c r="L52" s="1160"/>
      <c r="M52" s="1160"/>
      <c r="N52" s="254"/>
      <c r="O52" s="55">
        <f>SUM(P52:W52)</f>
        <v>22</v>
      </c>
      <c r="P52" s="651">
        <v>6</v>
      </c>
      <c r="Q52" s="753"/>
      <c r="R52" s="230">
        <v>6</v>
      </c>
      <c r="S52" s="750"/>
      <c r="T52" s="230">
        <v>7</v>
      </c>
      <c r="U52" s="753"/>
      <c r="V52" s="230">
        <v>3</v>
      </c>
      <c r="W52" s="753"/>
      <c r="X52" s="182">
        <f t="shared" si="32"/>
        <v>22</v>
      </c>
    </row>
    <row r="53" spans="1:30" ht="19.2" customHeight="1" x14ac:dyDescent="0.3">
      <c r="C53" s="1159" t="s">
        <v>78</v>
      </c>
      <c r="D53" s="1160"/>
      <c r="E53" s="1160"/>
      <c r="F53" s="1160"/>
      <c r="G53" s="1160"/>
      <c r="H53" s="1160"/>
      <c r="I53" s="1160"/>
      <c r="J53" s="1160"/>
      <c r="K53" s="1160"/>
      <c r="L53" s="1160"/>
      <c r="M53" s="1160"/>
      <c r="N53" s="254"/>
      <c r="O53" s="55">
        <f>SUM(P53:W53)</f>
        <v>0</v>
      </c>
      <c r="P53" s="41"/>
      <c r="Q53" s="754"/>
      <c r="R53" s="41"/>
      <c r="S53" s="751"/>
      <c r="T53" s="41"/>
      <c r="U53" s="754"/>
      <c r="V53" s="41"/>
      <c r="W53" s="754"/>
      <c r="X53" s="182">
        <f>P53+R53+T53+W53</f>
        <v>0</v>
      </c>
    </row>
    <row r="54" spans="1:30" ht="19.2" customHeight="1" thickBot="1" x14ac:dyDescent="0.35">
      <c r="A54" s="44"/>
      <c r="B54" s="46"/>
      <c r="C54" s="1214" t="s">
        <v>79</v>
      </c>
      <c r="D54" s="1215"/>
      <c r="E54" s="1215"/>
      <c r="F54" s="1215"/>
      <c r="G54" s="1215"/>
      <c r="H54" s="1215"/>
      <c r="I54" s="1215"/>
      <c r="J54" s="1215"/>
      <c r="K54" s="1215"/>
      <c r="L54" s="1215"/>
      <c r="M54" s="1215"/>
      <c r="N54" s="255"/>
      <c r="O54" s="54">
        <f>SUM(P54:W54)</f>
        <v>1</v>
      </c>
      <c r="P54" s="48"/>
      <c r="Q54" s="755"/>
      <c r="R54" s="48"/>
      <c r="S54" s="752"/>
      <c r="T54" s="48"/>
      <c r="U54" s="755"/>
      <c r="V54" s="48">
        <v>1</v>
      </c>
      <c r="W54" s="755"/>
      <c r="X54" s="182">
        <f t="shared" si="32"/>
        <v>1</v>
      </c>
    </row>
    <row r="55" spans="1:30" x14ac:dyDescent="0.3">
      <c r="A55" s="44"/>
      <c r="B55" s="46"/>
    </row>
    <row r="56" spans="1:30" s="190" customFormat="1" ht="15.6" customHeight="1" thickBot="1" x14ac:dyDescent="0.35">
      <c r="A56" s="1143" t="s">
        <v>245</v>
      </c>
      <c r="B56" s="1143"/>
      <c r="C56" s="1143"/>
      <c r="D56" s="1143"/>
      <c r="E56" s="1143"/>
      <c r="F56" s="1143"/>
      <c r="G56" s="1143"/>
      <c r="H56" s="1143"/>
      <c r="I56" s="1143"/>
      <c r="J56" s="1143"/>
      <c r="K56" s="1143"/>
      <c r="L56" s="1143"/>
      <c r="M56" s="1143"/>
      <c r="N56" s="1143"/>
      <c r="O56" s="1143"/>
      <c r="P56" s="803"/>
      <c r="Q56" s="803"/>
      <c r="R56" s="803"/>
      <c r="S56" s="803"/>
      <c r="T56" s="803"/>
      <c r="U56" s="803"/>
      <c r="V56" s="803"/>
      <c r="W56" s="803"/>
      <c r="X56" s="356"/>
      <c r="Y56" s="356"/>
      <c r="Z56" s="356"/>
      <c r="AA56" s="356"/>
      <c r="AB56" s="356"/>
      <c r="AC56" s="356"/>
      <c r="AD56" s="762"/>
    </row>
    <row r="57" spans="1:30" s="190" customFormat="1" x14ac:dyDescent="0.3">
      <c r="A57" s="804"/>
      <c r="B57" s="1144" t="s">
        <v>112</v>
      </c>
      <c r="C57" s="1144"/>
      <c r="D57" s="1144"/>
      <c r="E57" s="1144"/>
      <c r="F57" s="1144"/>
      <c r="G57" s="1144"/>
      <c r="H57" s="1144"/>
      <c r="I57" s="1144"/>
      <c r="J57" s="1144"/>
      <c r="K57" s="1144"/>
      <c r="L57" s="1144"/>
      <c r="M57" s="1144"/>
      <c r="N57" s="1144"/>
      <c r="O57" s="1145"/>
      <c r="P57" s="486"/>
      <c r="Q57" s="486"/>
      <c r="R57" s="486"/>
      <c r="S57" s="486"/>
      <c r="T57" s="486"/>
      <c r="U57" s="486"/>
      <c r="V57" s="486"/>
      <c r="W57" s="486"/>
      <c r="X57" s="356"/>
      <c r="Y57" s="356"/>
      <c r="Z57" s="356"/>
      <c r="AA57" s="356"/>
      <c r="AB57" s="356"/>
      <c r="AC57" s="356"/>
      <c r="AD57" s="762"/>
    </row>
    <row r="58" spans="1:30" s="190" customFormat="1" x14ac:dyDescent="0.3">
      <c r="A58" s="805">
        <v>1</v>
      </c>
      <c r="B58" s="1146" t="s">
        <v>246</v>
      </c>
      <c r="C58" s="1146"/>
      <c r="D58" s="1146"/>
      <c r="E58" s="1146"/>
      <c r="F58" s="1146"/>
      <c r="G58" s="1146"/>
      <c r="H58" s="1146"/>
      <c r="I58" s="1146"/>
      <c r="J58" s="1146"/>
      <c r="K58" s="1146"/>
      <c r="L58" s="1146"/>
      <c r="M58" s="1146"/>
      <c r="N58" s="1146"/>
      <c r="O58" s="1147"/>
      <c r="P58" s="486"/>
      <c r="Q58" s="486"/>
      <c r="R58" s="486"/>
      <c r="S58" s="486"/>
      <c r="T58" s="486"/>
      <c r="U58" s="486"/>
      <c r="V58" s="486"/>
      <c r="W58" s="486"/>
      <c r="X58" s="356"/>
      <c r="Y58" s="356"/>
      <c r="Z58" s="356"/>
      <c r="AA58" s="356"/>
      <c r="AB58" s="356"/>
      <c r="AC58" s="356"/>
      <c r="AD58" s="762"/>
    </row>
    <row r="59" spans="1:30" s="190" customFormat="1" x14ac:dyDescent="0.3">
      <c r="A59" s="805">
        <v>2</v>
      </c>
      <c r="B59" s="1146" t="s">
        <v>247</v>
      </c>
      <c r="C59" s="1146"/>
      <c r="D59" s="1146"/>
      <c r="E59" s="1146"/>
      <c r="F59" s="1146"/>
      <c r="G59" s="1146"/>
      <c r="H59" s="1146"/>
      <c r="I59" s="1146"/>
      <c r="J59" s="1146"/>
      <c r="K59" s="1146"/>
      <c r="L59" s="1146"/>
      <c r="M59" s="1146"/>
      <c r="N59" s="1146"/>
      <c r="O59" s="1147"/>
      <c r="P59" s="486"/>
      <c r="Q59" s="486"/>
      <c r="R59" s="486"/>
      <c r="S59" s="486"/>
      <c r="T59" s="486"/>
      <c r="U59" s="486"/>
      <c r="V59" s="486"/>
      <c r="W59" s="486"/>
      <c r="X59" s="356"/>
      <c r="Y59" s="356"/>
      <c r="Z59" s="356"/>
      <c r="AA59" s="356"/>
      <c r="AB59" s="356"/>
      <c r="AC59" s="356"/>
      <c r="AD59" s="762"/>
    </row>
    <row r="60" spans="1:30" s="190" customFormat="1" x14ac:dyDescent="0.3">
      <c r="A60" s="805"/>
      <c r="B60" s="1139"/>
      <c r="C60" s="1139"/>
      <c r="D60" s="1139"/>
      <c r="E60" s="1139"/>
      <c r="F60" s="1139"/>
      <c r="G60" s="1139"/>
      <c r="H60" s="1139"/>
      <c r="I60" s="1139"/>
      <c r="J60" s="1139"/>
      <c r="K60" s="1139"/>
      <c r="L60" s="1139"/>
      <c r="M60" s="1139"/>
      <c r="N60" s="1139"/>
      <c r="O60" s="1140"/>
      <c r="P60" s="486"/>
      <c r="Q60" s="486"/>
      <c r="R60" s="486"/>
      <c r="S60" s="486"/>
      <c r="T60" s="486"/>
      <c r="U60" s="486"/>
      <c r="V60" s="486"/>
      <c r="W60" s="486"/>
      <c r="X60" s="356"/>
      <c r="Y60" s="356"/>
      <c r="Z60" s="356"/>
      <c r="AA60" s="356"/>
      <c r="AB60" s="356"/>
      <c r="AC60" s="356"/>
      <c r="AD60" s="762"/>
    </row>
    <row r="61" spans="1:30" s="190" customFormat="1" x14ac:dyDescent="0.3">
      <c r="A61" s="805"/>
      <c r="B61" s="1139"/>
      <c r="C61" s="1139"/>
      <c r="D61" s="1139"/>
      <c r="E61" s="1139"/>
      <c r="F61" s="1139"/>
      <c r="G61" s="1139"/>
      <c r="H61" s="1139"/>
      <c r="I61" s="1139"/>
      <c r="J61" s="1139"/>
      <c r="K61" s="1139"/>
      <c r="L61" s="1139"/>
      <c r="M61" s="1139"/>
      <c r="N61" s="1139"/>
      <c r="O61" s="1140"/>
      <c r="P61" s="486"/>
      <c r="Q61" s="486"/>
      <c r="R61" s="486"/>
      <c r="S61" s="486"/>
      <c r="T61" s="486"/>
      <c r="U61" s="486"/>
      <c r="V61" s="486"/>
      <c r="W61" s="486"/>
      <c r="X61" s="356"/>
      <c r="Y61" s="356"/>
      <c r="Z61" s="356"/>
      <c r="AA61" s="356"/>
      <c r="AB61" s="356"/>
      <c r="AC61" s="356"/>
      <c r="AD61" s="762"/>
    </row>
    <row r="62" spans="1:30" s="190" customFormat="1" ht="16.2" thickBot="1" x14ac:dyDescent="0.35">
      <c r="A62" s="806"/>
      <c r="B62" s="1141"/>
      <c r="C62" s="1141"/>
      <c r="D62" s="1141"/>
      <c r="E62" s="1141"/>
      <c r="F62" s="1141"/>
      <c r="G62" s="1141"/>
      <c r="H62" s="1141"/>
      <c r="I62" s="1141"/>
      <c r="J62" s="1141"/>
      <c r="K62" s="1141"/>
      <c r="L62" s="1141"/>
      <c r="M62" s="1141"/>
      <c r="N62" s="1141"/>
      <c r="O62" s="1142"/>
      <c r="P62" s="486"/>
      <c r="Q62" s="486"/>
      <c r="R62" s="486"/>
      <c r="S62" s="486"/>
      <c r="T62" s="486"/>
      <c r="U62" s="486"/>
      <c r="V62" s="486"/>
      <c r="W62" s="486"/>
      <c r="X62" s="356"/>
      <c r="Y62" s="356"/>
      <c r="Z62" s="356"/>
      <c r="AA62" s="356"/>
      <c r="AB62" s="356"/>
      <c r="AC62" s="356"/>
      <c r="AD62" s="762"/>
    </row>
    <row r="63" spans="1:30" s="190" customFormat="1" x14ac:dyDescent="0.3">
      <c r="A63" s="804"/>
      <c r="B63" s="1144" t="s">
        <v>113</v>
      </c>
      <c r="C63" s="1144"/>
      <c r="D63" s="1144"/>
      <c r="E63" s="1144"/>
      <c r="F63" s="1144"/>
      <c r="G63" s="1144"/>
      <c r="H63" s="1144"/>
      <c r="I63" s="1144"/>
      <c r="J63" s="1144"/>
      <c r="K63" s="1144"/>
      <c r="L63" s="1144"/>
      <c r="M63" s="1144"/>
      <c r="N63" s="1144"/>
      <c r="O63" s="1145"/>
      <c r="P63" s="486"/>
      <c r="Q63" s="486"/>
      <c r="R63" s="486"/>
      <c r="S63" s="486"/>
      <c r="T63" s="486"/>
      <c r="U63" s="486"/>
      <c r="V63" s="486"/>
      <c r="W63" s="486"/>
      <c r="X63" s="356"/>
      <c r="Y63" s="356"/>
      <c r="Z63" s="356"/>
      <c r="AA63" s="356"/>
      <c r="AB63" s="356"/>
      <c r="AC63" s="356"/>
      <c r="AD63" s="762"/>
    </row>
    <row r="64" spans="1:30" s="190" customFormat="1" x14ac:dyDescent="0.3">
      <c r="A64" s="805">
        <v>1</v>
      </c>
      <c r="B64" s="1139"/>
      <c r="C64" s="1139"/>
      <c r="D64" s="1139"/>
      <c r="E64" s="1139"/>
      <c r="F64" s="1139"/>
      <c r="G64" s="1139"/>
      <c r="H64" s="1139"/>
      <c r="I64" s="1139"/>
      <c r="J64" s="1139"/>
      <c r="K64" s="1139"/>
      <c r="L64" s="1139"/>
      <c r="M64" s="1139"/>
      <c r="N64" s="1139"/>
      <c r="O64" s="1140"/>
      <c r="P64" s="486"/>
      <c r="Q64" s="486"/>
      <c r="R64" s="486"/>
      <c r="S64" s="486"/>
      <c r="T64" s="486"/>
      <c r="U64" s="486"/>
      <c r="V64" s="486"/>
      <c r="W64" s="486"/>
      <c r="X64" s="356"/>
      <c r="Y64" s="356"/>
      <c r="Z64" s="356"/>
      <c r="AA64" s="356"/>
      <c r="AB64" s="356"/>
      <c r="AC64" s="356"/>
      <c r="AD64" s="762"/>
    </row>
    <row r="65" spans="1:30" s="190" customFormat="1" x14ac:dyDescent="0.3">
      <c r="A65" s="805"/>
      <c r="B65" s="1139"/>
      <c r="C65" s="1139"/>
      <c r="D65" s="1139"/>
      <c r="E65" s="1139"/>
      <c r="F65" s="1139"/>
      <c r="G65" s="1139"/>
      <c r="H65" s="1139"/>
      <c r="I65" s="1139"/>
      <c r="J65" s="1139"/>
      <c r="K65" s="1139"/>
      <c r="L65" s="1139"/>
      <c r="M65" s="1139"/>
      <c r="N65" s="1139"/>
      <c r="O65" s="1140"/>
      <c r="P65" s="486"/>
      <c r="Q65" s="486"/>
      <c r="R65" s="486"/>
      <c r="S65" s="486"/>
      <c r="T65" s="486"/>
      <c r="U65" s="486"/>
      <c r="V65" s="486"/>
      <c r="W65" s="486"/>
      <c r="X65" s="356"/>
      <c r="Y65" s="356"/>
      <c r="Z65" s="356"/>
      <c r="AA65" s="356"/>
      <c r="AB65" s="356"/>
      <c r="AC65" s="356"/>
      <c r="AD65" s="762"/>
    </row>
    <row r="66" spans="1:30" s="190" customFormat="1" x14ac:dyDescent="0.3">
      <c r="A66" s="805"/>
      <c r="B66" s="1139"/>
      <c r="C66" s="1139"/>
      <c r="D66" s="1139"/>
      <c r="E66" s="1139"/>
      <c r="F66" s="1139"/>
      <c r="G66" s="1139"/>
      <c r="H66" s="1139"/>
      <c r="I66" s="1139"/>
      <c r="J66" s="1139"/>
      <c r="K66" s="1139"/>
      <c r="L66" s="1139"/>
      <c r="M66" s="1139"/>
      <c r="N66" s="1139"/>
      <c r="O66" s="1140"/>
      <c r="P66" s="486"/>
      <c r="Q66" s="486"/>
      <c r="R66" s="486"/>
      <c r="S66" s="486"/>
      <c r="T66" s="486"/>
      <c r="U66" s="486"/>
      <c r="V66" s="486"/>
      <c r="W66" s="486"/>
      <c r="X66" s="356"/>
      <c r="Y66" s="356"/>
      <c r="Z66" s="356"/>
      <c r="AA66" s="356"/>
      <c r="AB66" s="356"/>
      <c r="AC66" s="356"/>
      <c r="AD66" s="762"/>
    </row>
    <row r="67" spans="1:30" s="190" customFormat="1" x14ac:dyDescent="0.3">
      <c r="A67" s="805"/>
      <c r="B67" s="1139"/>
      <c r="C67" s="1139"/>
      <c r="D67" s="1139"/>
      <c r="E67" s="1139"/>
      <c r="F67" s="1139"/>
      <c r="G67" s="1139"/>
      <c r="H67" s="1139"/>
      <c r="I67" s="1139"/>
      <c r="J67" s="1139"/>
      <c r="K67" s="1139"/>
      <c r="L67" s="1139"/>
      <c r="M67" s="1139"/>
      <c r="N67" s="1139"/>
      <c r="O67" s="1140"/>
      <c r="P67" s="486"/>
      <c r="Q67" s="486"/>
      <c r="R67" s="486"/>
      <c r="S67" s="486"/>
      <c r="T67" s="486"/>
      <c r="U67" s="486"/>
      <c r="V67" s="486"/>
      <c r="W67" s="486"/>
      <c r="X67" s="356"/>
      <c r="Y67" s="356"/>
      <c r="Z67" s="356"/>
      <c r="AA67" s="356"/>
      <c r="AB67" s="356"/>
      <c r="AC67" s="356"/>
      <c r="AD67" s="762"/>
    </row>
    <row r="68" spans="1:30" s="190" customFormat="1" ht="16.2" thickBot="1" x14ac:dyDescent="0.35">
      <c r="A68" s="806"/>
      <c r="B68" s="1141"/>
      <c r="C68" s="1141"/>
      <c r="D68" s="1141"/>
      <c r="E68" s="1141"/>
      <c r="F68" s="1141"/>
      <c r="G68" s="1141"/>
      <c r="H68" s="1141"/>
      <c r="I68" s="1141"/>
      <c r="J68" s="1141"/>
      <c r="K68" s="1141"/>
      <c r="L68" s="1141"/>
      <c r="M68" s="1141"/>
      <c r="N68" s="1141"/>
      <c r="O68" s="1142"/>
      <c r="P68" s="486"/>
      <c r="Q68" s="486"/>
      <c r="R68" s="486"/>
      <c r="S68" s="486"/>
      <c r="T68" s="486"/>
      <c r="U68" s="486"/>
      <c r="V68" s="486"/>
      <c r="W68" s="486"/>
      <c r="X68" s="356"/>
      <c r="Y68" s="356"/>
      <c r="Z68" s="356"/>
      <c r="AA68" s="356"/>
      <c r="AB68" s="356"/>
      <c r="AC68" s="356"/>
      <c r="AD68" s="762"/>
    </row>
    <row r="69" spans="1:30" s="190" customFormat="1" x14ac:dyDescent="0.3">
      <c r="A69" s="804"/>
      <c r="B69" s="1144" t="s">
        <v>114</v>
      </c>
      <c r="C69" s="1144"/>
      <c r="D69" s="1144"/>
      <c r="E69" s="1144"/>
      <c r="F69" s="1144"/>
      <c r="G69" s="1144"/>
      <c r="H69" s="1144"/>
      <c r="I69" s="1144"/>
      <c r="J69" s="1144"/>
      <c r="K69" s="1144"/>
      <c r="L69" s="1144"/>
      <c r="M69" s="1144"/>
      <c r="N69" s="1144"/>
      <c r="O69" s="1145"/>
      <c r="P69" s="486"/>
      <c r="Q69" s="486"/>
      <c r="R69" s="486"/>
      <c r="S69" s="486"/>
      <c r="T69" s="486"/>
      <c r="U69" s="486"/>
      <c r="V69" s="486"/>
      <c r="W69" s="486"/>
      <c r="X69" s="356"/>
      <c r="Y69" s="356"/>
      <c r="Z69" s="356"/>
      <c r="AA69" s="356"/>
      <c r="AB69" s="356"/>
      <c r="AC69" s="356"/>
      <c r="AD69" s="762"/>
    </row>
    <row r="70" spans="1:30" s="190" customFormat="1" x14ac:dyDescent="0.3">
      <c r="A70" s="805">
        <v>1</v>
      </c>
      <c r="B70" s="1139"/>
      <c r="C70" s="1139"/>
      <c r="D70" s="1139"/>
      <c r="E70" s="1139"/>
      <c r="F70" s="1139"/>
      <c r="G70" s="1139"/>
      <c r="H70" s="1139"/>
      <c r="I70" s="1139"/>
      <c r="J70" s="1139"/>
      <c r="K70" s="1139"/>
      <c r="L70" s="1139"/>
      <c r="M70" s="1139"/>
      <c r="N70" s="1139"/>
      <c r="O70" s="1140"/>
      <c r="P70" s="486"/>
      <c r="Q70" s="486"/>
      <c r="R70" s="486"/>
      <c r="S70" s="486"/>
      <c r="T70" s="486"/>
      <c r="U70" s="486"/>
      <c r="V70" s="486"/>
      <c r="W70" s="486"/>
      <c r="X70" s="356"/>
      <c r="Y70" s="356"/>
      <c r="Z70" s="356"/>
      <c r="AA70" s="356"/>
      <c r="AB70" s="356"/>
      <c r="AC70" s="356"/>
      <c r="AD70" s="762"/>
    </row>
    <row r="71" spans="1:30" s="190" customFormat="1" x14ac:dyDescent="0.3">
      <c r="A71" s="805"/>
      <c r="B71" s="1139"/>
      <c r="C71" s="1139"/>
      <c r="D71" s="1139"/>
      <c r="E71" s="1139"/>
      <c r="F71" s="1139"/>
      <c r="G71" s="1139"/>
      <c r="H71" s="1139"/>
      <c r="I71" s="1139"/>
      <c r="J71" s="1139"/>
      <c r="K71" s="1139"/>
      <c r="L71" s="1139"/>
      <c r="M71" s="1139"/>
      <c r="N71" s="1139"/>
      <c r="O71" s="1140"/>
      <c r="P71" s="486"/>
      <c r="Q71" s="486"/>
      <c r="R71" s="486"/>
      <c r="S71" s="486"/>
      <c r="T71" s="486"/>
      <c r="U71" s="486"/>
      <c r="V71" s="486"/>
      <c r="W71" s="486"/>
      <c r="X71" s="356"/>
      <c r="Y71" s="356"/>
      <c r="Z71" s="356"/>
      <c r="AA71" s="356"/>
      <c r="AB71" s="356"/>
      <c r="AC71" s="356"/>
      <c r="AD71" s="762"/>
    </row>
    <row r="72" spans="1:30" s="190" customFormat="1" x14ac:dyDescent="0.3">
      <c r="A72" s="805"/>
      <c r="B72" s="1139"/>
      <c r="C72" s="1139"/>
      <c r="D72" s="1139"/>
      <c r="E72" s="1139"/>
      <c r="F72" s="1139"/>
      <c r="G72" s="1139"/>
      <c r="H72" s="1139"/>
      <c r="I72" s="1139"/>
      <c r="J72" s="1139"/>
      <c r="K72" s="1139"/>
      <c r="L72" s="1139"/>
      <c r="M72" s="1139"/>
      <c r="N72" s="1139"/>
      <c r="O72" s="1140"/>
      <c r="P72" s="486"/>
      <c r="Q72" s="486"/>
      <c r="R72" s="486"/>
      <c r="S72" s="486"/>
      <c r="T72" s="486"/>
      <c r="U72" s="486"/>
      <c r="V72" s="486"/>
      <c r="W72" s="486"/>
      <c r="X72" s="356"/>
      <c r="Y72" s="356"/>
      <c r="Z72" s="356"/>
      <c r="AA72" s="356"/>
      <c r="AB72" s="356"/>
      <c r="AC72" s="356"/>
      <c r="AD72" s="762"/>
    </row>
    <row r="73" spans="1:30" s="190" customFormat="1" x14ac:dyDescent="0.3">
      <c r="A73" s="805"/>
      <c r="B73" s="1139"/>
      <c r="C73" s="1139"/>
      <c r="D73" s="1139"/>
      <c r="E73" s="1139"/>
      <c r="F73" s="1139"/>
      <c r="G73" s="1139"/>
      <c r="H73" s="1139"/>
      <c r="I73" s="1139"/>
      <c r="J73" s="1139"/>
      <c r="K73" s="1139"/>
      <c r="L73" s="1139"/>
      <c r="M73" s="1139"/>
      <c r="N73" s="1139"/>
      <c r="O73" s="1140"/>
      <c r="P73" s="486"/>
      <c r="Q73" s="486"/>
      <c r="R73" s="486"/>
      <c r="S73" s="486"/>
      <c r="T73" s="486"/>
      <c r="U73" s="486"/>
      <c r="V73" s="486"/>
      <c r="W73" s="486"/>
      <c r="X73" s="356"/>
      <c r="Y73" s="356"/>
      <c r="Z73" s="356"/>
      <c r="AA73" s="356"/>
      <c r="AB73" s="356"/>
      <c r="AC73" s="356"/>
      <c r="AD73" s="762"/>
    </row>
    <row r="74" spans="1:30" s="190" customFormat="1" ht="16.2" thickBot="1" x14ac:dyDescent="0.35">
      <c r="A74" s="806"/>
      <c r="B74" s="1141"/>
      <c r="C74" s="1141"/>
      <c r="D74" s="1141"/>
      <c r="E74" s="1141"/>
      <c r="F74" s="1141"/>
      <c r="G74" s="1141"/>
      <c r="H74" s="1141"/>
      <c r="I74" s="1141"/>
      <c r="J74" s="1141"/>
      <c r="K74" s="1141"/>
      <c r="L74" s="1141"/>
      <c r="M74" s="1141"/>
      <c r="N74" s="1141"/>
      <c r="O74" s="1142"/>
      <c r="P74" s="486"/>
      <c r="Q74" s="486"/>
      <c r="R74" s="486"/>
      <c r="S74" s="486"/>
      <c r="T74" s="486"/>
      <c r="U74" s="486"/>
      <c r="V74" s="486"/>
      <c r="W74" s="486"/>
      <c r="X74" s="356"/>
      <c r="Y74" s="356"/>
      <c r="Z74" s="356"/>
      <c r="AA74" s="356"/>
      <c r="AB74" s="356"/>
      <c r="AC74" s="356"/>
      <c r="AD74" s="762"/>
    </row>
    <row r="75" spans="1:30" s="190" customFormat="1" x14ac:dyDescent="0.3">
      <c r="A75" s="762"/>
      <c r="B75" s="762"/>
      <c r="C75" s="807"/>
      <c r="D75" s="807"/>
      <c r="E75" s="762"/>
      <c r="F75" s="762"/>
      <c r="G75" s="762"/>
      <c r="H75" s="762"/>
      <c r="I75" s="762"/>
      <c r="K75" s="808"/>
      <c r="L75" s="808"/>
      <c r="M75" s="809"/>
      <c r="N75" s="810"/>
      <c r="O75" s="810"/>
      <c r="P75" s="811"/>
      <c r="Q75" s="811"/>
      <c r="R75" s="811"/>
      <c r="S75" s="811"/>
      <c r="T75" s="812"/>
      <c r="U75" s="812"/>
      <c r="V75" s="356"/>
      <c r="W75" s="356"/>
      <c r="X75" s="813"/>
      <c r="Y75" s="356"/>
      <c r="Z75" s="356"/>
      <c r="AA75" s="356"/>
      <c r="AB75" s="356"/>
      <c r="AC75" s="356"/>
      <c r="AD75" s="762"/>
    </row>
    <row r="76" spans="1:30" s="190" customFormat="1" x14ac:dyDescent="0.3">
      <c r="A76" s="1143" t="s">
        <v>248</v>
      </c>
      <c r="B76" s="1143"/>
      <c r="C76" s="1143"/>
      <c r="D76" s="1143"/>
      <c r="E76" s="1143"/>
      <c r="F76" s="1143"/>
      <c r="G76" s="1143"/>
      <c r="H76" s="1143"/>
      <c r="I76" s="1143"/>
      <c r="J76" s="1143"/>
      <c r="K76" s="1143"/>
      <c r="L76" s="1143"/>
      <c r="M76" s="1143"/>
      <c r="N76" s="1143"/>
      <c r="O76" s="1143"/>
      <c r="P76" s="811"/>
      <c r="Q76" s="811"/>
      <c r="R76" s="811"/>
      <c r="S76" s="811"/>
      <c r="T76" s="812"/>
      <c r="U76" s="812"/>
      <c r="V76" s="356"/>
      <c r="W76" s="356"/>
      <c r="X76" s="813"/>
      <c r="Y76" s="356"/>
      <c r="Z76" s="356"/>
      <c r="AA76" s="356"/>
      <c r="AB76" s="356"/>
      <c r="AC76" s="356"/>
      <c r="AD76" s="762"/>
    </row>
    <row r="77" spans="1:30" s="190" customFormat="1" ht="15.6" customHeight="1" x14ac:dyDescent="0.3">
      <c r="A77" s="814" t="s">
        <v>251</v>
      </c>
      <c r="B77" s="815"/>
      <c r="C77" s="815"/>
      <c r="D77" s="815"/>
      <c r="E77" s="815"/>
      <c r="F77" s="815"/>
      <c r="G77" s="815"/>
      <c r="H77" s="815"/>
      <c r="I77" s="815"/>
      <c r="J77" s="815"/>
      <c r="K77" s="815"/>
      <c r="L77" s="815"/>
      <c r="M77" s="815"/>
      <c r="N77" s="815"/>
      <c r="O77" s="815"/>
      <c r="P77" s="811"/>
      <c r="Q77" s="811"/>
      <c r="R77" s="811"/>
      <c r="S77" s="811"/>
      <c r="T77" s="812"/>
      <c r="U77" s="812"/>
      <c r="V77" s="356"/>
      <c r="W77" s="356"/>
      <c r="X77" s="813"/>
      <c r="Y77" s="356"/>
      <c r="Z77" s="356"/>
      <c r="AA77" s="356"/>
      <c r="AB77" s="356"/>
      <c r="AC77" s="356"/>
      <c r="AD77" s="762"/>
    </row>
    <row r="78" spans="1:30" s="190" customFormat="1" x14ac:dyDescent="0.3">
      <c r="A78" s="814" t="s">
        <v>249</v>
      </c>
      <c r="B78" s="815"/>
      <c r="C78" s="815"/>
      <c r="D78" s="815"/>
      <c r="E78" s="815"/>
      <c r="F78" s="815"/>
      <c r="G78" s="815"/>
      <c r="H78" s="815"/>
      <c r="I78" s="815"/>
      <c r="J78" s="815"/>
      <c r="K78" s="815"/>
      <c r="L78" s="815"/>
      <c r="M78" s="815"/>
      <c r="N78" s="815"/>
      <c r="O78" s="815"/>
      <c r="P78" s="811"/>
      <c r="Q78" s="811"/>
      <c r="R78" s="811"/>
      <c r="S78" s="811"/>
      <c r="T78" s="812"/>
      <c r="U78" s="812"/>
      <c r="V78" s="356"/>
      <c r="W78" s="356"/>
      <c r="X78" s="813"/>
      <c r="Y78" s="356"/>
      <c r="Z78" s="356"/>
      <c r="AA78" s="356"/>
      <c r="AB78" s="356"/>
      <c r="AC78" s="356"/>
      <c r="AD78" s="762"/>
    </row>
    <row r="79" spans="1:30" s="190" customFormat="1" x14ac:dyDescent="0.3">
      <c r="A79" s="816" t="s">
        <v>250</v>
      </c>
      <c r="B79" s="815"/>
      <c r="C79" s="815"/>
      <c r="D79" s="815"/>
      <c r="E79" s="815"/>
      <c r="F79" s="815"/>
      <c r="G79" s="815"/>
      <c r="H79" s="815"/>
      <c r="I79" s="815"/>
      <c r="J79" s="815"/>
      <c r="K79" s="815"/>
      <c r="L79" s="815"/>
      <c r="M79" s="815"/>
      <c r="N79" s="815"/>
      <c r="O79" s="815"/>
      <c r="P79" s="811"/>
      <c r="Q79" s="811"/>
      <c r="R79" s="811"/>
      <c r="S79" s="811"/>
      <c r="T79" s="812"/>
      <c r="U79" s="812"/>
      <c r="V79" s="356"/>
      <c r="W79" s="356"/>
      <c r="X79" s="813"/>
      <c r="Y79" s="356"/>
      <c r="Z79" s="356"/>
      <c r="AA79" s="356"/>
      <c r="AB79" s="356"/>
      <c r="AC79" s="356"/>
      <c r="AD79" s="762"/>
    </row>
    <row r="80" spans="1:30" x14ac:dyDescent="0.3">
      <c r="A80" s="36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</row>
    <row r="81" spans="1:28" ht="18" x14ac:dyDescent="0.35">
      <c r="A81" s="57"/>
      <c r="B81" s="58" t="s">
        <v>80</v>
      </c>
      <c r="C81" s="269" t="s">
        <v>80</v>
      </c>
      <c r="D81" s="269"/>
      <c r="E81" s="269"/>
      <c r="F81" s="269"/>
      <c r="G81" s="269"/>
      <c r="H81" s="269"/>
      <c r="I81" s="269"/>
      <c r="J81" s="269"/>
      <c r="K81" s="97" t="s">
        <v>80</v>
      </c>
      <c r="L81" s="97"/>
      <c r="M81" s="97"/>
      <c r="N81" s="97"/>
      <c r="O81" s="97"/>
      <c r="P81" s="97"/>
      <c r="Q81" s="97"/>
      <c r="R81" s="97"/>
      <c r="S81" s="97"/>
      <c r="X81" s="176"/>
      <c r="Y81" s="49"/>
      <c r="Z81" s="49"/>
      <c r="AA81" s="49"/>
      <c r="AB81" s="49"/>
    </row>
    <row r="82" spans="1:28" ht="18" x14ac:dyDescent="0.35">
      <c r="A82" s="57"/>
      <c r="B82" s="59" t="s">
        <v>183</v>
      </c>
      <c r="C82" s="52" t="s">
        <v>98</v>
      </c>
      <c r="D82" s="52"/>
      <c r="E82" s="52"/>
      <c r="F82" s="52"/>
      <c r="G82" s="52"/>
      <c r="H82" s="52"/>
      <c r="I82" s="52"/>
      <c r="J82" s="52"/>
      <c r="K82" s="87" t="s">
        <v>128</v>
      </c>
      <c r="L82" s="87"/>
      <c r="M82" s="87"/>
      <c r="N82" s="87"/>
      <c r="O82" s="87"/>
      <c r="P82" s="87"/>
      <c r="Q82" s="87"/>
      <c r="R82" s="87"/>
      <c r="S82" s="87"/>
      <c r="X82" s="177"/>
      <c r="Y82" s="49"/>
      <c r="Z82" s="49"/>
      <c r="AA82" s="49"/>
      <c r="AB82" s="49"/>
    </row>
    <row r="83" spans="1:28" ht="18" x14ac:dyDescent="0.35">
      <c r="A83" s="57"/>
      <c r="B83" s="59" t="s">
        <v>126</v>
      </c>
      <c r="C83" s="52" t="s">
        <v>96</v>
      </c>
      <c r="D83" s="52"/>
      <c r="E83" s="52"/>
      <c r="F83" s="52"/>
      <c r="G83" s="52"/>
      <c r="H83" s="52"/>
      <c r="I83" s="52"/>
      <c r="J83" s="52"/>
      <c r="K83" s="87" t="s">
        <v>131</v>
      </c>
      <c r="L83" s="87"/>
      <c r="M83" s="87"/>
      <c r="N83" s="87"/>
      <c r="O83" s="87"/>
      <c r="P83" s="87"/>
      <c r="Q83" s="87"/>
      <c r="R83" s="87"/>
      <c r="S83" s="87"/>
      <c r="X83" s="177"/>
      <c r="Y83" s="49"/>
      <c r="Z83" s="49"/>
      <c r="AA83" s="49"/>
      <c r="AB83" s="49"/>
    </row>
    <row r="84" spans="1:28" ht="18" x14ac:dyDescent="0.35">
      <c r="A84" s="57"/>
      <c r="B84" s="59" t="s">
        <v>97</v>
      </c>
      <c r="C84" s="52" t="s">
        <v>97</v>
      </c>
      <c r="D84" s="52"/>
      <c r="E84" s="52"/>
      <c r="F84" s="52"/>
      <c r="G84" s="52"/>
      <c r="H84" s="52"/>
      <c r="I84" s="52"/>
      <c r="J84" s="52"/>
      <c r="K84" s="87" t="s">
        <v>133</v>
      </c>
      <c r="L84" s="87"/>
      <c r="M84" s="87"/>
      <c r="N84" s="87"/>
      <c r="O84" s="87"/>
      <c r="P84" s="87"/>
      <c r="Q84" s="87"/>
      <c r="R84" s="87"/>
      <c r="S84" s="87"/>
      <c r="X84" s="177"/>
      <c r="Y84" s="49"/>
      <c r="Z84" s="49"/>
      <c r="AA84" s="49"/>
      <c r="AB84" s="49"/>
    </row>
    <row r="85" spans="1:28" ht="18" x14ac:dyDescent="0.35">
      <c r="A85" s="57"/>
      <c r="B85" s="148" t="s">
        <v>132</v>
      </c>
      <c r="C85" s="52" t="s">
        <v>134</v>
      </c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0"/>
      <c r="P85" s="50"/>
      <c r="Q85" s="50"/>
      <c r="R85" s="50"/>
      <c r="S85" s="50"/>
      <c r="X85" s="178"/>
      <c r="Y85" s="49"/>
      <c r="Z85" s="49"/>
      <c r="AA85" s="49"/>
      <c r="AB85" s="49"/>
    </row>
    <row r="86" spans="1:28" ht="18" x14ac:dyDescent="0.35">
      <c r="A86" s="57"/>
      <c r="B86" s="51"/>
      <c r="C86" s="50"/>
      <c r="D86" s="50"/>
      <c r="E86" s="50"/>
      <c r="F86" s="57"/>
      <c r="G86" s="57"/>
      <c r="H86" s="50"/>
      <c r="I86" s="50"/>
      <c r="J86" s="50"/>
      <c r="K86" s="57"/>
      <c r="L86" s="57"/>
      <c r="M86" s="57"/>
      <c r="N86" s="57"/>
      <c r="O86" s="50"/>
      <c r="P86" s="50"/>
      <c r="Q86" s="50"/>
      <c r="R86" s="50"/>
      <c r="S86" s="50"/>
      <c r="X86" s="178"/>
      <c r="Y86" s="49"/>
      <c r="Z86" s="49"/>
      <c r="AA86" s="49"/>
      <c r="AB86" s="49"/>
    </row>
    <row r="87" spans="1:28" ht="18" x14ac:dyDescent="0.35">
      <c r="A87" s="57"/>
      <c r="C87" s="50"/>
      <c r="K87" s="98" t="s">
        <v>80</v>
      </c>
      <c r="L87" s="98"/>
      <c r="M87" s="98"/>
      <c r="N87" s="98"/>
      <c r="O87" s="98"/>
      <c r="P87" s="98"/>
      <c r="Q87" s="98"/>
      <c r="R87" s="98"/>
      <c r="S87" s="98"/>
      <c r="X87" s="179"/>
      <c r="Y87" s="49"/>
      <c r="Z87" s="49"/>
      <c r="AA87" s="49"/>
      <c r="AB87" s="49"/>
    </row>
    <row r="88" spans="1:28" ht="18" x14ac:dyDescent="0.35">
      <c r="A88" s="57"/>
      <c r="C88" s="52"/>
      <c r="K88" s="99" t="s">
        <v>103</v>
      </c>
      <c r="L88" s="99"/>
      <c r="M88" s="99"/>
      <c r="N88" s="99"/>
      <c r="O88" s="99"/>
      <c r="P88" s="99"/>
      <c r="Q88" s="99"/>
      <c r="R88" s="99"/>
      <c r="S88" s="99"/>
      <c r="X88" s="180"/>
      <c r="Y88" s="49"/>
      <c r="Z88" s="49"/>
      <c r="AA88" s="49"/>
      <c r="AB88" s="49"/>
    </row>
    <row r="89" spans="1:28" ht="18" x14ac:dyDescent="0.35">
      <c r="A89" s="57"/>
      <c r="C89" s="52"/>
      <c r="K89" s="99" t="s">
        <v>104</v>
      </c>
      <c r="L89" s="99"/>
      <c r="M89" s="99"/>
      <c r="N89" s="99"/>
      <c r="O89" s="99"/>
      <c r="P89" s="99"/>
      <c r="Q89" s="99"/>
      <c r="R89" s="99"/>
      <c r="S89" s="99"/>
      <c r="X89" s="180"/>
      <c r="Y89" s="49"/>
      <c r="Z89" s="49"/>
      <c r="AA89" s="49"/>
      <c r="AB89" s="49"/>
    </row>
    <row r="90" spans="1:28" ht="18" x14ac:dyDescent="0.35">
      <c r="A90" s="57"/>
      <c r="C90" s="60"/>
      <c r="K90" s="99" t="s">
        <v>105</v>
      </c>
      <c r="L90" s="99"/>
      <c r="M90" s="99"/>
      <c r="N90" s="99"/>
      <c r="O90" s="99"/>
      <c r="P90" s="99"/>
      <c r="Q90" s="99"/>
      <c r="R90" s="99"/>
      <c r="S90" s="99"/>
      <c r="X90" s="180"/>
      <c r="Y90" s="49"/>
      <c r="Z90" s="49"/>
      <c r="AA90" s="49"/>
      <c r="AB90" s="49"/>
    </row>
    <row r="91" spans="1:28" ht="18" x14ac:dyDescent="0.35">
      <c r="A91" s="57"/>
      <c r="C91" s="50"/>
      <c r="K91" s="87" t="s">
        <v>133</v>
      </c>
      <c r="L91" s="87"/>
      <c r="M91" s="87"/>
      <c r="N91" s="87"/>
      <c r="O91" s="87"/>
      <c r="P91" s="87"/>
      <c r="Q91" s="87"/>
      <c r="R91" s="87"/>
      <c r="S91" s="87"/>
      <c r="X91" s="177"/>
      <c r="Y91" s="49"/>
      <c r="Z91" s="49"/>
      <c r="AA91" s="49"/>
      <c r="AB91" s="49"/>
    </row>
    <row r="92" spans="1:28" ht="18" x14ac:dyDescent="0.35">
      <c r="A92" s="57"/>
      <c r="B92" s="61"/>
      <c r="C92" s="50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88"/>
      <c r="P92" s="89"/>
      <c r="Q92" s="89"/>
      <c r="R92" s="89"/>
      <c r="S92" s="89"/>
      <c r="T92" s="90"/>
      <c r="U92" s="90"/>
      <c r="V92" s="91"/>
      <c r="W92" s="91"/>
      <c r="X92" s="181"/>
      <c r="Y92" s="49"/>
      <c r="Z92" s="49"/>
    </row>
    <row r="93" spans="1:28" ht="18" x14ac:dyDescent="0.35">
      <c r="B93" s="47"/>
      <c r="C93" s="47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</row>
  </sheetData>
  <mergeCells count="74">
    <mergeCell ref="C54:M54"/>
    <mergeCell ref="A42:W42"/>
    <mergeCell ref="A22:W22"/>
    <mergeCell ref="A47:B47"/>
    <mergeCell ref="B43:B45"/>
    <mergeCell ref="C48:O48"/>
    <mergeCell ref="C49:O49"/>
    <mergeCell ref="P49:Q49"/>
    <mergeCell ref="R49:S49"/>
    <mergeCell ref="T49:U49"/>
    <mergeCell ref="V49:W49"/>
    <mergeCell ref="C50:O50"/>
    <mergeCell ref="P50:S50"/>
    <mergeCell ref="T50:W50"/>
    <mergeCell ref="A46:B46"/>
    <mergeCell ref="A41:B41"/>
    <mergeCell ref="Y9:AB9"/>
    <mergeCell ref="A9:W9"/>
    <mergeCell ref="A10:W10"/>
    <mergeCell ref="I3:M3"/>
    <mergeCell ref="A2:A7"/>
    <mergeCell ref="B2:B7"/>
    <mergeCell ref="C2:F2"/>
    <mergeCell ref="G2:G7"/>
    <mergeCell ref="H2:O2"/>
    <mergeCell ref="C3:C7"/>
    <mergeCell ref="D3:D7"/>
    <mergeCell ref="E3:F3"/>
    <mergeCell ref="O3:O7"/>
    <mergeCell ref="H3:H7"/>
    <mergeCell ref="I4:I7"/>
    <mergeCell ref="R5:S5"/>
    <mergeCell ref="A1:W1"/>
    <mergeCell ref="C51:M51"/>
    <mergeCell ref="C52:M52"/>
    <mergeCell ref="C53:M53"/>
    <mergeCell ref="P2:W2"/>
    <mergeCell ref="J5:J7"/>
    <mergeCell ref="K5:K7"/>
    <mergeCell ref="M5:M7"/>
    <mergeCell ref="N3:N7"/>
    <mergeCell ref="E4:E7"/>
    <mergeCell ref="F4:F7"/>
    <mergeCell ref="J4:M4"/>
    <mergeCell ref="L5:L7"/>
    <mergeCell ref="P3:S4"/>
    <mergeCell ref="T3:W4"/>
    <mergeCell ref="P5:Q5"/>
    <mergeCell ref="T5:U5"/>
    <mergeCell ref="V5:W5"/>
    <mergeCell ref="P6:Q6"/>
    <mergeCell ref="R6:S6"/>
    <mergeCell ref="T6:U6"/>
    <mergeCell ref="V6:W6"/>
    <mergeCell ref="A56:O56"/>
    <mergeCell ref="B57:O57"/>
    <mergeCell ref="B58:O58"/>
    <mergeCell ref="B59:O59"/>
    <mergeCell ref="B60:O60"/>
    <mergeCell ref="B61:O61"/>
    <mergeCell ref="B62:O62"/>
    <mergeCell ref="B63:O63"/>
    <mergeCell ref="B64:O64"/>
    <mergeCell ref="B65:O65"/>
    <mergeCell ref="B66:O66"/>
    <mergeCell ref="B67:O67"/>
    <mergeCell ref="B68:O68"/>
    <mergeCell ref="B69:O69"/>
    <mergeCell ref="B70:O70"/>
    <mergeCell ref="B71:O71"/>
    <mergeCell ref="B72:O72"/>
    <mergeCell ref="B73:O73"/>
    <mergeCell ref="B74:O74"/>
    <mergeCell ref="A76:O76"/>
  </mergeCells>
  <pageMargins left="0.52" right="0.23" top="0.34" bottom="0.3" header="0.31496062992125984" footer="0.31496062992125984"/>
  <pageSetup paperSize="9" scale="61" orientation="landscape" r:id="rId1"/>
  <rowBreaks count="1" manualBreakCount="1">
    <brk id="41" max="22" man="1"/>
  </rowBreaks>
  <colBreaks count="1" manualBreakCount="1">
    <brk id="23" max="6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5"/>
  <sheetViews>
    <sheetView view="pageBreakPreview" zoomScale="60" zoomScaleNormal="100" workbookViewId="0">
      <selection activeCell="W31" sqref="W31"/>
    </sheetView>
  </sheetViews>
  <sheetFormatPr defaultColWidth="9.109375" defaultRowHeight="13.2" x14ac:dyDescent="0.25"/>
  <cols>
    <col min="1" max="1" width="10.33203125" style="11" customWidth="1"/>
    <col min="2" max="53" width="4.33203125" style="11" customWidth="1"/>
    <col min="54" max="61" width="4.44140625" style="11" customWidth="1"/>
    <col min="62" max="62" width="5.5546875" style="11" customWidth="1"/>
    <col min="63" max="16384" width="9.109375" style="11"/>
  </cols>
  <sheetData>
    <row r="1" spans="1:56" ht="15.6" x14ac:dyDescent="0.3">
      <c r="I1" s="1128" t="s">
        <v>32</v>
      </c>
      <c r="J1" s="1128"/>
      <c r="K1" s="1128"/>
      <c r="L1" s="1128"/>
      <c r="M1" s="1128"/>
      <c r="N1" s="1128"/>
      <c r="O1" s="1128"/>
      <c r="P1" s="1128"/>
      <c r="Q1" s="1128"/>
      <c r="R1" s="1128"/>
      <c r="S1" s="1128"/>
      <c r="T1" s="1128"/>
      <c r="U1" s="1128"/>
      <c r="V1" s="1128"/>
      <c r="W1" s="1128"/>
      <c r="X1" s="1128"/>
      <c r="Y1" s="1128"/>
      <c r="Z1" s="1128"/>
      <c r="AA1" s="1128"/>
      <c r="AB1" s="1128"/>
      <c r="AC1" s="1128"/>
      <c r="AD1" s="1128"/>
      <c r="AE1" s="1128"/>
      <c r="AF1" s="1128"/>
      <c r="AG1" s="1128"/>
      <c r="AH1" s="1128"/>
      <c r="AI1" s="1128"/>
      <c r="AJ1" s="1128"/>
      <c r="AK1" s="1128"/>
      <c r="AL1" s="1128"/>
      <c r="AM1" s="1128"/>
      <c r="AN1" s="1128"/>
      <c r="AO1" s="1128"/>
      <c r="AP1" s="1128"/>
      <c r="AQ1" s="1128"/>
    </row>
    <row r="2" spans="1:56" s="12" customFormat="1" ht="21" customHeight="1" x14ac:dyDescent="0.3">
      <c r="B2" s="1"/>
      <c r="C2" s="1"/>
      <c r="D2" s="1"/>
      <c r="E2" s="1"/>
      <c r="F2" s="1"/>
      <c r="G2" s="1"/>
      <c r="H2" s="1"/>
      <c r="I2" s="1130" t="s">
        <v>115</v>
      </c>
      <c r="J2" s="1130"/>
      <c r="K2" s="1130"/>
      <c r="L2" s="1130"/>
      <c r="M2" s="1130"/>
      <c r="N2" s="1130"/>
      <c r="O2" s="1130"/>
      <c r="P2" s="1130"/>
      <c r="Q2" s="1130"/>
      <c r="R2" s="1130"/>
      <c r="S2" s="1130"/>
      <c r="T2" s="1130"/>
      <c r="U2" s="1130"/>
      <c r="V2" s="1130"/>
      <c r="W2" s="1130"/>
      <c r="X2" s="1130"/>
      <c r="Y2" s="1130"/>
      <c r="Z2" s="1130"/>
      <c r="AA2" s="1130"/>
      <c r="AB2" s="1130"/>
      <c r="AC2" s="1130"/>
      <c r="AD2" s="1130"/>
      <c r="AE2" s="1130"/>
      <c r="AF2" s="1130"/>
      <c r="AG2" s="1130"/>
      <c r="AH2" s="1130"/>
      <c r="AI2" s="1130"/>
      <c r="AJ2" s="1130"/>
      <c r="AK2" s="1130"/>
      <c r="AL2" s="1130"/>
      <c r="AM2" s="1130"/>
      <c r="AN2" s="1130"/>
      <c r="AO2" s="1130"/>
      <c r="AP2" s="1130"/>
      <c r="AQ2" s="1130"/>
      <c r="AR2" s="5"/>
      <c r="AS2" s="2"/>
      <c r="AT2" s="2"/>
      <c r="AU2" s="2"/>
      <c r="AV2" s="2"/>
      <c r="AW2" s="2"/>
      <c r="AX2" s="2"/>
      <c r="AY2" s="2"/>
      <c r="AZ2" s="2"/>
      <c r="BA2" s="13"/>
      <c r="BB2" s="13"/>
      <c r="BC2" s="13"/>
    </row>
    <row r="3" spans="1:56" s="12" customFormat="1" ht="27.75" customHeight="1" x14ac:dyDescent="0.35">
      <c r="B3" s="1"/>
      <c r="C3" s="1"/>
      <c r="D3" s="1"/>
      <c r="E3" s="1"/>
      <c r="F3" s="1"/>
      <c r="G3" s="1"/>
      <c r="H3" s="1"/>
      <c r="I3" s="168"/>
      <c r="J3" s="168"/>
      <c r="K3" s="168"/>
      <c r="L3" s="168"/>
      <c r="M3" s="168"/>
      <c r="N3" s="168"/>
      <c r="O3" s="168"/>
      <c r="P3" s="1131" t="s">
        <v>33</v>
      </c>
      <c r="Q3" s="1131"/>
      <c r="R3" s="1131"/>
      <c r="S3" s="1131"/>
      <c r="T3" s="1131"/>
      <c r="U3" s="1131"/>
      <c r="V3" s="1131"/>
      <c r="W3" s="1131"/>
      <c r="X3" s="1131"/>
      <c r="Y3" s="1131"/>
      <c r="Z3" s="1131"/>
      <c r="AA3" s="1131"/>
      <c r="AB3" s="1131"/>
      <c r="AC3" s="1131"/>
      <c r="AD3" s="1131"/>
      <c r="AE3" s="1131"/>
      <c r="AF3" s="1131"/>
      <c r="AG3" s="1131"/>
      <c r="AH3" s="1131"/>
      <c r="AI3" s="1131"/>
      <c r="AJ3" s="1131"/>
      <c r="AK3" s="168"/>
      <c r="AL3" s="168"/>
      <c r="AM3" s="168"/>
      <c r="AN3" s="168"/>
      <c r="AO3" s="168"/>
      <c r="AP3" s="168"/>
      <c r="AQ3" s="168"/>
      <c r="AR3" s="168"/>
      <c r="AT3" s="3"/>
      <c r="AU3" s="3"/>
      <c r="AV3" s="3"/>
      <c r="AW3" s="3"/>
      <c r="AX3" s="3"/>
      <c r="AY3" s="3"/>
      <c r="AZ3" s="3"/>
    </row>
    <row r="4" spans="1:56" ht="21.6" customHeight="1" x14ac:dyDescent="0.3">
      <c r="A4" s="1132" t="s">
        <v>0</v>
      </c>
      <c r="B4" s="1132"/>
      <c r="C4" s="1132"/>
      <c r="D4" s="1132"/>
      <c r="E4" s="1132"/>
      <c r="F4" s="1132"/>
      <c r="G4" s="1132"/>
      <c r="H4" s="1132"/>
      <c r="I4" s="324"/>
      <c r="J4" s="30"/>
      <c r="K4" s="30"/>
      <c r="L4" s="16"/>
      <c r="M4" s="16"/>
      <c r="N4" s="16"/>
      <c r="O4" s="16"/>
      <c r="P4" s="1136" t="s">
        <v>136</v>
      </c>
      <c r="Q4" s="1136"/>
      <c r="R4" s="1136"/>
      <c r="S4" s="1136"/>
      <c r="T4" s="1136"/>
      <c r="U4" s="1136"/>
      <c r="V4" s="1136"/>
      <c r="W4" s="1136"/>
      <c r="X4" s="1136"/>
      <c r="Y4" s="1136"/>
      <c r="Z4" s="1136"/>
      <c r="AA4" s="1136"/>
      <c r="AB4" s="1136"/>
      <c r="AC4" s="1136"/>
      <c r="AD4" s="1136"/>
      <c r="AE4" s="1136"/>
      <c r="AF4" s="1136"/>
      <c r="AG4" s="1136"/>
      <c r="AH4" s="1136"/>
      <c r="AI4" s="1136"/>
      <c r="AJ4" s="1136"/>
      <c r="AK4" s="16"/>
      <c r="AL4" s="16"/>
      <c r="AM4" s="16"/>
      <c r="AN4" s="16"/>
      <c r="AO4" s="16"/>
      <c r="AQ4" s="1132" t="s">
        <v>0</v>
      </c>
      <c r="AR4" s="1132"/>
      <c r="AS4" s="1132"/>
      <c r="AT4" s="1132"/>
      <c r="AU4" s="1132"/>
      <c r="AV4" s="1132"/>
      <c r="AW4" s="1132"/>
      <c r="AX4" s="1132"/>
      <c r="AY4" s="537"/>
      <c r="AZ4" s="30"/>
      <c r="BA4" s="30"/>
      <c r="BB4" s="15"/>
      <c r="BC4" s="15"/>
      <c r="BD4" s="15"/>
    </row>
    <row r="5" spans="1:56" ht="18" customHeight="1" x14ac:dyDescent="0.3">
      <c r="A5" s="1092" t="s">
        <v>1</v>
      </c>
      <c r="B5" s="1092"/>
      <c r="C5" s="1092"/>
      <c r="D5" s="1092"/>
      <c r="E5" s="1092"/>
      <c r="F5" s="1092"/>
      <c r="G5" s="1092"/>
      <c r="H5" s="1092"/>
      <c r="I5" s="324"/>
      <c r="J5" s="31"/>
      <c r="K5" s="31"/>
      <c r="L5" s="1134" t="s">
        <v>3</v>
      </c>
      <c r="M5" s="1134"/>
      <c r="N5" s="1134"/>
      <c r="O5" s="1134"/>
      <c r="P5" s="1134"/>
      <c r="Q5" s="1134"/>
      <c r="R5" s="1134"/>
      <c r="S5" s="1134"/>
      <c r="T5" s="1134"/>
      <c r="U5" s="1134"/>
      <c r="V5" s="1134"/>
      <c r="W5" s="1134"/>
      <c r="X5" s="1134"/>
      <c r="Y5" s="1134"/>
      <c r="Z5" s="1134"/>
      <c r="AA5" s="1134"/>
      <c r="AB5" s="1134"/>
      <c r="AC5" s="1134"/>
      <c r="AD5" s="1134"/>
      <c r="AE5" s="1134"/>
      <c r="AF5" s="1134"/>
      <c r="AG5" s="1134"/>
      <c r="AH5" s="1134"/>
      <c r="AI5" s="1134"/>
      <c r="AJ5" s="1134"/>
      <c r="AK5" s="1134"/>
      <c r="AL5" s="1134"/>
      <c r="AM5" s="1134"/>
      <c r="AN5" s="17"/>
      <c r="AO5" s="17"/>
      <c r="AQ5" s="1133" t="s">
        <v>207</v>
      </c>
      <c r="AR5" s="1133"/>
      <c r="AS5" s="1133"/>
      <c r="AT5" s="1133"/>
      <c r="AU5" s="1133"/>
      <c r="AV5" s="1133"/>
      <c r="AW5" s="1133"/>
      <c r="AX5" s="1133"/>
      <c r="AY5" s="537"/>
      <c r="AZ5" s="31"/>
      <c r="BA5" s="31"/>
      <c r="BB5" s="15"/>
      <c r="BC5" s="15"/>
      <c r="BD5" s="15"/>
    </row>
    <row r="6" spans="1:56" ht="18" customHeight="1" x14ac:dyDescent="0.3">
      <c r="A6" s="1092" t="s">
        <v>2</v>
      </c>
      <c r="B6" s="1092"/>
      <c r="C6" s="1092"/>
      <c r="D6" s="1092"/>
      <c r="E6" s="1092"/>
      <c r="F6" s="1092"/>
      <c r="G6" s="1092"/>
      <c r="H6" s="1092"/>
      <c r="I6" s="324"/>
      <c r="J6" s="32"/>
      <c r="K6" s="32"/>
      <c r="L6" s="1129" t="s">
        <v>34</v>
      </c>
      <c r="M6" s="1129"/>
      <c r="N6" s="1129"/>
      <c r="O6" s="1129"/>
      <c r="P6" s="1129"/>
      <c r="Q6" s="1129"/>
      <c r="R6" s="1129"/>
      <c r="S6" s="1129"/>
      <c r="T6" s="1129"/>
      <c r="U6" s="1129"/>
      <c r="V6" s="1129"/>
      <c r="W6" s="1129"/>
      <c r="X6" s="1129"/>
      <c r="Y6" s="1129"/>
      <c r="Z6" s="1129"/>
      <c r="AA6" s="1129"/>
      <c r="AB6" s="1129"/>
      <c r="AC6" s="1129"/>
      <c r="AD6" s="1129"/>
      <c r="AE6" s="1129"/>
      <c r="AF6" s="1129"/>
      <c r="AG6" s="1129"/>
      <c r="AH6" s="1129"/>
      <c r="AI6" s="1129"/>
      <c r="AJ6" s="1129"/>
      <c r="AK6" s="1129"/>
      <c r="AL6" s="1129"/>
      <c r="AM6" s="1129"/>
      <c r="AN6" s="19"/>
      <c r="AO6" s="19"/>
      <c r="AQ6" s="1133" t="s">
        <v>208</v>
      </c>
      <c r="AR6" s="1133"/>
      <c r="AS6" s="1133"/>
      <c r="AT6" s="1133"/>
      <c r="AU6" s="1133"/>
      <c r="AV6" s="1133"/>
      <c r="AW6" s="1133"/>
      <c r="AX6" s="1133"/>
      <c r="AY6" s="537"/>
      <c r="AZ6" s="32"/>
      <c r="BA6" s="32"/>
      <c r="BB6" s="15"/>
      <c r="BC6" s="15"/>
      <c r="BD6" s="15"/>
    </row>
    <row r="7" spans="1:56" ht="18" customHeight="1" x14ac:dyDescent="0.3">
      <c r="A7" s="1092" t="s">
        <v>4</v>
      </c>
      <c r="B7" s="1092"/>
      <c r="C7" s="1092"/>
      <c r="D7" s="1092"/>
      <c r="E7" s="1092"/>
      <c r="F7" s="1092"/>
      <c r="G7" s="1092"/>
      <c r="H7" s="1092"/>
      <c r="I7" s="326"/>
      <c r="J7" s="32"/>
      <c r="K7" s="32"/>
      <c r="L7" s="1137" t="s">
        <v>137</v>
      </c>
      <c r="M7" s="1137"/>
      <c r="N7" s="1137"/>
      <c r="O7" s="1137"/>
      <c r="P7" s="1137"/>
      <c r="Q7" s="1137"/>
      <c r="R7" s="1137"/>
      <c r="S7" s="1137"/>
      <c r="T7" s="1137"/>
      <c r="U7" s="1137"/>
      <c r="V7" s="1137"/>
      <c r="W7" s="1137"/>
      <c r="X7" s="1137"/>
      <c r="Y7" s="1137"/>
      <c r="Z7" s="1137"/>
      <c r="AA7" s="1137"/>
      <c r="AB7" s="1137"/>
      <c r="AC7" s="1137"/>
      <c r="AD7" s="1137"/>
      <c r="AE7" s="1137"/>
      <c r="AF7" s="1137"/>
      <c r="AG7" s="1137"/>
      <c r="AH7" s="1137"/>
      <c r="AI7" s="1137"/>
      <c r="AJ7" s="1137"/>
      <c r="AK7" s="1137"/>
      <c r="AL7" s="1137"/>
      <c r="AM7" s="1137"/>
      <c r="AQ7" s="1092" t="s">
        <v>209</v>
      </c>
      <c r="AR7" s="1092"/>
      <c r="AS7" s="1092"/>
      <c r="AT7" s="1092"/>
      <c r="AU7" s="1092"/>
      <c r="AV7" s="1092"/>
      <c r="AW7" s="1092"/>
      <c r="AX7" s="1092"/>
      <c r="AY7" s="1092"/>
      <c r="AZ7" s="1092"/>
      <c r="BA7" s="1092"/>
      <c r="BB7" s="15"/>
      <c r="BC7" s="15"/>
      <c r="BD7" s="15"/>
    </row>
    <row r="8" spans="1:56" ht="18" customHeight="1" x14ac:dyDescent="0.3">
      <c r="A8" s="324"/>
      <c r="B8" s="324"/>
      <c r="C8" s="324"/>
      <c r="D8" s="324"/>
      <c r="E8" s="324"/>
      <c r="F8" s="324"/>
      <c r="G8" s="324"/>
      <c r="H8" s="324"/>
      <c r="I8" s="326"/>
      <c r="J8" s="32"/>
      <c r="K8" s="32"/>
      <c r="L8" s="1137" t="s">
        <v>5</v>
      </c>
      <c r="M8" s="1137"/>
      <c r="N8" s="1137"/>
      <c r="O8" s="1137"/>
      <c r="P8" s="1137"/>
      <c r="Q8" s="1137"/>
      <c r="R8" s="1137"/>
      <c r="S8" s="1137"/>
      <c r="T8" s="1137"/>
      <c r="U8" s="1137"/>
      <c r="V8" s="1137"/>
      <c r="W8" s="1137"/>
      <c r="X8" s="1137"/>
      <c r="Y8" s="1137"/>
      <c r="Z8" s="1137"/>
      <c r="AA8" s="1137"/>
      <c r="AB8" s="1137"/>
      <c r="AC8" s="1137"/>
      <c r="AD8" s="1137"/>
      <c r="AE8" s="1137"/>
      <c r="AF8" s="1137"/>
      <c r="AG8" s="1137"/>
      <c r="AH8" s="1137"/>
      <c r="AI8" s="1137"/>
      <c r="AJ8" s="1137"/>
      <c r="AK8" s="1137"/>
      <c r="AL8" s="1137"/>
      <c r="AM8" s="1137"/>
      <c r="AQ8" s="1135" t="s">
        <v>142</v>
      </c>
      <c r="AR8" s="1135"/>
      <c r="AS8" s="1135"/>
      <c r="AT8" s="1135"/>
      <c r="AU8" s="1135"/>
      <c r="AV8" s="1135"/>
      <c r="AW8" s="1135"/>
      <c r="AX8" s="1135"/>
      <c r="AY8" s="1135"/>
      <c r="AZ8" s="1135"/>
      <c r="BA8" s="1135"/>
      <c r="BB8" s="15"/>
      <c r="BC8" s="15"/>
      <c r="BD8" s="15"/>
    </row>
    <row r="9" spans="1:56" ht="18.600000000000001" customHeight="1" x14ac:dyDescent="0.35">
      <c r="A9" s="1092" t="s">
        <v>81</v>
      </c>
      <c r="B9" s="1092"/>
      <c r="C9" s="1092"/>
      <c r="D9" s="1092"/>
      <c r="E9" s="1092"/>
      <c r="F9" s="1092"/>
      <c r="G9" s="1092"/>
      <c r="H9" s="1092"/>
      <c r="I9" s="1092"/>
      <c r="J9" s="1092"/>
      <c r="K9" s="1092"/>
      <c r="L9" s="1138" t="s">
        <v>92</v>
      </c>
      <c r="M9" s="1138"/>
      <c r="N9" s="1138"/>
      <c r="O9" s="1138"/>
      <c r="P9" s="1138"/>
      <c r="Q9" s="1138"/>
      <c r="R9" s="1138"/>
      <c r="S9" s="1138"/>
      <c r="T9" s="1138"/>
      <c r="U9" s="1138"/>
      <c r="V9" s="1138"/>
      <c r="W9" s="1138"/>
      <c r="X9" s="1138"/>
      <c r="Y9" s="1138"/>
      <c r="Z9" s="1138"/>
      <c r="AA9" s="1138"/>
      <c r="AB9" s="1138"/>
      <c r="AC9" s="1138"/>
      <c r="AD9" s="1138"/>
      <c r="AE9" s="1138"/>
      <c r="AF9" s="1138"/>
      <c r="AG9" s="1138"/>
      <c r="AH9" s="1138"/>
      <c r="AI9" s="1138"/>
      <c r="AJ9" s="1138"/>
      <c r="AK9" s="1138"/>
      <c r="AL9" s="1138"/>
      <c r="AM9" s="1138"/>
      <c r="AQ9" s="1093"/>
      <c r="AR9" s="1093"/>
      <c r="AS9" s="1093"/>
      <c r="AT9" s="1093"/>
      <c r="AU9" s="1093"/>
      <c r="AV9" s="1093"/>
      <c r="AW9" s="1093"/>
      <c r="AX9" s="1093"/>
      <c r="AY9" s="1093"/>
      <c r="AZ9" s="1093"/>
      <c r="BA9" s="15"/>
      <c r="BB9" s="15"/>
      <c r="BC9" s="15"/>
      <c r="BD9" s="15"/>
    </row>
    <row r="10" spans="1:56" ht="24" customHeight="1" x14ac:dyDescent="0.35">
      <c r="A10" s="1135" t="s">
        <v>142</v>
      </c>
      <c r="B10" s="1135"/>
      <c r="C10" s="1135"/>
      <c r="D10" s="1135"/>
      <c r="E10" s="1135"/>
      <c r="F10" s="1135"/>
      <c r="G10" s="1135"/>
      <c r="H10" s="1135"/>
      <c r="I10" s="1135"/>
      <c r="J10" s="1135"/>
      <c r="K10" s="1135"/>
      <c r="L10" s="1094" t="s">
        <v>109</v>
      </c>
      <c r="M10" s="1094"/>
      <c r="N10" s="1094"/>
      <c r="O10" s="1094"/>
      <c r="P10" s="1094"/>
      <c r="Q10" s="1094"/>
      <c r="R10" s="1094"/>
      <c r="S10" s="1094"/>
      <c r="T10" s="1094"/>
      <c r="U10" s="1094"/>
      <c r="V10" s="1094"/>
      <c r="W10" s="1094"/>
      <c r="X10" s="1094"/>
      <c r="Y10" s="1094"/>
      <c r="Z10" s="1094"/>
      <c r="AA10" s="1094"/>
      <c r="AB10" s="1094"/>
      <c r="AC10" s="1094"/>
      <c r="AD10" s="1094"/>
      <c r="AE10" s="1094"/>
      <c r="AF10" s="1094"/>
      <c r="AG10" s="1094"/>
      <c r="AH10" s="1094"/>
      <c r="AI10" s="1094"/>
      <c r="AJ10" s="1094"/>
      <c r="AK10" s="1094"/>
      <c r="AL10" s="1094"/>
      <c r="AM10" s="1094"/>
      <c r="AN10" s="4"/>
      <c r="AO10" s="4"/>
      <c r="AP10" s="4"/>
      <c r="AQ10" s="1093"/>
      <c r="AR10" s="1093"/>
      <c r="AS10" s="1093"/>
      <c r="AT10" s="1093"/>
      <c r="AU10" s="1093"/>
      <c r="AV10" s="1093"/>
      <c r="AW10" s="1093"/>
      <c r="AX10" s="1093"/>
      <c r="AY10" s="1093"/>
      <c r="AZ10" s="1093"/>
    </row>
    <row r="11" spans="1:56" ht="20.399999999999999" customHeight="1" x14ac:dyDescent="0.35">
      <c r="I11" s="21"/>
      <c r="L11" s="1094" t="s">
        <v>106</v>
      </c>
      <c r="M11" s="1094"/>
      <c r="N11" s="1094"/>
      <c r="O11" s="1094"/>
      <c r="P11" s="1094"/>
      <c r="Q11" s="1094"/>
      <c r="R11" s="1094"/>
      <c r="S11" s="1094"/>
      <c r="T11" s="1094"/>
      <c r="U11" s="1094"/>
      <c r="V11" s="1094"/>
      <c r="W11" s="1094"/>
      <c r="X11" s="1094"/>
      <c r="Y11" s="1094"/>
      <c r="Z11" s="1094"/>
      <c r="AA11" s="1094"/>
      <c r="AB11" s="1094"/>
      <c r="AC11" s="1094"/>
      <c r="AD11" s="1094"/>
      <c r="AE11" s="1094"/>
      <c r="AF11" s="1094"/>
      <c r="AG11" s="1094"/>
      <c r="AH11" s="1094"/>
      <c r="AI11" s="1094"/>
      <c r="AJ11" s="1094"/>
      <c r="AK11" s="1094"/>
      <c r="AL11" s="1094"/>
      <c r="AM11" s="1094"/>
      <c r="AN11" s="22"/>
    </row>
    <row r="12" spans="1:56" s="15" customFormat="1" ht="24" customHeight="1" x14ac:dyDescent="0.3">
      <c r="G12" s="1092" t="s">
        <v>107</v>
      </c>
      <c r="H12" s="1092"/>
      <c r="I12" s="1092"/>
      <c r="J12" s="1092"/>
      <c r="K12" s="1092"/>
      <c r="L12" s="1092"/>
      <c r="M12" s="1092"/>
      <c r="N12" s="1092"/>
      <c r="O12" s="1092"/>
      <c r="P12" s="1092"/>
      <c r="Q12" s="1092"/>
      <c r="R12" s="1092"/>
      <c r="S12" s="1092"/>
      <c r="T12" s="1092"/>
      <c r="U12" s="1092"/>
      <c r="V12" s="1092"/>
      <c r="W12" s="1092"/>
      <c r="X12" s="1092"/>
      <c r="AI12" s="1092" t="s">
        <v>35</v>
      </c>
      <c r="AJ12" s="1092"/>
      <c r="AK12" s="1092"/>
      <c r="AL12" s="1092"/>
      <c r="AM12" s="1092"/>
      <c r="AN12" s="1092"/>
      <c r="AO12" s="1092"/>
      <c r="AP12" s="1092"/>
      <c r="AQ12" s="1092"/>
      <c r="AR12" s="1092"/>
      <c r="AS12" s="1092"/>
      <c r="AT12" s="1092"/>
      <c r="AU12" s="1092"/>
      <c r="AV12" s="1092"/>
      <c r="AW12" s="1092"/>
      <c r="AX12" s="1092"/>
      <c r="AY12" s="1092"/>
      <c r="AZ12" s="1092"/>
    </row>
    <row r="13" spans="1:56" s="15" customFormat="1" ht="15.75" customHeight="1" x14ac:dyDescent="0.3">
      <c r="I13" s="327"/>
      <c r="K13" s="24"/>
      <c r="L13" s="18"/>
      <c r="M13" s="18"/>
      <c r="N13" s="18"/>
      <c r="O13" s="18"/>
      <c r="P13" s="18"/>
      <c r="Q13" s="18"/>
      <c r="R13" s="18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18"/>
      <c r="AH13" s="18"/>
      <c r="AI13" s="18"/>
      <c r="AJ13" s="18"/>
      <c r="AK13" s="18"/>
      <c r="AL13" s="18"/>
      <c r="AM13" s="18"/>
    </row>
    <row r="14" spans="1:56" s="15" customFormat="1" ht="15.75" customHeight="1" x14ac:dyDescent="0.3">
      <c r="G14" s="1092" t="s">
        <v>135</v>
      </c>
      <c r="H14" s="1092"/>
      <c r="I14" s="1092"/>
      <c r="J14" s="1092"/>
      <c r="K14" s="1092"/>
      <c r="L14" s="1092"/>
      <c r="M14" s="1092"/>
      <c r="N14" s="1092"/>
      <c r="O14" s="1092"/>
      <c r="P14" s="1092"/>
      <c r="Q14" s="1092"/>
      <c r="R14" s="1092"/>
      <c r="S14" s="1092"/>
      <c r="T14" s="1092"/>
      <c r="U14" s="1092"/>
      <c r="V14" s="1092"/>
      <c r="W14" s="1092"/>
      <c r="X14" s="1092"/>
      <c r="AI14" s="1092" t="s">
        <v>102</v>
      </c>
      <c r="AJ14" s="1092"/>
      <c r="AK14" s="1092"/>
      <c r="AL14" s="1092"/>
      <c r="AM14" s="1092"/>
      <c r="AN14" s="1092"/>
      <c r="AO14" s="1092"/>
      <c r="AP14" s="1092"/>
      <c r="AQ14" s="1092"/>
      <c r="AR14" s="1092"/>
      <c r="AS14" s="1092"/>
      <c r="AT14" s="1092"/>
      <c r="AU14" s="1092"/>
      <c r="AV14" s="1092"/>
      <c r="AW14" s="1092"/>
      <c r="AX14" s="1092"/>
      <c r="AY14" s="1092"/>
      <c r="AZ14" s="1092"/>
    </row>
    <row r="15" spans="1:56" s="15" customFormat="1" ht="15.75" customHeight="1" x14ac:dyDescent="0.3">
      <c r="K15" s="3" t="s">
        <v>6</v>
      </c>
      <c r="L15" s="3"/>
      <c r="M15" s="3"/>
      <c r="N15" s="3"/>
      <c r="O15" s="3"/>
      <c r="P15" s="3"/>
      <c r="Q15" s="3"/>
      <c r="R15" s="3"/>
      <c r="S15" s="3"/>
    </row>
    <row r="16" spans="1:56" s="15" customFormat="1" ht="15.75" customHeight="1" x14ac:dyDescent="0.3">
      <c r="G16" s="1095" t="s">
        <v>146</v>
      </c>
      <c r="H16" s="1095"/>
      <c r="I16" s="1095"/>
      <c r="J16" s="1095"/>
      <c r="K16" s="1095"/>
      <c r="L16" s="1095"/>
      <c r="M16" s="1095"/>
      <c r="N16" s="1095"/>
      <c r="O16" s="1095"/>
      <c r="P16" s="1095"/>
      <c r="Q16" s="1095"/>
      <c r="R16" s="1095"/>
      <c r="S16" s="1095"/>
      <c r="T16" s="1095"/>
      <c r="U16" s="1095"/>
      <c r="V16" s="1095"/>
      <c r="W16" s="1095"/>
      <c r="X16" s="1095"/>
      <c r="AI16" s="1092" t="s">
        <v>99</v>
      </c>
      <c r="AJ16" s="1092"/>
      <c r="AK16" s="1092"/>
      <c r="AL16" s="1092"/>
      <c r="AM16" s="1092"/>
      <c r="AN16" s="1092"/>
      <c r="AO16" s="1092"/>
      <c r="AP16" s="1092"/>
      <c r="AQ16" s="1092"/>
      <c r="AR16" s="1092"/>
      <c r="AS16" s="1092"/>
      <c r="AT16" s="1092"/>
      <c r="AU16" s="1092"/>
      <c r="AV16" s="1092"/>
      <c r="AW16" s="1092"/>
      <c r="AX16" s="1092"/>
      <c r="AY16" s="1092"/>
      <c r="AZ16" s="1092"/>
    </row>
    <row r="17" spans="1:88" s="15" customFormat="1" ht="15.75" customHeight="1" x14ac:dyDescent="0.3"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</row>
    <row r="18" spans="1:88" s="15" customFormat="1" ht="15.75" customHeight="1" x14ac:dyDescent="0.3">
      <c r="B18" s="3"/>
      <c r="C18" s="3"/>
      <c r="D18" s="3"/>
      <c r="E18" s="3"/>
      <c r="F18" s="3"/>
      <c r="G18" s="1096" t="s">
        <v>127</v>
      </c>
      <c r="H18" s="1096"/>
      <c r="I18" s="1096"/>
      <c r="J18" s="1096"/>
      <c r="K18" s="1096"/>
      <c r="L18" s="1096"/>
      <c r="M18" s="1096"/>
      <c r="N18" s="1096"/>
      <c r="O18" s="1096"/>
      <c r="P18" s="1096"/>
      <c r="Q18" s="1096"/>
      <c r="R18" s="1096"/>
      <c r="S18" s="1096"/>
      <c r="T18" s="1096"/>
      <c r="U18" s="1096"/>
      <c r="V18" s="1096"/>
      <c r="W18" s="1096"/>
      <c r="X18" s="1096"/>
      <c r="Y18" s="3"/>
      <c r="Z18" s="3"/>
      <c r="AA18" s="3"/>
      <c r="AB18" s="3"/>
      <c r="AC18" s="3"/>
      <c r="AD18" s="3"/>
      <c r="AE18" s="3"/>
      <c r="AG18" s="7"/>
      <c r="AH18" s="7"/>
      <c r="AI18" s="1102" t="s">
        <v>101</v>
      </c>
      <c r="AJ18" s="1102"/>
      <c r="AK18" s="1102"/>
      <c r="AL18" s="1102"/>
      <c r="AM18" s="1102"/>
      <c r="AN18" s="1102"/>
      <c r="AO18" s="1102"/>
      <c r="AP18" s="1102"/>
      <c r="AQ18" s="1102"/>
      <c r="AR18" s="1102"/>
      <c r="AS18" s="1102"/>
      <c r="AT18" s="1102"/>
      <c r="AU18" s="1102"/>
      <c r="AV18" s="1102"/>
      <c r="AW18" s="1102"/>
      <c r="AX18" s="1102"/>
      <c r="AY18" s="1102"/>
      <c r="AZ18" s="1102"/>
      <c r="BA18" s="7"/>
      <c r="BB18" s="7"/>
      <c r="BC18" s="7"/>
      <c r="BD18" s="7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W18" s="1101"/>
      <c r="BX18" s="1101"/>
      <c r="BY18" s="1101"/>
      <c r="BZ18" s="1101"/>
      <c r="CA18" s="1101"/>
      <c r="CB18" s="1101"/>
      <c r="CC18" s="1101"/>
      <c r="CD18" s="1101"/>
      <c r="CE18" s="1101"/>
      <c r="CF18" s="1101"/>
      <c r="CG18" s="1101"/>
      <c r="CH18" s="1101"/>
      <c r="CI18" s="1101"/>
      <c r="CJ18" s="1101"/>
    </row>
    <row r="19" spans="1:88" ht="15.75" customHeight="1" x14ac:dyDescent="0.3">
      <c r="J19" s="14"/>
    </row>
    <row r="20" spans="1:88" s="548" customFormat="1" ht="15" customHeight="1" thickBot="1" x14ac:dyDescent="0.25">
      <c r="A20" s="1103" t="s">
        <v>108</v>
      </c>
      <c r="B20" s="1104"/>
      <c r="C20" s="1104"/>
      <c r="D20" s="1104"/>
      <c r="E20" s="1104"/>
      <c r="F20" s="1104"/>
      <c r="G20" s="1104"/>
      <c r="H20" s="1104"/>
      <c r="I20" s="1104"/>
      <c r="J20" s="1104"/>
      <c r="K20" s="1104"/>
      <c r="L20" s="1104"/>
      <c r="M20" s="1104"/>
      <c r="N20" s="1104"/>
      <c r="O20" s="1104"/>
      <c r="P20" s="1104"/>
      <c r="Q20" s="1104"/>
      <c r="R20" s="1104"/>
      <c r="S20" s="1104"/>
      <c r="T20" s="1104"/>
      <c r="U20" s="1104"/>
      <c r="V20" s="1104"/>
      <c r="W20" s="1104"/>
      <c r="X20" s="1104"/>
      <c r="Y20" s="1104"/>
      <c r="Z20" s="1104"/>
      <c r="AA20" s="1104"/>
      <c r="AB20" s="1104"/>
      <c r="AC20" s="1104"/>
      <c r="AD20" s="1104"/>
      <c r="AE20" s="1104"/>
      <c r="AF20" s="1104"/>
      <c r="AG20" s="1104"/>
      <c r="AH20" s="1104"/>
      <c r="AI20" s="1104"/>
      <c r="AJ20" s="1104"/>
      <c r="AK20" s="1104"/>
      <c r="AL20" s="1104"/>
      <c r="AM20" s="1104"/>
      <c r="AN20" s="1104"/>
      <c r="AO20" s="1104"/>
      <c r="AP20" s="1104"/>
      <c r="AQ20" s="1104"/>
      <c r="AR20" s="1104"/>
      <c r="AS20" s="1104"/>
      <c r="AT20" s="1104"/>
      <c r="AU20" s="1104"/>
      <c r="AV20" s="1104"/>
      <c r="AW20" s="1104"/>
      <c r="AX20" s="1104"/>
      <c r="AY20" s="1104"/>
      <c r="AZ20" s="1104"/>
      <c r="BA20" s="1104"/>
      <c r="BB20" s="1104" t="s">
        <v>185</v>
      </c>
      <c r="BC20" s="1104"/>
      <c r="BD20" s="1104"/>
      <c r="BE20" s="1104"/>
      <c r="BF20" s="1104"/>
      <c r="BG20" s="1104"/>
      <c r="BH20" s="1104"/>
      <c r="BI20" s="1104"/>
      <c r="BJ20" s="1104"/>
    </row>
    <row r="21" spans="1:88" s="365" customFormat="1" ht="26.4" customHeight="1" thickBot="1" x14ac:dyDescent="0.35">
      <c r="A21" s="538"/>
      <c r="B21" s="1068" t="s">
        <v>8</v>
      </c>
      <c r="C21" s="1069"/>
      <c r="D21" s="1069"/>
      <c r="E21" s="1069"/>
      <c r="F21" s="1069"/>
      <c r="G21" s="1068" t="s">
        <v>9</v>
      </c>
      <c r="H21" s="1070"/>
      <c r="I21" s="1070"/>
      <c r="J21" s="1071"/>
      <c r="K21" s="1068" t="s">
        <v>10</v>
      </c>
      <c r="L21" s="1105"/>
      <c r="M21" s="1105"/>
      <c r="N21" s="1105"/>
      <c r="O21" s="1068" t="s">
        <v>11</v>
      </c>
      <c r="P21" s="1069"/>
      <c r="Q21" s="1069"/>
      <c r="R21" s="1069"/>
      <c r="S21" s="1072"/>
      <c r="T21" s="1073" t="s">
        <v>12</v>
      </c>
      <c r="U21" s="1070"/>
      <c r="V21" s="1070"/>
      <c r="W21" s="1071"/>
      <c r="X21" s="1068" t="s">
        <v>13</v>
      </c>
      <c r="Y21" s="1105"/>
      <c r="Z21" s="1105"/>
      <c r="AA21" s="1106"/>
      <c r="AB21" s="1068" t="s">
        <v>14</v>
      </c>
      <c r="AC21" s="1069"/>
      <c r="AD21" s="1069"/>
      <c r="AE21" s="1069"/>
      <c r="AF21" s="1069"/>
      <c r="AG21" s="1068" t="s">
        <v>15</v>
      </c>
      <c r="AH21" s="1070"/>
      <c r="AI21" s="1070"/>
      <c r="AJ21" s="1071"/>
      <c r="AK21" s="1068" t="s">
        <v>16</v>
      </c>
      <c r="AL21" s="1105"/>
      <c r="AM21" s="1105"/>
      <c r="AN21" s="1105"/>
      <c r="AO21" s="1068" t="s">
        <v>17</v>
      </c>
      <c r="AP21" s="1069"/>
      <c r="AQ21" s="1069"/>
      <c r="AR21" s="1069"/>
      <c r="AS21" s="1072"/>
      <c r="AT21" s="1073" t="s">
        <v>18</v>
      </c>
      <c r="AU21" s="1070"/>
      <c r="AV21" s="1070"/>
      <c r="AW21" s="1071"/>
      <c r="AX21" s="1068" t="s">
        <v>19</v>
      </c>
      <c r="AY21" s="1105"/>
      <c r="AZ21" s="1105"/>
      <c r="BA21" s="1105"/>
      <c r="BB21" s="1086" t="s">
        <v>7</v>
      </c>
      <c r="BC21" s="1089" t="s">
        <v>36</v>
      </c>
      <c r="BD21" s="1239" t="s">
        <v>148</v>
      </c>
      <c r="BE21" s="1089" t="s">
        <v>26</v>
      </c>
      <c r="BF21" s="1089" t="s">
        <v>27</v>
      </c>
      <c r="BG21" s="1089" t="s">
        <v>186</v>
      </c>
      <c r="BH21" s="1108" t="s">
        <v>187</v>
      </c>
      <c r="BI21" s="1089" t="s">
        <v>28</v>
      </c>
      <c r="BJ21" s="1064" t="s">
        <v>167</v>
      </c>
    </row>
    <row r="22" spans="1:88" s="365" customFormat="1" ht="13.8" thickBot="1" x14ac:dyDescent="0.3">
      <c r="A22" s="1097" t="s">
        <v>7</v>
      </c>
      <c r="B22" s="158">
        <v>1</v>
      </c>
      <c r="C22" s="159">
        <v>2</v>
      </c>
      <c r="D22" s="159">
        <v>3</v>
      </c>
      <c r="E22" s="159">
        <v>4</v>
      </c>
      <c r="F22" s="160">
        <v>5</v>
      </c>
      <c r="G22" s="158">
        <v>6</v>
      </c>
      <c r="H22" s="159">
        <v>7</v>
      </c>
      <c r="I22" s="159">
        <v>8</v>
      </c>
      <c r="J22" s="161">
        <v>9</v>
      </c>
      <c r="K22" s="158">
        <v>10</v>
      </c>
      <c r="L22" s="159">
        <v>11</v>
      </c>
      <c r="M22" s="159">
        <v>12</v>
      </c>
      <c r="N22" s="162">
        <v>13</v>
      </c>
      <c r="O22" s="158">
        <v>14</v>
      </c>
      <c r="P22" s="159">
        <v>15</v>
      </c>
      <c r="Q22" s="159">
        <v>16</v>
      </c>
      <c r="R22" s="159">
        <v>17</v>
      </c>
      <c r="S22" s="163">
        <v>18</v>
      </c>
      <c r="T22" s="164">
        <v>19</v>
      </c>
      <c r="U22" s="159">
        <v>20</v>
      </c>
      <c r="V22" s="159">
        <v>21</v>
      </c>
      <c r="W22" s="161">
        <v>22</v>
      </c>
      <c r="X22" s="158">
        <v>23</v>
      </c>
      <c r="Y22" s="159">
        <v>24</v>
      </c>
      <c r="Z22" s="159">
        <v>25</v>
      </c>
      <c r="AA22" s="161">
        <v>26</v>
      </c>
      <c r="AB22" s="158">
        <v>27</v>
      </c>
      <c r="AC22" s="159">
        <v>28</v>
      </c>
      <c r="AD22" s="159">
        <v>29</v>
      </c>
      <c r="AE22" s="159">
        <v>30</v>
      </c>
      <c r="AF22" s="160">
        <v>31</v>
      </c>
      <c r="AG22" s="158">
        <v>32</v>
      </c>
      <c r="AH22" s="159">
        <v>33</v>
      </c>
      <c r="AI22" s="159">
        <v>34</v>
      </c>
      <c r="AJ22" s="163">
        <v>35</v>
      </c>
      <c r="AK22" s="158">
        <v>36</v>
      </c>
      <c r="AL22" s="159">
        <v>37</v>
      </c>
      <c r="AM22" s="159">
        <v>38</v>
      </c>
      <c r="AN22" s="162">
        <v>39</v>
      </c>
      <c r="AO22" s="158">
        <v>40</v>
      </c>
      <c r="AP22" s="159">
        <v>41</v>
      </c>
      <c r="AQ22" s="159">
        <v>42</v>
      </c>
      <c r="AR22" s="159">
        <v>43</v>
      </c>
      <c r="AS22" s="163">
        <v>44</v>
      </c>
      <c r="AT22" s="164">
        <v>45</v>
      </c>
      <c r="AU22" s="159">
        <v>46</v>
      </c>
      <c r="AV22" s="159">
        <v>47</v>
      </c>
      <c r="AW22" s="162">
        <v>48</v>
      </c>
      <c r="AX22" s="158">
        <v>49</v>
      </c>
      <c r="AY22" s="164">
        <v>50</v>
      </c>
      <c r="AZ22" s="165">
        <v>51</v>
      </c>
      <c r="BA22" s="368">
        <v>52</v>
      </c>
      <c r="BB22" s="1087"/>
      <c r="BC22" s="1090"/>
      <c r="BD22" s="1240"/>
      <c r="BE22" s="1090"/>
      <c r="BF22" s="1090"/>
      <c r="BG22" s="1090"/>
      <c r="BH22" s="1109"/>
      <c r="BI22" s="1090"/>
      <c r="BJ22" s="1065"/>
    </row>
    <row r="23" spans="1:88" s="365" customFormat="1" ht="13.2" customHeight="1" x14ac:dyDescent="0.25">
      <c r="A23" s="1098"/>
      <c r="B23" s="278">
        <v>1</v>
      </c>
      <c r="C23" s="279">
        <v>7</v>
      </c>
      <c r="D23" s="279">
        <v>14</v>
      </c>
      <c r="E23" s="279">
        <v>21</v>
      </c>
      <c r="F23" s="280">
        <v>28</v>
      </c>
      <c r="G23" s="278">
        <v>5</v>
      </c>
      <c r="H23" s="279">
        <v>12</v>
      </c>
      <c r="I23" s="279">
        <v>19</v>
      </c>
      <c r="J23" s="281">
        <v>26</v>
      </c>
      <c r="K23" s="282">
        <v>2</v>
      </c>
      <c r="L23" s="279">
        <v>9</v>
      </c>
      <c r="M23" s="279">
        <v>16</v>
      </c>
      <c r="N23" s="281">
        <v>23</v>
      </c>
      <c r="O23" s="278">
        <v>30</v>
      </c>
      <c r="P23" s="279">
        <v>7</v>
      </c>
      <c r="Q23" s="279">
        <v>14</v>
      </c>
      <c r="R23" s="279">
        <v>21</v>
      </c>
      <c r="S23" s="283">
        <v>28</v>
      </c>
      <c r="T23" s="282">
        <v>4</v>
      </c>
      <c r="U23" s="279">
        <v>11</v>
      </c>
      <c r="V23" s="279">
        <v>18</v>
      </c>
      <c r="W23" s="281">
        <v>25</v>
      </c>
      <c r="X23" s="278">
        <v>1</v>
      </c>
      <c r="Y23" s="279">
        <v>8</v>
      </c>
      <c r="Z23" s="279">
        <v>15</v>
      </c>
      <c r="AA23" s="281">
        <v>22</v>
      </c>
      <c r="AB23" s="278">
        <v>1</v>
      </c>
      <c r="AC23" s="279">
        <v>8</v>
      </c>
      <c r="AD23" s="279">
        <v>15</v>
      </c>
      <c r="AE23" s="279">
        <v>22</v>
      </c>
      <c r="AF23" s="280">
        <v>29</v>
      </c>
      <c r="AG23" s="278">
        <v>5</v>
      </c>
      <c r="AH23" s="279">
        <v>12</v>
      </c>
      <c r="AI23" s="279">
        <v>19</v>
      </c>
      <c r="AJ23" s="281">
        <v>26</v>
      </c>
      <c r="AK23" s="278">
        <v>3</v>
      </c>
      <c r="AL23" s="279">
        <v>10</v>
      </c>
      <c r="AM23" s="279">
        <v>17</v>
      </c>
      <c r="AN23" s="281">
        <v>24</v>
      </c>
      <c r="AO23" s="278">
        <v>31</v>
      </c>
      <c r="AP23" s="279">
        <v>7</v>
      </c>
      <c r="AQ23" s="279">
        <v>14</v>
      </c>
      <c r="AR23" s="279">
        <v>21</v>
      </c>
      <c r="AS23" s="283">
        <v>28</v>
      </c>
      <c r="AT23" s="282">
        <v>5</v>
      </c>
      <c r="AU23" s="279">
        <v>12</v>
      </c>
      <c r="AV23" s="279">
        <v>19</v>
      </c>
      <c r="AW23" s="281">
        <v>26</v>
      </c>
      <c r="AX23" s="282">
        <v>2</v>
      </c>
      <c r="AY23" s="279">
        <v>9</v>
      </c>
      <c r="AZ23" s="279">
        <v>16</v>
      </c>
      <c r="BA23" s="284">
        <v>23</v>
      </c>
      <c r="BB23" s="1087"/>
      <c r="BC23" s="1090"/>
      <c r="BD23" s="1240"/>
      <c r="BE23" s="1090"/>
      <c r="BF23" s="1090"/>
      <c r="BG23" s="1090"/>
      <c r="BH23" s="1109"/>
      <c r="BI23" s="1090"/>
      <c r="BJ23" s="1065"/>
    </row>
    <row r="24" spans="1:88" s="365" customFormat="1" ht="13.8" thickBot="1" x14ac:dyDescent="0.3">
      <c r="A24" s="1099"/>
      <c r="B24" s="285">
        <v>6</v>
      </c>
      <c r="C24" s="286">
        <v>13</v>
      </c>
      <c r="D24" s="286">
        <v>20</v>
      </c>
      <c r="E24" s="286">
        <v>27</v>
      </c>
      <c r="F24" s="287">
        <v>4</v>
      </c>
      <c r="G24" s="285">
        <v>11</v>
      </c>
      <c r="H24" s="286">
        <v>18</v>
      </c>
      <c r="I24" s="286">
        <v>25</v>
      </c>
      <c r="J24" s="288">
        <v>1</v>
      </c>
      <c r="K24" s="289">
        <v>8</v>
      </c>
      <c r="L24" s="286">
        <v>15</v>
      </c>
      <c r="M24" s="286">
        <v>22</v>
      </c>
      <c r="N24" s="288">
        <v>29</v>
      </c>
      <c r="O24" s="285">
        <v>6</v>
      </c>
      <c r="P24" s="286">
        <v>13</v>
      </c>
      <c r="Q24" s="286">
        <v>20</v>
      </c>
      <c r="R24" s="286">
        <v>27</v>
      </c>
      <c r="S24" s="290">
        <v>3</v>
      </c>
      <c r="T24" s="289">
        <v>10</v>
      </c>
      <c r="U24" s="286">
        <v>17</v>
      </c>
      <c r="V24" s="286">
        <v>24</v>
      </c>
      <c r="W24" s="288">
        <v>31</v>
      </c>
      <c r="X24" s="285">
        <v>7</v>
      </c>
      <c r="Y24" s="286">
        <v>14</v>
      </c>
      <c r="Z24" s="286">
        <v>21</v>
      </c>
      <c r="AA24" s="288">
        <v>28</v>
      </c>
      <c r="AB24" s="285">
        <v>7</v>
      </c>
      <c r="AC24" s="286">
        <v>14</v>
      </c>
      <c r="AD24" s="286">
        <v>21</v>
      </c>
      <c r="AE24" s="291">
        <v>28</v>
      </c>
      <c r="AF24" s="287">
        <v>4</v>
      </c>
      <c r="AG24" s="285">
        <v>11</v>
      </c>
      <c r="AH24" s="286">
        <v>18</v>
      </c>
      <c r="AI24" s="286">
        <v>25</v>
      </c>
      <c r="AJ24" s="288">
        <v>2</v>
      </c>
      <c r="AK24" s="285">
        <v>9</v>
      </c>
      <c r="AL24" s="286">
        <v>16</v>
      </c>
      <c r="AM24" s="286">
        <v>23</v>
      </c>
      <c r="AN24" s="288">
        <v>30</v>
      </c>
      <c r="AO24" s="285">
        <v>6</v>
      </c>
      <c r="AP24" s="286">
        <v>13</v>
      </c>
      <c r="AQ24" s="286">
        <v>20</v>
      </c>
      <c r="AR24" s="286">
        <v>27</v>
      </c>
      <c r="AS24" s="290">
        <v>4</v>
      </c>
      <c r="AT24" s="289">
        <v>11</v>
      </c>
      <c r="AU24" s="286">
        <v>18</v>
      </c>
      <c r="AV24" s="286">
        <v>25</v>
      </c>
      <c r="AW24" s="288">
        <v>1</v>
      </c>
      <c r="AX24" s="289">
        <v>8</v>
      </c>
      <c r="AY24" s="286">
        <v>15</v>
      </c>
      <c r="AZ24" s="286">
        <v>22</v>
      </c>
      <c r="BA24" s="292">
        <v>29</v>
      </c>
      <c r="BB24" s="1088"/>
      <c r="BC24" s="1091"/>
      <c r="BD24" s="1241"/>
      <c r="BE24" s="1091"/>
      <c r="BF24" s="1091"/>
      <c r="BG24" s="1091"/>
      <c r="BH24" s="1110"/>
      <c r="BI24" s="1091"/>
      <c r="BJ24" s="1066"/>
    </row>
    <row r="25" spans="1:88" s="548" customFormat="1" ht="13.8" x14ac:dyDescent="0.25">
      <c r="A25" s="166" t="s">
        <v>20</v>
      </c>
      <c r="B25" s="329"/>
      <c r="C25" s="330"/>
      <c r="D25" s="330"/>
      <c r="E25" s="330"/>
      <c r="F25" s="331" t="s">
        <v>21</v>
      </c>
      <c r="G25" s="329"/>
      <c r="H25" s="330"/>
      <c r="I25" s="330"/>
      <c r="J25" s="332"/>
      <c r="K25" s="333"/>
      <c r="L25" s="330"/>
      <c r="M25" s="330"/>
      <c r="N25" s="331"/>
      <c r="O25" s="329"/>
      <c r="P25" s="330"/>
      <c r="Q25" s="330" t="s">
        <v>147</v>
      </c>
      <c r="R25" s="330" t="s">
        <v>147</v>
      </c>
      <c r="S25" s="332" t="s">
        <v>147</v>
      </c>
      <c r="T25" s="333" t="s">
        <v>23</v>
      </c>
      <c r="U25" s="330" t="s">
        <v>23</v>
      </c>
      <c r="V25" s="330" t="s">
        <v>24</v>
      </c>
      <c r="W25" s="331" t="s">
        <v>24</v>
      </c>
      <c r="X25" s="329" t="s">
        <v>24</v>
      </c>
      <c r="Y25" s="330" t="s">
        <v>24</v>
      </c>
      <c r="Z25" s="330"/>
      <c r="AA25" s="332"/>
      <c r="AB25" s="333"/>
      <c r="AC25" s="330"/>
      <c r="AD25" s="330"/>
      <c r="AE25" s="330"/>
      <c r="AF25" s="331"/>
      <c r="AG25" s="329"/>
      <c r="AH25" s="330"/>
      <c r="AI25" s="330" t="s">
        <v>22</v>
      </c>
      <c r="AJ25" s="332" t="s">
        <v>22</v>
      </c>
      <c r="AK25" s="333"/>
      <c r="AL25" s="330"/>
      <c r="AM25" s="330"/>
      <c r="AN25" s="331"/>
      <c r="AO25" s="329"/>
      <c r="AP25" s="330"/>
      <c r="AQ25" s="330"/>
      <c r="AR25" s="330" t="s">
        <v>23</v>
      </c>
      <c r="AS25" s="332" t="s">
        <v>23</v>
      </c>
      <c r="AT25" s="333" t="s">
        <v>23</v>
      </c>
      <c r="AU25" s="330" t="s">
        <v>23</v>
      </c>
      <c r="AV25" s="330" t="s">
        <v>23</v>
      </c>
      <c r="AW25" s="331" t="s">
        <v>23</v>
      </c>
      <c r="AX25" s="329" t="s">
        <v>23</v>
      </c>
      <c r="AY25" s="330" t="s">
        <v>23</v>
      </c>
      <c r="AZ25" s="330" t="s">
        <v>23</v>
      </c>
      <c r="BA25" s="332" t="s">
        <v>23</v>
      </c>
      <c r="BB25" s="347" t="s">
        <v>144</v>
      </c>
      <c r="BC25" s="348">
        <v>1</v>
      </c>
      <c r="BD25" s="348">
        <v>3</v>
      </c>
      <c r="BE25" s="348">
        <v>2</v>
      </c>
      <c r="BF25" s="348">
        <v>4</v>
      </c>
      <c r="BG25" s="348"/>
      <c r="BH25" s="348"/>
      <c r="BI25" s="348">
        <v>12</v>
      </c>
      <c r="BJ25" s="349">
        <f>SUM(BC25:BI25)</f>
        <v>22</v>
      </c>
    </row>
    <row r="26" spans="1:88" s="567" customFormat="1" ht="15" customHeight="1" thickBot="1" x14ac:dyDescent="0.3">
      <c r="A26" s="167" t="s">
        <v>25</v>
      </c>
      <c r="B26" s="334"/>
      <c r="C26" s="335"/>
      <c r="D26" s="335"/>
      <c r="E26" s="335" t="s">
        <v>21</v>
      </c>
      <c r="F26" s="336"/>
      <c r="G26" s="334"/>
      <c r="H26" s="335"/>
      <c r="I26" s="335"/>
      <c r="J26" s="337"/>
      <c r="K26" s="338"/>
      <c r="L26" s="335"/>
      <c r="M26" s="335"/>
      <c r="N26" s="336"/>
      <c r="O26" s="334" t="s">
        <v>147</v>
      </c>
      <c r="P26" s="335" t="s">
        <v>147</v>
      </c>
      <c r="Q26" s="335" t="s">
        <v>147</v>
      </c>
      <c r="R26" s="335"/>
      <c r="S26" s="337"/>
      <c r="T26" s="338" t="s">
        <v>23</v>
      </c>
      <c r="U26" s="335" t="s">
        <v>23</v>
      </c>
      <c r="V26" s="335" t="s">
        <v>24</v>
      </c>
      <c r="W26" s="336" t="s">
        <v>24</v>
      </c>
      <c r="X26" s="334" t="s">
        <v>24</v>
      </c>
      <c r="Y26" s="335" t="s">
        <v>24</v>
      </c>
      <c r="Z26" s="335"/>
      <c r="AA26" s="337"/>
      <c r="AB26" s="338"/>
      <c r="AC26" s="335"/>
      <c r="AD26" s="335" t="s">
        <v>22</v>
      </c>
      <c r="AE26" s="335" t="s">
        <v>22</v>
      </c>
      <c r="AF26" s="336"/>
      <c r="AG26" s="334"/>
      <c r="AH26" s="335"/>
      <c r="AI26" s="335"/>
      <c r="AJ26" s="337"/>
      <c r="AK26" s="338"/>
      <c r="AL26" s="335"/>
      <c r="AM26" s="335"/>
      <c r="AN26" s="336"/>
      <c r="AO26" s="334"/>
      <c r="AP26" s="335"/>
      <c r="AQ26" s="564" t="s">
        <v>82</v>
      </c>
      <c r="AR26" s="339"/>
      <c r="AS26" s="337"/>
      <c r="AT26" s="338"/>
      <c r="AU26" s="335"/>
      <c r="AV26" s="335"/>
      <c r="AW26" s="336"/>
      <c r="AX26" s="334"/>
      <c r="AY26" s="335"/>
      <c r="AZ26" s="335"/>
      <c r="BA26" s="337"/>
      <c r="BB26" s="345" t="s">
        <v>145</v>
      </c>
      <c r="BC26" s="340">
        <v>1</v>
      </c>
      <c r="BD26" s="340">
        <v>3</v>
      </c>
      <c r="BE26" s="340">
        <v>2</v>
      </c>
      <c r="BF26" s="340">
        <v>4</v>
      </c>
      <c r="BG26" s="340"/>
      <c r="BH26" s="340">
        <v>1</v>
      </c>
      <c r="BI26" s="340">
        <v>2</v>
      </c>
      <c r="BJ26" s="346">
        <f>SUM(BC26:BI26)</f>
        <v>13</v>
      </c>
    </row>
    <row r="27" spans="1:88" ht="14.4" customHeight="1" thickBot="1" x14ac:dyDescent="0.3">
      <c r="A27" s="568" t="s">
        <v>189</v>
      </c>
      <c r="B27" s="569"/>
      <c r="C27" s="569"/>
      <c r="D27" s="570"/>
      <c r="E27" s="571" t="s">
        <v>190</v>
      </c>
      <c r="F27" s="572" t="s">
        <v>191</v>
      </c>
      <c r="G27" s="569"/>
      <c r="H27" s="569"/>
      <c r="I27" s="569"/>
      <c r="J27" s="569"/>
      <c r="K27" s="569"/>
      <c r="L27" s="570"/>
      <c r="M27" s="571" t="s">
        <v>192</v>
      </c>
      <c r="N27" s="572" t="s">
        <v>193</v>
      </c>
      <c r="O27" s="573"/>
      <c r="P27" s="573"/>
      <c r="Q27" s="573"/>
      <c r="R27" s="574"/>
      <c r="S27" s="575"/>
      <c r="T27" s="576" t="s">
        <v>194</v>
      </c>
      <c r="U27" s="572" t="s">
        <v>195</v>
      </c>
      <c r="V27" s="574"/>
      <c r="W27" s="574"/>
      <c r="X27" s="573"/>
      <c r="Y27" s="575"/>
      <c r="Z27" s="576" t="s">
        <v>196</v>
      </c>
      <c r="AA27" s="572" t="s">
        <v>197</v>
      </c>
      <c r="AB27" s="574"/>
      <c r="AC27" s="574"/>
      <c r="AD27" s="575"/>
      <c r="AE27" s="576" t="s">
        <v>198</v>
      </c>
      <c r="AF27" s="572" t="s">
        <v>199</v>
      </c>
      <c r="AG27" s="574"/>
      <c r="AH27" s="574"/>
      <c r="AI27" s="574"/>
      <c r="AJ27" s="574"/>
      <c r="AK27" s="574"/>
      <c r="AL27" s="574"/>
      <c r="AM27" s="575"/>
      <c r="AN27" s="576" t="s">
        <v>200</v>
      </c>
      <c r="AO27" s="572" t="s">
        <v>201</v>
      </c>
      <c r="AP27" s="573"/>
      <c r="AQ27" s="569"/>
      <c r="AR27" s="569"/>
      <c r="AS27" s="569"/>
      <c r="AT27" s="569"/>
      <c r="AU27" s="569"/>
      <c r="AV27" s="573"/>
      <c r="AW27" s="577"/>
      <c r="AX27" s="578" t="s">
        <v>82</v>
      </c>
      <c r="AY27" s="1111" t="s">
        <v>202</v>
      </c>
      <c r="AZ27" s="1112"/>
      <c r="BA27" s="1112"/>
      <c r="BB27" s="341" t="s">
        <v>51</v>
      </c>
      <c r="BC27" s="342">
        <f t="shared" ref="BC27:BJ27" si="0">SUM(BC25:BC26)</f>
        <v>2</v>
      </c>
      <c r="BD27" s="342">
        <f t="shared" si="0"/>
        <v>6</v>
      </c>
      <c r="BE27" s="342">
        <f t="shared" si="0"/>
        <v>4</v>
      </c>
      <c r="BF27" s="342">
        <f t="shared" si="0"/>
        <v>8</v>
      </c>
      <c r="BG27" s="342">
        <f t="shared" si="0"/>
        <v>0</v>
      </c>
      <c r="BH27" s="342">
        <f t="shared" si="0"/>
        <v>1</v>
      </c>
      <c r="BI27" s="342">
        <f t="shared" si="0"/>
        <v>14</v>
      </c>
      <c r="BJ27" s="343">
        <f t="shared" si="0"/>
        <v>35</v>
      </c>
    </row>
    <row r="28" spans="1:88" ht="14.4" customHeight="1" x14ac:dyDescent="0.3">
      <c r="A28" s="539"/>
      <c r="B28" s="539"/>
      <c r="C28" s="539"/>
      <c r="D28" s="539"/>
      <c r="E28" s="539"/>
      <c r="F28" s="539"/>
      <c r="G28" s="539"/>
      <c r="H28" s="539"/>
      <c r="I28" s="539"/>
      <c r="J28" s="539"/>
      <c r="K28" s="539"/>
      <c r="L28" s="539"/>
      <c r="M28" s="539"/>
      <c r="N28" s="539"/>
      <c r="O28" s="539"/>
      <c r="P28" s="539"/>
      <c r="Q28" s="539"/>
      <c r="R28" s="539"/>
      <c r="S28" s="539"/>
      <c r="T28" s="539"/>
      <c r="U28" s="539"/>
      <c r="V28" s="539"/>
      <c r="W28" s="539"/>
      <c r="X28" s="539"/>
      <c r="Y28" s="539"/>
      <c r="Z28" s="539"/>
      <c r="AA28" s="539"/>
      <c r="AB28" s="539"/>
      <c r="AC28" s="539"/>
      <c r="AD28" s="539"/>
      <c r="AE28" s="539"/>
      <c r="AF28" s="539"/>
      <c r="AG28" s="539"/>
      <c r="AH28" s="539"/>
      <c r="AI28" s="539"/>
      <c r="AJ28" s="539"/>
      <c r="AK28" s="539"/>
      <c r="AL28" s="539"/>
      <c r="AM28" s="539"/>
      <c r="AN28" s="539"/>
      <c r="AO28" s="539"/>
      <c r="AP28" s="539"/>
      <c r="AQ28" s="539"/>
      <c r="AR28" s="539"/>
      <c r="AS28" s="539"/>
      <c r="AT28" s="539"/>
      <c r="AU28" s="539"/>
      <c r="AV28" s="539"/>
      <c r="AW28" s="539"/>
      <c r="AX28" s="539"/>
      <c r="AY28" s="539"/>
      <c r="AZ28" s="539"/>
      <c r="BA28" s="149"/>
    </row>
    <row r="29" spans="1:88" s="548" customFormat="1" ht="21.75" customHeight="1" thickBot="1" x14ac:dyDescent="0.25">
      <c r="A29" s="585"/>
      <c r="B29" s="1113" t="s">
        <v>203</v>
      </c>
      <c r="C29" s="1113"/>
      <c r="D29" s="1113"/>
      <c r="E29" s="1113"/>
      <c r="F29" s="1113"/>
      <c r="G29" s="1113"/>
      <c r="H29" s="1113"/>
      <c r="I29" s="1113"/>
      <c r="J29" s="1113"/>
      <c r="K29" s="1113"/>
      <c r="L29" s="1113"/>
      <c r="M29" s="585"/>
      <c r="N29" s="585"/>
      <c r="O29" s="585"/>
      <c r="P29" s="585"/>
      <c r="Q29" s="586"/>
      <c r="R29" s="586"/>
      <c r="S29" s="586"/>
      <c r="T29" s="585"/>
      <c r="U29" s="585"/>
      <c r="V29" s="585"/>
      <c r="W29" s="585"/>
      <c r="X29" s="585"/>
      <c r="Y29" s="585"/>
      <c r="Z29" s="585"/>
      <c r="AA29" s="585"/>
      <c r="AB29" s="585"/>
      <c r="AC29" s="585"/>
      <c r="AD29" s="585"/>
      <c r="AE29" s="586"/>
      <c r="AF29" s="586"/>
      <c r="AG29" s="586"/>
      <c r="AH29" s="587"/>
      <c r="AI29" s="587"/>
      <c r="AJ29" s="587"/>
      <c r="AK29" s="587"/>
      <c r="AL29" s="587"/>
      <c r="AM29" s="587"/>
      <c r="AN29" s="587"/>
      <c r="AO29" s="587"/>
      <c r="AP29" s="587"/>
      <c r="AQ29" s="587"/>
      <c r="AR29" s="587"/>
      <c r="AS29" s="1114" t="s">
        <v>204</v>
      </c>
      <c r="AT29" s="1114"/>
      <c r="AU29" s="1114"/>
      <c r="AV29" s="1114"/>
      <c r="AW29" s="1114"/>
      <c r="AX29" s="1114"/>
      <c r="AY29" s="1114"/>
      <c r="AZ29" s="1114"/>
      <c r="BA29" s="1114"/>
      <c r="BB29" s="1114"/>
      <c r="BC29" s="1114"/>
      <c r="BD29" s="1114"/>
      <c r="BE29" s="1114"/>
      <c r="BF29" s="1114"/>
      <c r="BG29" s="1114"/>
      <c r="BH29" s="1114"/>
      <c r="BI29" s="1114"/>
    </row>
    <row r="30" spans="1:88" s="548" customFormat="1" ht="55.8" customHeight="1" x14ac:dyDescent="0.2">
      <c r="A30" s="588"/>
      <c r="B30" s="1121" t="s">
        <v>205</v>
      </c>
      <c r="C30" s="1122"/>
      <c r="D30" s="1122"/>
      <c r="E30" s="1122"/>
      <c r="F30" s="1122"/>
      <c r="G30" s="1122"/>
      <c r="H30" s="1123"/>
      <c r="I30" s="589" t="s">
        <v>29</v>
      </c>
      <c r="J30" s="589"/>
      <c r="K30" s="589" t="s">
        <v>30</v>
      </c>
      <c r="L30" s="590"/>
      <c r="M30" s="591"/>
      <c r="N30" s="591"/>
      <c r="O30" s="592"/>
      <c r="P30" s="592"/>
      <c r="Q30" s="593"/>
      <c r="R30" s="594"/>
      <c r="S30" s="595"/>
      <c r="T30" s="593"/>
      <c r="U30" s="593"/>
      <c r="V30" s="593"/>
      <c r="W30" s="593"/>
      <c r="X30" s="593"/>
      <c r="Y30" s="593"/>
      <c r="Z30" s="593"/>
      <c r="AA30" s="596"/>
      <c r="AB30" s="596"/>
      <c r="AC30" s="596"/>
      <c r="AD30" s="596"/>
      <c r="AE30" s="595"/>
      <c r="AF30" s="597"/>
      <c r="AG30" s="595"/>
      <c r="AH30" s="593"/>
      <c r="AI30" s="593"/>
      <c r="AJ30" s="593"/>
      <c r="AK30" s="593"/>
      <c r="AL30" s="593"/>
      <c r="AM30" s="593"/>
      <c r="AN30" s="593"/>
      <c r="AO30" s="593"/>
      <c r="AP30" s="593"/>
      <c r="AQ30" s="593"/>
      <c r="AR30" s="593"/>
      <c r="AS30" s="1115" t="s">
        <v>206</v>
      </c>
      <c r="AT30" s="1116"/>
      <c r="AU30" s="1116"/>
      <c r="AV30" s="1116"/>
      <c r="AW30" s="1116"/>
      <c r="AX30" s="1116"/>
      <c r="AY30" s="1116"/>
      <c r="AZ30" s="1116"/>
      <c r="BA30" s="1116"/>
      <c r="BB30" s="1116"/>
      <c r="BC30" s="1116"/>
      <c r="BD30" s="1116"/>
      <c r="BE30" s="1116"/>
      <c r="BF30" s="1116"/>
      <c r="BG30" s="1116"/>
      <c r="BH30" s="598" t="s">
        <v>29</v>
      </c>
      <c r="BI30" s="599" t="s">
        <v>40</v>
      </c>
    </row>
    <row r="31" spans="1:88" s="548" customFormat="1" ht="19.8" customHeight="1" x14ac:dyDescent="0.2">
      <c r="A31" s="588"/>
      <c r="B31" s="1124" t="s">
        <v>110</v>
      </c>
      <c r="C31" s="1125"/>
      <c r="D31" s="1125"/>
      <c r="E31" s="1125"/>
      <c r="F31" s="1125"/>
      <c r="G31" s="1125"/>
      <c r="H31" s="1125"/>
      <c r="I31" s="1126">
        <v>1.2</v>
      </c>
      <c r="J31" s="1126"/>
      <c r="K31" s="1126">
        <v>4</v>
      </c>
      <c r="L31" s="1127"/>
      <c r="M31" s="591"/>
      <c r="N31" s="591"/>
      <c r="O31" s="592"/>
      <c r="P31" s="592"/>
      <c r="Q31" s="593"/>
      <c r="R31" s="594"/>
      <c r="S31" s="595"/>
      <c r="AE31" s="595"/>
      <c r="AF31" s="597"/>
      <c r="AG31" s="595"/>
      <c r="AH31" s="593"/>
      <c r="AI31" s="593"/>
      <c r="AJ31" s="593"/>
      <c r="AK31" s="593"/>
      <c r="AL31" s="593"/>
      <c r="AM31" s="593"/>
      <c r="AN31" s="593"/>
      <c r="AO31" s="593"/>
      <c r="AP31" s="593"/>
      <c r="AQ31" s="593"/>
      <c r="AR31" s="593"/>
      <c r="AS31" s="1117" t="s">
        <v>93</v>
      </c>
      <c r="AT31" s="1118"/>
      <c r="AU31" s="1118"/>
      <c r="AV31" s="1118"/>
      <c r="AW31" s="1118"/>
      <c r="AX31" s="1118"/>
      <c r="AY31" s="1118"/>
      <c r="AZ31" s="1118"/>
      <c r="BA31" s="1118"/>
      <c r="BB31" s="1074" t="s">
        <v>92</v>
      </c>
      <c r="BC31" s="1075"/>
      <c r="BD31" s="1075"/>
      <c r="BE31" s="1075"/>
      <c r="BF31" s="1075"/>
      <c r="BG31" s="1075"/>
      <c r="BH31" s="1078">
        <v>4</v>
      </c>
      <c r="BI31" s="1080">
        <v>2</v>
      </c>
    </row>
    <row r="32" spans="1:88" s="365" customFormat="1" ht="19.8" customHeight="1" thickBot="1" x14ac:dyDescent="0.3">
      <c r="A32" s="588"/>
      <c r="B32" s="1082" t="s">
        <v>31</v>
      </c>
      <c r="C32" s="1083"/>
      <c r="D32" s="1083"/>
      <c r="E32" s="1083"/>
      <c r="F32" s="1083"/>
      <c r="G32" s="1083"/>
      <c r="H32" s="1083"/>
      <c r="I32" s="1084">
        <v>3.4</v>
      </c>
      <c r="J32" s="1084"/>
      <c r="K32" s="1084">
        <v>4</v>
      </c>
      <c r="L32" s="1085"/>
      <c r="M32" s="588"/>
      <c r="N32" s="588"/>
      <c r="O32" s="584"/>
      <c r="P32" s="584"/>
      <c r="Q32" s="600"/>
      <c r="R32" s="601"/>
      <c r="S32" s="573"/>
      <c r="AE32" s="573"/>
      <c r="AF32" s="602"/>
      <c r="AG32" s="573"/>
      <c r="AH32" s="603"/>
      <c r="AI32" s="604"/>
      <c r="AJ32" s="604"/>
      <c r="AK32" s="604"/>
      <c r="AL32" s="604"/>
      <c r="AM32" s="604"/>
      <c r="AN32" s="604"/>
      <c r="AO32" s="604"/>
      <c r="AP32" s="604"/>
      <c r="AQ32" s="604"/>
      <c r="AR32" s="603"/>
      <c r="AS32" s="1117"/>
      <c r="AT32" s="1118"/>
      <c r="AU32" s="1118"/>
      <c r="AV32" s="1118"/>
      <c r="AW32" s="1118"/>
      <c r="AX32" s="1118"/>
      <c r="AY32" s="1118"/>
      <c r="AZ32" s="1118"/>
      <c r="BA32" s="1118"/>
      <c r="BB32" s="1074"/>
      <c r="BC32" s="1075"/>
      <c r="BD32" s="1075"/>
      <c r="BE32" s="1075"/>
      <c r="BF32" s="1075"/>
      <c r="BG32" s="1075"/>
      <c r="BH32" s="1078"/>
      <c r="BI32" s="1080"/>
    </row>
    <row r="33" spans="1:61" s="365" customFormat="1" ht="15.75" customHeight="1" thickBot="1" x14ac:dyDescent="0.3">
      <c r="A33" s="588"/>
      <c r="B33" s="588"/>
      <c r="C33" s="588"/>
      <c r="D33" s="588"/>
      <c r="E33" s="588"/>
      <c r="F33" s="588"/>
      <c r="G33" s="588"/>
      <c r="H33" s="588"/>
      <c r="I33" s="588"/>
      <c r="J33" s="588"/>
      <c r="K33" s="588"/>
      <c r="L33" s="588"/>
      <c r="M33" s="588"/>
      <c r="N33" s="588"/>
      <c r="O33" s="584"/>
      <c r="P33" s="584"/>
      <c r="Q33" s="600"/>
      <c r="R33" s="601"/>
      <c r="S33" s="573"/>
      <c r="AE33" s="573"/>
      <c r="AF33" s="602"/>
      <c r="AG33" s="573"/>
      <c r="AH33" s="604"/>
      <c r="AI33" s="604"/>
      <c r="AJ33" s="604"/>
      <c r="AK33" s="604"/>
      <c r="AL33" s="604"/>
      <c r="AM33" s="604"/>
      <c r="AN33" s="604"/>
      <c r="AO33" s="604"/>
      <c r="AP33" s="604"/>
      <c r="AQ33" s="604"/>
      <c r="AR33" s="604"/>
      <c r="AS33" s="1119"/>
      <c r="AT33" s="1120"/>
      <c r="AU33" s="1120"/>
      <c r="AV33" s="1120"/>
      <c r="AW33" s="1120"/>
      <c r="AX33" s="1120"/>
      <c r="AY33" s="1120"/>
      <c r="AZ33" s="1120"/>
      <c r="BA33" s="1120"/>
      <c r="BB33" s="1076"/>
      <c r="BC33" s="1077"/>
      <c r="BD33" s="1077"/>
      <c r="BE33" s="1077"/>
      <c r="BF33" s="1077"/>
      <c r="BG33" s="1077"/>
      <c r="BH33" s="1079"/>
      <c r="BI33" s="1081"/>
    </row>
    <row r="34" spans="1:61" s="25" customFormat="1" ht="27.75" customHeigh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8"/>
      <c r="R34" s="28"/>
      <c r="AG34" s="26"/>
    </row>
    <row r="35" spans="1:61" x14ac:dyDescent="0.25">
      <c r="A35" s="1067"/>
      <c r="B35" s="1067"/>
      <c r="C35" s="1067"/>
      <c r="D35" s="1067"/>
      <c r="E35" s="1067"/>
      <c r="F35" s="1067"/>
      <c r="G35" s="1067"/>
      <c r="H35" s="1067"/>
      <c r="I35" s="1067"/>
      <c r="J35" s="1067"/>
      <c r="K35" s="1067"/>
      <c r="L35" s="1067"/>
      <c r="M35" s="1067"/>
      <c r="N35" s="1067"/>
      <c r="O35" s="1067"/>
      <c r="P35" s="1067"/>
      <c r="Q35" s="1067"/>
      <c r="R35" s="1067"/>
      <c r="S35" s="1067"/>
      <c r="T35" s="1067"/>
      <c r="U35" s="1067"/>
      <c r="V35" s="1067"/>
      <c r="W35" s="1067"/>
      <c r="X35" s="1067"/>
      <c r="Y35" s="1067"/>
      <c r="Z35" s="1067"/>
      <c r="AA35" s="1067"/>
      <c r="AB35" s="1067"/>
      <c r="AC35" s="1067"/>
      <c r="AD35" s="1067"/>
      <c r="AE35" s="1067"/>
      <c r="AF35" s="1067"/>
      <c r="AG35" s="1067"/>
      <c r="AH35" s="1067"/>
      <c r="AI35" s="1067"/>
      <c r="AJ35" s="1067"/>
      <c r="AK35" s="1067"/>
      <c r="AL35" s="1067"/>
      <c r="AM35" s="1067"/>
      <c r="AN35" s="1067"/>
      <c r="AO35" s="1067"/>
      <c r="AP35" s="1067"/>
      <c r="AQ35" s="1067"/>
      <c r="AR35" s="1067"/>
      <c r="AS35" s="1067"/>
      <c r="AT35" s="1067"/>
      <c r="AU35" s="1067"/>
      <c r="AV35" s="1067"/>
      <c r="AW35" s="1067"/>
      <c r="AX35" s="1067"/>
      <c r="AY35" s="1067"/>
      <c r="AZ35" s="1067"/>
      <c r="BA35" s="1067"/>
      <c r="BB35" s="1067"/>
      <c r="BC35" s="1067"/>
      <c r="BD35" s="1067"/>
      <c r="BE35" s="1067"/>
      <c r="BF35" s="1067"/>
      <c r="BG35" s="1067"/>
      <c r="BH35" s="1067"/>
      <c r="BI35" s="1067"/>
    </row>
  </sheetData>
  <mergeCells count="73">
    <mergeCell ref="I1:AQ1"/>
    <mergeCell ref="I2:AQ2"/>
    <mergeCell ref="P3:AJ3"/>
    <mergeCell ref="A4:H4"/>
    <mergeCell ref="P4:AJ4"/>
    <mergeCell ref="AQ4:AX4"/>
    <mergeCell ref="AQ9:AZ9"/>
    <mergeCell ref="AQ7:BA7"/>
    <mergeCell ref="AQ8:BA8"/>
    <mergeCell ref="A5:H5"/>
    <mergeCell ref="L5:AM5"/>
    <mergeCell ref="A6:H6"/>
    <mergeCell ref="L6:AM6"/>
    <mergeCell ref="AQ5:AX5"/>
    <mergeCell ref="AQ6:AX6"/>
    <mergeCell ref="A7:H7"/>
    <mergeCell ref="L7:AM7"/>
    <mergeCell ref="L8:AM8"/>
    <mergeCell ref="A9:K9"/>
    <mergeCell ref="L9:AM9"/>
    <mergeCell ref="A10:K10"/>
    <mergeCell ref="L10:AM10"/>
    <mergeCell ref="AQ10:AZ10"/>
    <mergeCell ref="L11:AM11"/>
    <mergeCell ref="G12:X12"/>
    <mergeCell ref="AI12:AZ12"/>
    <mergeCell ref="G14:X14"/>
    <mergeCell ref="AI14:AZ14"/>
    <mergeCell ref="G16:X16"/>
    <mergeCell ref="AI16:AZ16"/>
    <mergeCell ref="G18:X18"/>
    <mergeCell ref="AI18:AZ18"/>
    <mergeCell ref="A35:BI35"/>
    <mergeCell ref="BW18:CJ18"/>
    <mergeCell ref="A20:BA20"/>
    <mergeCell ref="B21:F21"/>
    <mergeCell ref="G21:J21"/>
    <mergeCell ref="K21:N21"/>
    <mergeCell ref="O21:S21"/>
    <mergeCell ref="T21:W21"/>
    <mergeCell ref="X21:AA21"/>
    <mergeCell ref="AB21:AF21"/>
    <mergeCell ref="AG21:AJ21"/>
    <mergeCell ref="AK21:AN21"/>
    <mergeCell ref="AO21:AS21"/>
    <mergeCell ref="AT21:AW21"/>
    <mergeCell ref="AX21:BA21"/>
    <mergeCell ref="BB20:BJ20"/>
    <mergeCell ref="BG21:BG24"/>
    <mergeCell ref="BH21:BH24"/>
    <mergeCell ref="BI21:BI24"/>
    <mergeCell ref="BJ21:BJ24"/>
    <mergeCell ref="A22:A24"/>
    <mergeCell ref="BB21:BB24"/>
    <mergeCell ref="BC21:BC24"/>
    <mergeCell ref="BD21:BD24"/>
    <mergeCell ref="BE21:BE24"/>
    <mergeCell ref="BF21:BF24"/>
    <mergeCell ref="AY27:BA27"/>
    <mergeCell ref="B29:L29"/>
    <mergeCell ref="AS29:BI29"/>
    <mergeCell ref="B30:H30"/>
    <mergeCell ref="AS30:BG30"/>
    <mergeCell ref="BH31:BH33"/>
    <mergeCell ref="BI31:BI33"/>
    <mergeCell ref="B32:H32"/>
    <mergeCell ref="I32:J32"/>
    <mergeCell ref="K32:L32"/>
    <mergeCell ref="B31:H31"/>
    <mergeCell ref="I31:J31"/>
    <mergeCell ref="K31:L31"/>
    <mergeCell ref="AS31:BA33"/>
    <mergeCell ref="BB31:BG33"/>
  </mergeCells>
  <pageMargins left="0.7" right="0.7" top="0.75" bottom="0.75" header="0.3" footer="0.3"/>
  <pageSetup paperSize="9" scale="3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3"/>
  <sheetViews>
    <sheetView view="pageBreakPreview" zoomScale="60" zoomScaleNormal="100" workbookViewId="0">
      <selection activeCell="O33" sqref="O33"/>
    </sheetView>
  </sheetViews>
  <sheetFormatPr defaultColWidth="9.109375" defaultRowHeight="15.6" x14ac:dyDescent="0.3"/>
  <cols>
    <col min="1" max="1" width="10.44140625" style="39" customWidth="1"/>
    <col min="2" max="2" width="51.44140625" style="38" customWidth="1"/>
    <col min="3" max="6" width="6.109375" style="38" customWidth="1"/>
    <col min="7" max="7" width="6.33203125" style="38" customWidth="1"/>
    <col min="8" max="8" width="8.6640625" style="38" customWidth="1"/>
    <col min="9" max="15" width="6" style="38" customWidth="1"/>
    <col min="16" max="16" width="8.33203125" style="38" customWidth="1"/>
    <col min="17" max="24" width="6.88671875" style="38" customWidth="1"/>
    <col min="25" max="25" width="9.6640625" style="173" customWidth="1"/>
    <col min="26" max="26" width="5.6640625" style="173" customWidth="1"/>
    <col min="27" max="29" width="7.109375" style="173" customWidth="1"/>
    <col min="30" max="36" width="6" style="38" customWidth="1"/>
    <col min="37" max="37" width="12.77734375" style="38" bestFit="1" customWidth="1"/>
    <col min="38" max="16384" width="9.109375" style="38"/>
  </cols>
  <sheetData>
    <row r="1" spans="1:33" s="35" customFormat="1" ht="15" customHeight="1" thickBot="1" x14ac:dyDescent="0.35">
      <c r="A1" s="1154" t="s">
        <v>214</v>
      </c>
      <c r="B1" s="1155"/>
      <c r="C1" s="1155"/>
      <c r="D1" s="1155"/>
      <c r="E1" s="1155"/>
      <c r="F1" s="1155"/>
      <c r="G1" s="1155"/>
      <c r="H1" s="1155"/>
      <c r="I1" s="1155"/>
      <c r="J1" s="1155"/>
      <c r="K1" s="1155"/>
      <c r="L1" s="1155"/>
      <c r="M1" s="1155"/>
      <c r="N1" s="1155"/>
      <c r="O1" s="1155"/>
      <c r="P1" s="1155"/>
      <c r="Q1" s="1155"/>
      <c r="R1" s="1155"/>
      <c r="S1" s="1155"/>
      <c r="T1" s="1155"/>
      <c r="U1" s="1155"/>
      <c r="V1" s="1155"/>
      <c r="W1" s="1155"/>
      <c r="X1" s="1156"/>
      <c r="Y1" s="172"/>
      <c r="Z1" s="172"/>
      <c r="AA1" s="172"/>
      <c r="AB1" s="172"/>
      <c r="AC1" s="172"/>
    </row>
    <row r="2" spans="1:33" s="35" customFormat="1" ht="22.5" customHeight="1" thickBot="1" x14ac:dyDescent="0.35">
      <c r="A2" s="1191" t="s">
        <v>215</v>
      </c>
      <c r="B2" s="1194" t="s">
        <v>176</v>
      </c>
      <c r="C2" s="1196" t="s">
        <v>41</v>
      </c>
      <c r="D2" s="1197"/>
      <c r="E2" s="1197"/>
      <c r="F2" s="1198"/>
      <c r="G2" s="1199" t="s">
        <v>42</v>
      </c>
      <c r="H2" s="1202" t="s">
        <v>43</v>
      </c>
      <c r="I2" s="1246"/>
      <c r="J2" s="1203"/>
      <c r="K2" s="1203"/>
      <c r="L2" s="1203"/>
      <c r="M2" s="1203"/>
      <c r="N2" s="1203"/>
      <c r="O2" s="1204"/>
      <c r="P2" s="1205"/>
      <c r="Q2" s="1161" t="s">
        <v>216</v>
      </c>
      <c r="R2" s="1161"/>
      <c r="S2" s="1161"/>
      <c r="T2" s="1161"/>
      <c r="U2" s="1161"/>
      <c r="V2" s="1161"/>
      <c r="W2" s="1161"/>
      <c r="X2" s="1162"/>
      <c r="Y2" s="172"/>
      <c r="Z2" s="172"/>
      <c r="AA2" s="172"/>
      <c r="AB2" s="172"/>
      <c r="AC2" s="172"/>
    </row>
    <row r="3" spans="1:33" s="35" customFormat="1" ht="18.75" customHeight="1" x14ac:dyDescent="0.3">
      <c r="A3" s="1192"/>
      <c r="B3" s="1195"/>
      <c r="C3" s="1206" t="s">
        <v>44</v>
      </c>
      <c r="D3" s="1170" t="s">
        <v>45</v>
      </c>
      <c r="E3" s="1174" t="s">
        <v>46</v>
      </c>
      <c r="F3" s="1175"/>
      <c r="G3" s="1200"/>
      <c r="H3" s="1210" t="s">
        <v>47</v>
      </c>
      <c r="I3" s="817"/>
      <c r="J3" s="1174" t="s">
        <v>48</v>
      </c>
      <c r="K3" s="1174"/>
      <c r="L3" s="1174"/>
      <c r="M3" s="1175"/>
      <c r="N3" s="1175"/>
      <c r="O3" s="1167" t="s">
        <v>181</v>
      </c>
      <c r="P3" s="1167" t="s">
        <v>49</v>
      </c>
      <c r="Q3" s="1177" t="s">
        <v>130</v>
      </c>
      <c r="R3" s="1177"/>
      <c r="S3" s="1177"/>
      <c r="T3" s="1177"/>
      <c r="U3" s="1178" t="s">
        <v>154</v>
      </c>
      <c r="V3" s="1178"/>
      <c r="W3" s="1178"/>
      <c r="X3" s="1179"/>
      <c r="Y3" s="172"/>
      <c r="Z3" s="172"/>
      <c r="AA3" s="172"/>
      <c r="AB3" s="172"/>
      <c r="AC3" s="172"/>
    </row>
    <row r="4" spans="1:33" s="35" customFormat="1" ht="21.75" customHeight="1" x14ac:dyDescent="0.3">
      <c r="A4" s="1192"/>
      <c r="B4" s="1195"/>
      <c r="C4" s="1206"/>
      <c r="D4" s="1170"/>
      <c r="E4" s="1170" t="s">
        <v>50</v>
      </c>
      <c r="F4" s="1172" t="s">
        <v>217</v>
      </c>
      <c r="G4" s="1200"/>
      <c r="H4" s="1210"/>
      <c r="I4" s="1212" t="s">
        <v>150</v>
      </c>
      <c r="J4" s="1212" t="s">
        <v>149</v>
      </c>
      <c r="K4" s="1174" t="s">
        <v>218</v>
      </c>
      <c r="L4" s="1174"/>
      <c r="M4" s="1175"/>
      <c r="N4" s="1175"/>
      <c r="O4" s="1168"/>
      <c r="P4" s="1168"/>
      <c r="Q4" s="1177"/>
      <c r="R4" s="1177"/>
      <c r="S4" s="1177"/>
      <c r="T4" s="1177"/>
      <c r="U4" s="1180"/>
      <c r="V4" s="1180"/>
      <c r="W4" s="1180"/>
      <c r="X4" s="1181"/>
      <c r="Y4" s="172"/>
      <c r="Z4" s="172"/>
      <c r="AA4" s="172"/>
      <c r="AB4" s="172"/>
      <c r="AC4" s="172"/>
    </row>
    <row r="5" spans="1:33" s="35" customFormat="1" ht="17.25" customHeight="1" x14ac:dyDescent="0.3">
      <c r="A5" s="1192"/>
      <c r="B5" s="1195"/>
      <c r="C5" s="1206"/>
      <c r="D5" s="1170"/>
      <c r="E5" s="1170"/>
      <c r="F5" s="1173"/>
      <c r="G5" s="1200"/>
      <c r="H5" s="1210"/>
      <c r="I5" s="1212"/>
      <c r="J5" s="1212"/>
      <c r="K5" s="1163" t="s">
        <v>52</v>
      </c>
      <c r="L5" s="1163" t="s">
        <v>53</v>
      </c>
      <c r="M5" s="1164" t="s">
        <v>210</v>
      </c>
      <c r="N5" s="1165" t="s">
        <v>54</v>
      </c>
      <c r="O5" s="1168"/>
      <c r="P5" s="1208"/>
      <c r="Q5" s="1148" t="s">
        <v>219</v>
      </c>
      <c r="R5" s="1149"/>
      <c r="S5" s="1148" t="s">
        <v>220</v>
      </c>
      <c r="T5" s="1149"/>
      <c r="U5" s="1148" t="s">
        <v>221</v>
      </c>
      <c r="V5" s="1149"/>
      <c r="W5" s="1148" t="s">
        <v>222</v>
      </c>
      <c r="X5" s="1149"/>
      <c r="Y5" s="172"/>
      <c r="Z5" s="172"/>
      <c r="AA5" s="172"/>
      <c r="AB5" s="172"/>
      <c r="AC5" s="172"/>
    </row>
    <row r="6" spans="1:33" s="35" customFormat="1" ht="21.75" customHeight="1" thickBot="1" x14ac:dyDescent="0.35">
      <c r="A6" s="1192"/>
      <c r="B6" s="1195"/>
      <c r="C6" s="1206"/>
      <c r="D6" s="1170"/>
      <c r="E6" s="1170"/>
      <c r="F6" s="1173"/>
      <c r="G6" s="1200"/>
      <c r="H6" s="1210"/>
      <c r="I6" s="1212"/>
      <c r="J6" s="1212"/>
      <c r="K6" s="1163"/>
      <c r="L6" s="1163"/>
      <c r="M6" s="1176"/>
      <c r="N6" s="1165"/>
      <c r="O6" s="1168"/>
      <c r="P6" s="1208"/>
      <c r="Q6" s="1150" t="s">
        <v>223</v>
      </c>
      <c r="R6" s="1151"/>
      <c r="S6" s="1152" t="s">
        <v>223</v>
      </c>
      <c r="T6" s="1153"/>
      <c r="U6" s="1152" t="s">
        <v>223</v>
      </c>
      <c r="V6" s="1153"/>
      <c r="W6" s="1152" t="s">
        <v>224</v>
      </c>
      <c r="X6" s="1153"/>
      <c r="Y6" s="172"/>
      <c r="Z6" s="172"/>
      <c r="AA6" s="172"/>
      <c r="AB6" s="172"/>
      <c r="AC6" s="172"/>
    </row>
    <row r="7" spans="1:33" s="35" customFormat="1" ht="81.599999999999994" customHeight="1" thickBot="1" x14ac:dyDescent="0.35">
      <c r="A7" s="1193"/>
      <c r="B7" s="1195"/>
      <c r="C7" s="1207"/>
      <c r="D7" s="1171"/>
      <c r="E7" s="1171"/>
      <c r="F7" s="1173"/>
      <c r="G7" s="1201"/>
      <c r="H7" s="1211"/>
      <c r="I7" s="1213"/>
      <c r="J7" s="1213"/>
      <c r="K7" s="1164"/>
      <c r="L7" s="1164"/>
      <c r="M7" s="1176"/>
      <c r="N7" s="1166"/>
      <c r="O7" s="1169"/>
      <c r="P7" s="1209"/>
      <c r="Q7" s="652" t="s">
        <v>225</v>
      </c>
      <c r="R7" s="653" t="s">
        <v>226</v>
      </c>
      <c r="S7" s="652" t="s">
        <v>225</v>
      </c>
      <c r="T7" s="653" t="s">
        <v>226</v>
      </c>
      <c r="U7" s="652" t="s">
        <v>225</v>
      </c>
      <c r="V7" s="653" t="s">
        <v>226</v>
      </c>
      <c r="W7" s="652" t="s">
        <v>225</v>
      </c>
      <c r="X7" s="653" t="s">
        <v>226</v>
      </c>
      <c r="Y7" s="172"/>
      <c r="Z7" s="172"/>
      <c r="AA7" s="172"/>
      <c r="AB7" s="172"/>
      <c r="AC7" s="172"/>
    </row>
    <row r="8" spans="1:33" s="37" customFormat="1" ht="14.1" customHeight="1" thickBot="1" x14ac:dyDescent="0.35">
      <c r="A8" s="654">
        <v>1</v>
      </c>
      <c r="B8" s="655">
        <v>2</v>
      </c>
      <c r="C8" s="655">
        <v>3</v>
      </c>
      <c r="D8" s="655">
        <v>4</v>
      </c>
      <c r="E8" s="655">
        <v>5</v>
      </c>
      <c r="F8" s="655">
        <v>6</v>
      </c>
      <c r="G8" s="655">
        <v>7</v>
      </c>
      <c r="H8" s="655">
        <v>8</v>
      </c>
      <c r="I8" s="655">
        <v>9</v>
      </c>
      <c r="J8" s="655">
        <v>9</v>
      </c>
      <c r="K8" s="655">
        <v>10</v>
      </c>
      <c r="L8" s="655">
        <v>11</v>
      </c>
      <c r="M8" s="655">
        <v>12</v>
      </c>
      <c r="N8" s="655">
        <v>13</v>
      </c>
      <c r="O8" s="655">
        <v>14</v>
      </c>
      <c r="P8" s="655">
        <v>15</v>
      </c>
      <c r="Q8" s="655">
        <v>16</v>
      </c>
      <c r="R8" s="655">
        <v>17</v>
      </c>
      <c r="S8" s="655">
        <v>18</v>
      </c>
      <c r="T8" s="655">
        <v>19</v>
      </c>
      <c r="U8" s="655">
        <v>20</v>
      </c>
      <c r="V8" s="655">
        <v>21</v>
      </c>
      <c r="W8" s="655">
        <v>22</v>
      </c>
      <c r="X8" s="656">
        <v>23</v>
      </c>
      <c r="Y8" s="172"/>
      <c r="Z8" s="172"/>
      <c r="AA8" s="818"/>
      <c r="AB8" s="1242" t="s">
        <v>252</v>
      </c>
      <c r="AC8" s="172"/>
    </row>
    <row r="9" spans="1:33" ht="31.8" customHeight="1" thickBot="1" x14ac:dyDescent="0.35">
      <c r="A9" s="1185" t="s">
        <v>227</v>
      </c>
      <c r="B9" s="1186"/>
      <c r="C9" s="1186"/>
      <c r="D9" s="1186"/>
      <c r="E9" s="1186"/>
      <c r="F9" s="1186"/>
      <c r="G9" s="1186"/>
      <c r="H9" s="1186"/>
      <c r="I9" s="1186"/>
      <c r="J9" s="1186"/>
      <c r="K9" s="1186"/>
      <c r="L9" s="1186"/>
      <c r="M9" s="1186"/>
      <c r="N9" s="1186"/>
      <c r="O9" s="1186"/>
      <c r="P9" s="1186"/>
      <c r="Q9" s="1186"/>
      <c r="R9" s="1186"/>
      <c r="S9" s="1186"/>
      <c r="T9" s="1186"/>
      <c r="U9" s="1186"/>
      <c r="V9" s="1186"/>
      <c r="W9" s="1186"/>
      <c r="X9" s="1187"/>
      <c r="AA9" s="1244" t="s">
        <v>253</v>
      </c>
      <c r="AB9" s="1242"/>
      <c r="AD9" s="1182" t="s">
        <v>63</v>
      </c>
      <c r="AE9" s="1183"/>
      <c r="AF9" s="1183"/>
      <c r="AG9" s="1184"/>
    </row>
    <row r="10" spans="1:33" ht="18" thickBot="1" x14ac:dyDescent="0.35">
      <c r="A10" s="1188" t="s">
        <v>228</v>
      </c>
      <c r="B10" s="1189"/>
      <c r="C10" s="1189"/>
      <c r="D10" s="1189"/>
      <c r="E10" s="1189"/>
      <c r="F10" s="1189"/>
      <c r="G10" s="1189"/>
      <c r="H10" s="1189"/>
      <c r="I10" s="1189"/>
      <c r="J10" s="1189"/>
      <c r="K10" s="1189"/>
      <c r="L10" s="1189"/>
      <c r="M10" s="1189"/>
      <c r="N10" s="1189"/>
      <c r="O10" s="1189"/>
      <c r="P10" s="1189"/>
      <c r="Q10" s="1189"/>
      <c r="R10" s="1189"/>
      <c r="S10" s="1189"/>
      <c r="T10" s="1189"/>
      <c r="U10" s="1189"/>
      <c r="V10" s="1189"/>
      <c r="W10" s="1189"/>
      <c r="X10" s="1190"/>
      <c r="AA10" s="1245"/>
      <c r="AB10" s="1243"/>
      <c r="AD10" s="169">
        <v>1</v>
      </c>
      <c r="AE10" s="170">
        <v>2</v>
      </c>
      <c r="AF10" s="170">
        <v>3</v>
      </c>
      <c r="AG10" s="171">
        <v>4</v>
      </c>
    </row>
    <row r="11" spans="1:33" s="47" customFormat="1" ht="27.6" x14ac:dyDescent="0.3">
      <c r="A11" s="615" t="s">
        <v>55</v>
      </c>
      <c r="B11" s="657" t="s">
        <v>143</v>
      </c>
      <c r="C11" s="328"/>
      <c r="D11" s="328">
        <v>1</v>
      </c>
      <c r="E11" s="328"/>
      <c r="F11" s="658"/>
      <c r="G11" s="625">
        <v>4</v>
      </c>
      <c r="H11" s="247">
        <f>G11*30</f>
        <v>120</v>
      </c>
      <c r="I11" s="676">
        <v>44</v>
      </c>
      <c r="J11" s="676">
        <f>SUM(K11:N11)</f>
        <v>12</v>
      </c>
      <c r="K11" s="673">
        <v>8</v>
      </c>
      <c r="L11" s="248"/>
      <c r="M11" s="490"/>
      <c r="N11" s="662">
        <v>4</v>
      </c>
      <c r="O11" s="305"/>
      <c r="P11" s="305">
        <f t="shared" ref="P11:P19" si="0">H11-J11-O11</f>
        <v>108</v>
      </c>
      <c r="Q11" s="257">
        <v>12</v>
      </c>
      <c r="R11" s="700" t="s">
        <v>234</v>
      </c>
      <c r="S11" s="257"/>
      <c r="T11" s="703"/>
      <c r="U11" s="257"/>
      <c r="V11" s="703"/>
      <c r="W11" s="257"/>
      <c r="X11" s="700"/>
      <c r="Y11" s="175">
        <f>I11/H11</f>
        <v>0.36666666666666664</v>
      </c>
      <c r="Z11" s="175"/>
      <c r="AA11" s="819">
        <f>J11/I11</f>
        <v>0.27272727272727271</v>
      </c>
      <c r="AB11" s="820">
        <f>I11*0.25</f>
        <v>11</v>
      </c>
      <c r="AC11" s="175"/>
      <c r="AD11" s="311">
        <v>4</v>
      </c>
      <c r="AE11" s="312"/>
      <c r="AF11" s="312"/>
      <c r="AG11" s="313"/>
    </row>
    <row r="12" spans="1:33" s="47" customFormat="1" ht="28.2" customHeight="1" x14ac:dyDescent="0.3">
      <c r="A12" s="615" t="s">
        <v>56</v>
      </c>
      <c r="B12" s="249" t="s">
        <v>100</v>
      </c>
      <c r="C12" s="238"/>
      <c r="D12" s="250">
        <v>1</v>
      </c>
      <c r="E12" s="238"/>
      <c r="F12" s="239"/>
      <c r="G12" s="240">
        <v>3</v>
      </c>
      <c r="H12" s="241">
        <f t="shared" ref="H12" si="1">G12*30</f>
        <v>90</v>
      </c>
      <c r="I12" s="677">
        <v>30</v>
      </c>
      <c r="J12" s="677">
        <f t="shared" ref="J12:J13" si="2">SUM(K12:N12)</f>
        <v>8</v>
      </c>
      <c r="K12" s="674">
        <v>4</v>
      </c>
      <c r="L12" s="242"/>
      <c r="M12" s="242"/>
      <c r="N12" s="663">
        <v>4</v>
      </c>
      <c r="O12" s="304"/>
      <c r="P12" s="303">
        <f t="shared" si="0"/>
        <v>82</v>
      </c>
      <c r="Q12" s="236">
        <v>8</v>
      </c>
      <c r="R12" s="661" t="s">
        <v>235</v>
      </c>
      <c r="S12" s="275"/>
      <c r="T12" s="704"/>
      <c r="U12" s="236"/>
      <c r="V12" s="661"/>
      <c r="W12" s="236"/>
      <c r="X12" s="701"/>
      <c r="Y12" s="175">
        <f t="shared" ref="Y12:Y45" si="3">I12/H12</f>
        <v>0.33333333333333331</v>
      </c>
      <c r="Z12" s="175"/>
      <c r="AA12" s="819">
        <f t="shared" ref="AA12:AA45" si="4">J12/I12</f>
        <v>0.26666666666666666</v>
      </c>
      <c r="AB12" s="820">
        <f t="shared" ref="AB12:AB45" si="5">I12*0.25</f>
        <v>7.5</v>
      </c>
      <c r="AC12" s="175"/>
      <c r="AD12" s="94">
        <v>3</v>
      </c>
      <c r="AE12" s="40"/>
      <c r="AF12" s="40"/>
      <c r="AG12" s="42"/>
    </row>
    <row r="13" spans="1:33" s="47" customFormat="1" x14ac:dyDescent="0.3">
      <c r="A13" s="615" t="s">
        <v>57</v>
      </c>
      <c r="B13" s="298" t="s">
        <v>84</v>
      </c>
      <c r="C13" s="293">
        <v>1</v>
      </c>
      <c r="D13" s="293"/>
      <c r="E13" s="293"/>
      <c r="F13" s="294"/>
      <c r="G13" s="233">
        <v>4</v>
      </c>
      <c r="H13" s="234">
        <f>G13*30</f>
        <v>120</v>
      </c>
      <c r="I13" s="353">
        <v>44</v>
      </c>
      <c r="J13" s="353">
        <f t="shared" si="2"/>
        <v>12</v>
      </c>
      <c r="K13" s="614">
        <v>4</v>
      </c>
      <c r="L13" s="295"/>
      <c r="M13" s="295"/>
      <c r="N13" s="664">
        <v>8</v>
      </c>
      <c r="O13" s="303">
        <v>30</v>
      </c>
      <c r="P13" s="496">
        <f>H13-J13</f>
        <v>108</v>
      </c>
      <c r="Q13" s="236">
        <v>12</v>
      </c>
      <c r="R13" s="707" t="s">
        <v>234</v>
      </c>
      <c r="S13" s="236"/>
      <c r="T13" s="701"/>
      <c r="U13" s="236"/>
      <c r="V13" s="701"/>
      <c r="W13" s="236"/>
      <c r="X13" s="701"/>
      <c r="Y13" s="175">
        <f t="shared" si="3"/>
        <v>0.36666666666666664</v>
      </c>
      <c r="Z13" s="175"/>
      <c r="AA13" s="819">
        <f t="shared" si="4"/>
        <v>0.27272727272727271</v>
      </c>
      <c r="AB13" s="820">
        <f t="shared" si="5"/>
        <v>11</v>
      </c>
      <c r="AC13" s="175"/>
      <c r="AD13" s="319">
        <v>4</v>
      </c>
      <c r="AE13" s="40"/>
      <c r="AF13" s="40"/>
      <c r="AG13" s="42"/>
    </row>
    <row r="14" spans="1:33" s="47" customFormat="1" ht="19.5" customHeight="1" thickBot="1" x14ac:dyDescent="0.35">
      <c r="A14" s="615" t="s">
        <v>58</v>
      </c>
      <c r="B14" s="547" t="s">
        <v>184</v>
      </c>
      <c r="C14" s="238"/>
      <c r="D14" s="650" t="s">
        <v>213</v>
      </c>
      <c r="E14" s="238"/>
      <c r="F14" s="239"/>
      <c r="G14" s="606">
        <v>3</v>
      </c>
      <c r="H14" s="607">
        <f>G14*30</f>
        <v>90</v>
      </c>
      <c r="I14" s="677">
        <v>60</v>
      </c>
      <c r="J14" s="677">
        <f>SUM(K14:N14)</f>
        <v>16</v>
      </c>
      <c r="K14" s="675">
        <v>8</v>
      </c>
      <c r="L14" s="545"/>
      <c r="M14" s="545"/>
      <c r="N14" s="665">
        <v>8</v>
      </c>
      <c r="O14" s="304"/>
      <c r="P14" s="546">
        <f t="shared" ref="P14" si="6">H14-J14-O14</f>
        <v>74</v>
      </c>
      <c r="Q14" s="608">
        <v>16</v>
      </c>
      <c r="R14" s="661" t="s">
        <v>235</v>
      </c>
      <c r="S14" s="275"/>
      <c r="T14" s="704"/>
      <c r="U14" s="236"/>
      <c r="V14" s="661"/>
      <c r="W14" s="236"/>
      <c r="X14" s="701"/>
      <c r="Y14" s="175">
        <f t="shared" si="3"/>
        <v>0.66666666666666663</v>
      </c>
      <c r="Z14" s="256"/>
      <c r="AA14" s="819">
        <f t="shared" si="4"/>
        <v>0.26666666666666666</v>
      </c>
      <c r="AB14" s="820">
        <f t="shared" si="5"/>
        <v>15</v>
      </c>
      <c r="AC14" s="256"/>
      <c r="AD14" s="616">
        <v>3</v>
      </c>
      <c r="AE14" s="266"/>
      <c r="AF14" s="266"/>
      <c r="AG14" s="314"/>
    </row>
    <row r="15" spans="1:33" s="47" customFormat="1" x14ac:dyDescent="0.3">
      <c r="A15" s="615" t="s">
        <v>59</v>
      </c>
      <c r="B15" s="244" t="s">
        <v>86</v>
      </c>
      <c r="C15" s="293">
        <v>2</v>
      </c>
      <c r="D15" s="293">
        <v>1</v>
      </c>
      <c r="E15" s="293"/>
      <c r="F15" s="294"/>
      <c r="G15" s="233">
        <v>4</v>
      </c>
      <c r="H15" s="234">
        <f>G15*30</f>
        <v>120</v>
      </c>
      <c r="I15" s="353">
        <v>44</v>
      </c>
      <c r="J15" s="353">
        <f>SUM(K15:N15)</f>
        <v>12</v>
      </c>
      <c r="K15" s="614">
        <v>4</v>
      </c>
      <c r="L15" s="295"/>
      <c r="M15" s="295"/>
      <c r="N15" s="666">
        <v>8</v>
      </c>
      <c r="O15" s="303">
        <v>30</v>
      </c>
      <c r="P15" s="303">
        <f t="shared" si="0"/>
        <v>78</v>
      </c>
      <c r="Q15" s="236">
        <v>6</v>
      </c>
      <c r="R15" s="701" t="s">
        <v>237</v>
      </c>
      <c r="S15" s="236">
        <v>6</v>
      </c>
      <c r="T15" s="701" t="s">
        <v>237</v>
      </c>
      <c r="U15" s="236"/>
      <c r="V15" s="661"/>
      <c r="W15" s="236"/>
      <c r="X15" s="701"/>
      <c r="Y15" s="175">
        <f t="shared" si="3"/>
        <v>0.36666666666666664</v>
      </c>
      <c r="Z15" s="175"/>
      <c r="AA15" s="819">
        <f t="shared" si="4"/>
        <v>0.27272727272727271</v>
      </c>
      <c r="AB15" s="820">
        <f t="shared" si="5"/>
        <v>11</v>
      </c>
      <c r="AC15" s="175"/>
      <c r="AD15" s="94">
        <v>2</v>
      </c>
      <c r="AE15" s="40">
        <v>2</v>
      </c>
      <c r="AF15" s="40"/>
      <c r="AG15" s="42"/>
    </row>
    <row r="16" spans="1:33" s="47" customFormat="1" ht="41.4" x14ac:dyDescent="0.3">
      <c r="A16" s="615" t="s">
        <v>175</v>
      </c>
      <c r="B16" s="245" t="s">
        <v>85</v>
      </c>
      <c r="C16" s="293"/>
      <c r="D16" s="293">
        <v>2</v>
      </c>
      <c r="E16" s="293"/>
      <c r="F16" s="294"/>
      <c r="G16" s="233">
        <v>4</v>
      </c>
      <c r="H16" s="234">
        <f>G16*30</f>
        <v>120</v>
      </c>
      <c r="I16" s="353">
        <v>44</v>
      </c>
      <c r="J16" s="353">
        <f>SUM(K16:N16)</f>
        <v>12</v>
      </c>
      <c r="K16" s="614">
        <v>4</v>
      </c>
      <c r="L16" s="295"/>
      <c r="M16" s="295"/>
      <c r="N16" s="666">
        <v>8</v>
      </c>
      <c r="O16" s="303"/>
      <c r="P16" s="303">
        <f t="shared" si="0"/>
        <v>108</v>
      </c>
      <c r="Q16" s="236"/>
      <c r="R16" s="701"/>
      <c r="S16" s="236">
        <v>12</v>
      </c>
      <c r="T16" s="707" t="s">
        <v>234</v>
      </c>
      <c r="U16" s="236"/>
      <c r="V16" s="661"/>
      <c r="W16" s="236"/>
      <c r="X16" s="701"/>
      <c r="Y16" s="175">
        <f t="shared" si="3"/>
        <v>0.36666666666666664</v>
      </c>
      <c r="Z16" s="175"/>
      <c r="AA16" s="819">
        <f t="shared" si="4"/>
        <v>0.27272727272727271</v>
      </c>
      <c r="AB16" s="820">
        <f t="shared" si="5"/>
        <v>11</v>
      </c>
      <c r="AC16" s="175"/>
      <c r="AD16" s="94"/>
      <c r="AE16" s="40">
        <v>4</v>
      </c>
      <c r="AF16" s="40"/>
      <c r="AG16" s="42"/>
    </row>
    <row r="17" spans="1:33" s="47" customFormat="1" x14ac:dyDescent="0.3">
      <c r="A17" s="615" t="s">
        <v>60</v>
      </c>
      <c r="B17" s="108" t="s">
        <v>87</v>
      </c>
      <c r="C17" s="293"/>
      <c r="D17" s="293">
        <v>2</v>
      </c>
      <c r="E17" s="293"/>
      <c r="F17" s="294"/>
      <c r="G17" s="233">
        <v>3</v>
      </c>
      <c r="H17" s="234">
        <f t="shared" ref="H17" si="7">G17*30</f>
        <v>90</v>
      </c>
      <c r="I17" s="353">
        <v>30</v>
      </c>
      <c r="J17" s="353">
        <f t="shared" ref="J17" si="8">SUM(K17:N17)</f>
        <v>8</v>
      </c>
      <c r="K17" s="614">
        <v>4</v>
      </c>
      <c r="L17" s="295"/>
      <c r="M17" s="295"/>
      <c r="N17" s="666">
        <v>4</v>
      </c>
      <c r="O17" s="303"/>
      <c r="P17" s="303">
        <f t="shared" si="0"/>
        <v>82</v>
      </c>
      <c r="Q17" s="236"/>
      <c r="R17" s="701"/>
      <c r="S17" s="236">
        <v>8</v>
      </c>
      <c r="T17" s="661" t="s">
        <v>235</v>
      </c>
      <c r="U17" s="236"/>
      <c r="V17" s="661"/>
      <c r="W17" s="236"/>
      <c r="X17" s="701"/>
      <c r="Y17" s="175">
        <f t="shared" si="3"/>
        <v>0.33333333333333331</v>
      </c>
      <c r="Z17" s="175"/>
      <c r="AA17" s="819">
        <f t="shared" si="4"/>
        <v>0.26666666666666666</v>
      </c>
      <c r="AB17" s="820">
        <f t="shared" si="5"/>
        <v>7.5</v>
      </c>
      <c r="AC17" s="175"/>
      <c r="AD17" s="94"/>
      <c r="AE17" s="40">
        <v>3</v>
      </c>
      <c r="AF17" s="40"/>
      <c r="AG17" s="42"/>
    </row>
    <row r="18" spans="1:33" s="301" customFormat="1" x14ac:dyDescent="0.3">
      <c r="A18" s="615" t="s">
        <v>61</v>
      </c>
      <c r="B18" s="298" t="s">
        <v>139</v>
      </c>
      <c r="C18" s="293">
        <v>4</v>
      </c>
      <c r="D18" s="293">
        <v>2.2999999999999998</v>
      </c>
      <c r="E18" s="293"/>
      <c r="F18" s="294"/>
      <c r="G18" s="233">
        <v>6</v>
      </c>
      <c r="H18" s="234">
        <f>G18*30</f>
        <v>180</v>
      </c>
      <c r="I18" s="353">
        <v>88</v>
      </c>
      <c r="J18" s="353">
        <f>SUM(K18:N18)</f>
        <v>22</v>
      </c>
      <c r="K18" s="614"/>
      <c r="L18" s="295"/>
      <c r="M18" s="295"/>
      <c r="N18" s="664">
        <v>22</v>
      </c>
      <c r="O18" s="303">
        <v>30</v>
      </c>
      <c r="P18" s="496">
        <f>H18-J18</f>
        <v>158</v>
      </c>
      <c r="Q18" s="236"/>
      <c r="R18" s="701"/>
      <c r="S18" s="236">
        <v>6</v>
      </c>
      <c r="T18" s="661" t="s">
        <v>235</v>
      </c>
      <c r="U18" s="236">
        <v>10</v>
      </c>
      <c r="V18" s="701" t="s">
        <v>243</v>
      </c>
      <c r="W18" s="236">
        <v>6</v>
      </c>
      <c r="X18" s="701" t="s">
        <v>237</v>
      </c>
      <c r="Y18" s="175">
        <f t="shared" si="3"/>
        <v>0.48888888888888887</v>
      </c>
      <c r="Z18" s="175"/>
      <c r="AA18" s="819">
        <f t="shared" si="4"/>
        <v>0.25</v>
      </c>
      <c r="AB18" s="820">
        <f t="shared" si="5"/>
        <v>22</v>
      </c>
      <c r="AC18" s="175"/>
      <c r="AD18" s="94"/>
      <c r="AE18" s="321">
        <v>3</v>
      </c>
      <c r="AF18" s="321">
        <v>1</v>
      </c>
      <c r="AG18" s="322">
        <v>2</v>
      </c>
    </row>
    <row r="19" spans="1:33" s="47" customFormat="1" x14ac:dyDescent="0.3">
      <c r="A19" s="615" t="s">
        <v>211</v>
      </c>
      <c r="B19" s="237" t="s">
        <v>94</v>
      </c>
      <c r="C19" s="238"/>
      <c r="D19" s="238">
        <v>3</v>
      </c>
      <c r="E19" s="238"/>
      <c r="F19" s="239"/>
      <c r="G19" s="240">
        <v>3</v>
      </c>
      <c r="H19" s="241">
        <f t="shared" ref="H19" si="9">G19*30</f>
        <v>90</v>
      </c>
      <c r="I19" s="677">
        <v>30</v>
      </c>
      <c r="J19" s="677">
        <f t="shared" ref="J19" si="10">SUM(K19:N19)</f>
        <v>8</v>
      </c>
      <c r="K19" s="674">
        <v>4</v>
      </c>
      <c r="L19" s="242"/>
      <c r="M19" s="242"/>
      <c r="N19" s="663">
        <v>4</v>
      </c>
      <c r="O19" s="304"/>
      <c r="P19" s="303">
        <f t="shared" si="0"/>
        <v>82</v>
      </c>
      <c r="Q19" s="236"/>
      <c r="R19" s="701"/>
      <c r="S19" s="275"/>
      <c r="T19" s="704"/>
      <c r="U19" s="236">
        <v>8</v>
      </c>
      <c r="V19" s="661" t="s">
        <v>235</v>
      </c>
      <c r="W19" s="236"/>
      <c r="X19" s="701"/>
      <c r="Y19" s="175">
        <f t="shared" si="3"/>
        <v>0.33333333333333331</v>
      </c>
      <c r="Z19" s="175"/>
      <c r="AA19" s="819">
        <f t="shared" si="4"/>
        <v>0.26666666666666666</v>
      </c>
      <c r="AB19" s="820">
        <f t="shared" si="5"/>
        <v>7.5</v>
      </c>
      <c r="AC19" s="175"/>
      <c r="AD19" s="94"/>
      <c r="AE19" s="40"/>
      <c r="AF19" s="40">
        <v>3</v>
      </c>
      <c r="AG19" s="42"/>
    </row>
    <row r="20" spans="1:33" s="47" customFormat="1" ht="16.2" thickBot="1" x14ac:dyDescent="0.35">
      <c r="A20" s="711" t="s">
        <v>212</v>
      </c>
      <c r="B20" s="712" t="s">
        <v>83</v>
      </c>
      <c r="C20" s="713"/>
      <c r="D20" s="714">
        <v>4</v>
      </c>
      <c r="E20" s="713"/>
      <c r="F20" s="715"/>
      <c r="G20" s="716">
        <v>3</v>
      </c>
      <c r="H20" s="717">
        <f>G20*30</f>
        <v>90</v>
      </c>
      <c r="I20" s="718">
        <v>30</v>
      </c>
      <c r="J20" s="718">
        <f>SUM(K20:N20)</f>
        <v>8</v>
      </c>
      <c r="K20" s="719">
        <v>4</v>
      </c>
      <c r="L20" s="720"/>
      <c r="M20" s="721"/>
      <c r="N20" s="721">
        <v>4</v>
      </c>
      <c r="O20" s="722"/>
      <c r="P20" s="517">
        <f>H20-J20-O20</f>
        <v>82</v>
      </c>
      <c r="Q20" s="698"/>
      <c r="R20" s="702"/>
      <c r="S20" s="698"/>
      <c r="T20" s="705"/>
      <c r="U20" s="706"/>
      <c r="V20" s="699"/>
      <c r="W20" s="708">
        <v>8</v>
      </c>
      <c r="X20" s="709" t="s">
        <v>235</v>
      </c>
      <c r="Y20" s="175">
        <f t="shared" si="3"/>
        <v>0.33333333333333331</v>
      </c>
      <c r="Z20" s="175"/>
      <c r="AA20" s="819">
        <f t="shared" si="4"/>
        <v>0.26666666666666666</v>
      </c>
      <c r="AB20" s="820">
        <f t="shared" si="5"/>
        <v>7.5</v>
      </c>
      <c r="AC20" s="175"/>
      <c r="AD20" s="191"/>
      <c r="AE20" s="192"/>
      <c r="AF20" s="192"/>
      <c r="AG20" s="193">
        <v>3</v>
      </c>
    </row>
    <row r="21" spans="1:33" ht="16.2" thickBot="1" x14ac:dyDescent="0.35">
      <c r="A21" s="723"/>
      <c r="B21" s="724" t="s">
        <v>62</v>
      </c>
      <c r="C21" s="725">
        <v>3</v>
      </c>
      <c r="D21" s="726">
        <v>10</v>
      </c>
      <c r="E21" s="726"/>
      <c r="F21" s="727"/>
      <c r="G21" s="728">
        <f t="shared" ref="G21:Q21" si="11">SUM(G11:G20)</f>
        <v>37</v>
      </c>
      <c r="H21" s="728">
        <f t="shared" si="11"/>
        <v>1110</v>
      </c>
      <c r="I21" s="728">
        <f t="shared" si="11"/>
        <v>444</v>
      </c>
      <c r="J21" s="728">
        <f t="shared" si="11"/>
        <v>118</v>
      </c>
      <c r="K21" s="728">
        <f t="shared" si="11"/>
        <v>44</v>
      </c>
      <c r="L21" s="728">
        <f t="shared" si="11"/>
        <v>0</v>
      </c>
      <c r="M21" s="728">
        <f t="shared" si="11"/>
        <v>0</v>
      </c>
      <c r="N21" s="728">
        <f t="shared" si="11"/>
        <v>74</v>
      </c>
      <c r="O21" s="728">
        <f t="shared" si="11"/>
        <v>90</v>
      </c>
      <c r="P21" s="728">
        <f t="shared" si="11"/>
        <v>962</v>
      </c>
      <c r="Q21" s="96">
        <f t="shared" si="11"/>
        <v>54</v>
      </c>
      <c r="R21" s="710">
        <v>16</v>
      </c>
      <c r="S21" s="96">
        <f>SUM(S11:S20)</f>
        <v>32</v>
      </c>
      <c r="T21" s="710">
        <v>12</v>
      </c>
      <c r="U21" s="96">
        <f>SUM(U11:U20)</f>
        <v>18</v>
      </c>
      <c r="V21" s="710">
        <v>4</v>
      </c>
      <c r="W21" s="96">
        <f>SUM(W11:W20)</f>
        <v>14</v>
      </c>
      <c r="X21" s="710">
        <v>5</v>
      </c>
      <c r="Y21" s="175"/>
      <c r="AA21" s="819"/>
      <c r="AB21" s="820"/>
      <c r="AD21" s="63"/>
      <c r="AE21" s="45"/>
      <c r="AF21" s="45"/>
      <c r="AG21" s="64"/>
    </row>
    <row r="22" spans="1:33" ht="16.2" thickBot="1" x14ac:dyDescent="0.35">
      <c r="A22" s="1218" t="s">
        <v>229</v>
      </c>
      <c r="B22" s="1219"/>
      <c r="C22" s="1219"/>
      <c r="D22" s="1219"/>
      <c r="E22" s="1219"/>
      <c r="F22" s="1219"/>
      <c r="G22" s="1219"/>
      <c r="H22" s="1219"/>
      <c r="I22" s="1219"/>
      <c r="J22" s="1219"/>
      <c r="K22" s="1219"/>
      <c r="L22" s="1219"/>
      <c r="M22" s="1219"/>
      <c r="N22" s="1219"/>
      <c r="O22" s="1219"/>
      <c r="P22" s="1219"/>
      <c r="Q22" s="1220"/>
      <c r="R22" s="1220"/>
      <c r="S22" s="1220"/>
      <c r="T22" s="1220"/>
      <c r="U22" s="1220"/>
      <c r="V22" s="1221"/>
      <c r="W22" s="1221"/>
      <c r="X22" s="1222"/>
      <c r="Y22" s="175"/>
      <c r="AA22" s="819"/>
      <c r="AB22" s="820"/>
      <c r="AD22" s="65"/>
      <c r="AE22" s="66"/>
      <c r="AF22" s="66"/>
      <c r="AG22" s="67"/>
    </row>
    <row r="23" spans="1:33" s="47" customFormat="1" x14ac:dyDescent="0.3">
      <c r="A23" s="609" t="s">
        <v>64</v>
      </c>
      <c r="B23" s="297" t="s">
        <v>125</v>
      </c>
      <c r="C23" s="130"/>
      <c r="D23" s="131">
        <v>1</v>
      </c>
      <c r="E23" s="150"/>
      <c r="F23" s="151"/>
      <c r="G23" s="152">
        <v>3</v>
      </c>
      <c r="H23" s="153">
        <f t="shared" ref="H23:H39" si="12">G23*30</f>
        <v>90</v>
      </c>
      <c r="I23" s="350">
        <v>30</v>
      </c>
      <c r="J23" s="350">
        <f t="shared" ref="J23:J27" si="13">SUM(K23:N23)</f>
        <v>8</v>
      </c>
      <c r="K23" s="678">
        <v>4</v>
      </c>
      <c r="L23" s="154"/>
      <c r="M23" s="154"/>
      <c r="N23" s="667">
        <v>4</v>
      </c>
      <c r="O23" s="306"/>
      <c r="P23" s="495">
        <f>H23-J23</f>
        <v>82</v>
      </c>
      <c r="Q23" s="770">
        <v>8</v>
      </c>
      <c r="R23" s="703" t="s">
        <v>235</v>
      </c>
      <c r="S23" s="777"/>
      <c r="T23" s="778"/>
      <c r="U23" s="777"/>
      <c r="V23" s="788"/>
      <c r="W23" s="777"/>
      <c r="X23" s="788"/>
      <c r="Y23" s="175">
        <f t="shared" si="3"/>
        <v>0.33333333333333331</v>
      </c>
      <c r="Z23" s="175"/>
      <c r="AA23" s="819">
        <f t="shared" si="4"/>
        <v>0.26666666666666666</v>
      </c>
      <c r="AB23" s="820">
        <f t="shared" si="5"/>
        <v>7.5</v>
      </c>
      <c r="AC23" s="175"/>
      <c r="AD23" s="261">
        <v>3</v>
      </c>
      <c r="AE23" s="156"/>
      <c r="AF23" s="156"/>
      <c r="AG23" s="157"/>
    </row>
    <row r="24" spans="1:33" s="47" customFormat="1" x14ac:dyDescent="0.3">
      <c r="A24" s="610" t="s">
        <v>65</v>
      </c>
      <c r="B24" s="220" t="s">
        <v>116</v>
      </c>
      <c r="C24" s="130">
        <v>1</v>
      </c>
      <c r="D24" s="328"/>
      <c r="E24" s="144"/>
      <c r="F24" s="133"/>
      <c r="G24" s="218">
        <v>3</v>
      </c>
      <c r="H24" s="136">
        <f t="shared" si="12"/>
        <v>90</v>
      </c>
      <c r="I24" s="351">
        <v>30</v>
      </c>
      <c r="J24" s="351">
        <f t="shared" si="13"/>
        <v>8</v>
      </c>
      <c r="K24" s="679">
        <v>4</v>
      </c>
      <c r="L24" s="195"/>
      <c r="M24" s="195"/>
      <c r="N24" s="668">
        <v>4</v>
      </c>
      <c r="O24" s="305">
        <v>30</v>
      </c>
      <c r="P24" s="496">
        <f t="shared" ref="P24:P35" si="14">H24-J24</f>
        <v>82</v>
      </c>
      <c r="Q24" s="771">
        <v>8</v>
      </c>
      <c r="R24" s="661" t="s">
        <v>235</v>
      </c>
      <c r="S24" s="773"/>
      <c r="T24" s="779"/>
      <c r="U24" s="773"/>
      <c r="V24" s="734"/>
      <c r="W24" s="773"/>
      <c r="X24" s="734"/>
      <c r="Y24" s="175">
        <f t="shared" si="3"/>
        <v>0.33333333333333331</v>
      </c>
      <c r="Z24" s="175"/>
      <c r="AA24" s="819">
        <f t="shared" si="4"/>
        <v>0.26666666666666666</v>
      </c>
      <c r="AB24" s="820">
        <f t="shared" si="5"/>
        <v>7.5</v>
      </c>
      <c r="AC24" s="175"/>
      <c r="AD24" s="264">
        <v>3</v>
      </c>
      <c r="AE24" s="183"/>
      <c r="AF24" s="183"/>
      <c r="AG24" s="184"/>
    </row>
    <row r="25" spans="1:33" s="47" customFormat="1" x14ac:dyDescent="0.3">
      <c r="A25" s="610" t="s">
        <v>66</v>
      </c>
      <c r="B25" s="194" t="s">
        <v>88</v>
      </c>
      <c r="C25" s="139"/>
      <c r="D25" s="258">
        <v>1</v>
      </c>
      <c r="E25" s="144"/>
      <c r="F25" s="145"/>
      <c r="G25" s="221">
        <v>3</v>
      </c>
      <c r="H25" s="136">
        <f t="shared" si="12"/>
        <v>90</v>
      </c>
      <c r="I25" s="351">
        <v>30</v>
      </c>
      <c r="J25" s="351">
        <f t="shared" si="13"/>
        <v>8</v>
      </c>
      <c r="K25" s="680">
        <v>4</v>
      </c>
      <c r="L25" s="146"/>
      <c r="M25" s="146"/>
      <c r="N25" s="669">
        <v>4</v>
      </c>
      <c r="O25" s="305"/>
      <c r="P25" s="496">
        <f t="shared" si="14"/>
        <v>82</v>
      </c>
      <c r="Q25" s="771">
        <v>8</v>
      </c>
      <c r="R25" s="661" t="s">
        <v>235</v>
      </c>
      <c r="S25" s="771"/>
      <c r="T25" s="660"/>
      <c r="U25" s="789"/>
      <c r="V25" s="701"/>
      <c r="W25" s="789"/>
      <c r="X25" s="701"/>
      <c r="Y25" s="175">
        <f t="shared" si="3"/>
        <v>0.33333333333333331</v>
      </c>
      <c r="Z25" s="175"/>
      <c r="AA25" s="819">
        <f t="shared" si="4"/>
        <v>0.26666666666666666</v>
      </c>
      <c r="AB25" s="820">
        <f t="shared" si="5"/>
        <v>7.5</v>
      </c>
      <c r="AC25" s="175"/>
      <c r="AD25" s="265">
        <v>3</v>
      </c>
      <c r="AE25" s="155"/>
      <c r="AF25" s="155"/>
      <c r="AG25" s="104"/>
    </row>
    <row r="26" spans="1:33" s="47" customFormat="1" x14ac:dyDescent="0.3">
      <c r="A26" s="610" t="s">
        <v>67</v>
      </c>
      <c r="B26" s="142" t="s">
        <v>89</v>
      </c>
      <c r="C26" s="135">
        <v>1.2</v>
      </c>
      <c r="D26" s="143"/>
      <c r="E26" s="144"/>
      <c r="F26" s="145"/>
      <c r="G26" s="769">
        <v>5</v>
      </c>
      <c r="H26" s="622">
        <f>G26*30</f>
        <v>150</v>
      </c>
      <c r="I26" s="351">
        <v>74</v>
      </c>
      <c r="J26" s="351">
        <f>SUM(K26:N26)</f>
        <v>20</v>
      </c>
      <c r="K26" s="680">
        <v>12</v>
      </c>
      <c r="L26" s="146"/>
      <c r="M26" s="146"/>
      <c r="N26" s="669">
        <v>8</v>
      </c>
      <c r="O26" s="305">
        <v>60</v>
      </c>
      <c r="P26" s="496">
        <f>H26-J26</f>
        <v>130</v>
      </c>
      <c r="Q26" s="771">
        <v>10</v>
      </c>
      <c r="R26" s="701" t="s">
        <v>237</v>
      </c>
      <c r="S26" s="773">
        <v>10</v>
      </c>
      <c r="T26" s="661" t="s">
        <v>235</v>
      </c>
      <c r="U26" s="773"/>
      <c r="V26" s="734"/>
      <c r="W26" s="771"/>
      <c r="X26" s="707"/>
      <c r="Y26" s="175">
        <f t="shared" si="3"/>
        <v>0.49333333333333335</v>
      </c>
      <c r="Z26" s="175"/>
      <c r="AA26" s="819">
        <f t="shared" si="4"/>
        <v>0.27027027027027029</v>
      </c>
      <c r="AB26" s="820">
        <f t="shared" si="5"/>
        <v>18.5</v>
      </c>
      <c r="AC26" s="175"/>
      <c r="AD26" s="320">
        <v>2</v>
      </c>
      <c r="AE26" s="545">
        <v>3</v>
      </c>
      <c r="AF26" s="155"/>
      <c r="AG26" s="104"/>
    </row>
    <row r="27" spans="1:33" s="47" customFormat="1" x14ac:dyDescent="0.3">
      <c r="A27" s="610" t="s">
        <v>68</v>
      </c>
      <c r="B27" s="194" t="s">
        <v>91</v>
      </c>
      <c r="C27" s="618"/>
      <c r="D27" s="618">
        <v>2</v>
      </c>
      <c r="E27" s="132"/>
      <c r="F27" s="138"/>
      <c r="G27" s="619">
        <v>4</v>
      </c>
      <c r="H27" s="100">
        <f t="shared" ref="H27:H32" si="15">G27*30</f>
        <v>120</v>
      </c>
      <c r="I27" s="352">
        <v>44</v>
      </c>
      <c r="J27" s="352">
        <f t="shared" si="13"/>
        <v>12</v>
      </c>
      <c r="K27" s="681">
        <v>8</v>
      </c>
      <c r="L27" s="137"/>
      <c r="M27" s="137"/>
      <c r="N27" s="670">
        <v>4</v>
      </c>
      <c r="O27" s="303"/>
      <c r="P27" s="496">
        <f t="shared" si="14"/>
        <v>108</v>
      </c>
      <c r="Q27" s="772"/>
      <c r="R27" s="735"/>
      <c r="S27" s="780">
        <v>12</v>
      </c>
      <c r="T27" s="707" t="s">
        <v>234</v>
      </c>
      <c r="U27" s="772"/>
      <c r="V27" s="735"/>
      <c r="W27" s="772"/>
      <c r="X27" s="735"/>
      <c r="Y27" s="175">
        <f t="shared" si="3"/>
        <v>0.36666666666666664</v>
      </c>
      <c r="Z27" s="175"/>
      <c r="AA27" s="819">
        <f t="shared" si="4"/>
        <v>0.27272727272727271</v>
      </c>
      <c r="AB27" s="820">
        <f t="shared" si="5"/>
        <v>11</v>
      </c>
      <c r="AC27" s="175"/>
      <c r="AD27" s="82"/>
      <c r="AE27" s="617">
        <v>4</v>
      </c>
      <c r="AF27" s="68"/>
      <c r="AG27" s="73"/>
    </row>
    <row r="28" spans="1:33" s="47" customFormat="1" x14ac:dyDescent="0.3">
      <c r="A28" s="610" t="s">
        <v>69</v>
      </c>
      <c r="B28" s="620" t="s">
        <v>140</v>
      </c>
      <c r="C28" s="302">
        <v>2</v>
      </c>
      <c r="D28" s="259"/>
      <c r="E28" s="132"/>
      <c r="F28" s="141"/>
      <c r="G28" s="623">
        <v>4</v>
      </c>
      <c r="H28" s="624">
        <f t="shared" si="15"/>
        <v>120</v>
      </c>
      <c r="I28" s="352">
        <v>44</v>
      </c>
      <c r="J28" s="352">
        <f>SUM(K28:N28)</f>
        <v>12</v>
      </c>
      <c r="K28" s="682">
        <v>8</v>
      </c>
      <c r="L28" s="137"/>
      <c r="M28" s="137"/>
      <c r="N28" s="670">
        <v>4</v>
      </c>
      <c r="O28" s="303">
        <v>30</v>
      </c>
      <c r="P28" s="496">
        <f t="shared" si="14"/>
        <v>108</v>
      </c>
      <c r="Q28" s="772"/>
      <c r="R28" s="735"/>
      <c r="S28" s="260">
        <v>12</v>
      </c>
      <c r="T28" s="707" t="s">
        <v>234</v>
      </c>
      <c r="U28" s="772"/>
      <c r="V28" s="735"/>
      <c r="W28" s="772"/>
      <c r="X28" s="735"/>
      <c r="Y28" s="175">
        <f t="shared" si="3"/>
        <v>0.36666666666666664</v>
      </c>
      <c r="Z28" s="175"/>
      <c r="AA28" s="819">
        <f t="shared" si="4"/>
        <v>0.27272727272727271</v>
      </c>
      <c r="AB28" s="820">
        <f t="shared" si="5"/>
        <v>11</v>
      </c>
      <c r="AC28" s="175"/>
      <c r="AD28" s="82"/>
      <c r="AE28" s="68">
        <v>4</v>
      </c>
      <c r="AF28" s="68"/>
      <c r="AG28" s="73"/>
    </row>
    <row r="29" spans="1:33" x14ac:dyDescent="0.3">
      <c r="A29" s="610" t="s">
        <v>70</v>
      </c>
      <c r="B29" s="299" t="s">
        <v>118</v>
      </c>
      <c r="C29" s="328"/>
      <c r="D29" s="328">
        <v>2</v>
      </c>
      <c r="E29" s="131"/>
      <c r="F29" s="198"/>
      <c r="G29" s="625">
        <v>4</v>
      </c>
      <c r="H29" s="247">
        <f>G29*30</f>
        <v>120</v>
      </c>
      <c r="I29" s="351">
        <v>44</v>
      </c>
      <c r="J29" s="351">
        <f>SUM(K29:N29)</f>
        <v>12</v>
      </c>
      <c r="K29" s="680">
        <v>8</v>
      </c>
      <c r="L29" s="146"/>
      <c r="M29" s="146"/>
      <c r="N29" s="669">
        <v>4</v>
      </c>
      <c r="O29" s="305"/>
      <c r="P29" s="496">
        <f t="shared" si="14"/>
        <v>108</v>
      </c>
      <c r="Q29" s="771"/>
      <c r="R29" s="707"/>
      <c r="S29" s="276">
        <v>12</v>
      </c>
      <c r="T29" s="707" t="s">
        <v>234</v>
      </c>
      <c r="U29" s="789"/>
      <c r="V29" s="701"/>
      <c r="W29" s="789"/>
      <c r="X29" s="701"/>
      <c r="Y29" s="175">
        <f t="shared" si="3"/>
        <v>0.36666666666666664</v>
      </c>
      <c r="AA29" s="819">
        <f t="shared" si="4"/>
        <v>0.27272727272727271</v>
      </c>
      <c r="AB29" s="820">
        <f t="shared" si="5"/>
        <v>11</v>
      </c>
      <c r="AD29" s="191"/>
      <c r="AE29" s="192">
        <v>4</v>
      </c>
      <c r="AF29" s="192"/>
      <c r="AG29" s="193"/>
    </row>
    <row r="30" spans="1:33" s="47" customFormat="1" x14ac:dyDescent="0.3">
      <c r="A30" s="610" t="s">
        <v>71</v>
      </c>
      <c r="B30" s="194" t="s">
        <v>90</v>
      </c>
      <c r="C30" s="621">
        <v>3</v>
      </c>
      <c r="D30" s="246"/>
      <c r="E30" s="132"/>
      <c r="F30" s="133"/>
      <c r="G30" s="626">
        <v>3</v>
      </c>
      <c r="H30" s="622">
        <f>G30*30</f>
        <v>90</v>
      </c>
      <c r="I30" s="351">
        <v>30</v>
      </c>
      <c r="J30" s="351">
        <f>SUM(K30:N30)</f>
        <v>8</v>
      </c>
      <c r="K30" s="682">
        <v>4</v>
      </c>
      <c r="L30" s="134"/>
      <c r="M30" s="137"/>
      <c r="N30" s="670">
        <v>4</v>
      </c>
      <c r="O30" s="305">
        <v>30</v>
      </c>
      <c r="P30" s="496">
        <f t="shared" si="14"/>
        <v>82</v>
      </c>
      <c r="Q30" s="773"/>
      <c r="R30" s="734"/>
      <c r="S30" s="773"/>
      <c r="T30" s="779"/>
      <c r="U30" s="773">
        <v>8</v>
      </c>
      <c r="V30" s="661" t="s">
        <v>235</v>
      </c>
      <c r="W30" s="773"/>
      <c r="X30" s="734"/>
      <c r="Y30" s="175">
        <f t="shared" si="3"/>
        <v>0.33333333333333331</v>
      </c>
      <c r="Z30" s="175"/>
      <c r="AA30" s="819">
        <f t="shared" si="4"/>
        <v>0.26666666666666666</v>
      </c>
      <c r="AB30" s="820">
        <f t="shared" si="5"/>
        <v>7.5</v>
      </c>
      <c r="AC30" s="175"/>
      <c r="AD30" s="82"/>
      <c r="AE30" s="68"/>
      <c r="AF30" s="68">
        <v>3</v>
      </c>
      <c r="AG30" s="73"/>
    </row>
    <row r="31" spans="1:33" s="47" customFormat="1" x14ac:dyDescent="0.3">
      <c r="A31" s="610" t="s">
        <v>95</v>
      </c>
      <c r="B31" s="297" t="s">
        <v>119</v>
      </c>
      <c r="C31" s="302"/>
      <c r="D31" s="258">
        <v>3</v>
      </c>
      <c r="E31" s="140"/>
      <c r="F31" s="141"/>
      <c r="G31" s="627">
        <v>4</v>
      </c>
      <c r="H31" s="628">
        <f>G31*30</f>
        <v>120</v>
      </c>
      <c r="I31" s="354">
        <v>44</v>
      </c>
      <c r="J31" s="354">
        <f t="shared" ref="J31" si="16">SUM(K31:N31)</f>
        <v>12</v>
      </c>
      <c r="K31" s="683">
        <v>8</v>
      </c>
      <c r="L31" s="137"/>
      <c r="M31" s="137"/>
      <c r="N31" s="670">
        <v>4</v>
      </c>
      <c r="O31" s="304"/>
      <c r="P31" s="496">
        <f t="shared" si="14"/>
        <v>108</v>
      </c>
      <c r="Q31" s="772"/>
      <c r="R31" s="735"/>
      <c r="S31" s="772"/>
      <c r="T31" s="781"/>
      <c r="U31" s="772">
        <v>12</v>
      </c>
      <c r="V31" s="707" t="s">
        <v>234</v>
      </c>
      <c r="W31" s="772"/>
      <c r="X31" s="735"/>
      <c r="Y31" s="175">
        <f t="shared" si="3"/>
        <v>0.36666666666666664</v>
      </c>
      <c r="Z31" s="175"/>
      <c r="AA31" s="819">
        <f t="shared" si="4"/>
        <v>0.27272727272727271</v>
      </c>
      <c r="AB31" s="820">
        <f t="shared" si="5"/>
        <v>11</v>
      </c>
      <c r="AC31" s="175"/>
      <c r="AD31" s="82"/>
      <c r="AE31" s="68"/>
      <c r="AF31" s="68">
        <v>4</v>
      </c>
      <c r="AG31" s="73"/>
    </row>
    <row r="32" spans="1:33" s="47" customFormat="1" x14ac:dyDescent="0.3">
      <c r="A32" s="610" t="s">
        <v>122</v>
      </c>
      <c r="B32" s="194" t="s">
        <v>92</v>
      </c>
      <c r="C32" s="302">
        <v>4</v>
      </c>
      <c r="D32" s="302">
        <v>3</v>
      </c>
      <c r="E32" s="132"/>
      <c r="F32" s="147"/>
      <c r="G32" s="649">
        <v>9</v>
      </c>
      <c r="H32" s="102">
        <f t="shared" si="15"/>
        <v>270</v>
      </c>
      <c r="I32" s="355">
        <v>134</v>
      </c>
      <c r="J32" s="355">
        <f>SUM(K32:N32)</f>
        <v>34</v>
      </c>
      <c r="K32" s="684">
        <v>18</v>
      </c>
      <c r="L32" s="195"/>
      <c r="M32" s="195"/>
      <c r="N32" s="668">
        <v>16</v>
      </c>
      <c r="O32" s="308">
        <v>30</v>
      </c>
      <c r="P32" s="496">
        <f t="shared" si="14"/>
        <v>236</v>
      </c>
      <c r="Q32" s="774"/>
      <c r="R32" s="736"/>
      <c r="S32" s="782"/>
      <c r="T32" s="783"/>
      <c r="U32" s="782">
        <v>18</v>
      </c>
      <c r="V32" s="707" t="s">
        <v>234</v>
      </c>
      <c r="W32" s="790">
        <v>16</v>
      </c>
      <c r="X32" s="736" t="s">
        <v>244</v>
      </c>
      <c r="Y32" s="175">
        <f t="shared" si="3"/>
        <v>0.49629629629629629</v>
      </c>
      <c r="Z32" s="175"/>
      <c r="AA32" s="819">
        <f t="shared" si="4"/>
        <v>0.2537313432835821</v>
      </c>
      <c r="AB32" s="820">
        <f t="shared" si="5"/>
        <v>33.5</v>
      </c>
      <c r="AC32" s="175"/>
      <c r="AD32" s="82"/>
      <c r="AE32" s="68"/>
      <c r="AF32" s="617">
        <v>4</v>
      </c>
      <c r="AG32" s="648">
        <v>5</v>
      </c>
    </row>
    <row r="33" spans="1:35" s="47" customFormat="1" x14ac:dyDescent="0.3">
      <c r="A33" s="610" t="s">
        <v>123</v>
      </c>
      <c r="B33" s="220" t="s">
        <v>117</v>
      </c>
      <c r="C33" s="302"/>
      <c r="D33" s="302">
        <v>4</v>
      </c>
      <c r="E33" s="132"/>
      <c r="F33" s="147"/>
      <c r="G33" s="629">
        <v>4</v>
      </c>
      <c r="H33" s="234">
        <f>G33*30</f>
        <v>120</v>
      </c>
      <c r="I33" s="352">
        <v>44</v>
      </c>
      <c r="J33" s="352">
        <f>SUM(K33:N33)</f>
        <v>12</v>
      </c>
      <c r="K33" s="679">
        <v>8</v>
      </c>
      <c r="L33" s="195"/>
      <c r="M33" s="195"/>
      <c r="N33" s="668">
        <v>4</v>
      </c>
      <c r="O33" s="303"/>
      <c r="P33" s="496">
        <f t="shared" si="14"/>
        <v>108</v>
      </c>
      <c r="Q33" s="774"/>
      <c r="R33" s="737"/>
      <c r="S33" s="775"/>
      <c r="T33" s="784"/>
      <c r="U33" s="775"/>
      <c r="V33" s="737"/>
      <c r="W33" s="775">
        <v>12</v>
      </c>
      <c r="X33" s="707" t="s">
        <v>234</v>
      </c>
      <c r="Y33" s="175">
        <f t="shared" si="3"/>
        <v>0.36666666666666664</v>
      </c>
      <c r="Z33" s="173"/>
      <c r="AA33" s="819">
        <f t="shared" si="4"/>
        <v>0.27272727272727271</v>
      </c>
      <c r="AB33" s="820">
        <f t="shared" si="5"/>
        <v>11</v>
      </c>
      <c r="AC33" s="173"/>
      <c r="AD33" s="82"/>
      <c r="AE33" s="68"/>
      <c r="AF33" s="68"/>
      <c r="AG33" s="73">
        <v>4</v>
      </c>
    </row>
    <row r="34" spans="1:35" s="47" customFormat="1" x14ac:dyDescent="0.3">
      <c r="A34" s="610" t="s">
        <v>138</v>
      </c>
      <c r="B34" s="300" t="s">
        <v>121</v>
      </c>
      <c r="C34" s="185">
        <v>4</v>
      </c>
      <c r="D34" s="185"/>
      <c r="E34" s="186"/>
      <c r="F34" s="187"/>
      <c r="G34" s="630">
        <v>4</v>
      </c>
      <c r="H34" s="234">
        <f t="shared" ref="H34:H36" si="17">G34*30</f>
        <v>120</v>
      </c>
      <c r="I34" s="352">
        <v>44</v>
      </c>
      <c r="J34" s="352">
        <f t="shared" ref="J34:J35" si="18">SUM(K34:N34)</f>
        <v>12</v>
      </c>
      <c r="K34" s="685">
        <v>8</v>
      </c>
      <c r="L34" s="196"/>
      <c r="M34" s="196"/>
      <c r="N34" s="671">
        <v>4</v>
      </c>
      <c r="O34" s="303">
        <v>30</v>
      </c>
      <c r="P34" s="496">
        <f t="shared" si="14"/>
        <v>108</v>
      </c>
      <c r="Q34" s="775"/>
      <c r="R34" s="737"/>
      <c r="S34" s="775"/>
      <c r="T34" s="784"/>
      <c r="U34" s="775"/>
      <c r="V34" s="737"/>
      <c r="W34" s="775">
        <v>12</v>
      </c>
      <c r="X34" s="707" t="s">
        <v>234</v>
      </c>
      <c r="Y34" s="175">
        <f t="shared" si="3"/>
        <v>0.36666666666666664</v>
      </c>
      <c r="Z34" s="173"/>
      <c r="AA34" s="819">
        <f t="shared" si="4"/>
        <v>0.27272727272727271</v>
      </c>
      <c r="AB34" s="820">
        <f t="shared" si="5"/>
        <v>11</v>
      </c>
      <c r="AC34" s="173"/>
      <c r="AD34" s="188"/>
      <c r="AE34" s="189"/>
      <c r="AF34" s="189"/>
      <c r="AG34" s="262">
        <v>4</v>
      </c>
    </row>
    <row r="35" spans="1:35" s="47" customFormat="1" ht="16.2" thickBot="1" x14ac:dyDescent="0.35">
      <c r="A35" s="611" t="s">
        <v>124</v>
      </c>
      <c r="B35" s="510" t="s">
        <v>120</v>
      </c>
      <c r="C35" s="511">
        <v>4</v>
      </c>
      <c r="D35" s="512"/>
      <c r="E35" s="186"/>
      <c r="F35" s="513"/>
      <c r="G35" s="514">
        <v>6</v>
      </c>
      <c r="H35" s="515">
        <f t="shared" si="17"/>
        <v>180</v>
      </c>
      <c r="I35" s="530">
        <v>70</v>
      </c>
      <c r="J35" s="530">
        <f t="shared" si="18"/>
        <v>18</v>
      </c>
      <c r="K35" s="686">
        <v>10</v>
      </c>
      <c r="L35" s="516"/>
      <c r="M35" s="197"/>
      <c r="N35" s="672">
        <v>8</v>
      </c>
      <c r="O35" s="517">
        <v>30</v>
      </c>
      <c r="P35" s="518">
        <f t="shared" si="14"/>
        <v>162</v>
      </c>
      <c r="Q35" s="776"/>
      <c r="R35" s="702"/>
      <c r="S35" s="776"/>
      <c r="T35" s="705"/>
      <c r="U35" s="776"/>
      <c r="V35" s="702"/>
      <c r="W35" s="776">
        <v>18</v>
      </c>
      <c r="X35" s="702" t="s">
        <v>236</v>
      </c>
      <c r="Y35" s="175">
        <f t="shared" si="3"/>
        <v>0.3888888888888889</v>
      </c>
      <c r="Z35" s="175"/>
      <c r="AA35" s="819">
        <f t="shared" si="4"/>
        <v>0.25714285714285712</v>
      </c>
      <c r="AB35" s="820">
        <f t="shared" si="5"/>
        <v>17.5</v>
      </c>
      <c r="AC35" s="175"/>
      <c r="AD35" s="105"/>
      <c r="AE35" s="106"/>
      <c r="AF35" s="106"/>
      <c r="AG35" s="263">
        <v>6</v>
      </c>
    </row>
    <row r="36" spans="1:35" ht="22.2" customHeight="1" thickBot="1" x14ac:dyDescent="0.35">
      <c r="A36" s="631" t="s">
        <v>179</v>
      </c>
      <c r="B36" s="632" t="s">
        <v>180</v>
      </c>
      <c r="C36" s="520"/>
      <c r="D36" s="521"/>
      <c r="E36" s="522"/>
      <c r="F36" s="523">
        <v>4</v>
      </c>
      <c r="G36" s="524">
        <v>1</v>
      </c>
      <c r="H36" s="525">
        <f t="shared" si="17"/>
        <v>30</v>
      </c>
      <c r="I36" s="689"/>
      <c r="J36" s="689"/>
      <c r="K36" s="687"/>
      <c r="L36" s="526"/>
      <c r="M36" s="527"/>
      <c r="N36" s="527"/>
      <c r="O36" s="528"/>
      <c r="P36" s="528">
        <f>H36</f>
        <v>30</v>
      </c>
      <c r="Q36" s="529"/>
      <c r="R36" s="738"/>
      <c r="S36" s="529"/>
      <c r="T36" s="785"/>
      <c r="U36" s="529"/>
      <c r="V36" s="738"/>
      <c r="W36" s="529"/>
      <c r="X36" s="738" t="s">
        <v>243</v>
      </c>
      <c r="Y36" s="175"/>
      <c r="Z36" s="175"/>
      <c r="AA36" s="819"/>
      <c r="AB36" s="820"/>
      <c r="AC36" s="175"/>
      <c r="AD36" s="199"/>
      <c r="AE36" s="200"/>
      <c r="AF36" s="201"/>
      <c r="AG36" s="202">
        <v>1</v>
      </c>
    </row>
    <row r="37" spans="1:35" x14ac:dyDescent="0.3">
      <c r="A37" s="222" t="s">
        <v>72</v>
      </c>
      <c r="B37" s="519" t="s">
        <v>111</v>
      </c>
      <c r="C37" s="223"/>
      <c r="D37" s="224">
        <v>2</v>
      </c>
      <c r="E37" s="135"/>
      <c r="F37" s="225"/>
      <c r="G37" s="226">
        <v>6</v>
      </c>
      <c r="H37" s="227">
        <f t="shared" si="12"/>
        <v>180</v>
      </c>
      <c r="I37" s="690"/>
      <c r="J37" s="690"/>
      <c r="K37" s="688"/>
      <c r="L37" s="228"/>
      <c r="M37" s="229"/>
      <c r="N37" s="229"/>
      <c r="O37" s="309"/>
      <c r="P37" s="309">
        <f>H37</f>
        <v>180</v>
      </c>
      <c r="Q37" s="219"/>
      <c r="R37" s="661" t="s">
        <v>235</v>
      </c>
      <c r="S37" s="219"/>
      <c r="T37" s="661" t="s">
        <v>235</v>
      </c>
      <c r="U37" s="219"/>
      <c r="V37" s="739"/>
      <c r="W37" s="219"/>
      <c r="X37" s="739"/>
      <c r="Y37" s="175"/>
      <c r="Z37" s="175"/>
      <c r="AA37" s="819"/>
      <c r="AB37" s="820"/>
      <c r="AC37" s="175"/>
      <c r="AD37" s="199">
        <v>3</v>
      </c>
      <c r="AE37" s="200">
        <v>3</v>
      </c>
      <c r="AF37" s="201"/>
      <c r="AG37" s="202"/>
    </row>
    <row r="38" spans="1:35" x14ac:dyDescent="0.3">
      <c r="A38" s="107" t="s">
        <v>73</v>
      </c>
      <c r="B38" s="108" t="s">
        <v>74</v>
      </c>
      <c r="C38" s="69"/>
      <c r="D38" s="70">
        <v>4</v>
      </c>
      <c r="E38" s="70"/>
      <c r="F38" s="109"/>
      <c r="G38" s="101">
        <v>6</v>
      </c>
      <c r="H38" s="102">
        <f t="shared" si="12"/>
        <v>180</v>
      </c>
      <c r="I38" s="691"/>
      <c r="J38" s="691"/>
      <c r="K38" s="103"/>
      <c r="L38" s="110"/>
      <c r="M38" s="111"/>
      <c r="N38" s="111"/>
      <c r="O38" s="307"/>
      <c r="P38" s="307">
        <f>H38</f>
        <v>180</v>
      </c>
      <c r="Q38" s="112"/>
      <c r="R38" s="740"/>
      <c r="S38" s="112"/>
      <c r="T38" s="786"/>
      <c r="U38" s="112"/>
      <c r="V38" s="661" t="s">
        <v>235</v>
      </c>
      <c r="W38" s="112"/>
      <c r="X38" s="661" t="s">
        <v>235</v>
      </c>
      <c r="Y38" s="175"/>
      <c r="Z38" s="175"/>
      <c r="AA38" s="819"/>
      <c r="AB38" s="820"/>
      <c r="AC38" s="175"/>
      <c r="AD38" s="203"/>
      <c r="AE38" s="204"/>
      <c r="AF38" s="205">
        <v>3</v>
      </c>
      <c r="AG38" s="206">
        <v>3</v>
      </c>
    </row>
    <row r="39" spans="1:35" ht="16.2" thickBot="1" x14ac:dyDescent="0.35">
      <c r="A39" s="107" t="s">
        <v>182</v>
      </c>
      <c r="B39" s="71" t="s">
        <v>93</v>
      </c>
      <c r="C39" s="72">
        <v>4</v>
      </c>
      <c r="D39" s="72"/>
      <c r="E39" s="72"/>
      <c r="F39" s="113"/>
      <c r="G39" s="114">
        <v>2</v>
      </c>
      <c r="H39" s="115">
        <f t="shared" si="12"/>
        <v>60</v>
      </c>
      <c r="I39" s="692"/>
      <c r="J39" s="692"/>
      <c r="K39" s="116"/>
      <c r="L39" s="117"/>
      <c r="M39" s="118"/>
      <c r="N39" s="118"/>
      <c r="O39" s="310"/>
      <c r="P39" s="310">
        <f>H39</f>
        <v>60</v>
      </c>
      <c r="Q39" s="119"/>
      <c r="R39" s="741"/>
      <c r="S39" s="119"/>
      <c r="T39" s="787"/>
      <c r="U39" s="119"/>
      <c r="V39" s="741"/>
      <c r="W39" s="119"/>
      <c r="X39" s="701" t="s">
        <v>237</v>
      </c>
      <c r="Y39" s="175"/>
      <c r="Z39" s="175"/>
      <c r="AA39" s="819"/>
      <c r="AB39" s="820"/>
      <c r="AC39" s="175"/>
      <c r="AD39" s="85"/>
      <c r="AE39" s="86"/>
      <c r="AF39" s="76"/>
      <c r="AG39" s="77">
        <v>2</v>
      </c>
    </row>
    <row r="40" spans="1:35" ht="16.2" thickBot="1" x14ac:dyDescent="0.35">
      <c r="A40" s="729"/>
      <c r="B40" s="730" t="s">
        <v>75</v>
      </c>
      <c r="C40" s="730">
        <v>9</v>
      </c>
      <c r="D40" s="730">
        <v>9</v>
      </c>
      <c r="E40" s="730"/>
      <c r="F40" s="731">
        <v>1</v>
      </c>
      <c r="G40" s="732">
        <f t="shared" ref="G40:Q40" si="19">SUM(G23:G39)</f>
        <v>71</v>
      </c>
      <c r="H40" s="732">
        <f t="shared" si="19"/>
        <v>2130</v>
      </c>
      <c r="I40" s="732">
        <f t="shared" si="19"/>
        <v>662</v>
      </c>
      <c r="J40" s="732">
        <f t="shared" si="19"/>
        <v>176</v>
      </c>
      <c r="K40" s="732">
        <f t="shared" si="19"/>
        <v>104</v>
      </c>
      <c r="L40" s="732">
        <f t="shared" si="19"/>
        <v>0</v>
      </c>
      <c r="M40" s="732">
        <f t="shared" si="19"/>
        <v>0</v>
      </c>
      <c r="N40" s="732">
        <f t="shared" si="19"/>
        <v>72</v>
      </c>
      <c r="O40" s="732">
        <f t="shared" si="19"/>
        <v>240</v>
      </c>
      <c r="P40" s="733">
        <f t="shared" si="19"/>
        <v>1954</v>
      </c>
      <c r="Q40" s="729">
        <f t="shared" si="19"/>
        <v>34</v>
      </c>
      <c r="R40" s="710">
        <v>14</v>
      </c>
      <c r="S40" s="729">
        <f>SUM(S23:S39)</f>
        <v>46</v>
      </c>
      <c r="T40" s="710">
        <v>18</v>
      </c>
      <c r="U40" s="729">
        <f>SUM(U23:U39)</f>
        <v>38</v>
      </c>
      <c r="V40" s="710">
        <v>14</v>
      </c>
      <c r="W40" s="729">
        <f>SUM(W23:W39)</f>
        <v>58</v>
      </c>
      <c r="X40" s="710">
        <v>25</v>
      </c>
      <c r="Y40" s="175"/>
      <c r="Z40" s="174"/>
      <c r="AA40" s="819"/>
      <c r="AB40" s="820"/>
      <c r="AC40" s="174"/>
      <c r="AD40" s="78"/>
      <c r="AE40" s="79"/>
      <c r="AF40" s="79"/>
      <c r="AG40" s="80"/>
    </row>
    <row r="41" spans="1:35" s="482" customFormat="1" ht="37.200000000000003" customHeight="1" thickBot="1" x14ac:dyDescent="0.3">
      <c r="A41" s="1237" t="s">
        <v>242</v>
      </c>
      <c r="B41" s="1238"/>
      <c r="C41" s="764">
        <f t="shared" ref="C41:X41" si="20">C21+C40</f>
        <v>12</v>
      </c>
      <c r="D41" s="764">
        <f t="shared" si="20"/>
        <v>19</v>
      </c>
      <c r="E41" s="764">
        <f t="shared" si="20"/>
        <v>0</v>
      </c>
      <c r="F41" s="764">
        <f t="shared" si="20"/>
        <v>1</v>
      </c>
      <c r="G41" s="764">
        <f t="shared" si="20"/>
        <v>108</v>
      </c>
      <c r="H41" s="764">
        <f t="shared" si="20"/>
        <v>3240</v>
      </c>
      <c r="I41" s="764">
        <f t="shared" si="20"/>
        <v>1106</v>
      </c>
      <c r="J41" s="764">
        <f t="shared" si="20"/>
        <v>294</v>
      </c>
      <c r="K41" s="764">
        <f t="shared" si="20"/>
        <v>148</v>
      </c>
      <c r="L41" s="764">
        <f t="shared" si="20"/>
        <v>0</v>
      </c>
      <c r="M41" s="764">
        <f t="shared" si="20"/>
        <v>0</v>
      </c>
      <c r="N41" s="764">
        <f t="shared" si="20"/>
        <v>146</v>
      </c>
      <c r="O41" s="764">
        <f t="shared" si="20"/>
        <v>330</v>
      </c>
      <c r="P41" s="764">
        <f t="shared" si="20"/>
        <v>2916</v>
      </c>
      <c r="Q41" s="764">
        <f t="shared" si="20"/>
        <v>88</v>
      </c>
      <c r="R41" s="768">
        <f t="shared" si="20"/>
        <v>30</v>
      </c>
      <c r="S41" s="764">
        <f t="shared" si="20"/>
        <v>78</v>
      </c>
      <c r="T41" s="768">
        <f t="shared" si="20"/>
        <v>30</v>
      </c>
      <c r="U41" s="764">
        <f t="shared" si="20"/>
        <v>56</v>
      </c>
      <c r="V41" s="768">
        <f t="shared" si="20"/>
        <v>18</v>
      </c>
      <c r="W41" s="764">
        <f t="shared" si="20"/>
        <v>72</v>
      </c>
      <c r="X41" s="768">
        <f t="shared" si="20"/>
        <v>30</v>
      </c>
      <c r="Y41" s="175"/>
      <c r="Z41" s="766"/>
      <c r="AA41" s="819"/>
      <c r="AB41" s="820"/>
      <c r="AC41" s="766"/>
      <c r="AD41" s="766"/>
      <c r="AE41" s="487"/>
      <c r="AF41" s="487"/>
      <c r="AG41" s="791"/>
      <c r="AH41" s="791"/>
      <c r="AI41" s="767"/>
    </row>
    <row r="42" spans="1:35" ht="33.6" customHeight="1" thickBot="1" x14ac:dyDescent="0.35">
      <c r="A42" s="1216" t="s">
        <v>230</v>
      </c>
      <c r="B42" s="1217"/>
      <c r="C42" s="1217"/>
      <c r="D42" s="1217"/>
      <c r="E42" s="1217"/>
      <c r="F42" s="1217"/>
      <c r="G42" s="1217"/>
      <c r="H42" s="1217"/>
      <c r="I42" s="1217"/>
      <c r="J42" s="1217"/>
      <c r="K42" s="1217"/>
      <c r="L42" s="1217"/>
      <c r="M42" s="1217"/>
      <c r="N42" s="1217"/>
      <c r="O42" s="1217"/>
      <c r="P42" s="1217"/>
      <c r="Q42" s="1186"/>
      <c r="R42" s="1186"/>
      <c r="S42" s="1186"/>
      <c r="T42" s="1186"/>
      <c r="U42" s="1186"/>
      <c r="V42" s="1186"/>
      <c r="W42" s="1186"/>
      <c r="X42" s="1187"/>
      <c r="Y42" s="175"/>
      <c r="AA42" s="819"/>
      <c r="AB42" s="820"/>
      <c r="AD42" s="81"/>
      <c r="AE42" s="74"/>
      <c r="AF42" s="74"/>
      <c r="AG42" s="75"/>
    </row>
    <row r="43" spans="1:35" ht="15.6" customHeight="1" thickBot="1" x14ac:dyDescent="0.35">
      <c r="A43" s="532" t="s">
        <v>231</v>
      </c>
      <c r="B43" s="1225" t="s">
        <v>178</v>
      </c>
      <c r="C43" s="498"/>
      <c r="D43" s="499">
        <v>3</v>
      </c>
      <c r="E43" s="500"/>
      <c r="F43" s="633"/>
      <c r="G43" s="634">
        <v>4</v>
      </c>
      <c r="H43" s="696">
        <f>G43*30</f>
        <v>120</v>
      </c>
      <c r="I43" s="694">
        <v>44</v>
      </c>
      <c r="J43" s="694">
        <v>12</v>
      </c>
      <c r="K43" s="638"/>
      <c r="L43" s="499"/>
      <c r="M43" s="635"/>
      <c r="N43" s="635"/>
      <c r="O43" s="636"/>
      <c r="P43" s="636">
        <f>H43-J43</f>
        <v>108</v>
      </c>
      <c r="Q43" s="637"/>
      <c r="R43" s="792"/>
      <c r="S43" s="637"/>
      <c r="T43" s="792"/>
      <c r="U43" s="798">
        <v>12</v>
      </c>
      <c r="V43" s="700" t="s">
        <v>234</v>
      </c>
      <c r="W43" s="798"/>
      <c r="X43" s="742"/>
      <c r="Y43" s="175">
        <f t="shared" si="3"/>
        <v>0.36666666666666664</v>
      </c>
      <c r="AA43" s="819">
        <f t="shared" si="4"/>
        <v>0.27272727272727271</v>
      </c>
      <c r="AB43" s="820">
        <f t="shared" si="5"/>
        <v>11</v>
      </c>
      <c r="AD43" s="83"/>
      <c r="AE43" s="84"/>
      <c r="AF43" s="267">
        <v>4</v>
      </c>
      <c r="AG43" s="268"/>
    </row>
    <row r="44" spans="1:35" ht="16.2" thickBot="1" x14ac:dyDescent="0.35">
      <c r="A44" s="533" t="s">
        <v>232</v>
      </c>
      <c r="B44" s="1226"/>
      <c r="C44" s="502"/>
      <c r="D44" s="503">
        <v>3</v>
      </c>
      <c r="E44" s="502"/>
      <c r="F44" s="504"/>
      <c r="G44" s="505">
        <v>4</v>
      </c>
      <c r="H44" s="506">
        <f>G44*30</f>
        <v>120</v>
      </c>
      <c r="I44" s="506">
        <v>44</v>
      </c>
      <c r="J44" s="506">
        <v>12</v>
      </c>
      <c r="K44" s="693"/>
      <c r="L44" s="507"/>
      <c r="M44" s="508"/>
      <c r="N44" s="508"/>
      <c r="O44" s="639"/>
      <c r="P44" s="640">
        <f>H44-J44</f>
        <v>108</v>
      </c>
      <c r="Q44" s="509"/>
      <c r="R44" s="743"/>
      <c r="S44" s="796"/>
      <c r="T44" s="797"/>
      <c r="U44" s="509">
        <v>12</v>
      </c>
      <c r="V44" s="707" t="s">
        <v>234</v>
      </c>
      <c r="W44" s="509"/>
      <c r="X44" s="743"/>
      <c r="Y44" s="175">
        <f t="shared" si="3"/>
        <v>0.36666666666666664</v>
      </c>
      <c r="AA44" s="819">
        <f t="shared" si="4"/>
        <v>0.27272727272727271</v>
      </c>
      <c r="AB44" s="820">
        <f t="shared" si="5"/>
        <v>11</v>
      </c>
      <c r="AD44" s="315"/>
      <c r="AE44" s="316"/>
      <c r="AF44" s="317">
        <v>4</v>
      </c>
      <c r="AG44" s="318"/>
    </row>
    <row r="45" spans="1:35" ht="16.2" thickBot="1" x14ac:dyDescent="0.35">
      <c r="A45" s="534" t="s">
        <v>233</v>
      </c>
      <c r="B45" s="1227"/>
      <c r="C45" s="501"/>
      <c r="D45" s="641">
        <v>3</v>
      </c>
      <c r="E45" s="497"/>
      <c r="F45" s="642"/>
      <c r="G45" s="643">
        <v>4</v>
      </c>
      <c r="H45" s="697">
        <f>G45*30</f>
        <v>120</v>
      </c>
      <c r="I45" s="695">
        <v>44</v>
      </c>
      <c r="J45" s="695">
        <v>12</v>
      </c>
      <c r="K45" s="647"/>
      <c r="L45" s="641"/>
      <c r="M45" s="644"/>
      <c r="N45" s="644"/>
      <c r="O45" s="645"/>
      <c r="P45" s="645">
        <f>H45-J45</f>
        <v>108</v>
      </c>
      <c r="Q45" s="646"/>
      <c r="R45" s="793"/>
      <c r="S45" s="646"/>
      <c r="T45" s="793"/>
      <c r="U45" s="799">
        <v>12</v>
      </c>
      <c r="V45" s="707" t="s">
        <v>234</v>
      </c>
      <c r="W45" s="799"/>
      <c r="X45" s="744"/>
      <c r="Y45" s="175">
        <f t="shared" si="3"/>
        <v>0.36666666666666664</v>
      </c>
      <c r="AA45" s="819">
        <f t="shared" si="4"/>
        <v>0.27272727272727271</v>
      </c>
      <c r="AB45" s="820">
        <f t="shared" si="5"/>
        <v>11</v>
      </c>
      <c r="AD45" s="85"/>
      <c r="AE45" s="86"/>
      <c r="AF45" s="76">
        <v>4</v>
      </c>
      <c r="AG45" s="77"/>
    </row>
    <row r="46" spans="1:35" s="47" customFormat="1" ht="32.4" customHeight="1" thickBot="1" x14ac:dyDescent="0.35">
      <c r="A46" s="1237" t="s">
        <v>177</v>
      </c>
      <c r="B46" s="1238"/>
      <c r="C46" s="730"/>
      <c r="D46" s="730">
        <v>3</v>
      </c>
      <c r="E46" s="730"/>
      <c r="F46" s="731"/>
      <c r="G46" s="732">
        <f t="shared" ref="G46:U46" si="21">SUM(G43:G45)</f>
        <v>12</v>
      </c>
      <c r="H46" s="732">
        <f t="shared" si="21"/>
        <v>360</v>
      </c>
      <c r="I46" s="732">
        <f t="shared" ref="I46" si="22">SUM(I43:I45)</f>
        <v>132</v>
      </c>
      <c r="J46" s="732">
        <f t="shared" si="21"/>
        <v>36</v>
      </c>
      <c r="K46" s="732">
        <f t="shared" si="21"/>
        <v>0</v>
      </c>
      <c r="L46" s="732">
        <f t="shared" si="21"/>
        <v>0</v>
      </c>
      <c r="M46" s="732">
        <f t="shared" si="21"/>
        <v>0</v>
      </c>
      <c r="N46" s="732">
        <f t="shared" si="21"/>
        <v>0</v>
      </c>
      <c r="O46" s="732">
        <f t="shared" si="21"/>
        <v>0</v>
      </c>
      <c r="P46" s="732">
        <f t="shared" si="21"/>
        <v>324</v>
      </c>
      <c r="Q46" s="732">
        <f t="shared" si="21"/>
        <v>0</v>
      </c>
      <c r="R46" s="710"/>
      <c r="S46" s="732">
        <f t="shared" si="21"/>
        <v>0</v>
      </c>
      <c r="T46" s="710"/>
      <c r="U46" s="732">
        <f t="shared" si="21"/>
        <v>36</v>
      </c>
      <c r="V46" s="710">
        <v>12</v>
      </c>
      <c r="W46" s="732">
        <f t="shared" ref="W46" si="23">SUM(W43:W45)</f>
        <v>0</v>
      </c>
      <c r="X46" s="710"/>
      <c r="Y46" s="745"/>
      <c r="Z46" s="745"/>
      <c r="AA46" s="745"/>
      <c r="AB46" s="745"/>
      <c r="AC46" s="745"/>
      <c r="AD46" s="746"/>
      <c r="AE46" s="747"/>
      <c r="AF46" s="747"/>
      <c r="AG46" s="748"/>
    </row>
    <row r="47" spans="1:35" ht="39.6" customHeight="1" thickBot="1" x14ac:dyDescent="0.35">
      <c r="A47" s="1223" t="s">
        <v>238</v>
      </c>
      <c r="B47" s="1224"/>
      <c r="C47" s="273">
        <f t="shared" ref="C47:F47" si="24">C41+C46</f>
        <v>12</v>
      </c>
      <c r="D47" s="273">
        <f t="shared" si="24"/>
        <v>22</v>
      </c>
      <c r="E47" s="273">
        <f t="shared" si="24"/>
        <v>0</v>
      </c>
      <c r="F47" s="273">
        <f t="shared" si="24"/>
        <v>1</v>
      </c>
      <c r="G47" s="273">
        <f>G41+G46</f>
        <v>120</v>
      </c>
      <c r="H47" s="273">
        <f t="shared" ref="H47:X47" si="25">H41+H46</f>
        <v>3600</v>
      </c>
      <c r="I47" s="273">
        <f t="shared" si="25"/>
        <v>1238</v>
      </c>
      <c r="J47" s="273">
        <f t="shared" si="25"/>
        <v>330</v>
      </c>
      <c r="K47" s="273">
        <f t="shared" si="25"/>
        <v>148</v>
      </c>
      <c r="L47" s="273">
        <f t="shared" si="25"/>
        <v>0</v>
      </c>
      <c r="M47" s="273">
        <f t="shared" si="25"/>
        <v>0</v>
      </c>
      <c r="N47" s="273">
        <f t="shared" si="25"/>
        <v>146</v>
      </c>
      <c r="O47" s="273">
        <f t="shared" si="25"/>
        <v>330</v>
      </c>
      <c r="P47" s="273">
        <f t="shared" si="25"/>
        <v>3240</v>
      </c>
      <c r="Q47" s="273">
        <f t="shared" si="25"/>
        <v>88</v>
      </c>
      <c r="R47" s="794">
        <f t="shared" si="25"/>
        <v>30</v>
      </c>
      <c r="S47" s="273">
        <f t="shared" si="25"/>
        <v>78</v>
      </c>
      <c r="T47" s="794">
        <f t="shared" si="25"/>
        <v>30</v>
      </c>
      <c r="U47" s="273">
        <f t="shared" si="25"/>
        <v>92</v>
      </c>
      <c r="V47" s="794">
        <f t="shared" si="25"/>
        <v>30</v>
      </c>
      <c r="W47" s="273">
        <f t="shared" si="25"/>
        <v>72</v>
      </c>
      <c r="X47" s="794">
        <f t="shared" si="25"/>
        <v>30</v>
      </c>
      <c r="Y47" s="182"/>
      <c r="Z47" s="182"/>
      <c r="AA47" s="182"/>
      <c r="AB47" s="182"/>
      <c r="AC47" s="182"/>
      <c r="AD47" s="96">
        <f>SUM(AD11:AD46)</f>
        <v>30</v>
      </c>
      <c r="AE47" s="96">
        <f>SUM(AE11:AE46)</f>
        <v>30</v>
      </c>
      <c r="AF47" s="96">
        <f>SUM(AF11:AF46)</f>
        <v>30</v>
      </c>
      <c r="AG47" s="96">
        <f>SUM(AG11:AG46)</f>
        <v>30</v>
      </c>
      <c r="AH47" s="53">
        <f>SUM(AD47:AG47)</f>
        <v>120</v>
      </c>
    </row>
    <row r="48" spans="1:35" s="190" customFormat="1" ht="17.25" customHeight="1" thickBot="1" x14ac:dyDescent="0.35">
      <c r="A48" s="756"/>
      <c r="B48" s="756"/>
      <c r="C48" s="1228" t="s">
        <v>239</v>
      </c>
      <c r="D48" s="1229"/>
      <c r="E48" s="1229"/>
      <c r="F48" s="1229"/>
      <c r="G48" s="1229"/>
      <c r="H48" s="1229"/>
      <c r="I48" s="1229"/>
      <c r="J48" s="1229"/>
      <c r="K48" s="1229"/>
      <c r="L48" s="1229"/>
      <c r="M48" s="1229"/>
      <c r="N48" s="1229"/>
      <c r="O48" s="1229"/>
      <c r="P48" s="1230"/>
      <c r="Q48" s="759">
        <f>SUM(Q41,Q46)</f>
        <v>88</v>
      </c>
      <c r="R48" s="795"/>
      <c r="S48" s="759">
        <f>SUM(S41,S46)</f>
        <v>78</v>
      </c>
      <c r="T48" s="795"/>
      <c r="U48" s="759">
        <f>SUM(U41,U46)</f>
        <v>92</v>
      </c>
      <c r="V48" s="795"/>
      <c r="W48" s="759">
        <f>SUM(W41,W46)</f>
        <v>72</v>
      </c>
      <c r="X48" s="795"/>
      <c r="Y48" s="761">
        <f t="shared" ref="Y48:Y50" si="26">SUM(Q48:X48)</f>
        <v>330</v>
      </c>
      <c r="Z48" s="761"/>
      <c r="AA48" s="761"/>
      <c r="AB48" s="761"/>
      <c r="AC48" s="761"/>
      <c r="AD48" s="761"/>
      <c r="AE48" s="761"/>
      <c r="AF48" s="761"/>
      <c r="AG48" s="761"/>
      <c r="AH48" s="761"/>
      <c r="AI48" s="762"/>
    </row>
    <row r="49" spans="1:35" s="190" customFormat="1" ht="17.25" customHeight="1" thickBot="1" x14ac:dyDescent="0.35">
      <c r="A49" s="763"/>
      <c r="B49" s="763"/>
      <c r="C49" s="1228" t="s">
        <v>240</v>
      </c>
      <c r="D49" s="1229"/>
      <c r="E49" s="1229"/>
      <c r="F49" s="1229"/>
      <c r="G49" s="1229"/>
      <c r="H49" s="1229"/>
      <c r="I49" s="1229"/>
      <c r="J49" s="1229"/>
      <c r="K49" s="1229"/>
      <c r="L49" s="1229"/>
      <c r="M49" s="1229"/>
      <c r="N49" s="1229"/>
      <c r="O49" s="1229"/>
      <c r="P49" s="1230"/>
      <c r="Q49" s="1231">
        <v>9</v>
      </c>
      <c r="R49" s="1232"/>
      <c r="S49" s="1233">
        <v>8</v>
      </c>
      <c r="T49" s="1232"/>
      <c r="U49" s="1233">
        <v>8</v>
      </c>
      <c r="V49" s="1232"/>
      <c r="W49" s="1233">
        <v>6</v>
      </c>
      <c r="X49" s="1232"/>
      <c r="Y49" s="761">
        <f t="shared" si="26"/>
        <v>31</v>
      </c>
      <c r="Z49" s="761"/>
      <c r="AA49" s="761"/>
      <c r="AB49" s="761"/>
      <c r="AC49" s="761"/>
      <c r="AD49" s="761"/>
      <c r="AE49" s="761"/>
      <c r="AF49" s="761"/>
      <c r="AG49" s="761"/>
      <c r="AH49" s="761"/>
      <c r="AI49" s="762"/>
    </row>
    <row r="50" spans="1:35" s="190" customFormat="1" ht="17.25" customHeight="1" thickBot="1" x14ac:dyDescent="0.35">
      <c r="A50" s="763"/>
      <c r="B50" s="763"/>
      <c r="C50" s="1234" t="s">
        <v>241</v>
      </c>
      <c r="D50" s="1235"/>
      <c r="E50" s="1235"/>
      <c r="F50" s="1235"/>
      <c r="G50" s="1235"/>
      <c r="H50" s="1235"/>
      <c r="I50" s="1235"/>
      <c r="J50" s="1235"/>
      <c r="K50" s="1235"/>
      <c r="L50" s="1235"/>
      <c r="M50" s="1235"/>
      <c r="N50" s="1235"/>
      <c r="O50" s="1235"/>
      <c r="P50" s="1236"/>
      <c r="Q50" s="1231">
        <v>15</v>
      </c>
      <c r="R50" s="1231"/>
      <c r="S50" s="1231"/>
      <c r="T50" s="1232"/>
      <c r="U50" s="1233">
        <v>12</v>
      </c>
      <c r="V50" s="1231"/>
      <c r="W50" s="1231"/>
      <c r="X50" s="1232"/>
      <c r="Y50" s="760">
        <f t="shared" si="26"/>
        <v>27</v>
      </c>
      <c r="Z50" s="761"/>
      <c r="AA50" s="761"/>
      <c r="AB50" s="761"/>
      <c r="AC50" s="761"/>
      <c r="AD50" s="761"/>
      <c r="AE50" s="761"/>
      <c r="AF50" s="761"/>
      <c r="AG50" s="761"/>
      <c r="AH50" s="761"/>
      <c r="AI50" s="762"/>
    </row>
    <row r="51" spans="1:35" ht="18" x14ac:dyDescent="0.3">
      <c r="C51" s="1157" t="s">
        <v>76</v>
      </c>
      <c r="D51" s="1158"/>
      <c r="E51" s="1158"/>
      <c r="F51" s="1158"/>
      <c r="G51" s="1158"/>
      <c r="H51" s="1158"/>
      <c r="I51" s="1158"/>
      <c r="J51" s="1158"/>
      <c r="K51" s="1158"/>
      <c r="L51" s="1158"/>
      <c r="M51" s="1158"/>
      <c r="N51" s="1158"/>
      <c r="O51" s="542"/>
      <c r="P51" s="56">
        <f>SUM(Q51:X51)</f>
        <v>12</v>
      </c>
      <c r="Q51" s="800">
        <v>3</v>
      </c>
      <c r="R51" s="801"/>
      <c r="S51" s="802">
        <v>3</v>
      </c>
      <c r="T51" s="749"/>
      <c r="U51" s="802">
        <v>1</v>
      </c>
      <c r="V51" s="801"/>
      <c r="W51" s="802">
        <v>5</v>
      </c>
      <c r="X51" s="801"/>
      <c r="Y51" s="182">
        <f t="shared" ref="Y51:Y54" si="27">SUM(Q51:X51)</f>
        <v>12</v>
      </c>
      <c r="Z51" s="182"/>
      <c r="AA51" s="182"/>
      <c r="AB51" s="182"/>
      <c r="AC51" s="182"/>
      <c r="AD51" s="43"/>
      <c r="AE51" s="43"/>
      <c r="AF51" s="43"/>
      <c r="AG51" s="43"/>
    </row>
    <row r="52" spans="1:35" ht="18" x14ac:dyDescent="0.3">
      <c r="A52" s="605"/>
      <c r="C52" s="1159" t="s">
        <v>77</v>
      </c>
      <c r="D52" s="1160"/>
      <c r="E52" s="1160"/>
      <c r="F52" s="1160"/>
      <c r="G52" s="1160"/>
      <c r="H52" s="1160"/>
      <c r="I52" s="1160"/>
      <c r="J52" s="1160"/>
      <c r="K52" s="1160"/>
      <c r="L52" s="1160"/>
      <c r="M52" s="1160"/>
      <c r="N52" s="1160"/>
      <c r="O52" s="543"/>
      <c r="P52" s="55">
        <f>SUM(Q52:X52)</f>
        <v>22</v>
      </c>
      <c r="Q52" s="651">
        <v>6</v>
      </c>
      <c r="R52" s="753"/>
      <c r="S52" s="230">
        <v>6</v>
      </c>
      <c r="T52" s="750"/>
      <c r="U52" s="230">
        <v>7</v>
      </c>
      <c r="V52" s="753"/>
      <c r="W52" s="230">
        <v>3</v>
      </c>
      <c r="X52" s="753"/>
      <c r="Y52" s="182">
        <f t="shared" si="27"/>
        <v>22</v>
      </c>
      <c r="Z52" s="182"/>
      <c r="AA52" s="182"/>
      <c r="AB52" s="182"/>
      <c r="AC52" s="182"/>
    </row>
    <row r="53" spans="1:35" ht="19.2" customHeight="1" x14ac:dyDescent="0.3">
      <c r="C53" s="1159" t="s">
        <v>78</v>
      </c>
      <c r="D53" s="1160"/>
      <c r="E53" s="1160"/>
      <c r="F53" s="1160"/>
      <c r="G53" s="1160"/>
      <c r="H53" s="1160"/>
      <c r="I53" s="1160"/>
      <c r="J53" s="1160"/>
      <c r="K53" s="1160"/>
      <c r="L53" s="1160"/>
      <c r="M53" s="1160"/>
      <c r="N53" s="1160"/>
      <c r="O53" s="543"/>
      <c r="P53" s="55">
        <f>SUM(Q53:X53)</f>
        <v>0</v>
      </c>
      <c r="Q53" s="41"/>
      <c r="R53" s="754"/>
      <c r="S53" s="41"/>
      <c r="T53" s="751"/>
      <c r="U53" s="41"/>
      <c r="V53" s="754"/>
      <c r="W53" s="41"/>
      <c r="X53" s="754"/>
      <c r="Y53" s="182">
        <f>Q53+S53+U53+X53</f>
        <v>0</v>
      </c>
      <c r="Z53" s="182"/>
      <c r="AA53" s="182"/>
      <c r="AB53" s="182"/>
      <c r="AC53" s="182"/>
    </row>
    <row r="54" spans="1:35" ht="19.2" customHeight="1" thickBot="1" x14ac:dyDescent="0.35">
      <c r="A54" s="44"/>
      <c r="B54" s="46"/>
      <c r="C54" s="1214" t="s">
        <v>79</v>
      </c>
      <c r="D54" s="1215"/>
      <c r="E54" s="1215"/>
      <c r="F54" s="1215"/>
      <c r="G54" s="1215"/>
      <c r="H54" s="1215"/>
      <c r="I54" s="1215"/>
      <c r="J54" s="1215"/>
      <c r="K54" s="1215"/>
      <c r="L54" s="1215"/>
      <c r="M54" s="1215"/>
      <c r="N54" s="1215"/>
      <c r="O54" s="544"/>
      <c r="P54" s="54">
        <f>SUM(Q54:X54)</f>
        <v>1</v>
      </c>
      <c r="Q54" s="48"/>
      <c r="R54" s="755"/>
      <c r="S54" s="48"/>
      <c r="T54" s="752"/>
      <c r="U54" s="48"/>
      <c r="V54" s="755"/>
      <c r="W54" s="48">
        <v>1</v>
      </c>
      <c r="X54" s="755"/>
      <c r="Y54" s="182">
        <f t="shared" si="27"/>
        <v>1</v>
      </c>
      <c r="Z54" s="182"/>
      <c r="AA54" s="182"/>
      <c r="AB54" s="182"/>
      <c r="AC54" s="182"/>
    </row>
    <row r="55" spans="1:35" x14ac:dyDescent="0.3">
      <c r="A55" s="44"/>
      <c r="B55" s="46"/>
    </row>
    <row r="56" spans="1:35" s="190" customFormat="1" ht="15.6" customHeight="1" thickBot="1" x14ac:dyDescent="0.35">
      <c r="A56" s="1143" t="s">
        <v>245</v>
      </c>
      <c r="B56" s="1143"/>
      <c r="C56" s="1143"/>
      <c r="D56" s="1143"/>
      <c r="E56" s="1143"/>
      <c r="F56" s="1143"/>
      <c r="G56" s="1143"/>
      <c r="H56" s="1143"/>
      <c r="I56" s="1143"/>
      <c r="J56" s="1143"/>
      <c r="K56" s="1143"/>
      <c r="L56" s="1143"/>
      <c r="M56" s="1143"/>
      <c r="N56" s="1143"/>
      <c r="O56" s="1143"/>
      <c r="P56" s="1143"/>
      <c r="Q56" s="803"/>
      <c r="R56" s="803"/>
      <c r="S56" s="803"/>
      <c r="T56" s="803"/>
      <c r="U56" s="803"/>
      <c r="V56" s="803"/>
      <c r="W56" s="803"/>
      <c r="X56" s="803"/>
      <c r="Y56" s="356"/>
      <c r="Z56" s="356"/>
      <c r="AA56" s="356"/>
      <c r="AB56" s="356"/>
      <c r="AC56" s="356"/>
      <c r="AD56" s="356"/>
      <c r="AE56" s="356"/>
      <c r="AF56" s="356"/>
      <c r="AG56" s="356"/>
      <c r="AH56" s="356"/>
      <c r="AI56" s="762"/>
    </row>
    <row r="57" spans="1:35" s="190" customFormat="1" x14ac:dyDescent="0.3">
      <c r="A57" s="804"/>
      <c r="B57" s="1144" t="s">
        <v>112</v>
      </c>
      <c r="C57" s="1144"/>
      <c r="D57" s="1144"/>
      <c r="E57" s="1144"/>
      <c r="F57" s="1144"/>
      <c r="G57" s="1144"/>
      <c r="H57" s="1144"/>
      <c r="I57" s="1144"/>
      <c r="J57" s="1144"/>
      <c r="K57" s="1144"/>
      <c r="L57" s="1144"/>
      <c r="M57" s="1144"/>
      <c r="N57" s="1144"/>
      <c r="O57" s="1144"/>
      <c r="P57" s="1145"/>
      <c r="Q57" s="486"/>
      <c r="R57" s="486"/>
      <c r="S57" s="486"/>
      <c r="T57" s="486"/>
      <c r="U57" s="486"/>
      <c r="V57" s="486"/>
      <c r="W57" s="486"/>
      <c r="X57" s="486"/>
      <c r="Y57" s="356"/>
      <c r="Z57" s="356"/>
      <c r="AA57" s="356"/>
      <c r="AB57" s="356"/>
      <c r="AC57" s="356"/>
      <c r="AD57" s="356"/>
      <c r="AE57" s="356"/>
      <c r="AF57" s="356"/>
      <c r="AG57" s="356"/>
      <c r="AH57" s="356"/>
      <c r="AI57" s="762"/>
    </row>
    <row r="58" spans="1:35" s="190" customFormat="1" x14ac:dyDescent="0.3">
      <c r="A58" s="805">
        <v>1</v>
      </c>
      <c r="B58" s="1146" t="s">
        <v>246</v>
      </c>
      <c r="C58" s="1146"/>
      <c r="D58" s="1146"/>
      <c r="E58" s="1146"/>
      <c r="F58" s="1146"/>
      <c r="G58" s="1146"/>
      <c r="H58" s="1146"/>
      <c r="I58" s="1146"/>
      <c r="J58" s="1146"/>
      <c r="K58" s="1146"/>
      <c r="L58" s="1146"/>
      <c r="M58" s="1146"/>
      <c r="N58" s="1146"/>
      <c r="O58" s="1146"/>
      <c r="P58" s="1147"/>
      <c r="Q58" s="486"/>
      <c r="R58" s="486"/>
      <c r="S58" s="486"/>
      <c r="T58" s="486"/>
      <c r="U58" s="486"/>
      <c r="V58" s="486"/>
      <c r="W58" s="486"/>
      <c r="X58" s="486"/>
      <c r="Y58" s="356"/>
      <c r="Z58" s="356"/>
      <c r="AA58" s="356"/>
      <c r="AB58" s="356"/>
      <c r="AC58" s="356"/>
      <c r="AD58" s="356"/>
      <c r="AE58" s="356"/>
      <c r="AF58" s="356"/>
      <c r="AG58" s="356"/>
      <c r="AH58" s="356"/>
      <c r="AI58" s="762"/>
    </row>
    <row r="59" spans="1:35" s="190" customFormat="1" x14ac:dyDescent="0.3">
      <c r="A59" s="805">
        <v>2</v>
      </c>
      <c r="B59" s="1146" t="s">
        <v>247</v>
      </c>
      <c r="C59" s="1146"/>
      <c r="D59" s="1146"/>
      <c r="E59" s="1146"/>
      <c r="F59" s="1146"/>
      <c r="G59" s="1146"/>
      <c r="H59" s="1146"/>
      <c r="I59" s="1146"/>
      <c r="J59" s="1146"/>
      <c r="K59" s="1146"/>
      <c r="L59" s="1146"/>
      <c r="M59" s="1146"/>
      <c r="N59" s="1146"/>
      <c r="O59" s="1146"/>
      <c r="P59" s="1147"/>
      <c r="Q59" s="486"/>
      <c r="R59" s="486"/>
      <c r="S59" s="486"/>
      <c r="T59" s="486"/>
      <c r="U59" s="486"/>
      <c r="V59" s="486"/>
      <c r="W59" s="486"/>
      <c r="X59" s="486"/>
      <c r="Y59" s="356"/>
      <c r="Z59" s="356"/>
      <c r="AA59" s="356"/>
      <c r="AB59" s="356"/>
      <c r="AC59" s="356"/>
      <c r="AD59" s="356"/>
      <c r="AE59" s="356"/>
      <c r="AF59" s="356"/>
      <c r="AG59" s="356"/>
      <c r="AH59" s="356"/>
      <c r="AI59" s="762"/>
    </row>
    <row r="60" spans="1:35" s="190" customFormat="1" x14ac:dyDescent="0.3">
      <c r="A60" s="805"/>
      <c r="B60" s="1139"/>
      <c r="C60" s="1139"/>
      <c r="D60" s="1139"/>
      <c r="E60" s="1139"/>
      <c r="F60" s="1139"/>
      <c r="G60" s="1139"/>
      <c r="H60" s="1139"/>
      <c r="I60" s="1139"/>
      <c r="J60" s="1139"/>
      <c r="K60" s="1139"/>
      <c r="L60" s="1139"/>
      <c r="M60" s="1139"/>
      <c r="N60" s="1139"/>
      <c r="O60" s="1139"/>
      <c r="P60" s="1140"/>
      <c r="Q60" s="486"/>
      <c r="R60" s="486"/>
      <c r="S60" s="486"/>
      <c r="T60" s="486"/>
      <c r="U60" s="486"/>
      <c r="V60" s="486"/>
      <c r="W60" s="486"/>
      <c r="X60" s="486"/>
      <c r="Y60" s="356"/>
      <c r="Z60" s="356"/>
      <c r="AA60" s="356"/>
      <c r="AB60" s="356"/>
      <c r="AC60" s="356"/>
      <c r="AD60" s="356"/>
      <c r="AE60" s="356"/>
      <c r="AF60" s="356"/>
      <c r="AG60" s="356"/>
      <c r="AH60" s="356"/>
      <c r="AI60" s="762"/>
    </row>
    <row r="61" spans="1:35" s="190" customFormat="1" x14ac:dyDescent="0.3">
      <c r="A61" s="805"/>
      <c r="B61" s="1139"/>
      <c r="C61" s="1139"/>
      <c r="D61" s="1139"/>
      <c r="E61" s="1139"/>
      <c r="F61" s="1139"/>
      <c r="G61" s="1139"/>
      <c r="H61" s="1139"/>
      <c r="I61" s="1139"/>
      <c r="J61" s="1139"/>
      <c r="K61" s="1139"/>
      <c r="L61" s="1139"/>
      <c r="M61" s="1139"/>
      <c r="N61" s="1139"/>
      <c r="O61" s="1139"/>
      <c r="P61" s="1140"/>
      <c r="Q61" s="486"/>
      <c r="R61" s="486"/>
      <c r="S61" s="486"/>
      <c r="T61" s="486"/>
      <c r="U61" s="486"/>
      <c r="V61" s="486"/>
      <c r="W61" s="486"/>
      <c r="X61" s="486"/>
      <c r="Y61" s="356"/>
      <c r="Z61" s="356"/>
      <c r="AA61" s="356"/>
      <c r="AB61" s="356"/>
      <c r="AC61" s="356"/>
      <c r="AD61" s="356"/>
      <c r="AE61" s="356"/>
      <c r="AF61" s="356"/>
      <c r="AG61" s="356"/>
      <c r="AH61" s="356"/>
      <c r="AI61" s="762"/>
    </row>
    <row r="62" spans="1:35" s="190" customFormat="1" ht="16.2" thickBot="1" x14ac:dyDescent="0.35">
      <c r="A62" s="806"/>
      <c r="B62" s="1141"/>
      <c r="C62" s="1141"/>
      <c r="D62" s="1141"/>
      <c r="E62" s="1141"/>
      <c r="F62" s="1141"/>
      <c r="G62" s="1141"/>
      <c r="H62" s="1141"/>
      <c r="I62" s="1141"/>
      <c r="J62" s="1141"/>
      <c r="K62" s="1141"/>
      <c r="L62" s="1141"/>
      <c r="M62" s="1141"/>
      <c r="N62" s="1141"/>
      <c r="O62" s="1141"/>
      <c r="P62" s="1142"/>
      <c r="Q62" s="486"/>
      <c r="R62" s="486"/>
      <c r="S62" s="486"/>
      <c r="T62" s="486"/>
      <c r="U62" s="486"/>
      <c r="V62" s="486"/>
      <c r="W62" s="486"/>
      <c r="X62" s="486"/>
      <c r="Y62" s="356"/>
      <c r="Z62" s="356"/>
      <c r="AA62" s="356"/>
      <c r="AB62" s="356"/>
      <c r="AC62" s="356"/>
      <c r="AD62" s="356"/>
      <c r="AE62" s="356"/>
      <c r="AF62" s="356"/>
      <c r="AG62" s="356"/>
      <c r="AH62" s="356"/>
      <c r="AI62" s="762"/>
    </row>
    <row r="63" spans="1:35" s="190" customFormat="1" x14ac:dyDescent="0.3">
      <c r="A63" s="804"/>
      <c r="B63" s="1144" t="s">
        <v>113</v>
      </c>
      <c r="C63" s="1144"/>
      <c r="D63" s="1144"/>
      <c r="E63" s="1144"/>
      <c r="F63" s="1144"/>
      <c r="G63" s="1144"/>
      <c r="H63" s="1144"/>
      <c r="I63" s="1144"/>
      <c r="J63" s="1144"/>
      <c r="K63" s="1144"/>
      <c r="L63" s="1144"/>
      <c r="M63" s="1144"/>
      <c r="N63" s="1144"/>
      <c r="O63" s="1144"/>
      <c r="P63" s="1145"/>
      <c r="Q63" s="486"/>
      <c r="R63" s="486"/>
      <c r="S63" s="486"/>
      <c r="T63" s="486"/>
      <c r="U63" s="486"/>
      <c r="V63" s="486"/>
      <c r="W63" s="486"/>
      <c r="X63" s="486"/>
      <c r="Y63" s="356"/>
      <c r="Z63" s="356"/>
      <c r="AA63" s="356"/>
      <c r="AB63" s="356"/>
      <c r="AC63" s="356"/>
      <c r="AD63" s="356"/>
      <c r="AE63" s="356"/>
      <c r="AF63" s="356"/>
      <c r="AG63" s="356"/>
      <c r="AH63" s="356"/>
      <c r="AI63" s="762"/>
    </row>
    <row r="64" spans="1:35" s="190" customFormat="1" x14ac:dyDescent="0.3">
      <c r="A64" s="805">
        <v>1</v>
      </c>
      <c r="B64" s="1139"/>
      <c r="C64" s="1139"/>
      <c r="D64" s="1139"/>
      <c r="E64" s="1139"/>
      <c r="F64" s="1139"/>
      <c r="G64" s="1139"/>
      <c r="H64" s="1139"/>
      <c r="I64" s="1139"/>
      <c r="J64" s="1139"/>
      <c r="K64" s="1139"/>
      <c r="L64" s="1139"/>
      <c r="M64" s="1139"/>
      <c r="N64" s="1139"/>
      <c r="O64" s="1139"/>
      <c r="P64" s="1140"/>
      <c r="Q64" s="486"/>
      <c r="R64" s="486"/>
      <c r="S64" s="486"/>
      <c r="T64" s="486"/>
      <c r="U64" s="486"/>
      <c r="V64" s="486"/>
      <c r="W64" s="486"/>
      <c r="X64" s="486"/>
      <c r="Y64" s="356"/>
      <c r="Z64" s="356"/>
      <c r="AA64" s="356"/>
      <c r="AB64" s="356"/>
      <c r="AC64" s="356"/>
      <c r="AD64" s="356"/>
      <c r="AE64" s="356"/>
      <c r="AF64" s="356"/>
      <c r="AG64" s="356"/>
      <c r="AH64" s="356"/>
      <c r="AI64" s="762"/>
    </row>
    <row r="65" spans="1:35" s="190" customFormat="1" x14ac:dyDescent="0.3">
      <c r="A65" s="805"/>
      <c r="B65" s="1139"/>
      <c r="C65" s="1139"/>
      <c r="D65" s="1139"/>
      <c r="E65" s="1139"/>
      <c r="F65" s="1139"/>
      <c r="G65" s="1139"/>
      <c r="H65" s="1139"/>
      <c r="I65" s="1139"/>
      <c r="J65" s="1139"/>
      <c r="K65" s="1139"/>
      <c r="L65" s="1139"/>
      <c r="M65" s="1139"/>
      <c r="N65" s="1139"/>
      <c r="O65" s="1139"/>
      <c r="P65" s="1140"/>
      <c r="Q65" s="486"/>
      <c r="R65" s="486"/>
      <c r="S65" s="486"/>
      <c r="T65" s="486"/>
      <c r="U65" s="486"/>
      <c r="V65" s="486"/>
      <c r="W65" s="486"/>
      <c r="X65" s="486"/>
      <c r="Y65" s="356"/>
      <c r="Z65" s="356"/>
      <c r="AA65" s="356"/>
      <c r="AB65" s="356"/>
      <c r="AC65" s="356"/>
      <c r="AD65" s="356"/>
      <c r="AE65" s="356"/>
      <c r="AF65" s="356"/>
      <c r="AG65" s="356"/>
      <c r="AH65" s="356"/>
      <c r="AI65" s="762"/>
    </row>
    <row r="66" spans="1:35" s="190" customFormat="1" x14ac:dyDescent="0.3">
      <c r="A66" s="805"/>
      <c r="B66" s="1139"/>
      <c r="C66" s="1139"/>
      <c r="D66" s="1139"/>
      <c r="E66" s="1139"/>
      <c r="F66" s="1139"/>
      <c r="G66" s="1139"/>
      <c r="H66" s="1139"/>
      <c r="I66" s="1139"/>
      <c r="J66" s="1139"/>
      <c r="K66" s="1139"/>
      <c r="L66" s="1139"/>
      <c r="M66" s="1139"/>
      <c r="N66" s="1139"/>
      <c r="O66" s="1139"/>
      <c r="P66" s="1140"/>
      <c r="Q66" s="486"/>
      <c r="R66" s="486"/>
      <c r="S66" s="486"/>
      <c r="T66" s="486"/>
      <c r="U66" s="486"/>
      <c r="V66" s="486"/>
      <c r="W66" s="486"/>
      <c r="X66" s="486"/>
      <c r="Y66" s="356"/>
      <c r="Z66" s="356"/>
      <c r="AA66" s="356"/>
      <c r="AB66" s="356"/>
      <c r="AC66" s="356"/>
      <c r="AD66" s="356"/>
      <c r="AE66" s="356"/>
      <c r="AF66" s="356"/>
      <c r="AG66" s="356"/>
      <c r="AH66" s="356"/>
      <c r="AI66" s="762"/>
    </row>
    <row r="67" spans="1:35" s="190" customFormat="1" x14ac:dyDescent="0.3">
      <c r="A67" s="805"/>
      <c r="B67" s="1139"/>
      <c r="C67" s="1139"/>
      <c r="D67" s="1139"/>
      <c r="E67" s="1139"/>
      <c r="F67" s="1139"/>
      <c r="G67" s="1139"/>
      <c r="H67" s="1139"/>
      <c r="I67" s="1139"/>
      <c r="J67" s="1139"/>
      <c r="K67" s="1139"/>
      <c r="L67" s="1139"/>
      <c r="M67" s="1139"/>
      <c r="N67" s="1139"/>
      <c r="O67" s="1139"/>
      <c r="P67" s="1140"/>
      <c r="Q67" s="486"/>
      <c r="R67" s="486"/>
      <c r="S67" s="486"/>
      <c r="T67" s="486"/>
      <c r="U67" s="486"/>
      <c r="V67" s="486"/>
      <c r="W67" s="486"/>
      <c r="X67" s="486"/>
      <c r="Y67" s="356"/>
      <c r="Z67" s="356"/>
      <c r="AA67" s="356"/>
      <c r="AB67" s="356"/>
      <c r="AC67" s="356"/>
      <c r="AD67" s="356"/>
      <c r="AE67" s="356"/>
      <c r="AF67" s="356"/>
      <c r="AG67" s="356"/>
      <c r="AH67" s="356"/>
      <c r="AI67" s="762"/>
    </row>
    <row r="68" spans="1:35" s="190" customFormat="1" ht="16.2" thickBot="1" x14ac:dyDescent="0.35">
      <c r="A68" s="806"/>
      <c r="B68" s="1141"/>
      <c r="C68" s="1141"/>
      <c r="D68" s="1141"/>
      <c r="E68" s="1141"/>
      <c r="F68" s="1141"/>
      <c r="G68" s="1141"/>
      <c r="H68" s="1141"/>
      <c r="I68" s="1141"/>
      <c r="J68" s="1141"/>
      <c r="K68" s="1141"/>
      <c r="L68" s="1141"/>
      <c r="M68" s="1141"/>
      <c r="N68" s="1141"/>
      <c r="O68" s="1141"/>
      <c r="P68" s="1142"/>
      <c r="Q68" s="486"/>
      <c r="R68" s="486"/>
      <c r="S68" s="486"/>
      <c r="T68" s="486"/>
      <c r="U68" s="486"/>
      <c r="V68" s="486"/>
      <c r="W68" s="486"/>
      <c r="X68" s="486"/>
      <c r="Y68" s="356"/>
      <c r="Z68" s="356"/>
      <c r="AA68" s="356"/>
      <c r="AB68" s="356"/>
      <c r="AC68" s="356"/>
      <c r="AD68" s="356"/>
      <c r="AE68" s="356"/>
      <c r="AF68" s="356"/>
      <c r="AG68" s="356"/>
      <c r="AH68" s="356"/>
      <c r="AI68" s="762"/>
    </row>
    <row r="69" spans="1:35" s="190" customFormat="1" x14ac:dyDescent="0.3">
      <c r="A69" s="804"/>
      <c r="B69" s="1144" t="s">
        <v>114</v>
      </c>
      <c r="C69" s="1144"/>
      <c r="D69" s="1144"/>
      <c r="E69" s="1144"/>
      <c r="F69" s="1144"/>
      <c r="G69" s="1144"/>
      <c r="H69" s="1144"/>
      <c r="I69" s="1144"/>
      <c r="J69" s="1144"/>
      <c r="K69" s="1144"/>
      <c r="L69" s="1144"/>
      <c r="M69" s="1144"/>
      <c r="N69" s="1144"/>
      <c r="O69" s="1144"/>
      <c r="P69" s="1145"/>
      <c r="Q69" s="486"/>
      <c r="R69" s="486"/>
      <c r="S69" s="486"/>
      <c r="T69" s="486"/>
      <c r="U69" s="486"/>
      <c r="V69" s="486"/>
      <c r="W69" s="486"/>
      <c r="X69" s="486"/>
      <c r="Y69" s="356"/>
      <c r="Z69" s="356"/>
      <c r="AA69" s="356"/>
      <c r="AB69" s="356"/>
      <c r="AC69" s="356"/>
      <c r="AD69" s="356"/>
      <c r="AE69" s="356"/>
      <c r="AF69" s="356"/>
      <c r="AG69" s="356"/>
      <c r="AH69" s="356"/>
      <c r="AI69" s="762"/>
    </row>
    <row r="70" spans="1:35" s="190" customFormat="1" x14ac:dyDescent="0.3">
      <c r="A70" s="805">
        <v>1</v>
      </c>
      <c r="B70" s="1139"/>
      <c r="C70" s="1139"/>
      <c r="D70" s="1139"/>
      <c r="E70" s="1139"/>
      <c r="F70" s="1139"/>
      <c r="G70" s="1139"/>
      <c r="H70" s="1139"/>
      <c r="I70" s="1139"/>
      <c r="J70" s="1139"/>
      <c r="K70" s="1139"/>
      <c r="L70" s="1139"/>
      <c r="M70" s="1139"/>
      <c r="N70" s="1139"/>
      <c r="O70" s="1139"/>
      <c r="P70" s="1140"/>
      <c r="Q70" s="486"/>
      <c r="R70" s="486"/>
      <c r="S70" s="486"/>
      <c r="T70" s="486"/>
      <c r="U70" s="486"/>
      <c r="V70" s="486"/>
      <c r="W70" s="486"/>
      <c r="X70" s="486"/>
      <c r="Y70" s="356"/>
      <c r="Z70" s="356"/>
      <c r="AA70" s="356"/>
      <c r="AB70" s="356"/>
      <c r="AC70" s="356"/>
      <c r="AD70" s="356"/>
      <c r="AE70" s="356"/>
      <c r="AF70" s="356"/>
      <c r="AG70" s="356"/>
      <c r="AH70" s="356"/>
      <c r="AI70" s="762"/>
    </row>
    <row r="71" spans="1:35" s="190" customFormat="1" x14ac:dyDescent="0.3">
      <c r="A71" s="805"/>
      <c r="B71" s="1139"/>
      <c r="C71" s="1139"/>
      <c r="D71" s="1139"/>
      <c r="E71" s="1139"/>
      <c r="F71" s="1139"/>
      <c r="G71" s="1139"/>
      <c r="H71" s="1139"/>
      <c r="I71" s="1139"/>
      <c r="J71" s="1139"/>
      <c r="K71" s="1139"/>
      <c r="L71" s="1139"/>
      <c r="M71" s="1139"/>
      <c r="N71" s="1139"/>
      <c r="O71" s="1139"/>
      <c r="P71" s="1140"/>
      <c r="Q71" s="486"/>
      <c r="R71" s="486"/>
      <c r="S71" s="486"/>
      <c r="T71" s="486"/>
      <c r="U71" s="486"/>
      <c r="V71" s="486"/>
      <c r="W71" s="486"/>
      <c r="X71" s="486"/>
      <c r="Y71" s="356"/>
      <c r="Z71" s="356"/>
      <c r="AA71" s="356"/>
      <c r="AB71" s="356"/>
      <c r="AC71" s="356"/>
      <c r="AD71" s="356"/>
      <c r="AE71" s="356"/>
      <c r="AF71" s="356"/>
      <c r="AG71" s="356"/>
      <c r="AH71" s="356"/>
      <c r="AI71" s="762"/>
    </row>
    <row r="72" spans="1:35" s="190" customFormat="1" x14ac:dyDescent="0.3">
      <c r="A72" s="805"/>
      <c r="B72" s="1139"/>
      <c r="C72" s="1139"/>
      <c r="D72" s="1139"/>
      <c r="E72" s="1139"/>
      <c r="F72" s="1139"/>
      <c r="G72" s="1139"/>
      <c r="H72" s="1139"/>
      <c r="I72" s="1139"/>
      <c r="J72" s="1139"/>
      <c r="K72" s="1139"/>
      <c r="L72" s="1139"/>
      <c r="M72" s="1139"/>
      <c r="N72" s="1139"/>
      <c r="O72" s="1139"/>
      <c r="P72" s="1140"/>
      <c r="Q72" s="486"/>
      <c r="R72" s="486"/>
      <c r="S72" s="486"/>
      <c r="T72" s="486"/>
      <c r="U72" s="486"/>
      <c r="V72" s="486"/>
      <c r="W72" s="486"/>
      <c r="X72" s="486"/>
      <c r="Y72" s="356"/>
      <c r="Z72" s="356"/>
      <c r="AA72" s="356"/>
      <c r="AB72" s="356"/>
      <c r="AC72" s="356"/>
      <c r="AD72" s="356"/>
      <c r="AE72" s="356"/>
      <c r="AF72" s="356"/>
      <c r="AG72" s="356"/>
      <c r="AH72" s="356"/>
      <c r="AI72" s="762"/>
    </row>
    <row r="73" spans="1:35" s="190" customFormat="1" x14ac:dyDescent="0.3">
      <c r="A73" s="805"/>
      <c r="B73" s="1139"/>
      <c r="C73" s="1139"/>
      <c r="D73" s="1139"/>
      <c r="E73" s="1139"/>
      <c r="F73" s="1139"/>
      <c r="G73" s="1139"/>
      <c r="H73" s="1139"/>
      <c r="I73" s="1139"/>
      <c r="J73" s="1139"/>
      <c r="K73" s="1139"/>
      <c r="L73" s="1139"/>
      <c r="M73" s="1139"/>
      <c r="N73" s="1139"/>
      <c r="O73" s="1139"/>
      <c r="P73" s="1140"/>
      <c r="Q73" s="486"/>
      <c r="R73" s="486"/>
      <c r="S73" s="486"/>
      <c r="T73" s="486"/>
      <c r="U73" s="486"/>
      <c r="V73" s="486"/>
      <c r="W73" s="486"/>
      <c r="X73" s="486"/>
      <c r="Y73" s="356"/>
      <c r="Z73" s="356"/>
      <c r="AA73" s="356"/>
      <c r="AB73" s="356"/>
      <c r="AC73" s="356"/>
      <c r="AD73" s="356"/>
      <c r="AE73" s="356"/>
      <c r="AF73" s="356"/>
      <c r="AG73" s="356"/>
      <c r="AH73" s="356"/>
      <c r="AI73" s="762"/>
    </row>
    <row r="74" spans="1:35" s="190" customFormat="1" ht="16.2" thickBot="1" x14ac:dyDescent="0.35">
      <c r="A74" s="806"/>
      <c r="B74" s="1141"/>
      <c r="C74" s="1141"/>
      <c r="D74" s="1141"/>
      <c r="E74" s="1141"/>
      <c r="F74" s="1141"/>
      <c r="G74" s="1141"/>
      <c r="H74" s="1141"/>
      <c r="I74" s="1141"/>
      <c r="J74" s="1141"/>
      <c r="K74" s="1141"/>
      <c r="L74" s="1141"/>
      <c r="M74" s="1141"/>
      <c r="N74" s="1141"/>
      <c r="O74" s="1141"/>
      <c r="P74" s="1142"/>
      <c r="Q74" s="486"/>
      <c r="R74" s="486"/>
      <c r="S74" s="486"/>
      <c r="T74" s="486"/>
      <c r="U74" s="486"/>
      <c r="V74" s="486"/>
      <c r="W74" s="486"/>
      <c r="X74" s="486"/>
      <c r="Y74" s="356"/>
      <c r="Z74" s="356"/>
      <c r="AA74" s="356"/>
      <c r="AB74" s="356"/>
      <c r="AC74" s="356"/>
      <c r="AD74" s="356"/>
      <c r="AE74" s="356"/>
      <c r="AF74" s="356"/>
      <c r="AG74" s="356"/>
      <c r="AH74" s="356"/>
      <c r="AI74" s="762"/>
    </row>
    <row r="75" spans="1:35" s="190" customFormat="1" x14ac:dyDescent="0.3">
      <c r="A75" s="762"/>
      <c r="B75" s="762"/>
      <c r="C75" s="807"/>
      <c r="D75" s="807"/>
      <c r="E75" s="762"/>
      <c r="F75" s="762"/>
      <c r="G75" s="762"/>
      <c r="H75" s="762"/>
      <c r="I75" s="762"/>
      <c r="J75" s="762"/>
      <c r="L75" s="808"/>
      <c r="M75" s="808"/>
      <c r="N75" s="809"/>
      <c r="O75" s="810"/>
      <c r="P75" s="810"/>
      <c r="Q75" s="811"/>
      <c r="R75" s="811"/>
      <c r="S75" s="811"/>
      <c r="T75" s="811"/>
      <c r="U75" s="812"/>
      <c r="V75" s="812"/>
      <c r="W75" s="356"/>
      <c r="X75" s="356"/>
      <c r="Y75" s="813"/>
      <c r="Z75" s="813"/>
      <c r="AA75" s="813"/>
      <c r="AB75" s="813"/>
      <c r="AC75" s="813"/>
      <c r="AD75" s="356"/>
      <c r="AE75" s="356"/>
      <c r="AF75" s="356"/>
      <c r="AG75" s="356"/>
      <c r="AH75" s="356"/>
      <c r="AI75" s="762"/>
    </row>
    <row r="76" spans="1:35" s="190" customFormat="1" x14ac:dyDescent="0.3">
      <c r="A76" s="1143" t="s">
        <v>248</v>
      </c>
      <c r="B76" s="1143"/>
      <c r="C76" s="1143"/>
      <c r="D76" s="1143"/>
      <c r="E76" s="1143"/>
      <c r="F76" s="1143"/>
      <c r="G76" s="1143"/>
      <c r="H76" s="1143"/>
      <c r="I76" s="1143"/>
      <c r="J76" s="1143"/>
      <c r="K76" s="1143"/>
      <c r="L76" s="1143"/>
      <c r="M76" s="1143"/>
      <c r="N76" s="1143"/>
      <c r="O76" s="1143"/>
      <c r="P76" s="1143"/>
      <c r="Q76" s="811"/>
      <c r="R76" s="811"/>
      <c r="S76" s="811"/>
      <c r="T76" s="811"/>
      <c r="U76" s="812"/>
      <c r="V76" s="812"/>
      <c r="W76" s="356"/>
      <c r="X76" s="356"/>
      <c r="Y76" s="813"/>
      <c r="Z76" s="813"/>
      <c r="AA76" s="813"/>
      <c r="AB76" s="813"/>
      <c r="AC76" s="813"/>
      <c r="AD76" s="356"/>
      <c r="AE76" s="356"/>
      <c r="AF76" s="356"/>
      <c r="AG76" s="356"/>
      <c r="AH76" s="356"/>
      <c r="AI76" s="762"/>
    </row>
    <row r="77" spans="1:35" s="190" customFormat="1" ht="15.6" customHeight="1" x14ac:dyDescent="0.3">
      <c r="A77" s="814" t="s">
        <v>251</v>
      </c>
      <c r="B77" s="815"/>
      <c r="C77" s="815"/>
      <c r="D77" s="815"/>
      <c r="E77" s="815"/>
      <c r="F77" s="815"/>
      <c r="G77" s="815"/>
      <c r="H77" s="815"/>
      <c r="I77" s="815"/>
      <c r="J77" s="815"/>
      <c r="K77" s="815"/>
      <c r="L77" s="815"/>
      <c r="M77" s="815"/>
      <c r="N77" s="815"/>
      <c r="O77" s="815"/>
      <c r="P77" s="815"/>
      <c r="Q77" s="811"/>
      <c r="R77" s="811"/>
      <c r="S77" s="811"/>
      <c r="T77" s="811"/>
      <c r="U77" s="812"/>
      <c r="V77" s="812"/>
      <c r="W77" s="356"/>
      <c r="X77" s="356"/>
      <c r="Y77" s="813"/>
      <c r="Z77" s="813"/>
      <c r="AA77" s="813"/>
      <c r="AB77" s="813"/>
      <c r="AC77" s="813"/>
      <c r="AD77" s="356"/>
      <c r="AE77" s="356"/>
      <c r="AF77" s="356"/>
      <c r="AG77" s="356"/>
      <c r="AH77" s="356"/>
      <c r="AI77" s="762"/>
    </row>
    <row r="78" spans="1:35" s="190" customFormat="1" x14ac:dyDescent="0.3">
      <c r="A78" s="814" t="s">
        <v>249</v>
      </c>
      <c r="B78" s="815"/>
      <c r="C78" s="815"/>
      <c r="D78" s="815"/>
      <c r="E78" s="815"/>
      <c r="F78" s="815"/>
      <c r="G78" s="815"/>
      <c r="H78" s="815"/>
      <c r="I78" s="815"/>
      <c r="J78" s="815"/>
      <c r="K78" s="815"/>
      <c r="L78" s="815"/>
      <c r="M78" s="815"/>
      <c r="N78" s="815"/>
      <c r="O78" s="815"/>
      <c r="P78" s="815"/>
      <c r="Q78" s="811"/>
      <c r="R78" s="811"/>
      <c r="S78" s="811"/>
      <c r="T78" s="811"/>
      <c r="U78" s="812"/>
      <c r="V78" s="812"/>
      <c r="W78" s="356"/>
      <c r="X78" s="356"/>
      <c r="Y78" s="813"/>
      <c r="Z78" s="813"/>
      <c r="AA78" s="813"/>
      <c r="AB78" s="813"/>
      <c r="AC78" s="813"/>
      <c r="AD78" s="356"/>
      <c r="AE78" s="356"/>
      <c r="AF78" s="356"/>
      <c r="AG78" s="356"/>
      <c r="AH78" s="356"/>
      <c r="AI78" s="762"/>
    </row>
    <row r="79" spans="1:35" s="190" customFormat="1" x14ac:dyDescent="0.3">
      <c r="A79" s="816" t="s">
        <v>250</v>
      </c>
      <c r="B79" s="815"/>
      <c r="C79" s="815"/>
      <c r="D79" s="815"/>
      <c r="E79" s="815"/>
      <c r="F79" s="815"/>
      <c r="G79" s="815"/>
      <c r="H79" s="815"/>
      <c r="I79" s="815"/>
      <c r="J79" s="815"/>
      <c r="K79" s="815"/>
      <c r="L79" s="815"/>
      <c r="M79" s="815"/>
      <c r="N79" s="815"/>
      <c r="O79" s="815"/>
      <c r="P79" s="815"/>
      <c r="Q79" s="811"/>
      <c r="R79" s="811"/>
      <c r="S79" s="811"/>
      <c r="T79" s="811"/>
      <c r="U79" s="812"/>
      <c r="V79" s="812"/>
      <c r="W79" s="356"/>
      <c r="X79" s="356"/>
      <c r="Y79" s="813"/>
      <c r="Z79" s="813"/>
      <c r="AA79" s="813"/>
      <c r="AB79" s="813"/>
      <c r="AC79" s="813"/>
      <c r="AD79" s="356"/>
      <c r="AE79" s="356"/>
      <c r="AF79" s="356"/>
      <c r="AG79" s="356"/>
      <c r="AH79" s="356"/>
      <c r="AI79" s="762"/>
    </row>
    <row r="80" spans="1:35" x14ac:dyDescent="0.3">
      <c r="A80" s="36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</row>
    <row r="81" spans="1:33" ht="18" x14ac:dyDescent="0.35">
      <c r="A81" s="57"/>
      <c r="B81" s="58" t="s">
        <v>80</v>
      </c>
      <c r="C81" s="269" t="s">
        <v>80</v>
      </c>
      <c r="D81" s="269"/>
      <c r="E81" s="269"/>
      <c r="F81" s="269"/>
      <c r="G81" s="269"/>
      <c r="H81" s="269"/>
      <c r="I81" s="269"/>
      <c r="J81" s="269"/>
      <c r="K81" s="269"/>
      <c r="L81" s="97" t="s">
        <v>80</v>
      </c>
      <c r="M81" s="97"/>
      <c r="N81" s="97"/>
      <c r="O81" s="97"/>
      <c r="P81" s="97"/>
      <c r="Q81" s="97"/>
      <c r="R81" s="97"/>
      <c r="S81" s="97"/>
      <c r="T81" s="97"/>
      <c r="Y81" s="176"/>
      <c r="Z81" s="176"/>
      <c r="AA81" s="176"/>
      <c r="AB81" s="176"/>
      <c r="AC81" s="176"/>
      <c r="AD81" s="49"/>
      <c r="AE81" s="49"/>
      <c r="AF81" s="49"/>
      <c r="AG81" s="49"/>
    </row>
    <row r="82" spans="1:33" ht="18" x14ac:dyDescent="0.35">
      <c r="A82" s="57"/>
      <c r="B82" s="59" t="s">
        <v>183</v>
      </c>
      <c r="C82" s="52" t="s">
        <v>98</v>
      </c>
      <c r="D82" s="52"/>
      <c r="E82" s="52"/>
      <c r="F82" s="52"/>
      <c r="G82" s="52"/>
      <c r="H82" s="52"/>
      <c r="I82" s="52"/>
      <c r="J82" s="52"/>
      <c r="K82" s="52"/>
      <c r="L82" s="87" t="s">
        <v>128</v>
      </c>
      <c r="M82" s="87"/>
      <c r="N82" s="87"/>
      <c r="O82" s="87"/>
      <c r="P82" s="87"/>
      <c r="Q82" s="87"/>
      <c r="R82" s="87"/>
      <c r="S82" s="87"/>
      <c r="T82" s="87"/>
      <c r="Y82" s="177"/>
      <c r="Z82" s="177"/>
      <c r="AA82" s="177"/>
      <c r="AB82" s="177"/>
      <c r="AC82" s="177"/>
      <c r="AD82" s="49"/>
      <c r="AE82" s="49"/>
      <c r="AF82" s="49"/>
      <c r="AG82" s="49"/>
    </row>
    <row r="83" spans="1:33" ht="18" x14ac:dyDescent="0.35">
      <c r="A83" s="57"/>
      <c r="B83" s="59" t="s">
        <v>126</v>
      </c>
      <c r="C83" s="52" t="s">
        <v>96</v>
      </c>
      <c r="D83" s="52"/>
      <c r="E83" s="52"/>
      <c r="F83" s="52"/>
      <c r="G83" s="52"/>
      <c r="H83" s="52"/>
      <c r="I83" s="52"/>
      <c r="J83" s="52"/>
      <c r="K83" s="52"/>
      <c r="L83" s="87" t="s">
        <v>131</v>
      </c>
      <c r="M83" s="87"/>
      <c r="N83" s="87"/>
      <c r="O83" s="87"/>
      <c r="P83" s="87"/>
      <c r="Q83" s="87"/>
      <c r="R83" s="87"/>
      <c r="S83" s="87"/>
      <c r="T83" s="87"/>
      <c r="Y83" s="177"/>
      <c r="Z83" s="177"/>
      <c r="AA83" s="177"/>
      <c r="AB83" s="177"/>
      <c r="AC83" s="177"/>
      <c r="AD83" s="49"/>
      <c r="AE83" s="49"/>
      <c r="AF83" s="49"/>
      <c r="AG83" s="49"/>
    </row>
    <row r="84" spans="1:33" ht="18" x14ac:dyDescent="0.35">
      <c r="A84" s="57"/>
      <c r="B84" s="59" t="s">
        <v>97</v>
      </c>
      <c r="C84" s="52" t="s">
        <v>97</v>
      </c>
      <c r="D84" s="52"/>
      <c r="E84" s="52"/>
      <c r="F84" s="52"/>
      <c r="G84" s="52"/>
      <c r="H84" s="52"/>
      <c r="I84" s="52"/>
      <c r="J84" s="52"/>
      <c r="K84" s="52"/>
      <c r="L84" s="87" t="s">
        <v>133</v>
      </c>
      <c r="M84" s="87"/>
      <c r="N84" s="87"/>
      <c r="O84" s="87"/>
      <c r="P84" s="87"/>
      <c r="Q84" s="87"/>
      <c r="R84" s="87"/>
      <c r="S84" s="87"/>
      <c r="T84" s="87"/>
      <c r="Y84" s="177"/>
      <c r="Z84" s="177"/>
      <c r="AA84" s="177"/>
      <c r="AB84" s="177"/>
      <c r="AC84" s="177"/>
      <c r="AD84" s="49"/>
      <c r="AE84" s="49"/>
      <c r="AF84" s="49"/>
      <c r="AG84" s="49"/>
    </row>
    <row r="85" spans="1:33" ht="18" x14ac:dyDescent="0.35">
      <c r="A85" s="57"/>
      <c r="B85" s="148" t="s">
        <v>132</v>
      </c>
      <c r="C85" s="52" t="s">
        <v>134</v>
      </c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0"/>
      <c r="Q85" s="50"/>
      <c r="R85" s="50"/>
      <c r="S85" s="50"/>
      <c r="T85" s="50"/>
      <c r="Y85" s="178"/>
      <c r="Z85" s="178"/>
      <c r="AA85" s="178"/>
      <c r="AB85" s="178"/>
      <c r="AC85" s="178"/>
      <c r="AD85" s="49"/>
      <c r="AE85" s="49"/>
      <c r="AF85" s="49"/>
      <c r="AG85" s="49"/>
    </row>
    <row r="86" spans="1:33" ht="18" x14ac:dyDescent="0.35">
      <c r="A86" s="57"/>
      <c r="B86" s="51"/>
      <c r="C86" s="50"/>
      <c r="D86" s="50"/>
      <c r="E86" s="50"/>
      <c r="F86" s="57"/>
      <c r="G86" s="57"/>
      <c r="H86" s="50"/>
      <c r="I86" s="50"/>
      <c r="J86" s="50"/>
      <c r="K86" s="50"/>
      <c r="L86" s="57"/>
      <c r="M86" s="57"/>
      <c r="N86" s="57"/>
      <c r="O86" s="57"/>
      <c r="P86" s="50"/>
      <c r="Q86" s="50"/>
      <c r="R86" s="50"/>
      <c r="S86" s="50"/>
      <c r="T86" s="50"/>
      <c r="Y86" s="178"/>
      <c r="Z86" s="178"/>
      <c r="AA86" s="178"/>
      <c r="AB86" s="178"/>
      <c r="AC86" s="178"/>
      <c r="AD86" s="49"/>
      <c r="AE86" s="49"/>
      <c r="AF86" s="49"/>
      <c r="AG86" s="49"/>
    </row>
    <row r="87" spans="1:33" ht="18" x14ac:dyDescent="0.35">
      <c r="A87" s="57"/>
      <c r="C87" s="50"/>
      <c r="L87" s="98" t="s">
        <v>80</v>
      </c>
      <c r="M87" s="98"/>
      <c r="N87" s="98"/>
      <c r="O87" s="98"/>
      <c r="P87" s="98"/>
      <c r="Q87" s="98"/>
      <c r="R87" s="98"/>
      <c r="S87" s="98"/>
      <c r="T87" s="98"/>
      <c r="Y87" s="179"/>
      <c r="Z87" s="179"/>
      <c r="AA87" s="179"/>
      <c r="AB87" s="179"/>
      <c r="AC87" s="179"/>
      <c r="AD87" s="49"/>
      <c r="AE87" s="49"/>
      <c r="AF87" s="49"/>
      <c r="AG87" s="49"/>
    </row>
    <row r="88" spans="1:33" ht="18" x14ac:dyDescent="0.35">
      <c r="A88" s="57"/>
      <c r="C88" s="52"/>
      <c r="L88" s="99" t="s">
        <v>103</v>
      </c>
      <c r="M88" s="99"/>
      <c r="N88" s="99"/>
      <c r="O88" s="99"/>
      <c r="P88" s="99"/>
      <c r="Q88" s="99"/>
      <c r="R88" s="99"/>
      <c r="S88" s="99"/>
      <c r="T88" s="99"/>
      <c r="Y88" s="180"/>
      <c r="Z88" s="180"/>
      <c r="AA88" s="180"/>
      <c r="AB88" s="180"/>
      <c r="AC88" s="180"/>
      <c r="AD88" s="49"/>
      <c r="AE88" s="49"/>
      <c r="AF88" s="49"/>
      <c r="AG88" s="49"/>
    </row>
    <row r="89" spans="1:33" ht="18" x14ac:dyDescent="0.35">
      <c r="A89" s="57"/>
      <c r="C89" s="52"/>
      <c r="L89" s="99" t="s">
        <v>104</v>
      </c>
      <c r="M89" s="99"/>
      <c r="N89" s="99"/>
      <c r="O89" s="99"/>
      <c r="P89" s="99"/>
      <c r="Q89" s="99"/>
      <c r="R89" s="99"/>
      <c r="S89" s="99"/>
      <c r="T89" s="99"/>
      <c r="Y89" s="180"/>
      <c r="Z89" s="180"/>
      <c r="AA89" s="180"/>
      <c r="AB89" s="180"/>
      <c r="AC89" s="180"/>
      <c r="AD89" s="49"/>
      <c r="AE89" s="49"/>
      <c r="AF89" s="49"/>
      <c r="AG89" s="49"/>
    </row>
    <row r="90" spans="1:33" ht="18" x14ac:dyDescent="0.35">
      <c r="A90" s="57"/>
      <c r="C90" s="60"/>
      <c r="L90" s="99" t="s">
        <v>105</v>
      </c>
      <c r="M90" s="99"/>
      <c r="N90" s="99"/>
      <c r="O90" s="99"/>
      <c r="P90" s="99"/>
      <c r="Q90" s="99"/>
      <c r="R90" s="99"/>
      <c r="S90" s="99"/>
      <c r="T90" s="99"/>
      <c r="Y90" s="180"/>
      <c r="Z90" s="180"/>
      <c r="AA90" s="180"/>
      <c r="AB90" s="180"/>
      <c r="AC90" s="180"/>
      <c r="AD90" s="49"/>
      <c r="AE90" s="49"/>
      <c r="AF90" s="49"/>
      <c r="AG90" s="49"/>
    </row>
    <row r="91" spans="1:33" ht="18" x14ac:dyDescent="0.35">
      <c r="A91" s="57"/>
      <c r="C91" s="50"/>
      <c r="L91" s="87" t="s">
        <v>133</v>
      </c>
      <c r="M91" s="87"/>
      <c r="N91" s="87"/>
      <c r="O91" s="87"/>
      <c r="P91" s="87"/>
      <c r="Q91" s="87"/>
      <c r="R91" s="87"/>
      <c r="S91" s="87"/>
      <c r="T91" s="87"/>
      <c r="Y91" s="177"/>
      <c r="Z91" s="177"/>
      <c r="AA91" s="177"/>
      <c r="AB91" s="177"/>
      <c r="AC91" s="177"/>
      <c r="AD91" s="49"/>
      <c r="AE91" s="49"/>
      <c r="AF91" s="49"/>
      <c r="AG91" s="49"/>
    </row>
    <row r="92" spans="1:33" ht="18" x14ac:dyDescent="0.35">
      <c r="A92" s="57"/>
      <c r="B92" s="61"/>
      <c r="C92" s="50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88"/>
      <c r="Q92" s="89"/>
      <c r="R92" s="89"/>
      <c r="S92" s="89"/>
      <c r="T92" s="89"/>
      <c r="U92" s="90"/>
      <c r="V92" s="90"/>
      <c r="W92" s="91"/>
      <c r="X92" s="91"/>
      <c r="Y92" s="181"/>
      <c r="Z92" s="181"/>
      <c r="AA92" s="181"/>
      <c r="AB92" s="181"/>
      <c r="AC92" s="181"/>
      <c r="AD92" s="49"/>
      <c r="AE92" s="49"/>
    </row>
    <row r="93" spans="1:33" ht="18" x14ac:dyDescent="0.35">
      <c r="B93" s="47"/>
      <c r="C93" s="47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</row>
  </sheetData>
  <mergeCells count="77">
    <mergeCell ref="A2:A7"/>
    <mergeCell ref="B2:B7"/>
    <mergeCell ref="C2:F2"/>
    <mergeCell ref="G2:G7"/>
    <mergeCell ref="H2:P2"/>
    <mergeCell ref="C3:C7"/>
    <mergeCell ref="D3:D7"/>
    <mergeCell ref="E3:F3"/>
    <mergeCell ref="E4:E7"/>
    <mergeCell ref="F4:F7"/>
    <mergeCell ref="C54:N54"/>
    <mergeCell ref="A56:P56"/>
    <mergeCell ref="B57:P57"/>
    <mergeCell ref="A9:X9"/>
    <mergeCell ref="AD9:AG9"/>
    <mergeCell ref="A10:X10"/>
    <mergeCell ref="C51:N51"/>
    <mergeCell ref="C52:N52"/>
    <mergeCell ref="C53:N53"/>
    <mergeCell ref="B43:B45"/>
    <mergeCell ref="C48:P48"/>
    <mergeCell ref="C49:P49"/>
    <mergeCell ref="A22:X22"/>
    <mergeCell ref="A41:B41"/>
    <mergeCell ref="A42:X42"/>
    <mergeCell ref="A46:B46"/>
    <mergeCell ref="A1:X1"/>
    <mergeCell ref="Q2:X2"/>
    <mergeCell ref="J3:N3"/>
    <mergeCell ref="Q3:T4"/>
    <mergeCell ref="U3:X4"/>
    <mergeCell ref="K4:N4"/>
    <mergeCell ref="J4:J7"/>
    <mergeCell ref="L5:L7"/>
    <mergeCell ref="M5:M7"/>
    <mergeCell ref="N5:N7"/>
    <mergeCell ref="H3:H7"/>
    <mergeCell ref="O3:O7"/>
    <mergeCell ref="P3:P7"/>
    <mergeCell ref="K5:K7"/>
    <mergeCell ref="Q5:R5"/>
    <mergeCell ref="S5:T5"/>
    <mergeCell ref="U5:V5"/>
    <mergeCell ref="W5:X5"/>
    <mergeCell ref="Q6:R6"/>
    <mergeCell ref="S6:T6"/>
    <mergeCell ref="U6:V6"/>
    <mergeCell ref="W6:X6"/>
    <mergeCell ref="A47:B47"/>
    <mergeCell ref="U49:V49"/>
    <mergeCell ref="W49:X49"/>
    <mergeCell ref="C50:P50"/>
    <mergeCell ref="Q50:T50"/>
    <mergeCell ref="U50:X50"/>
    <mergeCell ref="Q49:R49"/>
    <mergeCell ref="S49:T49"/>
    <mergeCell ref="B58:P58"/>
    <mergeCell ref="B59:P59"/>
    <mergeCell ref="B60:P60"/>
    <mergeCell ref="B61:P61"/>
    <mergeCell ref="B62:P62"/>
    <mergeCell ref="B73:P73"/>
    <mergeCell ref="B74:P74"/>
    <mergeCell ref="A76:P76"/>
    <mergeCell ref="I4:I7"/>
    <mergeCell ref="AB8:AB10"/>
    <mergeCell ref="AA9:AA10"/>
    <mergeCell ref="B68:P68"/>
    <mergeCell ref="B69:P69"/>
    <mergeCell ref="B70:P70"/>
    <mergeCell ref="B71:P71"/>
    <mergeCell ref="B72:P72"/>
    <mergeCell ref="B63:P63"/>
    <mergeCell ref="B64:P64"/>
    <mergeCell ref="B65:P65"/>
    <mergeCell ref="B66:P66"/>
    <mergeCell ref="B67:P67"/>
  </mergeCells>
  <pageMargins left="0.7" right="0.7" top="0.75" bottom="0.75" header="0.3" footer="0.3"/>
  <pageSetup paperSize="9" scale="4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9"/>
  <sheetViews>
    <sheetView view="pageBreakPreview" zoomScale="60" zoomScaleNormal="70" workbookViewId="0">
      <selection activeCell="V25" sqref="V25:AQ25"/>
    </sheetView>
  </sheetViews>
  <sheetFormatPr defaultColWidth="9.109375" defaultRowHeight="13.2" x14ac:dyDescent="0.25"/>
  <cols>
    <col min="1" max="1" width="10.33203125" style="11" customWidth="1"/>
    <col min="2" max="53" width="4.33203125" style="11" customWidth="1"/>
    <col min="54" max="54" width="7.77734375" style="11" customWidth="1"/>
    <col min="55" max="61" width="4.44140625" style="11" customWidth="1"/>
    <col min="62" max="16384" width="9.109375" style="11"/>
  </cols>
  <sheetData>
    <row r="1" spans="1:56" ht="15.6" x14ac:dyDescent="0.3">
      <c r="I1" s="1128" t="s">
        <v>32</v>
      </c>
      <c r="J1" s="1128"/>
      <c r="K1" s="1128"/>
      <c r="L1" s="1128"/>
      <c r="M1" s="1128"/>
      <c r="N1" s="1128"/>
      <c r="O1" s="1128"/>
      <c r="P1" s="1128"/>
      <c r="Q1" s="1128"/>
      <c r="R1" s="1128"/>
      <c r="S1" s="1128"/>
      <c r="T1" s="1128"/>
      <c r="U1" s="1128"/>
      <c r="V1" s="1128"/>
      <c r="W1" s="1128"/>
      <c r="X1" s="1128"/>
      <c r="Y1" s="1128"/>
      <c r="Z1" s="1128"/>
      <c r="AA1" s="1128"/>
      <c r="AB1" s="1128"/>
      <c r="AC1" s="1128"/>
      <c r="AD1" s="1128"/>
      <c r="AE1" s="1128"/>
      <c r="AF1" s="1128"/>
      <c r="AG1" s="1128"/>
      <c r="AH1" s="1128"/>
      <c r="AI1" s="1128"/>
      <c r="AJ1" s="1128"/>
      <c r="AK1" s="1128"/>
      <c r="AL1" s="1128"/>
      <c r="AM1" s="1128"/>
      <c r="AN1" s="1128"/>
      <c r="AO1" s="1128"/>
      <c r="AP1" s="1128"/>
      <c r="AQ1" s="1128"/>
    </row>
    <row r="2" spans="1:56" s="12" customFormat="1" ht="21" customHeight="1" x14ac:dyDescent="0.3">
      <c r="B2" s="1"/>
      <c r="C2" s="1"/>
      <c r="D2" s="1"/>
      <c r="E2" s="1"/>
      <c r="F2" s="1"/>
      <c r="G2" s="1"/>
      <c r="H2" s="1"/>
      <c r="I2" s="1130" t="s">
        <v>115</v>
      </c>
      <c r="J2" s="1130"/>
      <c r="K2" s="1130"/>
      <c r="L2" s="1130"/>
      <c r="M2" s="1130"/>
      <c r="N2" s="1130"/>
      <c r="O2" s="1130"/>
      <c r="P2" s="1130"/>
      <c r="Q2" s="1130"/>
      <c r="R2" s="1130"/>
      <c r="S2" s="1130"/>
      <c r="T2" s="1130"/>
      <c r="U2" s="1130"/>
      <c r="V2" s="1130"/>
      <c r="W2" s="1130"/>
      <c r="X2" s="1130"/>
      <c r="Y2" s="1130"/>
      <c r="Z2" s="1130"/>
      <c r="AA2" s="1130"/>
      <c r="AB2" s="1130"/>
      <c r="AC2" s="1130"/>
      <c r="AD2" s="1130"/>
      <c r="AE2" s="1130"/>
      <c r="AF2" s="1130"/>
      <c r="AG2" s="1130"/>
      <c r="AH2" s="1130"/>
      <c r="AI2" s="1130"/>
      <c r="AJ2" s="1130"/>
      <c r="AK2" s="1130"/>
      <c r="AL2" s="1130"/>
      <c r="AM2" s="1130"/>
      <c r="AN2" s="1130"/>
      <c r="AO2" s="1130"/>
      <c r="AP2" s="1130"/>
      <c r="AQ2" s="1130"/>
      <c r="AR2" s="5"/>
      <c r="AS2" s="2"/>
      <c r="AT2" s="2"/>
      <c r="AU2" s="2"/>
      <c r="AV2" s="2"/>
      <c r="AW2" s="2"/>
      <c r="AX2" s="2"/>
      <c r="AY2" s="2"/>
      <c r="AZ2" s="2"/>
      <c r="BA2" s="13"/>
      <c r="BB2" s="13"/>
      <c r="BC2" s="13"/>
    </row>
    <row r="3" spans="1:56" s="12" customFormat="1" ht="27.75" customHeight="1" x14ac:dyDescent="0.35">
      <c r="B3" s="1"/>
      <c r="C3" s="1"/>
      <c r="D3" s="1"/>
      <c r="E3" s="1"/>
      <c r="F3" s="1"/>
      <c r="G3" s="1"/>
      <c r="H3" s="1"/>
      <c r="I3" s="168"/>
      <c r="J3" s="168"/>
      <c r="K3" s="168"/>
      <c r="L3" s="168"/>
      <c r="M3" s="168"/>
      <c r="N3" s="168"/>
      <c r="O3" s="168"/>
      <c r="P3" s="1131" t="s">
        <v>33</v>
      </c>
      <c r="Q3" s="1131"/>
      <c r="R3" s="1131"/>
      <c r="S3" s="1131"/>
      <c r="T3" s="1131"/>
      <c r="U3" s="1131"/>
      <c r="V3" s="1131"/>
      <c r="W3" s="1131"/>
      <c r="X3" s="1131"/>
      <c r="Y3" s="1131"/>
      <c r="Z3" s="1131"/>
      <c r="AA3" s="1131"/>
      <c r="AB3" s="1131"/>
      <c r="AC3" s="1131"/>
      <c r="AD3" s="1131"/>
      <c r="AE3" s="1131"/>
      <c r="AF3" s="1131"/>
      <c r="AG3" s="1131"/>
      <c r="AH3" s="1131"/>
      <c r="AI3" s="1131"/>
      <c r="AJ3" s="1131"/>
      <c r="AK3" s="168"/>
      <c r="AL3" s="168"/>
      <c r="AM3" s="168"/>
      <c r="AN3" s="168"/>
      <c r="AO3" s="168"/>
      <c r="AP3" s="168"/>
      <c r="AQ3" s="168"/>
      <c r="AR3" s="168"/>
      <c r="AT3" s="3"/>
      <c r="AU3" s="3"/>
      <c r="AV3" s="3"/>
      <c r="AW3" s="3"/>
      <c r="AX3" s="3"/>
      <c r="AY3" s="3"/>
      <c r="AZ3" s="3"/>
    </row>
    <row r="4" spans="1:56" ht="21.6" customHeight="1" x14ac:dyDescent="0.3">
      <c r="A4" s="1132" t="s">
        <v>0</v>
      </c>
      <c r="B4" s="1132"/>
      <c r="C4" s="1132"/>
      <c r="D4" s="1132"/>
      <c r="E4" s="1132"/>
      <c r="F4" s="1132"/>
      <c r="G4" s="1132"/>
      <c r="H4" s="1132"/>
      <c r="I4" s="324"/>
      <c r="J4" s="30"/>
      <c r="K4" s="30"/>
      <c r="L4" s="16"/>
      <c r="M4" s="16"/>
      <c r="N4" s="16"/>
      <c r="O4" s="16"/>
      <c r="P4" s="1136" t="s">
        <v>136</v>
      </c>
      <c r="Q4" s="1136"/>
      <c r="R4" s="1136"/>
      <c r="S4" s="1136"/>
      <c r="T4" s="1136"/>
      <c r="U4" s="1136"/>
      <c r="V4" s="1136"/>
      <c r="W4" s="1136"/>
      <c r="X4" s="1136"/>
      <c r="Y4" s="1136"/>
      <c r="Z4" s="1136"/>
      <c r="AA4" s="1136"/>
      <c r="AB4" s="1136"/>
      <c r="AC4" s="1136"/>
      <c r="AD4" s="1136"/>
      <c r="AE4" s="1136"/>
      <c r="AF4" s="1136"/>
      <c r="AG4" s="1136"/>
      <c r="AH4" s="1136"/>
      <c r="AI4" s="1136"/>
      <c r="AJ4" s="1136"/>
      <c r="AK4" s="16"/>
      <c r="AL4" s="16"/>
      <c r="AM4" s="16"/>
      <c r="AN4" s="16"/>
      <c r="AO4" s="16"/>
      <c r="AQ4" s="1132" t="s">
        <v>0</v>
      </c>
      <c r="AR4" s="1132"/>
      <c r="AS4" s="1132"/>
      <c r="AT4" s="1132"/>
      <c r="AU4" s="1132"/>
      <c r="AV4" s="1132"/>
      <c r="AW4" s="1132"/>
      <c r="AX4" s="1132"/>
      <c r="AY4" s="537"/>
      <c r="AZ4" s="30"/>
      <c r="BA4" s="30"/>
      <c r="BB4" s="15"/>
      <c r="BC4" s="15"/>
      <c r="BD4" s="15"/>
    </row>
    <row r="5" spans="1:56" ht="18" customHeight="1" x14ac:dyDescent="0.3">
      <c r="A5" s="1092" t="s">
        <v>1</v>
      </c>
      <c r="B5" s="1092"/>
      <c r="C5" s="1092"/>
      <c r="D5" s="1092"/>
      <c r="E5" s="1092"/>
      <c r="F5" s="1092"/>
      <c r="G5" s="1092"/>
      <c r="H5" s="1092"/>
      <c r="I5" s="324"/>
      <c r="J5" s="31"/>
      <c r="K5" s="31"/>
      <c r="L5" s="1134" t="s">
        <v>3</v>
      </c>
      <c r="M5" s="1134"/>
      <c r="N5" s="1134"/>
      <c r="O5" s="1134"/>
      <c r="P5" s="1134"/>
      <c r="Q5" s="1134"/>
      <c r="R5" s="1134"/>
      <c r="S5" s="1134"/>
      <c r="T5" s="1134"/>
      <c r="U5" s="1134"/>
      <c r="V5" s="1134"/>
      <c r="W5" s="1134"/>
      <c r="X5" s="1134"/>
      <c r="Y5" s="1134"/>
      <c r="Z5" s="1134"/>
      <c r="AA5" s="1134"/>
      <c r="AB5" s="1134"/>
      <c r="AC5" s="1134"/>
      <c r="AD5" s="1134"/>
      <c r="AE5" s="1134"/>
      <c r="AF5" s="1134"/>
      <c r="AG5" s="1134"/>
      <c r="AH5" s="1134"/>
      <c r="AI5" s="1134"/>
      <c r="AJ5" s="1134"/>
      <c r="AK5" s="1134"/>
      <c r="AL5" s="1134"/>
      <c r="AM5" s="1134"/>
      <c r="AN5" s="17"/>
      <c r="AO5" s="17"/>
      <c r="AQ5" s="1133" t="s">
        <v>207</v>
      </c>
      <c r="AR5" s="1133"/>
      <c r="AS5" s="1133"/>
      <c r="AT5" s="1133"/>
      <c r="AU5" s="1133"/>
      <c r="AV5" s="1133"/>
      <c r="AW5" s="1133"/>
      <c r="AX5" s="1133"/>
      <c r="AY5" s="537"/>
      <c r="AZ5" s="31"/>
      <c r="BA5" s="31"/>
      <c r="BB5" s="15"/>
      <c r="BC5" s="15"/>
      <c r="BD5" s="15"/>
    </row>
    <row r="6" spans="1:56" ht="18" customHeight="1" x14ac:dyDescent="0.3">
      <c r="A6" s="1092" t="s">
        <v>2</v>
      </c>
      <c r="B6" s="1092"/>
      <c r="C6" s="1092"/>
      <c r="D6" s="1092"/>
      <c r="E6" s="1092"/>
      <c r="F6" s="1092"/>
      <c r="G6" s="1092"/>
      <c r="H6" s="1092"/>
      <c r="I6" s="324"/>
      <c r="J6" s="32"/>
      <c r="K6" s="32"/>
      <c r="L6" s="1129" t="s">
        <v>34</v>
      </c>
      <c r="M6" s="1129"/>
      <c r="N6" s="1129"/>
      <c r="O6" s="1129"/>
      <c r="P6" s="1129"/>
      <c r="Q6" s="1129"/>
      <c r="R6" s="1129"/>
      <c r="S6" s="1129"/>
      <c r="T6" s="1129"/>
      <c r="U6" s="1129"/>
      <c r="V6" s="1129"/>
      <c r="W6" s="1129"/>
      <c r="X6" s="1129"/>
      <c r="Y6" s="1129"/>
      <c r="Z6" s="1129"/>
      <c r="AA6" s="1129"/>
      <c r="AB6" s="1129"/>
      <c r="AC6" s="1129"/>
      <c r="AD6" s="1129"/>
      <c r="AE6" s="1129"/>
      <c r="AF6" s="1129"/>
      <c r="AG6" s="1129"/>
      <c r="AH6" s="1129"/>
      <c r="AI6" s="1129"/>
      <c r="AJ6" s="1129"/>
      <c r="AK6" s="1129"/>
      <c r="AL6" s="1129"/>
      <c r="AM6" s="1129"/>
      <c r="AN6" s="19"/>
      <c r="AO6" s="19"/>
      <c r="AQ6" s="1133" t="s">
        <v>208</v>
      </c>
      <c r="AR6" s="1133"/>
      <c r="AS6" s="1133"/>
      <c r="AT6" s="1133"/>
      <c r="AU6" s="1133"/>
      <c r="AV6" s="1133"/>
      <c r="AW6" s="1133"/>
      <c r="AX6" s="1133"/>
      <c r="AY6" s="537"/>
      <c r="AZ6" s="32"/>
      <c r="BA6" s="32"/>
      <c r="BB6" s="15"/>
      <c r="BC6" s="15"/>
      <c r="BD6" s="15"/>
    </row>
    <row r="7" spans="1:56" ht="18" customHeight="1" x14ac:dyDescent="0.3">
      <c r="A7" s="1092" t="s">
        <v>4</v>
      </c>
      <c r="B7" s="1092"/>
      <c r="C7" s="1092"/>
      <c r="D7" s="1092"/>
      <c r="E7" s="1092"/>
      <c r="F7" s="1092"/>
      <c r="G7" s="1092"/>
      <c r="H7" s="1092"/>
      <c r="I7" s="326"/>
      <c r="J7" s="32"/>
      <c r="K7" s="32"/>
      <c r="L7" s="1137" t="s">
        <v>137</v>
      </c>
      <c r="M7" s="1137"/>
      <c r="N7" s="1137"/>
      <c r="O7" s="1137"/>
      <c r="P7" s="1137"/>
      <c r="Q7" s="1137"/>
      <c r="R7" s="1137"/>
      <c r="S7" s="1137"/>
      <c r="T7" s="1137"/>
      <c r="U7" s="1137"/>
      <c r="V7" s="1137"/>
      <c r="W7" s="1137"/>
      <c r="X7" s="1137"/>
      <c r="Y7" s="1137"/>
      <c r="Z7" s="1137"/>
      <c r="AA7" s="1137"/>
      <c r="AB7" s="1137"/>
      <c r="AC7" s="1137"/>
      <c r="AD7" s="1137"/>
      <c r="AE7" s="1137"/>
      <c r="AF7" s="1137"/>
      <c r="AG7" s="1137"/>
      <c r="AH7" s="1137"/>
      <c r="AI7" s="1137"/>
      <c r="AJ7" s="1137"/>
      <c r="AK7" s="1137"/>
      <c r="AL7" s="1137"/>
      <c r="AM7" s="1137"/>
      <c r="AQ7" s="1092" t="s">
        <v>209</v>
      </c>
      <c r="AR7" s="1092"/>
      <c r="AS7" s="1092"/>
      <c r="AT7" s="1092"/>
      <c r="AU7" s="1092"/>
      <c r="AV7" s="1092"/>
      <c r="AW7" s="1092"/>
      <c r="AX7" s="1092"/>
      <c r="AY7" s="1092"/>
      <c r="AZ7" s="1092"/>
      <c r="BA7" s="1092"/>
      <c r="BB7" s="15"/>
      <c r="BC7" s="15"/>
      <c r="BD7" s="15"/>
    </row>
    <row r="8" spans="1:56" ht="18" customHeight="1" x14ac:dyDescent="0.3">
      <c r="A8" s="324"/>
      <c r="B8" s="324"/>
      <c r="C8" s="324"/>
      <c r="D8" s="324"/>
      <c r="E8" s="324"/>
      <c r="F8" s="324"/>
      <c r="G8" s="324"/>
      <c r="H8" s="324"/>
      <c r="I8" s="326"/>
      <c r="J8" s="32"/>
      <c r="K8" s="32"/>
      <c r="L8" s="1137" t="s">
        <v>5</v>
      </c>
      <c r="M8" s="1137"/>
      <c r="N8" s="1137"/>
      <c r="O8" s="1137"/>
      <c r="P8" s="1137"/>
      <c r="Q8" s="1137"/>
      <c r="R8" s="1137"/>
      <c r="S8" s="1137"/>
      <c r="T8" s="1137"/>
      <c r="U8" s="1137"/>
      <c r="V8" s="1137"/>
      <c r="W8" s="1137"/>
      <c r="X8" s="1137"/>
      <c r="Y8" s="1137"/>
      <c r="Z8" s="1137"/>
      <c r="AA8" s="1137"/>
      <c r="AB8" s="1137"/>
      <c r="AC8" s="1137"/>
      <c r="AD8" s="1137"/>
      <c r="AE8" s="1137"/>
      <c r="AF8" s="1137"/>
      <c r="AG8" s="1137"/>
      <c r="AH8" s="1137"/>
      <c r="AI8" s="1137"/>
      <c r="AJ8" s="1137"/>
      <c r="AK8" s="1137"/>
      <c r="AL8" s="1137"/>
      <c r="AM8" s="1137"/>
      <c r="AQ8" s="1135" t="s">
        <v>142</v>
      </c>
      <c r="AR8" s="1135"/>
      <c r="AS8" s="1135"/>
      <c r="AT8" s="1135"/>
      <c r="AU8" s="1135"/>
      <c r="AV8" s="1135"/>
      <c r="AW8" s="1135"/>
      <c r="AX8" s="1135"/>
      <c r="AY8" s="1135"/>
      <c r="AZ8" s="1135"/>
      <c r="BA8" s="1135"/>
      <c r="BB8" s="15"/>
      <c r="BC8" s="15"/>
      <c r="BD8" s="15"/>
    </row>
    <row r="9" spans="1:56" ht="18.600000000000001" customHeight="1" x14ac:dyDescent="0.35">
      <c r="A9" s="1092" t="s">
        <v>81</v>
      </c>
      <c r="B9" s="1092"/>
      <c r="C9" s="1092"/>
      <c r="D9" s="1092"/>
      <c r="E9" s="1092"/>
      <c r="F9" s="1092"/>
      <c r="G9" s="1092"/>
      <c r="H9" s="1092"/>
      <c r="I9" s="1092"/>
      <c r="J9" s="1092"/>
      <c r="K9" s="1092"/>
      <c r="L9" s="1138" t="s">
        <v>92</v>
      </c>
      <c r="M9" s="1138"/>
      <c r="N9" s="1138"/>
      <c r="O9" s="1138"/>
      <c r="P9" s="1138"/>
      <c r="Q9" s="1138"/>
      <c r="R9" s="1138"/>
      <c r="S9" s="1138"/>
      <c r="T9" s="1138"/>
      <c r="U9" s="1138"/>
      <c r="V9" s="1138"/>
      <c r="W9" s="1138"/>
      <c r="X9" s="1138"/>
      <c r="Y9" s="1138"/>
      <c r="Z9" s="1138"/>
      <c r="AA9" s="1138"/>
      <c r="AB9" s="1138"/>
      <c r="AC9" s="1138"/>
      <c r="AD9" s="1138"/>
      <c r="AE9" s="1138"/>
      <c r="AF9" s="1138"/>
      <c r="AG9" s="1138"/>
      <c r="AH9" s="1138"/>
      <c r="AI9" s="1138"/>
      <c r="AJ9" s="1138"/>
      <c r="AK9" s="1138"/>
      <c r="AL9" s="1138"/>
      <c r="AM9" s="1138"/>
      <c r="AQ9" s="1093"/>
      <c r="AR9" s="1093"/>
      <c r="AS9" s="1093"/>
      <c r="AT9" s="1093"/>
      <c r="AU9" s="1093"/>
      <c r="AV9" s="1093"/>
      <c r="AW9" s="1093"/>
      <c r="AX9" s="1093"/>
      <c r="AY9" s="1093"/>
      <c r="AZ9" s="1093"/>
      <c r="BA9" s="15"/>
      <c r="BB9" s="15"/>
      <c r="BC9" s="15"/>
      <c r="BD9" s="15"/>
    </row>
    <row r="10" spans="1:56" ht="24" customHeight="1" x14ac:dyDescent="0.35">
      <c r="A10" s="1135" t="s">
        <v>142</v>
      </c>
      <c r="B10" s="1135"/>
      <c r="C10" s="1135"/>
      <c r="D10" s="1135"/>
      <c r="E10" s="1135"/>
      <c r="F10" s="1135"/>
      <c r="G10" s="1135"/>
      <c r="H10" s="1135"/>
      <c r="I10" s="1135"/>
      <c r="J10" s="1135"/>
      <c r="K10" s="1135"/>
      <c r="L10" s="1094" t="s">
        <v>109</v>
      </c>
      <c r="M10" s="1094"/>
      <c r="N10" s="1094"/>
      <c r="O10" s="1094"/>
      <c r="P10" s="1094"/>
      <c r="Q10" s="1094"/>
      <c r="R10" s="1094"/>
      <c r="S10" s="1094"/>
      <c r="T10" s="1094"/>
      <c r="U10" s="1094"/>
      <c r="V10" s="1094"/>
      <c r="W10" s="1094"/>
      <c r="X10" s="1094"/>
      <c r="Y10" s="1094"/>
      <c r="Z10" s="1094"/>
      <c r="AA10" s="1094"/>
      <c r="AB10" s="1094"/>
      <c r="AC10" s="1094"/>
      <c r="AD10" s="1094"/>
      <c r="AE10" s="1094"/>
      <c r="AF10" s="1094"/>
      <c r="AG10" s="1094"/>
      <c r="AH10" s="1094"/>
      <c r="AI10" s="1094"/>
      <c r="AJ10" s="1094"/>
      <c r="AK10" s="1094"/>
      <c r="AL10" s="1094"/>
      <c r="AM10" s="1094"/>
      <c r="AN10" s="4"/>
      <c r="AO10" s="4"/>
      <c r="AP10" s="4"/>
      <c r="AQ10" s="1093"/>
      <c r="AR10" s="1093"/>
      <c r="AS10" s="1093"/>
      <c r="AT10" s="1093"/>
      <c r="AU10" s="1093"/>
      <c r="AV10" s="1093"/>
      <c r="AW10" s="1093"/>
      <c r="AX10" s="1093"/>
      <c r="AY10" s="1093"/>
      <c r="AZ10" s="1093"/>
    </row>
    <row r="11" spans="1:56" ht="20.399999999999999" customHeight="1" x14ac:dyDescent="0.35">
      <c r="I11" s="21"/>
      <c r="L11" s="1094" t="s">
        <v>106</v>
      </c>
      <c r="M11" s="1094"/>
      <c r="N11" s="1094"/>
      <c r="O11" s="1094"/>
      <c r="P11" s="1094"/>
      <c r="Q11" s="1094"/>
      <c r="R11" s="1094"/>
      <c r="S11" s="1094"/>
      <c r="T11" s="1094"/>
      <c r="U11" s="1094"/>
      <c r="V11" s="1094"/>
      <c r="W11" s="1094"/>
      <c r="X11" s="1094"/>
      <c r="Y11" s="1094"/>
      <c r="Z11" s="1094"/>
      <c r="AA11" s="1094"/>
      <c r="AB11" s="1094"/>
      <c r="AC11" s="1094"/>
      <c r="AD11" s="1094"/>
      <c r="AE11" s="1094"/>
      <c r="AF11" s="1094"/>
      <c r="AG11" s="1094"/>
      <c r="AH11" s="1094"/>
      <c r="AI11" s="1094"/>
      <c r="AJ11" s="1094"/>
      <c r="AK11" s="1094"/>
      <c r="AL11" s="1094"/>
      <c r="AM11" s="1094"/>
      <c r="AN11" s="22"/>
    </row>
    <row r="12" spans="1:56" s="15" customFormat="1" ht="24" customHeight="1" x14ac:dyDescent="0.3">
      <c r="G12" s="1092" t="s">
        <v>107</v>
      </c>
      <c r="H12" s="1092"/>
      <c r="I12" s="1092"/>
      <c r="J12" s="1092"/>
      <c r="K12" s="1092"/>
      <c r="L12" s="1092"/>
      <c r="M12" s="1092"/>
      <c r="N12" s="1092"/>
      <c r="O12" s="1092"/>
      <c r="P12" s="1092"/>
      <c r="Q12" s="1092"/>
      <c r="R12" s="1092"/>
      <c r="S12" s="1092"/>
      <c r="T12" s="1092"/>
      <c r="U12" s="1092"/>
      <c r="V12" s="1092"/>
      <c r="W12" s="1092"/>
      <c r="X12" s="1092"/>
      <c r="AI12" s="1092" t="s">
        <v>35</v>
      </c>
      <c r="AJ12" s="1092"/>
      <c r="AK12" s="1092"/>
      <c r="AL12" s="1092"/>
      <c r="AM12" s="1092"/>
      <c r="AN12" s="1092"/>
      <c r="AO12" s="1092"/>
      <c r="AP12" s="1092"/>
      <c r="AQ12" s="1092"/>
      <c r="AR12" s="1092"/>
      <c r="AS12" s="1092"/>
      <c r="AT12" s="1092"/>
      <c r="AU12" s="1092"/>
      <c r="AV12" s="1092"/>
      <c r="AW12" s="1092"/>
      <c r="AX12" s="1092"/>
      <c r="AY12" s="1092"/>
      <c r="AZ12" s="1092"/>
    </row>
    <row r="13" spans="1:56" s="15" customFormat="1" ht="15.75" customHeight="1" x14ac:dyDescent="0.3">
      <c r="I13" s="327"/>
      <c r="K13" s="24"/>
      <c r="L13" s="18"/>
      <c r="M13" s="18"/>
      <c r="N13" s="18"/>
      <c r="O13" s="18"/>
      <c r="P13" s="18"/>
      <c r="Q13" s="18"/>
      <c r="R13" s="18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18"/>
      <c r="AH13" s="18"/>
      <c r="AI13" s="18"/>
      <c r="AJ13" s="18"/>
      <c r="AK13" s="18"/>
      <c r="AL13" s="18"/>
      <c r="AM13" s="18"/>
    </row>
    <row r="14" spans="1:56" s="15" customFormat="1" ht="15.75" customHeight="1" x14ac:dyDescent="0.3">
      <c r="G14" s="1092" t="s">
        <v>135</v>
      </c>
      <c r="H14" s="1092"/>
      <c r="I14" s="1092"/>
      <c r="J14" s="1092"/>
      <c r="K14" s="1092"/>
      <c r="L14" s="1092"/>
      <c r="M14" s="1092"/>
      <c r="N14" s="1092"/>
      <c r="O14" s="1092"/>
      <c r="P14" s="1092"/>
      <c r="Q14" s="1092"/>
      <c r="R14" s="1092"/>
      <c r="S14" s="1092"/>
      <c r="T14" s="1092"/>
      <c r="U14" s="1092"/>
      <c r="V14" s="1092"/>
      <c r="W14" s="1092"/>
      <c r="X14" s="1092"/>
      <c r="AI14" s="1092" t="s">
        <v>102</v>
      </c>
      <c r="AJ14" s="1092"/>
      <c r="AK14" s="1092"/>
      <c r="AL14" s="1092"/>
      <c r="AM14" s="1092"/>
      <c r="AN14" s="1092"/>
      <c r="AO14" s="1092"/>
      <c r="AP14" s="1092"/>
      <c r="AQ14" s="1092"/>
      <c r="AR14" s="1092"/>
      <c r="AS14" s="1092"/>
      <c r="AT14" s="1092"/>
      <c r="AU14" s="1092"/>
      <c r="AV14" s="1092"/>
      <c r="AW14" s="1092"/>
      <c r="AX14" s="1092"/>
      <c r="AY14" s="1092"/>
      <c r="AZ14" s="1092"/>
    </row>
    <row r="15" spans="1:56" s="15" customFormat="1" ht="15.75" customHeight="1" x14ac:dyDescent="0.3">
      <c r="K15" s="3" t="s">
        <v>6</v>
      </c>
      <c r="L15" s="3"/>
      <c r="M15" s="3"/>
      <c r="N15" s="3"/>
      <c r="O15" s="3"/>
      <c r="P15" s="3"/>
      <c r="Q15" s="3"/>
      <c r="R15" s="3"/>
      <c r="S15" s="3"/>
    </row>
    <row r="16" spans="1:56" s="15" customFormat="1" ht="15.75" customHeight="1" x14ac:dyDescent="0.3">
      <c r="G16" s="1095" t="s">
        <v>141</v>
      </c>
      <c r="H16" s="1095"/>
      <c r="I16" s="1095"/>
      <c r="J16" s="1095"/>
      <c r="K16" s="1095"/>
      <c r="L16" s="1095"/>
      <c r="M16" s="1095"/>
      <c r="N16" s="1095"/>
      <c r="O16" s="1095"/>
      <c r="P16" s="1095"/>
      <c r="Q16" s="1095"/>
      <c r="R16" s="1095"/>
      <c r="S16" s="1095"/>
      <c r="T16" s="1095"/>
      <c r="U16" s="1095"/>
      <c r="V16" s="1095"/>
      <c r="W16" s="1095"/>
      <c r="X16" s="1095"/>
      <c r="AI16" s="1270" t="s">
        <v>151</v>
      </c>
      <c r="AJ16" s="1270"/>
      <c r="AK16" s="1270"/>
      <c r="AL16" s="1270"/>
      <c r="AM16" s="1270"/>
      <c r="AN16" s="1270"/>
      <c r="AO16" s="1270"/>
      <c r="AP16" s="1270"/>
      <c r="AQ16" s="1270"/>
      <c r="AR16" s="1270"/>
      <c r="AS16" s="1270"/>
      <c r="AT16" s="1270"/>
      <c r="AU16" s="1270"/>
      <c r="AV16" s="1270"/>
      <c r="AW16" s="1270"/>
      <c r="AX16" s="1270"/>
      <c r="AY16" s="1270"/>
      <c r="AZ16" s="1270"/>
    </row>
    <row r="17" spans="1:88" s="15" customFormat="1" ht="15.75" customHeight="1" x14ac:dyDescent="0.3"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</row>
    <row r="18" spans="1:88" s="15" customFormat="1" ht="15.75" customHeight="1" x14ac:dyDescent="0.3">
      <c r="B18" s="3"/>
      <c r="C18" s="3"/>
      <c r="D18" s="3"/>
      <c r="E18" s="3"/>
      <c r="F18" s="3"/>
      <c r="G18" s="1096" t="s">
        <v>127</v>
      </c>
      <c r="H18" s="1096"/>
      <c r="I18" s="1096"/>
      <c r="J18" s="1096"/>
      <c r="K18" s="1096"/>
      <c r="L18" s="1096"/>
      <c r="M18" s="1096"/>
      <c r="N18" s="1096"/>
      <c r="O18" s="1096"/>
      <c r="P18" s="1096"/>
      <c r="Q18" s="1096"/>
      <c r="R18" s="1096"/>
      <c r="S18" s="1096"/>
      <c r="T18" s="1096"/>
      <c r="U18" s="1096"/>
      <c r="V18" s="1096"/>
      <c r="W18" s="1096"/>
      <c r="X18" s="1096"/>
      <c r="Y18" s="3"/>
      <c r="Z18" s="3"/>
      <c r="AA18" s="3"/>
      <c r="AB18" s="3"/>
      <c r="AC18" s="3"/>
      <c r="AD18" s="3"/>
      <c r="AE18" s="3"/>
      <c r="AG18" s="7"/>
      <c r="AH18" s="7"/>
      <c r="AI18" s="1271" t="s">
        <v>153</v>
      </c>
      <c r="AJ18" s="1271"/>
      <c r="AK18" s="1271"/>
      <c r="AL18" s="1271"/>
      <c r="AM18" s="1271"/>
      <c r="AN18" s="1271"/>
      <c r="AO18" s="1271"/>
      <c r="AP18" s="1271"/>
      <c r="AQ18" s="1271"/>
      <c r="AR18" s="1271"/>
      <c r="AS18" s="1271"/>
      <c r="AT18" s="1271"/>
      <c r="AU18" s="1271"/>
      <c r="AV18" s="1271"/>
      <c r="AW18" s="1271"/>
      <c r="AX18" s="1271"/>
      <c r="AY18" s="1271"/>
      <c r="AZ18" s="1271"/>
      <c r="BA18" s="7"/>
      <c r="BB18" s="7"/>
      <c r="BC18" s="7"/>
      <c r="BD18" s="7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W18" s="1101"/>
      <c r="BX18" s="1101"/>
      <c r="BY18" s="1101"/>
      <c r="BZ18" s="1101"/>
      <c r="CA18" s="1101"/>
      <c r="CB18" s="1101"/>
      <c r="CC18" s="1101"/>
      <c r="CD18" s="1101"/>
      <c r="CE18" s="1101"/>
      <c r="CF18" s="1101"/>
      <c r="CG18" s="1101"/>
      <c r="CH18" s="1101"/>
      <c r="CI18" s="1101"/>
      <c r="CJ18" s="1101"/>
    </row>
    <row r="19" spans="1:88" ht="15.75" customHeight="1" x14ac:dyDescent="0.3">
      <c r="J19" s="14"/>
    </row>
    <row r="20" spans="1:88" s="548" customFormat="1" ht="15" customHeight="1" thickBot="1" x14ac:dyDescent="0.25">
      <c r="A20" s="1103" t="s">
        <v>108</v>
      </c>
      <c r="B20" s="1104"/>
      <c r="C20" s="1104"/>
      <c r="D20" s="1104"/>
      <c r="E20" s="1104"/>
      <c r="F20" s="1104"/>
      <c r="G20" s="1104"/>
      <c r="H20" s="1104"/>
      <c r="I20" s="1104"/>
      <c r="J20" s="1104"/>
      <c r="K20" s="1104"/>
      <c r="L20" s="1104"/>
      <c r="M20" s="1104"/>
      <c r="N20" s="1104"/>
      <c r="O20" s="1104"/>
      <c r="P20" s="1104"/>
      <c r="Q20" s="1104"/>
      <c r="R20" s="1104"/>
      <c r="S20" s="1104"/>
      <c r="T20" s="1104"/>
      <c r="U20" s="1104"/>
      <c r="V20" s="1104"/>
      <c r="W20" s="1104"/>
      <c r="X20" s="1104"/>
      <c r="Y20" s="1104"/>
      <c r="Z20" s="1104"/>
      <c r="AA20" s="1104"/>
      <c r="AB20" s="1104"/>
      <c r="AC20" s="1104"/>
      <c r="AD20" s="1104"/>
      <c r="AE20" s="1104"/>
      <c r="AF20" s="1104"/>
      <c r="AG20" s="1104"/>
      <c r="AH20" s="1104"/>
      <c r="AI20" s="1104"/>
      <c r="AJ20" s="1104"/>
      <c r="AK20" s="1104"/>
      <c r="AL20" s="1104"/>
      <c r="AM20" s="1104"/>
      <c r="AN20" s="1104"/>
      <c r="AO20" s="1104"/>
      <c r="AP20" s="1104"/>
      <c r="AQ20" s="1104"/>
      <c r="AR20" s="1104"/>
      <c r="AS20" s="1104"/>
      <c r="AT20" s="1104"/>
      <c r="AU20" s="1104"/>
      <c r="AV20" s="1104"/>
      <c r="AW20" s="1104"/>
      <c r="AX20" s="1104"/>
      <c r="AY20" s="1104"/>
      <c r="AZ20" s="1104"/>
      <c r="BA20" s="1104"/>
      <c r="BB20" s="1269" t="s">
        <v>185</v>
      </c>
      <c r="BC20" s="1269"/>
      <c r="BD20" s="1269"/>
      <c r="BE20" s="1269"/>
      <c r="BF20" s="1269"/>
      <c r="BG20" s="1269"/>
      <c r="BH20" s="1269"/>
      <c r="BI20" s="1269"/>
    </row>
    <row r="21" spans="1:88" s="365" customFormat="1" ht="15" customHeight="1" thickBot="1" x14ac:dyDescent="0.35">
      <c r="A21" s="538"/>
      <c r="B21" s="1068" t="s">
        <v>8</v>
      </c>
      <c r="C21" s="1069"/>
      <c r="D21" s="1069"/>
      <c r="E21" s="1069"/>
      <c r="F21" s="1069"/>
      <c r="G21" s="1068" t="s">
        <v>9</v>
      </c>
      <c r="H21" s="1070"/>
      <c r="I21" s="1070"/>
      <c r="J21" s="1071"/>
      <c r="K21" s="1068" t="s">
        <v>10</v>
      </c>
      <c r="L21" s="1105"/>
      <c r="M21" s="1105"/>
      <c r="N21" s="1105"/>
      <c r="O21" s="1068" t="s">
        <v>11</v>
      </c>
      <c r="P21" s="1069"/>
      <c r="Q21" s="1069"/>
      <c r="R21" s="1069"/>
      <c r="S21" s="1072"/>
      <c r="T21" s="1073" t="s">
        <v>12</v>
      </c>
      <c r="U21" s="1070"/>
      <c r="V21" s="1070"/>
      <c r="W21" s="1071"/>
      <c r="X21" s="1068" t="s">
        <v>13</v>
      </c>
      <c r="Y21" s="1105"/>
      <c r="Z21" s="1105"/>
      <c r="AA21" s="1106"/>
      <c r="AB21" s="1068" t="s">
        <v>14</v>
      </c>
      <c r="AC21" s="1069"/>
      <c r="AD21" s="1069"/>
      <c r="AE21" s="1069"/>
      <c r="AF21" s="1069"/>
      <c r="AG21" s="1068" t="s">
        <v>15</v>
      </c>
      <c r="AH21" s="1070"/>
      <c r="AI21" s="1070"/>
      <c r="AJ21" s="1071"/>
      <c r="AK21" s="1068" t="s">
        <v>16</v>
      </c>
      <c r="AL21" s="1105"/>
      <c r="AM21" s="1105"/>
      <c r="AN21" s="1105"/>
      <c r="AO21" s="1068" t="s">
        <v>17</v>
      </c>
      <c r="AP21" s="1069"/>
      <c r="AQ21" s="1069"/>
      <c r="AR21" s="1069"/>
      <c r="AS21" s="1072"/>
      <c r="AT21" s="1073" t="s">
        <v>18</v>
      </c>
      <c r="AU21" s="1070"/>
      <c r="AV21" s="1070"/>
      <c r="AW21" s="1071"/>
      <c r="AX21" s="1068" t="s">
        <v>19</v>
      </c>
      <c r="AY21" s="1105"/>
      <c r="AZ21" s="1105"/>
      <c r="BA21" s="1105"/>
      <c r="BB21" s="1104"/>
      <c r="BC21" s="1104"/>
      <c r="BD21" s="1104"/>
      <c r="BE21" s="1104"/>
      <c r="BF21" s="1104"/>
      <c r="BG21" s="1104"/>
      <c r="BH21" s="1104"/>
      <c r="BI21" s="1104"/>
    </row>
    <row r="22" spans="1:88" s="365" customFormat="1" ht="13.8" thickBot="1" x14ac:dyDescent="0.3">
      <c r="A22" s="1097" t="s">
        <v>7</v>
      </c>
      <c r="B22" s="158">
        <v>1</v>
      </c>
      <c r="C22" s="159">
        <v>2</v>
      </c>
      <c r="D22" s="159">
        <v>3</v>
      </c>
      <c r="E22" s="159">
        <v>4</v>
      </c>
      <c r="F22" s="160">
        <v>5</v>
      </c>
      <c r="G22" s="158">
        <v>6</v>
      </c>
      <c r="H22" s="159">
        <v>7</v>
      </c>
      <c r="I22" s="159">
        <v>8</v>
      </c>
      <c r="J22" s="161">
        <v>9</v>
      </c>
      <c r="K22" s="158">
        <v>10</v>
      </c>
      <c r="L22" s="159">
        <v>11</v>
      </c>
      <c r="M22" s="159">
        <v>12</v>
      </c>
      <c r="N22" s="162">
        <v>13</v>
      </c>
      <c r="O22" s="158">
        <v>14</v>
      </c>
      <c r="P22" s="159">
        <v>15</v>
      </c>
      <c r="Q22" s="159">
        <v>16</v>
      </c>
      <c r="R22" s="159">
        <v>17</v>
      </c>
      <c r="S22" s="163">
        <v>18</v>
      </c>
      <c r="T22" s="164">
        <v>19</v>
      </c>
      <c r="U22" s="159">
        <v>20</v>
      </c>
      <c r="V22" s="159">
        <v>21</v>
      </c>
      <c r="W22" s="161">
        <v>22</v>
      </c>
      <c r="X22" s="158">
        <v>23</v>
      </c>
      <c r="Y22" s="159">
        <v>24</v>
      </c>
      <c r="Z22" s="159">
        <v>25</v>
      </c>
      <c r="AA22" s="161">
        <v>26</v>
      </c>
      <c r="AB22" s="158">
        <v>27</v>
      </c>
      <c r="AC22" s="159">
        <v>28</v>
      </c>
      <c r="AD22" s="159">
        <v>29</v>
      </c>
      <c r="AE22" s="159">
        <v>30</v>
      </c>
      <c r="AF22" s="160">
        <v>31</v>
      </c>
      <c r="AG22" s="158">
        <v>32</v>
      </c>
      <c r="AH22" s="159">
        <v>33</v>
      </c>
      <c r="AI22" s="159">
        <v>34</v>
      </c>
      <c r="AJ22" s="163">
        <v>35</v>
      </c>
      <c r="AK22" s="158">
        <v>36</v>
      </c>
      <c r="AL22" s="159">
        <v>37</v>
      </c>
      <c r="AM22" s="159">
        <v>38</v>
      </c>
      <c r="AN22" s="162">
        <v>39</v>
      </c>
      <c r="AO22" s="158">
        <v>40</v>
      </c>
      <c r="AP22" s="159">
        <v>41</v>
      </c>
      <c r="AQ22" s="159">
        <v>42</v>
      </c>
      <c r="AR22" s="159">
        <v>43</v>
      </c>
      <c r="AS22" s="163">
        <v>44</v>
      </c>
      <c r="AT22" s="164">
        <v>45</v>
      </c>
      <c r="AU22" s="159">
        <v>46</v>
      </c>
      <c r="AV22" s="159">
        <v>47</v>
      </c>
      <c r="AW22" s="162">
        <v>48</v>
      </c>
      <c r="AX22" s="158">
        <v>49</v>
      </c>
      <c r="AY22" s="164">
        <v>50</v>
      </c>
      <c r="AZ22" s="165">
        <v>51</v>
      </c>
      <c r="BA22" s="368">
        <v>52</v>
      </c>
      <c r="BB22" s="1268" t="s">
        <v>7</v>
      </c>
      <c r="BC22" s="1266" t="s">
        <v>36</v>
      </c>
      <c r="BD22" s="1266" t="s">
        <v>26</v>
      </c>
      <c r="BE22" s="1266" t="s">
        <v>27</v>
      </c>
      <c r="BF22" s="1266" t="s">
        <v>37</v>
      </c>
      <c r="BG22" s="1266" t="s">
        <v>39</v>
      </c>
      <c r="BH22" s="1266" t="s">
        <v>28</v>
      </c>
      <c r="BI22" s="1267" t="s">
        <v>38</v>
      </c>
    </row>
    <row r="23" spans="1:88" s="365" customFormat="1" ht="13.2" customHeight="1" x14ac:dyDescent="0.25">
      <c r="A23" s="1098"/>
      <c r="B23" s="278">
        <v>1</v>
      </c>
      <c r="C23" s="279">
        <v>7</v>
      </c>
      <c r="D23" s="279">
        <v>14</v>
      </c>
      <c r="E23" s="279">
        <v>21</v>
      </c>
      <c r="F23" s="280">
        <v>28</v>
      </c>
      <c r="G23" s="278">
        <v>5</v>
      </c>
      <c r="H23" s="279">
        <v>12</v>
      </c>
      <c r="I23" s="279">
        <v>19</v>
      </c>
      <c r="J23" s="281">
        <v>26</v>
      </c>
      <c r="K23" s="282">
        <v>2</v>
      </c>
      <c r="L23" s="279">
        <v>9</v>
      </c>
      <c r="M23" s="279">
        <v>16</v>
      </c>
      <c r="N23" s="281">
        <v>23</v>
      </c>
      <c r="O23" s="278">
        <v>30</v>
      </c>
      <c r="P23" s="279">
        <v>7</v>
      </c>
      <c r="Q23" s="279">
        <v>14</v>
      </c>
      <c r="R23" s="279">
        <v>21</v>
      </c>
      <c r="S23" s="283">
        <v>28</v>
      </c>
      <c r="T23" s="282">
        <v>4</v>
      </c>
      <c r="U23" s="279">
        <v>11</v>
      </c>
      <c r="V23" s="279">
        <v>18</v>
      </c>
      <c r="W23" s="281">
        <v>25</v>
      </c>
      <c r="X23" s="278">
        <v>1</v>
      </c>
      <c r="Y23" s="279">
        <v>8</v>
      </c>
      <c r="Z23" s="279">
        <v>15</v>
      </c>
      <c r="AA23" s="281">
        <v>22</v>
      </c>
      <c r="AB23" s="278">
        <v>1</v>
      </c>
      <c r="AC23" s="279">
        <v>8</v>
      </c>
      <c r="AD23" s="279">
        <v>15</v>
      </c>
      <c r="AE23" s="279">
        <v>22</v>
      </c>
      <c r="AF23" s="280">
        <v>29</v>
      </c>
      <c r="AG23" s="278">
        <v>5</v>
      </c>
      <c r="AH23" s="279">
        <v>12</v>
      </c>
      <c r="AI23" s="279">
        <v>19</v>
      </c>
      <c r="AJ23" s="281">
        <v>26</v>
      </c>
      <c r="AK23" s="278">
        <v>3</v>
      </c>
      <c r="AL23" s="279">
        <v>10</v>
      </c>
      <c r="AM23" s="279">
        <v>17</v>
      </c>
      <c r="AN23" s="281">
        <v>24</v>
      </c>
      <c r="AO23" s="278">
        <v>31</v>
      </c>
      <c r="AP23" s="279">
        <v>7</v>
      </c>
      <c r="AQ23" s="279">
        <v>14</v>
      </c>
      <c r="AR23" s="279">
        <v>21</v>
      </c>
      <c r="AS23" s="283">
        <v>28</v>
      </c>
      <c r="AT23" s="282">
        <v>5</v>
      </c>
      <c r="AU23" s="279">
        <v>12</v>
      </c>
      <c r="AV23" s="279">
        <v>19</v>
      </c>
      <c r="AW23" s="281">
        <v>26</v>
      </c>
      <c r="AX23" s="282">
        <v>2</v>
      </c>
      <c r="AY23" s="279">
        <v>9</v>
      </c>
      <c r="AZ23" s="279">
        <v>16</v>
      </c>
      <c r="BA23" s="284">
        <v>23</v>
      </c>
      <c r="BB23" s="1268"/>
      <c r="BC23" s="1266"/>
      <c r="BD23" s="1266"/>
      <c r="BE23" s="1266"/>
      <c r="BF23" s="1266"/>
      <c r="BG23" s="1266"/>
      <c r="BH23" s="1266"/>
      <c r="BI23" s="1267"/>
    </row>
    <row r="24" spans="1:88" s="365" customFormat="1" ht="13.8" thickBot="1" x14ac:dyDescent="0.3">
      <c r="A24" s="1099"/>
      <c r="B24" s="285">
        <v>6</v>
      </c>
      <c r="C24" s="286">
        <v>13</v>
      </c>
      <c r="D24" s="286">
        <v>20</v>
      </c>
      <c r="E24" s="286">
        <v>27</v>
      </c>
      <c r="F24" s="287">
        <v>4</v>
      </c>
      <c r="G24" s="285">
        <v>11</v>
      </c>
      <c r="H24" s="286">
        <v>18</v>
      </c>
      <c r="I24" s="286">
        <v>25</v>
      </c>
      <c r="J24" s="288">
        <v>1</v>
      </c>
      <c r="K24" s="289">
        <v>8</v>
      </c>
      <c r="L24" s="286">
        <v>15</v>
      </c>
      <c r="M24" s="286">
        <v>22</v>
      </c>
      <c r="N24" s="288">
        <v>29</v>
      </c>
      <c r="O24" s="285">
        <v>6</v>
      </c>
      <c r="P24" s="286">
        <v>13</v>
      </c>
      <c r="Q24" s="286">
        <v>20</v>
      </c>
      <c r="R24" s="286">
        <v>27</v>
      </c>
      <c r="S24" s="290">
        <v>3</v>
      </c>
      <c r="T24" s="289">
        <v>10</v>
      </c>
      <c r="U24" s="286">
        <v>17</v>
      </c>
      <c r="V24" s="286">
        <v>24</v>
      </c>
      <c r="W24" s="288">
        <v>31</v>
      </c>
      <c r="X24" s="285">
        <v>7</v>
      </c>
      <c r="Y24" s="286">
        <v>14</v>
      </c>
      <c r="Z24" s="286">
        <v>21</v>
      </c>
      <c r="AA24" s="288">
        <v>28</v>
      </c>
      <c r="AB24" s="285">
        <v>7</v>
      </c>
      <c r="AC24" s="286">
        <v>14</v>
      </c>
      <c r="AD24" s="286">
        <v>21</v>
      </c>
      <c r="AE24" s="286">
        <v>28</v>
      </c>
      <c r="AF24" s="287">
        <v>4</v>
      </c>
      <c r="AG24" s="285">
        <v>11</v>
      </c>
      <c r="AH24" s="286">
        <v>18</v>
      </c>
      <c r="AI24" s="286">
        <v>25</v>
      </c>
      <c r="AJ24" s="288">
        <v>2</v>
      </c>
      <c r="AK24" s="285">
        <v>9</v>
      </c>
      <c r="AL24" s="286">
        <v>16</v>
      </c>
      <c r="AM24" s="286">
        <v>23</v>
      </c>
      <c r="AN24" s="288">
        <v>30</v>
      </c>
      <c r="AO24" s="285">
        <v>6</v>
      </c>
      <c r="AP24" s="286">
        <v>13</v>
      </c>
      <c r="AQ24" s="286">
        <v>20</v>
      </c>
      <c r="AR24" s="286">
        <v>27</v>
      </c>
      <c r="AS24" s="290">
        <v>4</v>
      </c>
      <c r="AT24" s="289">
        <v>11</v>
      </c>
      <c r="AU24" s="286">
        <v>18</v>
      </c>
      <c r="AV24" s="286">
        <v>25</v>
      </c>
      <c r="AW24" s="288">
        <v>1</v>
      </c>
      <c r="AX24" s="289">
        <v>8</v>
      </c>
      <c r="AY24" s="286">
        <v>15</v>
      </c>
      <c r="AZ24" s="286">
        <v>22</v>
      </c>
      <c r="BA24" s="292">
        <v>29</v>
      </c>
      <c r="BB24" s="1268"/>
      <c r="BC24" s="1266"/>
      <c r="BD24" s="1266"/>
      <c r="BE24" s="1266"/>
      <c r="BF24" s="1266"/>
      <c r="BG24" s="1266"/>
      <c r="BH24" s="1266"/>
      <c r="BI24" s="1267"/>
    </row>
    <row r="25" spans="1:88" s="365" customFormat="1" ht="18.600000000000001" customHeight="1" thickBot="1" x14ac:dyDescent="0.3">
      <c r="A25" s="358" t="s">
        <v>20</v>
      </c>
      <c r="B25" s="359" t="s">
        <v>21</v>
      </c>
      <c r="C25" s="360" t="s">
        <v>21</v>
      </c>
      <c r="D25" s="360" t="s">
        <v>21</v>
      </c>
      <c r="E25" s="360" t="s">
        <v>21</v>
      </c>
      <c r="F25" s="361" t="s">
        <v>21</v>
      </c>
      <c r="G25" s="362" t="s">
        <v>21</v>
      </c>
      <c r="H25" s="360" t="s">
        <v>21</v>
      </c>
      <c r="I25" s="360" t="s">
        <v>21</v>
      </c>
      <c r="J25" s="363" t="s">
        <v>21</v>
      </c>
      <c r="K25" s="362" t="s">
        <v>21</v>
      </c>
      <c r="L25" s="360" t="s">
        <v>21</v>
      </c>
      <c r="M25" s="360" t="s">
        <v>21</v>
      </c>
      <c r="N25" s="364" t="s">
        <v>21</v>
      </c>
      <c r="O25" s="359" t="s">
        <v>21</v>
      </c>
      <c r="P25" s="360" t="s">
        <v>21</v>
      </c>
      <c r="Q25" s="360" t="s">
        <v>21</v>
      </c>
      <c r="R25" s="360" t="s">
        <v>21</v>
      </c>
      <c r="S25" s="361" t="s">
        <v>21</v>
      </c>
      <c r="T25" s="362" t="s">
        <v>23</v>
      </c>
      <c r="U25" s="360" t="s">
        <v>23</v>
      </c>
      <c r="V25" s="360" t="s">
        <v>21</v>
      </c>
      <c r="W25" s="364" t="s">
        <v>21</v>
      </c>
      <c r="X25" s="359" t="s">
        <v>21</v>
      </c>
      <c r="Y25" s="360" t="s">
        <v>21</v>
      </c>
      <c r="Z25" s="360" t="s">
        <v>21</v>
      </c>
      <c r="AA25" s="364" t="s">
        <v>21</v>
      </c>
      <c r="AB25" s="821" t="s">
        <v>21</v>
      </c>
      <c r="AC25" s="822" t="s">
        <v>21</v>
      </c>
      <c r="AD25" s="822" t="s">
        <v>21</v>
      </c>
      <c r="AE25" s="822" t="s">
        <v>21</v>
      </c>
      <c r="AF25" s="823" t="s">
        <v>21</v>
      </c>
      <c r="AG25" s="362" t="s">
        <v>21</v>
      </c>
      <c r="AH25" s="360" t="s">
        <v>21</v>
      </c>
      <c r="AI25" s="360" t="s">
        <v>21</v>
      </c>
      <c r="AJ25" s="363" t="s">
        <v>21</v>
      </c>
      <c r="AK25" s="362" t="s">
        <v>21</v>
      </c>
      <c r="AL25" s="360" t="s">
        <v>21</v>
      </c>
      <c r="AM25" s="360" t="s">
        <v>21</v>
      </c>
      <c r="AN25" s="364" t="s">
        <v>21</v>
      </c>
      <c r="AO25" s="821" t="s">
        <v>21</v>
      </c>
      <c r="AP25" s="822" t="s">
        <v>21</v>
      </c>
      <c r="AQ25" s="822" t="s">
        <v>21</v>
      </c>
      <c r="AR25" s="822" t="s">
        <v>23</v>
      </c>
      <c r="AS25" s="824" t="s">
        <v>23</v>
      </c>
      <c r="AT25" s="362" t="s">
        <v>23</v>
      </c>
      <c r="AU25" s="360" t="s">
        <v>23</v>
      </c>
      <c r="AV25" s="360" t="s">
        <v>23</v>
      </c>
      <c r="AW25" s="364" t="s">
        <v>23</v>
      </c>
      <c r="AX25" s="359" t="s">
        <v>23</v>
      </c>
      <c r="AY25" s="360" t="s">
        <v>23</v>
      </c>
      <c r="AZ25" s="360" t="s">
        <v>23</v>
      </c>
      <c r="BA25" s="364" t="s">
        <v>23</v>
      </c>
      <c r="BB25" s="825" t="s">
        <v>20</v>
      </c>
      <c r="BC25" s="826">
        <v>40</v>
      </c>
      <c r="BD25" s="827"/>
      <c r="BE25" s="827"/>
      <c r="BF25" s="827"/>
      <c r="BG25" s="827"/>
      <c r="BH25" s="826">
        <v>12</v>
      </c>
      <c r="BI25" s="828">
        <f>SUM(BC25:BH25)</f>
        <v>52</v>
      </c>
      <c r="BJ25" s="366"/>
      <c r="BK25" s="366"/>
      <c r="BL25" s="366"/>
      <c r="BM25" s="366"/>
      <c r="BN25" s="366"/>
      <c r="BO25" s="366"/>
      <c r="BP25" s="367"/>
      <c r="BQ25" s="367"/>
    </row>
    <row r="26" spans="1:88" ht="19.5" customHeight="1" x14ac:dyDescent="0.25">
      <c r="A26" s="166" t="s">
        <v>145</v>
      </c>
      <c r="B26" s="120" t="s">
        <v>21</v>
      </c>
      <c r="C26" s="121" t="s">
        <v>21</v>
      </c>
      <c r="D26" s="121" t="s">
        <v>21</v>
      </c>
      <c r="E26" s="121" t="s">
        <v>21</v>
      </c>
      <c r="F26" s="122" t="s">
        <v>21</v>
      </c>
      <c r="G26" s="120" t="s">
        <v>21</v>
      </c>
      <c r="H26" s="121" t="s">
        <v>21</v>
      </c>
      <c r="I26" s="121" t="s">
        <v>21</v>
      </c>
      <c r="J26" s="123" t="s">
        <v>21</v>
      </c>
      <c r="K26" s="124" t="s">
        <v>21</v>
      </c>
      <c r="L26" s="121" t="s">
        <v>21</v>
      </c>
      <c r="M26" s="121" t="s">
        <v>21</v>
      </c>
      <c r="N26" s="207" t="s">
        <v>21</v>
      </c>
      <c r="O26" s="208" t="s">
        <v>21</v>
      </c>
      <c r="P26" s="209" t="s">
        <v>21</v>
      </c>
      <c r="Q26" s="829" t="s">
        <v>22</v>
      </c>
      <c r="R26" s="829" t="s">
        <v>22</v>
      </c>
      <c r="S26" s="830" t="s">
        <v>22</v>
      </c>
      <c r="T26" s="211" t="s">
        <v>23</v>
      </c>
      <c r="U26" s="209" t="s">
        <v>23</v>
      </c>
      <c r="V26" s="209" t="s">
        <v>24</v>
      </c>
      <c r="W26" s="207" t="s">
        <v>24</v>
      </c>
      <c r="X26" s="208" t="s">
        <v>24</v>
      </c>
      <c r="Y26" s="209" t="s">
        <v>24</v>
      </c>
      <c r="Z26" s="209" t="s">
        <v>21</v>
      </c>
      <c r="AA26" s="210" t="s">
        <v>21</v>
      </c>
      <c r="AB26" s="831" t="s">
        <v>21</v>
      </c>
      <c r="AC26" s="832" t="s">
        <v>21</v>
      </c>
      <c r="AD26" s="832" t="s">
        <v>21</v>
      </c>
      <c r="AE26" s="832" t="s">
        <v>21</v>
      </c>
      <c r="AF26" s="833" t="s">
        <v>21</v>
      </c>
      <c r="AG26" s="208" t="s">
        <v>21</v>
      </c>
      <c r="AH26" s="209" t="s">
        <v>21</v>
      </c>
      <c r="AI26" s="209" t="s">
        <v>21</v>
      </c>
      <c r="AJ26" s="210" t="s">
        <v>21</v>
      </c>
      <c r="AK26" s="211" t="s">
        <v>21</v>
      </c>
      <c r="AL26" s="209" t="s">
        <v>21</v>
      </c>
      <c r="AM26" s="209" t="s">
        <v>21</v>
      </c>
      <c r="AN26" s="207" t="s">
        <v>21</v>
      </c>
      <c r="AO26" s="834" t="s">
        <v>22</v>
      </c>
      <c r="AP26" s="829" t="s">
        <v>22</v>
      </c>
      <c r="AQ26" s="829" t="s">
        <v>22</v>
      </c>
      <c r="AR26" s="209" t="s">
        <v>23</v>
      </c>
      <c r="AS26" s="123" t="s">
        <v>23</v>
      </c>
      <c r="AT26" s="124" t="s">
        <v>23</v>
      </c>
      <c r="AU26" s="121" t="s">
        <v>23</v>
      </c>
      <c r="AV26" s="121" t="s">
        <v>23</v>
      </c>
      <c r="AW26" s="122" t="s">
        <v>23</v>
      </c>
      <c r="AX26" s="120" t="s">
        <v>23</v>
      </c>
      <c r="AY26" s="121" t="s">
        <v>23</v>
      </c>
      <c r="AZ26" s="121" t="s">
        <v>23</v>
      </c>
      <c r="BA26" s="122" t="s">
        <v>23</v>
      </c>
      <c r="BB26" s="344" t="s">
        <v>145</v>
      </c>
      <c r="BC26" s="540">
        <v>30</v>
      </c>
      <c r="BD26" s="540">
        <v>6</v>
      </c>
      <c r="BE26" s="540">
        <v>4</v>
      </c>
      <c r="BF26" s="540"/>
      <c r="BG26" s="540"/>
      <c r="BH26" s="540">
        <v>12</v>
      </c>
      <c r="BI26" s="541">
        <f>SUM(BC26:BH26)</f>
        <v>52</v>
      </c>
    </row>
    <row r="27" spans="1:88" ht="19.5" customHeight="1" thickBot="1" x14ac:dyDescent="0.3">
      <c r="A27" s="167" t="s">
        <v>152</v>
      </c>
      <c r="B27" s="125" t="s">
        <v>21</v>
      </c>
      <c r="C27" s="93" t="s">
        <v>21</v>
      </c>
      <c r="D27" s="93" t="s">
        <v>21</v>
      </c>
      <c r="E27" s="93" t="s">
        <v>21</v>
      </c>
      <c r="F27" s="126" t="s">
        <v>21</v>
      </c>
      <c r="G27" s="125" t="s">
        <v>21</v>
      </c>
      <c r="H27" s="93" t="s">
        <v>21</v>
      </c>
      <c r="I27" s="93" t="s">
        <v>21</v>
      </c>
      <c r="J27" s="127" t="s">
        <v>21</v>
      </c>
      <c r="K27" s="128" t="s">
        <v>21</v>
      </c>
      <c r="L27" s="93" t="s">
        <v>21</v>
      </c>
      <c r="M27" s="93" t="s">
        <v>21</v>
      </c>
      <c r="N27" s="212" t="s">
        <v>21</v>
      </c>
      <c r="O27" s="213" t="s">
        <v>21</v>
      </c>
      <c r="P27" s="214" t="s">
        <v>21</v>
      </c>
      <c r="Q27" s="214" t="s">
        <v>22</v>
      </c>
      <c r="R27" s="214" t="s">
        <v>22</v>
      </c>
      <c r="S27" s="215" t="s">
        <v>22</v>
      </c>
      <c r="T27" s="216" t="s">
        <v>23</v>
      </c>
      <c r="U27" s="214" t="s">
        <v>23</v>
      </c>
      <c r="V27" s="214" t="s">
        <v>24</v>
      </c>
      <c r="W27" s="212" t="s">
        <v>24</v>
      </c>
      <c r="X27" s="213" t="s">
        <v>24</v>
      </c>
      <c r="Y27" s="214" t="s">
        <v>24</v>
      </c>
      <c r="Z27" s="214" t="s">
        <v>21</v>
      </c>
      <c r="AA27" s="215" t="s">
        <v>21</v>
      </c>
      <c r="AB27" s="216" t="s">
        <v>21</v>
      </c>
      <c r="AC27" s="214" t="s">
        <v>21</v>
      </c>
      <c r="AD27" s="214" t="s">
        <v>21</v>
      </c>
      <c r="AE27" s="214" t="s">
        <v>21</v>
      </c>
      <c r="AF27" s="212" t="s">
        <v>21</v>
      </c>
      <c r="AG27" s="213" t="s">
        <v>21</v>
      </c>
      <c r="AH27" s="214" t="s">
        <v>21</v>
      </c>
      <c r="AI27" s="214" t="s">
        <v>21</v>
      </c>
      <c r="AJ27" s="215" t="s">
        <v>21</v>
      </c>
      <c r="AK27" s="216" t="s">
        <v>21</v>
      </c>
      <c r="AL27" s="214" t="s">
        <v>21</v>
      </c>
      <c r="AM27" s="214" t="s">
        <v>21</v>
      </c>
      <c r="AN27" s="212" t="s">
        <v>22</v>
      </c>
      <c r="AO27" s="213" t="s">
        <v>22</v>
      </c>
      <c r="AP27" s="214" t="s">
        <v>22</v>
      </c>
      <c r="AQ27" s="835" t="s">
        <v>82</v>
      </c>
      <c r="AR27" s="214"/>
      <c r="AS27" s="127"/>
      <c r="AT27" s="128"/>
      <c r="AU27" s="93"/>
      <c r="AV27" s="93"/>
      <c r="AW27" s="126"/>
      <c r="AX27" s="125"/>
      <c r="AY27" s="93"/>
      <c r="AZ27" s="93"/>
      <c r="BA27" s="126"/>
      <c r="BB27" s="836" t="s">
        <v>152</v>
      </c>
      <c r="BC27" s="535">
        <v>29</v>
      </c>
      <c r="BD27" s="535">
        <v>6</v>
      </c>
      <c r="BE27" s="535">
        <v>4</v>
      </c>
      <c r="BF27" s="535"/>
      <c r="BG27" s="535">
        <v>1</v>
      </c>
      <c r="BH27" s="535">
        <v>2</v>
      </c>
      <c r="BI27" s="536">
        <f>SUM(BC27:BH27)</f>
        <v>42</v>
      </c>
    </row>
    <row r="28" spans="1:88" ht="16.2" customHeight="1" thickBot="1" x14ac:dyDescent="0.3">
      <c r="A28" s="568" t="s">
        <v>189</v>
      </c>
      <c r="B28" s="569"/>
      <c r="C28" s="569"/>
      <c r="D28" s="569"/>
      <c r="E28" s="837" t="s">
        <v>190</v>
      </c>
      <c r="F28" s="574" t="s">
        <v>191</v>
      </c>
      <c r="G28" s="569"/>
      <c r="H28" s="569"/>
      <c r="I28" s="569"/>
      <c r="J28" s="569"/>
      <c r="K28" s="569"/>
      <c r="L28" s="569"/>
      <c r="M28" s="837" t="s">
        <v>192</v>
      </c>
      <c r="N28" s="574" t="s">
        <v>193</v>
      </c>
      <c r="O28" s="573"/>
      <c r="P28" s="573"/>
      <c r="Q28" s="573"/>
      <c r="R28" s="574"/>
      <c r="S28" s="575"/>
      <c r="T28" s="576" t="s">
        <v>194</v>
      </c>
      <c r="U28" s="572" t="s">
        <v>195</v>
      </c>
      <c r="V28" s="574"/>
      <c r="W28" s="574"/>
      <c r="X28" s="573"/>
      <c r="Y28" s="575"/>
      <c r="Z28" s="576" t="s">
        <v>196</v>
      </c>
      <c r="AA28" s="572" t="s">
        <v>197</v>
      </c>
      <c r="AB28" s="574"/>
      <c r="AC28" s="574"/>
      <c r="AD28" s="575"/>
      <c r="AE28" s="576" t="s">
        <v>198</v>
      </c>
      <c r="AF28" s="572" t="s">
        <v>199</v>
      </c>
      <c r="AG28" s="574"/>
      <c r="AH28" s="574"/>
      <c r="AI28" s="574"/>
      <c r="AJ28" s="574"/>
      <c r="AK28" s="574"/>
      <c r="AL28" s="574"/>
      <c r="AM28" s="575"/>
      <c r="AN28" s="576" t="s">
        <v>200</v>
      </c>
      <c r="AO28" s="572" t="s">
        <v>201</v>
      </c>
      <c r="AP28" s="573"/>
      <c r="AQ28" s="569"/>
      <c r="AR28" s="569"/>
      <c r="AS28" s="569"/>
      <c r="AT28" s="569"/>
      <c r="AU28" s="569"/>
      <c r="AV28" s="573"/>
      <c r="AW28" s="577"/>
      <c r="AX28" s="578" t="s">
        <v>82</v>
      </c>
      <c r="AY28" s="1111" t="s">
        <v>202</v>
      </c>
      <c r="AZ28" s="1112"/>
      <c r="BA28" s="1112"/>
      <c r="BB28" s="341" t="s">
        <v>51</v>
      </c>
      <c r="BC28" s="34">
        <f>SUM(BC25:BC27)</f>
        <v>99</v>
      </c>
      <c r="BD28" s="34">
        <f t="shared" ref="BD28:BI28" si="0">SUM(BD25:BD27)</f>
        <v>12</v>
      </c>
      <c r="BE28" s="34">
        <f t="shared" si="0"/>
        <v>8</v>
      </c>
      <c r="BF28" s="34">
        <f t="shared" si="0"/>
        <v>0</v>
      </c>
      <c r="BG28" s="34">
        <f t="shared" si="0"/>
        <v>1</v>
      </c>
      <c r="BH28" s="34">
        <f t="shared" si="0"/>
        <v>26</v>
      </c>
      <c r="BI28" s="34">
        <f t="shared" si="0"/>
        <v>146</v>
      </c>
    </row>
    <row r="29" spans="1:88" s="840" customFormat="1" ht="12.75" customHeight="1" x14ac:dyDescent="0.3">
      <c r="A29" s="1261"/>
      <c r="B29" s="1262"/>
      <c r="C29" s="1262"/>
      <c r="D29" s="1262"/>
      <c r="E29" s="1262"/>
      <c r="F29" s="1262"/>
      <c r="G29" s="1262"/>
      <c r="H29" s="1262"/>
      <c r="I29" s="1262"/>
      <c r="J29" s="1262"/>
      <c r="K29" s="1262"/>
      <c r="L29" s="1262"/>
      <c r="M29" s="1262"/>
      <c r="N29" s="1262"/>
      <c r="O29" s="1262"/>
      <c r="P29" s="1262"/>
      <c r="Q29" s="1262"/>
      <c r="R29" s="1262"/>
      <c r="S29" s="1262"/>
      <c r="T29" s="1262"/>
      <c r="U29" s="1262"/>
      <c r="V29" s="1262"/>
      <c r="W29" s="1262"/>
      <c r="X29" s="1262"/>
      <c r="Y29" s="1262"/>
      <c r="Z29" s="1262"/>
      <c r="AA29" s="1262"/>
      <c r="AB29" s="1262"/>
      <c r="AC29" s="1262"/>
      <c r="AD29" s="1262"/>
      <c r="AE29" s="1262"/>
      <c r="AF29" s="1262"/>
      <c r="AG29" s="1262"/>
      <c r="AH29" s="838"/>
      <c r="AI29" s="838"/>
      <c r="AJ29" s="838"/>
      <c r="AK29" s="838"/>
      <c r="AL29" s="838"/>
      <c r="AM29" s="838"/>
      <c r="AN29" s="838"/>
      <c r="AO29" s="838"/>
      <c r="AP29" s="838"/>
      <c r="AQ29" s="838"/>
      <c r="AR29" s="838"/>
      <c r="AS29" s="838"/>
      <c r="AT29" s="838"/>
      <c r="AU29" s="838"/>
      <c r="AV29" s="838"/>
      <c r="AW29" s="838"/>
      <c r="AX29" s="838"/>
      <c r="AY29" s="838"/>
      <c r="AZ29" s="838"/>
      <c r="BA29" s="838"/>
      <c r="BB29" s="839"/>
    </row>
    <row r="30" spans="1:88" s="548" customFormat="1" ht="21.75" customHeight="1" thickBot="1" x14ac:dyDescent="0.25">
      <c r="A30" s="585"/>
      <c r="B30" s="1113" t="s">
        <v>203</v>
      </c>
      <c r="C30" s="1113"/>
      <c r="D30" s="1113"/>
      <c r="E30" s="1113"/>
      <c r="F30" s="1113"/>
      <c r="G30" s="1113"/>
      <c r="H30" s="1113"/>
      <c r="I30" s="1113"/>
      <c r="J30" s="1113"/>
      <c r="K30" s="1113"/>
      <c r="L30" s="1113"/>
      <c r="M30" s="585"/>
      <c r="N30" s="585"/>
      <c r="O30" s="585"/>
      <c r="P30" s="585"/>
      <c r="Q30" s="586"/>
      <c r="R30" s="586"/>
      <c r="S30" s="586"/>
      <c r="T30" s="585"/>
      <c r="U30" s="585"/>
      <c r="V30" s="585"/>
      <c r="W30" s="585"/>
      <c r="X30" s="585"/>
      <c r="Y30" s="585"/>
      <c r="Z30" s="585"/>
      <c r="AA30" s="585"/>
      <c r="AB30" s="1114" t="s">
        <v>204</v>
      </c>
      <c r="AC30" s="1114"/>
      <c r="AD30" s="1114"/>
      <c r="AE30" s="1114"/>
      <c r="AF30" s="1114"/>
      <c r="AG30" s="1114"/>
      <c r="AH30" s="1114"/>
      <c r="AI30" s="1114"/>
      <c r="AJ30" s="1114"/>
      <c r="AK30" s="1114"/>
      <c r="AL30" s="1114"/>
      <c r="AM30" s="1114"/>
      <c r="AN30" s="1114"/>
      <c r="AO30" s="1114"/>
      <c r="AP30" s="1114"/>
      <c r="AQ30" s="1114"/>
      <c r="AR30" s="1114"/>
      <c r="AS30" s="1114"/>
      <c r="AT30" s="1114"/>
      <c r="AU30" s="1114"/>
      <c r="AV30" s="1114"/>
      <c r="AW30" s="1114"/>
      <c r="AX30" s="1114"/>
      <c r="AY30" s="1114"/>
      <c r="AZ30" s="1114"/>
      <c r="BA30" s="1114"/>
      <c r="BB30" s="1114"/>
      <c r="BC30" s="1114"/>
      <c r="BD30" s="1114"/>
      <c r="BE30" s="1114"/>
      <c r="BF30" s="1114"/>
      <c r="BG30" s="1114"/>
      <c r="BH30" s="1114"/>
      <c r="BI30" s="1114"/>
    </row>
    <row r="31" spans="1:88" s="548" customFormat="1" ht="42.6" customHeight="1" x14ac:dyDescent="0.2">
      <c r="A31" s="588"/>
      <c r="B31" s="1121" t="s">
        <v>205</v>
      </c>
      <c r="C31" s="1122"/>
      <c r="D31" s="1122"/>
      <c r="E31" s="1122"/>
      <c r="F31" s="1122"/>
      <c r="G31" s="1122"/>
      <c r="H31" s="1123"/>
      <c r="I31" s="589" t="s">
        <v>29</v>
      </c>
      <c r="J31" s="589"/>
      <c r="K31" s="589" t="s">
        <v>30</v>
      </c>
      <c r="L31" s="590"/>
      <c r="M31" s="591"/>
      <c r="N31" s="591"/>
      <c r="O31" s="592"/>
      <c r="P31" s="592"/>
      <c r="Q31" s="593"/>
      <c r="R31" s="594"/>
      <c r="S31" s="595"/>
      <c r="T31" s="593"/>
      <c r="U31" s="593"/>
      <c r="V31" s="593"/>
      <c r="W31" s="593"/>
      <c r="X31" s="593"/>
      <c r="Y31" s="593"/>
      <c r="Z31" s="593"/>
      <c r="AA31" s="596"/>
      <c r="AB31" s="1263" t="s">
        <v>254</v>
      </c>
      <c r="AC31" s="1264"/>
      <c r="AD31" s="1264"/>
      <c r="AE31" s="1264"/>
      <c r="AF31" s="1264"/>
      <c r="AG31" s="1264"/>
      <c r="AH31" s="1264"/>
      <c r="AI31" s="1264"/>
      <c r="AJ31" s="1264"/>
      <c r="AK31" s="1264"/>
      <c r="AL31" s="1264"/>
      <c r="AM31" s="1264"/>
      <c r="AN31" s="1264"/>
      <c r="AO31" s="1264"/>
      <c r="AP31" s="1264"/>
      <c r="AQ31" s="1265"/>
      <c r="AR31" s="593"/>
      <c r="AS31" s="1115" t="s">
        <v>206</v>
      </c>
      <c r="AT31" s="1116"/>
      <c r="AU31" s="1116"/>
      <c r="AV31" s="1116"/>
      <c r="AW31" s="1116"/>
      <c r="AX31" s="1116"/>
      <c r="AY31" s="1116"/>
      <c r="AZ31" s="1116"/>
      <c r="BA31" s="1116"/>
      <c r="BB31" s="1116"/>
      <c r="BC31" s="1116"/>
      <c r="BD31" s="1116"/>
      <c r="BE31" s="1116"/>
      <c r="BF31" s="1116"/>
      <c r="BG31" s="1116"/>
      <c r="BH31" s="598" t="s">
        <v>29</v>
      </c>
      <c r="BI31" s="599" t="s">
        <v>40</v>
      </c>
    </row>
    <row r="32" spans="1:88" s="548" customFormat="1" ht="19.8" customHeight="1" x14ac:dyDescent="0.2">
      <c r="A32" s="588"/>
      <c r="B32" s="1124" t="s">
        <v>110</v>
      </c>
      <c r="C32" s="1125"/>
      <c r="D32" s="1125"/>
      <c r="E32" s="1125"/>
      <c r="F32" s="1125"/>
      <c r="G32" s="1125"/>
      <c r="H32" s="1125"/>
      <c r="I32" s="1260">
        <v>3.4</v>
      </c>
      <c r="J32" s="1260"/>
      <c r="K32" s="1126">
        <v>4</v>
      </c>
      <c r="L32" s="1127"/>
      <c r="M32" s="591"/>
      <c r="N32" s="591"/>
      <c r="O32" s="592"/>
      <c r="P32" s="592"/>
      <c r="Q32" s="593"/>
      <c r="R32" s="594"/>
      <c r="S32" s="595"/>
      <c r="AB32" s="1117" t="s">
        <v>255</v>
      </c>
      <c r="AC32" s="1118"/>
      <c r="AD32" s="1118"/>
      <c r="AE32" s="1118"/>
      <c r="AF32" s="1118"/>
      <c r="AG32" s="1118"/>
      <c r="AH32" s="1118"/>
      <c r="AI32" s="1118" t="s">
        <v>256</v>
      </c>
      <c r="AJ32" s="1118"/>
      <c r="AK32" s="1118"/>
      <c r="AL32" s="1118"/>
      <c r="AM32" s="1118"/>
      <c r="AN32" s="1118"/>
      <c r="AO32" s="1118"/>
      <c r="AP32" s="1118" t="s">
        <v>29</v>
      </c>
      <c r="AQ32" s="1253"/>
      <c r="AR32" s="593"/>
      <c r="AS32" s="1117" t="s">
        <v>93</v>
      </c>
      <c r="AT32" s="1118"/>
      <c r="AU32" s="1118"/>
      <c r="AV32" s="1118"/>
      <c r="AW32" s="1118"/>
      <c r="AX32" s="1118"/>
      <c r="AY32" s="1118"/>
      <c r="AZ32" s="1118"/>
      <c r="BA32" s="1118"/>
      <c r="BB32" s="1074" t="s">
        <v>92</v>
      </c>
      <c r="BC32" s="1075"/>
      <c r="BD32" s="1075"/>
      <c r="BE32" s="1075"/>
      <c r="BF32" s="1075"/>
      <c r="BG32" s="1075"/>
      <c r="BH32" s="1254">
        <v>6</v>
      </c>
      <c r="BI32" s="1080">
        <v>2</v>
      </c>
    </row>
    <row r="33" spans="1:61" s="365" customFormat="1" ht="19.8" customHeight="1" thickBot="1" x14ac:dyDescent="0.3">
      <c r="A33" s="588"/>
      <c r="B33" s="1082" t="s">
        <v>31</v>
      </c>
      <c r="C33" s="1083"/>
      <c r="D33" s="1083"/>
      <c r="E33" s="1083"/>
      <c r="F33" s="1083"/>
      <c r="G33" s="1083"/>
      <c r="H33" s="1083"/>
      <c r="I33" s="1247">
        <v>5.6</v>
      </c>
      <c r="J33" s="1247"/>
      <c r="K33" s="1084">
        <v>4</v>
      </c>
      <c r="L33" s="1085"/>
      <c r="M33" s="588"/>
      <c r="N33" s="588"/>
      <c r="O33" s="584"/>
      <c r="P33" s="584"/>
      <c r="Q33" s="600"/>
      <c r="R33" s="601"/>
      <c r="S33" s="573"/>
      <c r="AB33" s="1248" t="s">
        <v>257</v>
      </c>
      <c r="AC33" s="1174"/>
      <c r="AD33" s="1174"/>
      <c r="AE33" s="1174"/>
      <c r="AF33" s="1174"/>
      <c r="AG33" s="1174"/>
      <c r="AH33" s="1174"/>
      <c r="AI33" s="1251" t="s">
        <v>258</v>
      </c>
      <c r="AJ33" s="1251"/>
      <c r="AK33" s="1251"/>
      <c r="AL33" s="1251"/>
      <c r="AM33" s="1251"/>
      <c r="AN33" s="1251"/>
      <c r="AO33" s="1251"/>
      <c r="AP33" s="1256">
        <v>4</v>
      </c>
      <c r="AQ33" s="1257"/>
      <c r="AR33" s="603"/>
      <c r="AS33" s="1117"/>
      <c r="AT33" s="1118"/>
      <c r="AU33" s="1118"/>
      <c r="AV33" s="1118"/>
      <c r="AW33" s="1118"/>
      <c r="AX33" s="1118"/>
      <c r="AY33" s="1118"/>
      <c r="AZ33" s="1118"/>
      <c r="BA33" s="1118"/>
      <c r="BB33" s="1074"/>
      <c r="BC33" s="1075"/>
      <c r="BD33" s="1075"/>
      <c r="BE33" s="1075"/>
      <c r="BF33" s="1075"/>
      <c r="BG33" s="1075"/>
      <c r="BH33" s="1254"/>
      <c r="BI33" s="1080"/>
    </row>
    <row r="34" spans="1:61" s="365" customFormat="1" ht="15.75" customHeight="1" thickBot="1" x14ac:dyDescent="0.3">
      <c r="A34" s="588"/>
      <c r="B34" s="588"/>
      <c r="C34" s="588"/>
      <c r="D34" s="588"/>
      <c r="E34" s="588"/>
      <c r="F34" s="588"/>
      <c r="G34" s="588"/>
      <c r="H34" s="588"/>
      <c r="I34" s="588"/>
      <c r="J34" s="588"/>
      <c r="K34" s="588"/>
      <c r="L34" s="588"/>
      <c r="M34" s="588"/>
      <c r="N34" s="588"/>
      <c r="O34" s="584"/>
      <c r="P34" s="584"/>
      <c r="Q34" s="600"/>
      <c r="R34" s="601"/>
      <c r="S34" s="573"/>
      <c r="AB34" s="1249"/>
      <c r="AC34" s="1250"/>
      <c r="AD34" s="1250"/>
      <c r="AE34" s="1250"/>
      <c r="AF34" s="1250"/>
      <c r="AG34" s="1250"/>
      <c r="AH34" s="1250"/>
      <c r="AI34" s="1252"/>
      <c r="AJ34" s="1252"/>
      <c r="AK34" s="1252"/>
      <c r="AL34" s="1252"/>
      <c r="AM34" s="1252"/>
      <c r="AN34" s="1252"/>
      <c r="AO34" s="1252"/>
      <c r="AP34" s="1258"/>
      <c r="AQ34" s="1259"/>
      <c r="AR34" s="604"/>
      <c r="AS34" s="1119"/>
      <c r="AT34" s="1120"/>
      <c r="AU34" s="1120"/>
      <c r="AV34" s="1120"/>
      <c r="AW34" s="1120"/>
      <c r="AX34" s="1120"/>
      <c r="AY34" s="1120"/>
      <c r="AZ34" s="1120"/>
      <c r="BA34" s="1120"/>
      <c r="BB34" s="1076"/>
      <c r="BC34" s="1077"/>
      <c r="BD34" s="1077"/>
      <c r="BE34" s="1077"/>
      <c r="BF34" s="1077"/>
      <c r="BG34" s="1077"/>
      <c r="BH34" s="1255"/>
      <c r="BI34" s="1081"/>
    </row>
    <row r="35" spans="1:61" s="840" customFormat="1" x14ac:dyDescent="0.25"/>
    <row r="36" spans="1:61" s="25" customFormat="1" ht="18" customHeight="1" x14ac:dyDescent="0.2">
      <c r="A36" s="369"/>
      <c r="B36" s="325"/>
      <c r="C36" s="325"/>
      <c r="D36" s="325"/>
      <c r="E36" s="325"/>
      <c r="F36" s="325"/>
      <c r="G36" s="325"/>
      <c r="H36" s="325"/>
      <c r="I36" s="8"/>
      <c r="J36" s="8"/>
      <c r="K36" s="8"/>
      <c r="L36" s="8"/>
      <c r="M36" s="8"/>
      <c r="N36" s="8"/>
      <c r="O36" s="27"/>
      <c r="P36" s="27"/>
      <c r="Q36" s="28"/>
      <c r="R36" s="28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8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</row>
    <row r="37" spans="1:61" s="25" customFormat="1" ht="18" customHeight="1" x14ac:dyDescent="0.2">
      <c r="A37" s="9"/>
      <c r="B37" s="325"/>
      <c r="C37" s="325"/>
      <c r="D37" s="325"/>
      <c r="E37" s="325"/>
      <c r="F37" s="325"/>
      <c r="G37" s="325"/>
      <c r="H37" s="325"/>
      <c r="I37" s="9"/>
      <c r="J37" s="9"/>
      <c r="K37" s="9"/>
      <c r="L37" s="9"/>
      <c r="M37" s="9"/>
      <c r="N37" s="9"/>
      <c r="O37" s="9"/>
      <c r="P37" s="9"/>
      <c r="Q37" s="28"/>
      <c r="R37" s="28"/>
      <c r="S37" s="323"/>
      <c r="T37" s="323"/>
      <c r="U37" s="323"/>
      <c r="V37" s="323"/>
      <c r="W37" s="323"/>
      <c r="X37" s="323"/>
      <c r="Y37" s="323"/>
      <c r="Z37" s="323"/>
      <c r="AA37" s="323"/>
      <c r="AB37" s="323"/>
      <c r="AC37" s="10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  <c r="AT37" s="129"/>
      <c r="AU37" s="129"/>
      <c r="AV37" s="129"/>
      <c r="AW37" s="129"/>
      <c r="AX37" s="129"/>
    </row>
    <row r="38" spans="1:61" s="25" customFormat="1" ht="27.75" customHeight="1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8"/>
      <c r="R38" s="28"/>
      <c r="AG38" s="26"/>
    </row>
    <row r="39" spans="1:61" x14ac:dyDescent="0.25">
      <c r="A39" s="1067"/>
      <c r="B39" s="1067"/>
      <c r="C39" s="1067"/>
      <c r="D39" s="1067"/>
      <c r="E39" s="1067"/>
      <c r="F39" s="1067"/>
      <c r="G39" s="1067"/>
      <c r="H39" s="1067"/>
      <c r="I39" s="1067"/>
      <c r="J39" s="1067"/>
      <c r="K39" s="1067"/>
      <c r="L39" s="1067"/>
      <c r="M39" s="1067"/>
      <c r="N39" s="1067"/>
      <c r="O39" s="1067"/>
      <c r="P39" s="1067"/>
      <c r="Q39" s="1067"/>
      <c r="R39" s="1067"/>
      <c r="S39" s="1067"/>
      <c r="T39" s="1067"/>
      <c r="U39" s="1067"/>
      <c r="V39" s="1067"/>
      <c r="W39" s="1067"/>
      <c r="X39" s="1067"/>
      <c r="Y39" s="1067"/>
      <c r="Z39" s="1067"/>
      <c r="AA39" s="1067"/>
      <c r="AB39" s="1067"/>
      <c r="AC39" s="1067"/>
      <c r="AD39" s="1067"/>
      <c r="AE39" s="1067"/>
      <c r="AF39" s="1067"/>
      <c r="AG39" s="1067"/>
      <c r="AH39" s="1067"/>
      <c r="AI39" s="1067"/>
      <c r="AJ39" s="1067"/>
      <c r="AK39" s="1067"/>
      <c r="AL39" s="1067"/>
      <c r="AM39" s="1067"/>
      <c r="AN39" s="1067"/>
      <c r="AO39" s="1067"/>
      <c r="AP39" s="1067"/>
      <c r="AQ39" s="1067"/>
      <c r="AR39" s="1067"/>
      <c r="AS39" s="1067"/>
      <c r="AT39" s="1067"/>
      <c r="AU39" s="1067"/>
      <c r="AV39" s="1067"/>
      <c r="AW39" s="1067"/>
      <c r="AX39" s="1067"/>
      <c r="AY39" s="1067"/>
      <c r="AZ39" s="1067"/>
      <c r="BA39" s="1067"/>
      <c r="BB39" s="1067"/>
      <c r="BC39" s="1067"/>
      <c r="BD39" s="1067"/>
      <c r="BE39" s="1067"/>
      <c r="BF39" s="1067"/>
      <c r="BG39" s="1067"/>
      <c r="BH39" s="1067"/>
      <c r="BI39" s="1067"/>
    </row>
  </sheetData>
  <mergeCells count="80">
    <mergeCell ref="I1:AQ1"/>
    <mergeCell ref="I2:AQ2"/>
    <mergeCell ref="P3:AJ3"/>
    <mergeCell ref="A4:H4"/>
    <mergeCell ref="P4:AJ4"/>
    <mergeCell ref="AQ4:AX4"/>
    <mergeCell ref="AQ9:AZ9"/>
    <mergeCell ref="AQ7:BA7"/>
    <mergeCell ref="AQ8:BA8"/>
    <mergeCell ref="A5:H5"/>
    <mergeCell ref="L5:AM5"/>
    <mergeCell ref="A6:H6"/>
    <mergeCell ref="L6:AM6"/>
    <mergeCell ref="AQ5:AX5"/>
    <mergeCell ref="AQ6:AX6"/>
    <mergeCell ref="A7:H7"/>
    <mergeCell ref="L7:AM7"/>
    <mergeCell ref="L8:AM8"/>
    <mergeCell ref="A9:K9"/>
    <mergeCell ref="L9:AM9"/>
    <mergeCell ref="A10:K10"/>
    <mergeCell ref="L10:AM10"/>
    <mergeCell ref="AQ10:AZ10"/>
    <mergeCell ref="L11:AM11"/>
    <mergeCell ref="G12:X12"/>
    <mergeCell ref="AI12:AZ12"/>
    <mergeCell ref="G14:X14"/>
    <mergeCell ref="AI14:AZ14"/>
    <mergeCell ref="G16:X16"/>
    <mergeCell ref="AI16:AZ16"/>
    <mergeCell ref="G18:X18"/>
    <mergeCell ref="AI18:AZ18"/>
    <mergeCell ref="A39:BI39"/>
    <mergeCell ref="BW18:CJ18"/>
    <mergeCell ref="A20:BA20"/>
    <mergeCell ref="B21:F21"/>
    <mergeCell ref="G21:J21"/>
    <mergeCell ref="K21:N21"/>
    <mergeCell ref="O21:S21"/>
    <mergeCell ref="T21:W21"/>
    <mergeCell ref="X21:AA21"/>
    <mergeCell ref="AB21:AF21"/>
    <mergeCell ref="AG21:AJ21"/>
    <mergeCell ref="AK21:AN21"/>
    <mergeCell ref="AO21:AS21"/>
    <mergeCell ref="AT21:AW21"/>
    <mergeCell ref="AX21:BA21"/>
    <mergeCell ref="BB20:BI21"/>
    <mergeCell ref="A22:A24"/>
    <mergeCell ref="BB22:BB24"/>
    <mergeCell ref="BC22:BC24"/>
    <mergeCell ref="BD22:BD24"/>
    <mergeCell ref="BE22:BE24"/>
    <mergeCell ref="BF22:BF24"/>
    <mergeCell ref="BG22:BG24"/>
    <mergeCell ref="BH22:BH24"/>
    <mergeCell ref="BI22:BI24"/>
    <mergeCell ref="AY28:BA28"/>
    <mergeCell ref="A29:AG29"/>
    <mergeCell ref="B30:L30"/>
    <mergeCell ref="AB30:BI30"/>
    <mergeCell ref="B31:H31"/>
    <mergeCell ref="AB31:AQ31"/>
    <mergeCell ref="AS31:BG31"/>
    <mergeCell ref="B32:H32"/>
    <mergeCell ref="I32:J32"/>
    <mergeCell ref="K32:L32"/>
    <mergeCell ref="AB32:AH32"/>
    <mergeCell ref="AI32:AO32"/>
    <mergeCell ref="AP32:AQ32"/>
    <mergeCell ref="AS32:BA34"/>
    <mergeCell ref="BB32:BG34"/>
    <mergeCell ref="BH32:BH34"/>
    <mergeCell ref="BI32:BI34"/>
    <mergeCell ref="AP33:AQ34"/>
    <mergeCell ref="B33:H33"/>
    <mergeCell ref="I33:J33"/>
    <mergeCell ref="K33:L33"/>
    <mergeCell ref="AB33:AH34"/>
    <mergeCell ref="AI33:AO34"/>
  </mergeCells>
  <pageMargins left="0.7" right="0.7" top="0.75" bottom="0.75" header="0.3" footer="0.3"/>
  <pageSetup paperSize="9" scale="3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131"/>
  <sheetViews>
    <sheetView tabSelected="1" view="pageBreakPreview" zoomScale="60" zoomScaleNormal="70" workbookViewId="0">
      <selection activeCell="AG20" sqref="AG20"/>
    </sheetView>
  </sheetViews>
  <sheetFormatPr defaultColWidth="9.21875" defaultRowHeight="13.2" x14ac:dyDescent="0.3"/>
  <cols>
    <col min="1" max="1" width="8.44140625" style="844" customWidth="1"/>
    <col min="2" max="2" width="52.21875" style="844" customWidth="1"/>
    <col min="3" max="3" width="4.5546875" style="844" customWidth="1"/>
    <col min="4" max="4" width="6.77734375" style="844" customWidth="1"/>
    <col min="5" max="6" width="5.21875" style="844" customWidth="1"/>
    <col min="7" max="7" width="6.77734375" style="844" customWidth="1"/>
    <col min="8" max="8" width="8.21875" style="844" bestFit="1" customWidth="1"/>
    <col min="9" max="9" width="6.5546875" style="844" customWidth="1"/>
    <col min="10" max="10" width="5.77734375" style="844" customWidth="1"/>
    <col min="11" max="12" width="5.21875" style="844" customWidth="1"/>
    <col min="13" max="13" width="6.5546875" style="844" customWidth="1"/>
    <col min="14" max="14" width="5.21875" style="844" customWidth="1"/>
    <col min="15" max="15" width="6.77734375" style="844" customWidth="1"/>
    <col min="16" max="16" width="5.21875" style="844" customWidth="1"/>
    <col min="17" max="17" width="6.44140625" style="844" customWidth="1"/>
    <col min="18" max="18" width="5.21875" style="844" customWidth="1"/>
    <col min="19" max="19" width="6.44140625" style="844" customWidth="1"/>
    <col min="20" max="20" width="5.21875" style="844" customWidth="1"/>
    <col min="21" max="21" width="6.44140625" style="844" customWidth="1"/>
    <col min="22" max="22" width="5.21875" style="844" customWidth="1"/>
    <col min="23" max="23" width="6.44140625" style="844" customWidth="1"/>
    <col min="24" max="24" width="5" style="357" customWidth="1"/>
    <col min="25" max="25" width="6.44140625" style="357" customWidth="1"/>
    <col min="26" max="26" width="5" style="357" customWidth="1"/>
    <col min="27" max="27" width="6.44140625" style="357" customWidth="1"/>
    <col min="28" max="28" width="7.21875" style="844" bestFit="1" customWidth="1"/>
    <col min="29" max="29" width="7.21875" style="844" customWidth="1"/>
    <col min="30" max="33" width="7.21875" style="357" bestFit="1" customWidth="1"/>
    <col min="34" max="34" width="9.21875" style="843"/>
    <col min="35" max="35" width="12.77734375" style="844" bestFit="1" customWidth="1"/>
    <col min="36" max="256" width="9.21875" style="844"/>
    <col min="257" max="257" width="8.44140625" style="844" customWidth="1"/>
    <col min="258" max="258" width="52.21875" style="844" customWidth="1"/>
    <col min="259" max="259" width="4.5546875" style="844" customWidth="1"/>
    <col min="260" max="260" width="6.77734375" style="844" customWidth="1"/>
    <col min="261" max="262" width="5.21875" style="844" customWidth="1"/>
    <col min="263" max="263" width="6.77734375" style="844" customWidth="1"/>
    <col min="264" max="264" width="8.21875" style="844" bestFit="1" customWidth="1"/>
    <col min="265" max="265" width="6.5546875" style="844" customWidth="1"/>
    <col min="266" max="266" width="5.77734375" style="844" customWidth="1"/>
    <col min="267" max="268" width="5.21875" style="844" customWidth="1"/>
    <col min="269" max="269" width="6.5546875" style="844" customWidth="1"/>
    <col min="270" max="270" width="5.21875" style="844" customWidth="1"/>
    <col min="271" max="271" width="6.77734375" style="844" customWidth="1"/>
    <col min="272" max="272" width="5.21875" style="844" customWidth="1"/>
    <col min="273" max="273" width="6.44140625" style="844" customWidth="1"/>
    <col min="274" max="274" width="5.21875" style="844" customWidth="1"/>
    <col min="275" max="275" width="6.44140625" style="844" customWidth="1"/>
    <col min="276" max="276" width="5.21875" style="844" customWidth="1"/>
    <col min="277" max="277" width="6.44140625" style="844" customWidth="1"/>
    <col min="278" max="278" width="5.21875" style="844" customWidth="1"/>
    <col min="279" max="279" width="6.44140625" style="844" customWidth="1"/>
    <col min="280" max="280" width="5" style="844" customWidth="1"/>
    <col min="281" max="281" width="6.44140625" style="844" customWidth="1"/>
    <col min="282" max="282" width="5" style="844" customWidth="1"/>
    <col min="283" max="283" width="6.44140625" style="844" customWidth="1"/>
    <col min="284" max="284" width="7.21875" style="844" bestFit="1" customWidth="1"/>
    <col min="285" max="285" width="7.21875" style="844" customWidth="1"/>
    <col min="286" max="289" width="7.21875" style="844" bestFit="1" customWidth="1"/>
    <col min="290" max="290" width="9.21875" style="844"/>
    <col min="291" max="291" width="12.77734375" style="844" bestFit="1" customWidth="1"/>
    <col min="292" max="512" width="9.21875" style="844"/>
    <col min="513" max="513" width="8.44140625" style="844" customWidth="1"/>
    <col min="514" max="514" width="52.21875" style="844" customWidth="1"/>
    <col min="515" max="515" width="4.5546875" style="844" customWidth="1"/>
    <col min="516" max="516" width="6.77734375" style="844" customWidth="1"/>
    <col min="517" max="518" width="5.21875" style="844" customWidth="1"/>
    <col min="519" max="519" width="6.77734375" style="844" customWidth="1"/>
    <col min="520" max="520" width="8.21875" style="844" bestFit="1" customWidth="1"/>
    <col min="521" max="521" width="6.5546875" style="844" customWidth="1"/>
    <col min="522" max="522" width="5.77734375" style="844" customWidth="1"/>
    <col min="523" max="524" width="5.21875" style="844" customWidth="1"/>
    <col min="525" max="525" width="6.5546875" style="844" customWidth="1"/>
    <col min="526" max="526" width="5.21875" style="844" customWidth="1"/>
    <col min="527" max="527" width="6.77734375" style="844" customWidth="1"/>
    <col min="528" max="528" width="5.21875" style="844" customWidth="1"/>
    <col min="529" max="529" width="6.44140625" style="844" customWidth="1"/>
    <col min="530" max="530" width="5.21875" style="844" customWidth="1"/>
    <col min="531" max="531" width="6.44140625" style="844" customWidth="1"/>
    <col min="532" max="532" width="5.21875" style="844" customWidth="1"/>
    <col min="533" max="533" width="6.44140625" style="844" customWidth="1"/>
    <col min="534" max="534" width="5.21875" style="844" customWidth="1"/>
    <col min="535" max="535" width="6.44140625" style="844" customWidth="1"/>
    <col min="536" max="536" width="5" style="844" customWidth="1"/>
    <col min="537" max="537" width="6.44140625" style="844" customWidth="1"/>
    <col min="538" max="538" width="5" style="844" customWidth="1"/>
    <col min="539" max="539" width="6.44140625" style="844" customWidth="1"/>
    <col min="540" max="540" width="7.21875" style="844" bestFit="1" customWidth="1"/>
    <col min="541" max="541" width="7.21875" style="844" customWidth="1"/>
    <col min="542" max="545" width="7.21875" style="844" bestFit="1" customWidth="1"/>
    <col min="546" max="546" width="9.21875" style="844"/>
    <col min="547" max="547" width="12.77734375" style="844" bestFit="1" customWidth="1"/>
    <col min="548" max="768" width="9.21875" style="844"/>
    <col min="769" max="769" width="8.44140625" style="844" customWidth="1"/>
    <col min="770" max="770" width="52.21875" style="844" customWidth="1"/>
    <col min="771" max="771" width="4.5546875" style="844" customWidth="1"/>
    <col min="772" max="772" width="6.77734375" style="844" customWidth="1"/>
    <col min="773" max="774" width="5.21875" style="844" customWidth="1"/>
    <col min="775" max="775" width="6.77734375" style="844" customWidth="1"/>
    <col min="776" max="776" width="8.21875" style="844" bestFit="1" customWidth="1"/>
    <col min="777" max="777" width="6.5546875" style="844" customWidth="1"/>
    <col min="778" max="778" width="5.77734375" style="844" customWidth="1"/>
    <col min="779" max="780" width="5.21875" style="844" customWidth="1"/>
    <col min="781" max="781" width="6.5546875" style="844" customWidth="1"/>
    <col min="782" max="782" width="5.21875" style="844" customWidth="1"/>
    <col min="783" max="783" width="6.77734375" style="844" customWidth="1"/>
    <col min="784" max="784" width="5.21875" style="844" customWidth="1"/>
    <col min="785" max="785" width="6.44140625" style="844" customWidth="1"/>
    <col min="786" max="786" width="5.21875" style="844" customWidth="1"/>
    <col min="787" max="787" width="6.44140625" style="844" customWidth="1"/>
    <col min="788" max="788" width="5.21875" style="844" customWidth="1"/>
    <col min="789" max="789" width="6.44140625" style="844" customWidth="1"/>
    <col min="790" max="790" width="5.21875" style="844" customWidth="1"/>
    <col min="791" max="791" width="6.44140625" style="844" customWidth="1"/>
    <col min="792" max="792" width="5" style="844" customWidth="1"/>
    <col min="793" max="793" width="6.44140625" style="844" customWidth="1"/>
    <col min="794" max="794" width="5" style="844" customWidth="1"/>
    <col min="795" max="795" width="6.44140625" style="844" customWidth="1"/>
    <col min="796" max="796" width="7.21875" style="844" bestFit="1" customWidth="1"/>
    <col min="797" max="797" width="7.21875" style="844" customWidth="1"/>
    <col min="798" max="801" width="7.21875" style="844" bestFit="1" customWidth="1"/>
    <col min="802" max="802" width="9.21875" style="844"/>
    <col min="803" max="803" width="12.77734375" style="844" bestFit="1" customWidth="1"/>
    <col min="804" max="1024" width="9.21875" style="844"/>
    <col min="1025" max="1025" width="8.44140625" style="844" customWidth="1"/>
    <col min="1026" max="1026" width="52.21875" style="844" customWidth="1"/>
    <col min="1027" max="1027" width="4.5546875" style="844" customWidth="1"/>
    <col min="1028" max="1028" width="6.77734375" style="844" customWidth="1"/>
    <col min="1029" max="1030" width="5.21875" style="844" customWidth="1"/>
    <col min="1031" max="1031" width="6.77734375" style="844" customWidth="1"/>
    <col min="1032" max="1032" width="8.21875" style="844" bestFit="1" customWidth="1"/>
    <col min="1033" max="1033" width="6.5546875" style="844" customWidth="1"/>
    <col min="1034" max="1034" width="5.77734375" style="844" customWidth="1"/>
    <col min="1035" max="1036" width="5.21875" style="844" customWidth="1"/>
    <col min="1037" max="1037" width="6.5546875" style="844" customWidth="1"/>
    <col min="1038" max="1038" width="5.21875" style="844" customWidth="1"/>
    <col min="1039" max="1039" width="6.77734375" style="844" customWidth="1"/>
    <col min="1040" max="1040" width="5.21875" style="844" customWidth="1"/>
    <col min="1041" max="1041" width="6.44140625" style="844" customWidth="1"/>
    <col min="1042" max="1042" width="5.21875" style="844" customWidth="1"/>
    <col min="1043" max="1043" width="6.44140625" style="844" customWidth="1"/>
    <col min="1044" max="1044" width="5.21875" style="844" customWidth="1"/>
    <col min="1045" max="1045" width="6.44140625" style="844" customWidth="1"/>
    <col min="1046" max="1046" width="5.21875" style="844" customWidth="1"/>
    <col min="1047" max="1047" width="6.44140625" style="844" customWidth="1"/>
    <col min="1048" max="1048" width="5" style="844" customWidth="1"/>
    <col min="1049" max="1049" width="6.44140625" style="844" customWidth="1"/>
    <col min="1050" max="1050" width="5" style="844" customWidth="1"/>
    <col min="1051" max="1051" width="6.44140625" style="844" customWidth="1"/>
    <col min="1052" max="1052" width="7.21875" style="844" bestFit="1" customWidth="1"/>
    <col min="1053" max="1053" width="7.21875" style="844" customWidth="1"/>
    <col min="1054" max="1057" width="7.21875" style="844" bestFit="1" customWidth="1"/>
    <col min="1058" max="1058" width="9.21875" style="844"/>
    <col min="1059" max="1059" width="12.77734375" style="844" bestFit="1" customWidth="1"/>
    <col min="1060" max="1280" width="9.21875" style="844"/>
    <col min="1281" max="1281" width="8.44140625" style="844" customWidth="1"/>
    <col min="1282" max="1282" width="52.21875" style="844" customWidth="1"/>
    <col min="1283" max="1283" width="4.5546875" style="844" customWidth="1"/>
    <col min="1284" max="1284" width="6.77734375" style="844" customWidth="1"/>
    <col min="1285" max="1286" width="5.21875" style="844" customWidth="1"/>
    <col min="1287" max="1287" width="6.77734375" style="844" customWidth="1"/>
    <col min="1288" max="1288" width="8.21875" style="844" bestFit="1" customWidth="1"/>
    <col min="1289" max="1289" width="6.5546875" style="844" customWidth="1"/>
    <col min="1290" max="1290" width="5.77734375" style="844" customWidth="1"/>
    <col min="1291" max="1292" width="5.21875" style="844" customWidth="1"/>
    <col min="1293" max="1293" width="6.5546875" style="844" customWidth="1"/>
    <col min="1294" max="1294" width="5.21875" style="844" customWidth="1"/>
    <col min="1295" max="1295" width="6.77734375" style="844" customWidth="1"/>
    <col min="1296" max="1296" width="5.21875" style="844" customWidth="1"/>
    <col min="1297" max="1297" width="6.44140625" style="844" customWidth="1"/>
    <col min="1298" max="1298" width="5.21875" style="844" customWidth="1"/>
    <col min="1299" max="1299" width="6.44140625" style="844" customWidth="1"/>
    <col min="1300" max="1300" width="5.21875" style="844" customWidth="1"/>
    <col min="1301" max="1301" width="6.44140625" style="844" customWidth="1"/>
    <col min="1302" max="1302" width="5.21875" style="844" customWidth="1"/>
    <col min="1303" max="1303" width="6.44140625" style="844" customWidth="1"/>
    <col min="1304" max="1304" width="5" style="844" customWidth="1"/>
    <col min="1305" max="1305" width="6.44140625" style="844" customWidth="1"/>
    <col min="1306" max="1306" width="5" style="844" customWidth="1"/>
    <col min="1307" max="1307" width="6.44140625" style="844" customWidth="1"/>
    <col min="1308" max="1308" width="7.21875" style="844" bestFit="1" customWidth="1"/>
    <col min="1309" max="1309" width="7.21875" style="844" customWidth="1"/>
    <col min="1310" max="1313" width="7.21875" style="844" bestFit="1" customWidth="1"/>
    <col min="1314" max="1314" width="9.21875" style="844"/>
    <col min="1315" max="1315" width="12.77734375" style="844" bestFit="1" customWidth="1"/>
    <col min="1316" max="1536" width="9.21875" style="844"/>
    <col min="1537" max="1537" width="8.44140625" style="844" customWidth="1"/>
    <col min="1538" max="1538" width="52.21875" style="844" customWidth="1"/>
    <col min="1539" max="1539" width="4.5546875" style="844" customWidth="1"/>
    <col min="1540" max="1540" width="6.77734375" style="844" customWidth="1"/>
    <col min="1541" max="1542" width="5.21875" style="844" customWidth="1"/>
    <col min="1543" max="1543" width="6.77734375" style="844" customWidth="1"/>
    <col min="1544" max="1544" width="8.21875" style="844" bestFit="1" customWidth="1"/>
    <col min="1545" max="1545" width="6.5546875" style="844" customWidth="1"/>
    <col min="1546" max="1546" width="5.77734375" style="844" customWidth="1"/>
    <col min="1547" max="1548" width="5.21875" style="844" customWidth="1"/>
    <col min="1549" max="1549" width="6.5546875" style="844" customWidth="1"/>
    <col min="1550" max="1550" width="5.21875" style="844" customWidth="1"/>
    <col min="1551" max="1551" width="6.77734375" style="844" customWidth="1"/>
    <col min="1552" max="1552" width="5.21875" style="844" customWidth="1"/>
    <col min="1553" max="1553" width="6.44140625" style="844" customWidth="1"/>
    <col min="1554" max="1554" width="5.21875" style="844" customWidth="1"/>
    <col min="1555" max="1555" width="6.44140625" style="844" customWidth="1"/>
    <col min="1556" max="1556" width="5.21875" style="844" customWidth="1"/>
    <col min="1557" max="1557" width="6.44140625" style="844" customWidth="1"/>
    <col min="1558" max="1558" width="5.21875" style="844" customWidth="1"/>
    <col min="1559" max="1559" width="6.44140625" style="844" customWidth="1"/>
    <col min="1560" max="1560" width="5" style="844" customWidth="1"/>
    <col min="1561" max="1561" width="6.44140625" style="844" customWidth="1"/>
    <col min="1562" max="1562" width="5" style="844" customWidth="1"/>
    <col min="1563" max="1563" width="6.44140625" style="844" customWidth="1"/>
    <col min="1564" max="1564" width="7.21875" style="844" bestFit="1" customWidth="1"/>
    <col min="1565" max="1565" width="7.21875" style="844" customWidth="1"/>
    <col min="1566" max="1569" width="7.21875" style="844" bestFit="1" customWidth="1"/>
    <col min="1570" max="1570" width="9.21875" style="844"/>
    <col min="1571" max="1571" width="12.77734375" style="844" bestFit="1" customWidth="1"/>
    <col min="1572" max="1792" width="9.21875" style="844"/>
    <col min="1793" max="1793" width="8.44140625" style="844" customWidth="1"/>
    <col min="1794" max="1794" width="52.21875" style="844" customWidth="1"/>
    <col min="1795" max="1795" width="4.5546875" style="844" customWidth="1"/>
    <col min="1796" max="1796" width="6.77734375" style="844" customWidth="1"/>
    <col min="1797" max="1798" width="5.21875" style="844" customWidth="1"/>
    <col min="1799" max="1799" width="6.77734375" style="844" customWidth="1"/>
    <col min="1800" max="1800" width="8.21875" style="844" bestFit="1" customWidth="1"/>
    <col min="1801" max="1801" width="6.5546875" style="844" customWidth="1"/>
    <col min="1802" max="1802" width="5.77734375" style="844" customWidth="1"/>
    <col min="1803" max="1804" width="5.21875" style="844" customWidth="1"/>
    <col min="1805" max="1805" width="6.5546875" style="844" customWidth="1"/>
    <col min="1806" max="1806" width="5.21875" style="844" customWidth="1"/>
    <col min="1807" max="1807" width="6.77734375" style="844" customWidth="1"/>
    <col min="1808" max="1808" width="5.21875" style="844" customWidth="1"/>
    <col min="1809" max="1809" width="6.44140625" style="844" customWidth="1"/>
    <col min="1810" max="1810" width="5.21875" style="844" customWidth="1"/>
    <col min="1811" max="1811" width="6.44140625" style="844" customWidth="1"/>
    <col min="1812" max="1812" width="5.21875" style="844" customWidth="1"/>
    <col min="1813" max="1813" width="6.44140625" style="844" customWidth="1"/>
    <col min="1814" max="1814" width="5.21875" style="844" customWidth="1"/>
    <col min="1815" max="1815" width="6.44140625" style="844" customWidth="1"/>
    <col min="1816" max="1816" width="5" style="844" customWidth="1"/>
    <col min="1817" max="1817" width="6.44140625" style="844" customWidth="1"/>
    <col min="1818" max="1818" width="5" style="844" customWidth="1"/>
    <col min="1819" max="1819" width="6.44140625" style="844" customWidth="1"/>
    <col min="1820" max="1820" width="7.21875" style="844" bestFit="1" customWidth="1"/>
    <col min="1821" max="1821" width="7.21875" style="844" customWidth="1"/>
    <col min="1822" max="1825" width="7.21875" style="844" bestFit="1" customWidth="1"/>
    <col min="1826" max="1826" width="9.21875" style="844"/>
    <col min="1827" max="1827" width="12.77734375" style="844" bestFit="1" customWidth="1"/>
    <col min="1828" max="2048" width="9.21875" style="844"/>
    <col min="2049" max="2049" width="8.44140625" style="844" customWidth="1"/>
    <col min="2050" max="2050" width="52.21875" style="844" customWidth="1"/>
    <col min="2051" max="2051" width="4.5546875" style="844" customWidth="1"/>
    <col min="2052" max="2052" width="6.77734375" style="844" customWidth="1"/>
    <col min="2053" max="2054" width="5.21875" style="844" customWidth="1"/>
    <col min="2055" max="2055" width="6.77734375" style="844" customWidth="1"/>
    <col min="2056" max="2056" width="8.21875" style="844" bestFit="1" customWidth="1"/>
    <col min="2057" max="2057" width="6.5546875" style="844" customWidth="1"/>
    <col min="2058" max="2058" width="5.77734375" style="844" customWidth="1"/>
    <col min="2059" max="2060" width="5.21875" style="844" customWidth="1"/>
    <col min="2061" max="2061" width="6.5546875" style="844" customWidth="1"/>
    <col min="2062" max="2062" width="5.21875" style="844" customWidth="1"/>
    <col min="2063" max="2063" width="6.77734375" style="844" customWidth="1"/>
    <col min="2064" max="2064" width="5.21875" style="844" customWidth="1"/>
    <col min="2065" max="2065" width="6.44140625" style="844" customWidth="1"/>
    <col min="2066" max="2066" width="5.21875" style="844" customWidth="1"/>
    <col min="2067" max="2067" width="6.44140625" style="844" customWidth="1"/>
    <col min="2068" max="2068" width="5.21875" style="844" customWidth="1"/>
    <col min="2069" max="2069" width="6.44140625" style="844" customWidth="1"/>
    <col min="2070" max="2070" width="5.21875" style="844" customWidth="1"/>
    <col min="2071" max="2071" width="6.44140625" style="844" customWidth="1"/>
    <col min="2072" max="2072" width="5" style="844" customWidth="1"/>
    <col min="2073" max="2073" width="6.44140625" style="844" customWidth="1"/>
    <col min="2074" max="2074" width="5" style="844" customWidth="1"/>
    <col min="2075" max="2075" width="6.44140625" style="844" customWidth="1"/>
    <col min="2076" max="2076" width="7.21875" style="844" bestFit="1" customWidth="1"/>
    <col min="2077" max="2077" width="7.21875" style="844" customWidth="1"/>
    <col min="2078" max="2081" width="7.21875" style="844" bestFit="1" customWidth="1"/>
    <col min="2082" max="2082" width="9.21875" style="844"/>
    <col min="2083" max="2083" width="12.77734375" style="844" bestFit="1" customWidth="1"/>
    <col min="2084" max="2304" width="9.21875" style="844"/>
    <col min="2305" max="2305" width="8.44140625" style="844" customWidth="1"/>
    <col min="2306" max="2306" width="52.21875" style="844" customWidth="1"/>
    <col min="2307" max="2307" width="4.5546875" style="844" customWidth="1"/>
    <col min="2308" max="2308" width="6.77734375" style="844" customWidth="1"/>
    <col min="2309" max="2310" width="5.21875" style="844" customWidth="1"/>
    <col min="2311" max="2311" width="6.77734375" style="844" customWidth="1"/>
    <col min="2312" max="2312" width="8.21875" style="844" bestFit="1" customWidth="1"/>
    <col min="2313" max="2313" width="6.5546875" style="844" customWidth="1"/>
    <col min="2314" max="2314" width="5.77734375" style="844" customWidth="1"/>
    <col min="2315" max="2316" width="5.21875" style="844" customWidth="1"/>
    <col min="2317" max="2317" width="6.5546875" style="844" customWidth="1"/>
    <col min="2318" max="2318" width="5.21875" style="844" customWidth="1"/>
    <col min="2319" max="2319" width="6.77734375" style="844" customWidth="1"/>
    <col min="2320" max="2320" width="5.21875" style="844" customWidth="1"/>
    <col min="2321" max="2321" width="6.44140625" style="844" customWidth="1"/>
    <col min="2322" max="2322" width="5.21875" style="844" customWidth="1"/>
    <col min="2323" max="2323" width="6.44140625" style="844" customWidth="1"/>
    <col min="2324" max="2324" width="5.21875" style="844" customWidth="1"/>
    <col min="2325" max="2325" width="6.44140625" style="844" customWidth="1"/>
    <col min="2326" max="2326" width="5.21875" style="844" customWidth="1"/>
    <col min="2327" max="2327" width="6.44140625" style="844" customWidth="1"/>
    <col min="2328" max="2328" width="5" style="844" customWidth="1"/>
    <col min="2329" max="2329" width="6.44140625" style="844" customWidth="1"/>
    <col min="2330" max="2330" width="5" style="844" customWidth="1"/>
    <col min="2331" max="2331" width="6.44140625" style="844" customWidth="1"/>
    <col min="2332" max="2332" width="7.21875" style="844" bestFit="1" customWidth="1"/>
    <col min="2333" max="2333" width="7.21875" style="844" customWidth="1"/>
    <col min="2334" max="2337" width="7.21875" style="844" bestFit="1" customWidth="1"/>
    <col min="2338" max="2338" width="9.21875" style="844"/>
    <col min="2339" max="2339" width="12.77734375" style="844" bestFit="1" customWidth="1"/>
    <col min="2340" max="2560" width="9.21875" style="844"/>
    <col min="2561" max="2561" width="8.44140625" style="844" customWidth="1"/>
    <col min="2562" max="2562" width="52.21875" style="844" customWidth="1"/>
    <col min="2563" max="2563" width="4.5546875" style="844" customWidth="1"/>
    <col min="2564" max="2564" width="6.77734375" style="844" customWidth="1"/>
    <col min="2565" max="2566" width="5.21875" style="844" customWidth="1"/>
    <col min="2567" max="2567" width="6.77734375" style="844" customWidth="1"/>
    <col min="2568" max="2568" width="8.21875" style="844" bestFit="1" customWidth="1"/>
    <col min="2569" max="2569" width="6.5546875" style="844" customWidth="1"/>
    <col min="2570" max="2570" width="5.77734375" style="844" customWidth="1"/>
    <col min="2571" max="2572" width="5.21875" style="844" customWidth="1"/>
    <col min="2573" max="2573" width="6.5546875" style="844" customWidth="1"/>
    <col min="2574" max="2574" width="5.21875" style="844" customWidth="1"/>
    <col min="2575" max="2575" width="6.77734375" style="844" customWidth="1"/>
    <col min="2576" max="2576" width="5.21875" style="844" customWidth="1"/>
    <col min="2577" max="2577" width="6.44140625" style="844" customWidth="1"/>
    <col min="2578" max="2578" width="5.21875" style="844" customWidth="1"/>
    <col min="2579" max="2579" width="6.44140625" style="844" customWidth="1"/>
    <col min="2580" max="2580" width="5.21875" style="844" customWidth="1"/>
    <col min="2581" max="2581" width="6.44140625" style="844" customWidth="1"/>
    <col min="2582" max="2582" width="5.21875" style="844" customWidth="1"/>
    <col min="2583" max="2583" width="6.44140625" style="844" customWidth="1"/>
    <col min="2584" max="2584" width="5" style="844" customWidth="1"/>
    <col min="2585" max="2585" width="6.44140625" style="844" customWidth="1"/>
    <col min="2586" max="2586" width="5" style="844" customWidth="1"/>
    <col min="2587" max="2587" width="6.44140625" style="844" customWidth="1"/>
    <col min="2588" max="2588" width="7.21875" style="844" bestFit="1" customWidth="1"/>
    <col min="2589" max="2589" width="7.21875" style="844" customWidth="1"/>
    <col min="2590" max="2593" width="7.21875" style="844" bestFit="1" customWidth="1"/>
    <col min="2594" max="2594" width="9.21875" style="844"/>
    <col min="2595" max="2595" width="12.77734375" style="844" bestFit="1" customWidth="1"/>
    <col min="2596" max="2816" width="9.21875" style="844"/>
    <col min="2817" max="2817" width="8.44140625" style="844" customWidth="1"/>
    <col min="2818" max="2818" width="52.21875" style="844" customWidth="1"/>
    <col min="2819" max="2819" width="4.5546875" style="844" customWidth="1"/>
    <col min="2820" max="2820" width="6.77734375" style="844" customWidth="1"/>
    <col min="2821" max="2822" width="5.21875" style="844" customWidth="1"/>
    <col min="2823" max="2823" width="6.77734375" style="844" customWidth="1"/>
    <col min="2824" max="2824" width="8.21875" style="844" bestFit="1" customWidth="1"/>
    <col min="2825" max="2825" width="6.5546875" style="844" customWidth="1"/>
    <col min="2826" max="2826" width="5.77734375" style="844" customWidth="1"/>
    <col min="2827" max="2828" width="5.21875" style="844" customWidth="1"/>
    <col min="2829" max="2829" width="6.5546875" style="844" customWidth="1"/>
    <col min="2830" max="2830" width="5.21875" style="844" customWidth="1"/>
    <col min="2831" max="2831" width="6.77734375" style="844" customWidth="1"/>
    <col min="2832" max="2832" width="5.21875" style="844" customWidth="1"/>
    <col min="2833" max="2833" width="6.44140625" style="844" customWidth="1"/>
    <col min="2834" max="2834" width="5.21875" style="844" customWidth="1"/>
    <col min="2835" max="2835" width="6.44140625" style="844" customWidth="1"/>
    <col min="2836" max="2836" width="5.21875" style="844" customWidth="1"/>
    <col min="2837" max="2837" width="6.44140625" style="844" customWidth="1"/>
    <col min="2838" max="2838" width="5.21875" style="844" customWidth="1"/>
    <col min="2839" max="2839" width="6.44140625" style="844" customWidth="1"/>
    <col min="2840" max="2840" width="5" style="844" customWidth="1"/>
    <col min="2841" max="2841" width="6.44140625" style="844" customWidth="1"/>
    <col min="2842" max="2842" width="5" style="844" customWidth="1"/>
    <col min="2843" max="2843" width="6.44140625" style="844" customWidth="1"/>
    <col min="2844" max="2844" width="7.21875" style="844" bestFit="1" customWidth="1"/>
    <col min="2845" max="2845" width="7.21875" style="844" customWidth="1"/>
    <col min="2846" max="2849" width="7.21875" style="844" bestFit="1" customWidth="1"/>
    <col min="2850" max="2850" width="9.21875" style="844"/>
    <col min="2851" max="2851" width="12.77734375" style="844" bestFit="1" customWidth="1"/>
    <col min="2852" max="3072" width="9.21875" style="844"/>
    <col min="3073" max="3073" width="8.44140625" style="844" customWidth="1"/>
    <col min="3074" max="3074" width="52.21875" style="844" customWidth="1"/>
    <col min="3075" max="3075" width="4.5546875" style="844" customWidth="1"/>
    <col min="3076" max="3076" width="6.77734375" style="844" customWidth="1"/>
    <col min="3077" max="3078" width="5.21875" style="844" customWidth="1"/>
    <col min="3079" max="3079" width="6.77734375" style="844" customWidth="1"/>
    <col min="3080" max="3080" width="8.21875" style="844" bestFit="1" customWidth="1"/>
    <col min="3081" max="3081" width="6.5546875" style="844" customWidth="1"/>
    <col min="3082" max="3082" width="5.77734375" style="844" customWidth="1"/>
    <col min="3083" max="3084" width="5.21875" style="844" customWidth="1"/>
    <col min="3085" max="3085" width="6.5546875" style="844" customWidth="1"/>
    <col min="3086" max="3086" width="5.21875" style="844" customWidth="1"/>
    <col min="3087" max="3087" width="6.77734375" style="844" customWidth="1"/>
    <col min="3088" max="3088" width="5.21875" style="844" customWidth="1"/>
    <col min="3089" max="3089" width="6.44140625" style="844" customWidth="1"/>
    <col min="3090" max="3090" width="5.21875" style="844" customWidth="1"/>
    <col min="3091" max="3091" width="6.44140625" style="844" customWidth="1"/>
    <col min="3092" max="3092" width="5.21875" style="844" customWidth="1"/>
    <col min="3093" max="3093" width="6.44140625" style="844" customWidth="1"/>
    <col min="3094" max="3094" width="5.21875" style="844" customWidth="1"/>
    <col min="3095" max="3095" width="6.44140625" style="844" customWidth="1"/>
    <col min="3096" max="3096" width="5" style="844" customWidth="1"/>
    <col min="3097" max="3097" width="6.44140625" style="844" customWidth="1"/>
    <col min="3098" max="3098" width="5" style="844" customWidth="1"/>
    <col min="3099" max="3099" width="6.44140625" style="844" customWidth="1"/>
    <col min="3100" max="3100" width="7.21875" style="844" bestFit="1" customWidth="1"/>
    <col min="3101" max="3101" width="7.21875" style="844" customWidth="1"/>
    <col min="3102" max="3105" width="7.21875" style="844" bestFit="1" customWidth="1"/>
    <col min="3106" max="3106" width="9.21875" style="844"/>
    <col min="3107" max="3107" width="12.77734375" style="844" bestFit="1" customWidth="1"/>
    <col min="3108" max="3328" width="9.21875" style="844"/>
    <col min="3329" max="3329" width="8.44140625" style="844" customWidth="1"/>
    <col min="3330" max="3330" width="52.21875" style="844" customWidth="1"/>
    <col min="3331" max="3331" width="4.5546875" style="844" customWidth="1"/>
    <col min="3332" max="3332" width="6.77734375" style="844" customWidth="1"/>
    <col min="3333" max="3334" width="5.21875" style="844" customWidth="1"/>
    <col min="3335" max="3335" width="6.77734375" style="844" customWidth="1"/>
    <col min="3336" max="3336" width="8.21875" style="844" bestFit="1" customWidth="1"/>
    <col min="3337" max="3337" width="6.5546875" style="844" customWidth="1"/>
    <col min="3338" max="3338" width="5.77734375" style="844" customWidth="1"/>
    <col min="3339" max="3340" width="5.21875" style="844" customWidth="1"/>
    <col min="3341" max="3341" width="6.5546875" style="844" customWidth="1"/>
    <col min="3342" max="3342" width="5.21875" style="844" customWidth="1"/>
    <col min="3343" max="3343" width="6.77734375" style="844" customWidth="1"/>
    <col min="3344" max="3344" width="5.21875" style="844" customWidth="1"/>
    <col min="3345" max="3345" width="6.44140625" style="844" customWidth="1"/>
    <col min="3346" max="3346" width="5.21875" style="844" customWidth="1"/>
    <col min="3347" max="3347" width="6.44140625" style="844" customWidth="1"/>
    <col min="3348" max="3348" width="5.21875" style="844" customWidth="1"/>
    <col min="3349" max="3349" width="6.44140625" style="844" customWidth="1"/>
    <col min="3350" max="3350" width="5.21875" style="844" customWidth="1"/>
    <col min="3351" max="3351" width="6.44140625" style="844" customWidth="1"/>
    <col min="3352" max="3352" width="5" style="844" customWidth="1"/>
    <col min="3353" max="3353" width="6.44140625" style="844" customWidth="1"/>
    <col min="3354" max="3354" width="5" style="844" customWidth="1"/>
    <col min="3355" max="3355" width="6.44140625" style="844" customWidth="1"/>
    <col min="3356" max="3356" width="7.21875" style="844" bestFit="1" customWidth="1"/>
    <col min="3357" max="3357" width="7.21875" style="844" customWidth="1"/>
    <col min="3358" max="3361" width="7.21875" style="844" bestFit="1" customWidth="1"/>
    <col min="3362" max="3362" width="9.21875" style="844"/>
    <col min="3363" max="3363" width="12.77734375" style="844" bestFit="1" customWidth="1"/>
    <col min="3364" max="3584" width="9.21875" style="844"/>
    <col min="3585" max="3585" width="8.44140625" style="844" customWidth="1"/>
    <col min="3586" max="3586" width="52.21875" style="844" customWidth="1"/>
    <col min="3587" max="3587" width="4.5546875" style="844" customWidth="1"/>
    <col min="3588" max="3588" width="6.77734375" style="844" customWidth="1"/>
    <col min="3589" max="3590" width="5.21875" style="844" customWidth="1"/>
    <col min="3591" max="3591" width="6.77734375" style="844" customWidth="1"/>
    <col min="3592" max="3592" width="8.21875" style="844" bestFit="1" customWidth="1"/>
    <col min="3593" max="3593" width="6.5546875" style="844" customWidth="1"/>
    <col min="3594" max="3594" width="5.77734375" style="844" customWidth="1"/>
    <col min="3595" max="3596" width="5.21875" style="844" customWidth="1"/>
    <col min="3597" max="3597" width="6.5546875" style="844" customWidth="1"/>
    <col min="3598" max="3598" width="5.21875" style="844" customWidth="1"/>
    <col min="3599" max="3599" width="6.77734375" style="844" customWidth="1"/>
    <col min="3600" max="3600" width="5.21875" style="844" customWidth="1"/>
    <col min="3601" max="3601" width="6.44140625" style="844" customWidth="1"/>
    <col min="3602" max="3602" width="5.21875" style="844" customWidth="1"/>
    <col min="3603" max="3603" width="6.44140625" style="844" customWidth="1"/>
    <col min="3604" max="3604" width="5.21875" style="844" customWidth="1"/>
    <col min="3605" max="3605" width="6.44140625" style="844" customWidth="1"/>
    <col min="3606" max="3606" width="5.21875" style="844" customWidth="1"/>
    <col min="3607" max="3607" width="6.44140625" style="844" customWidth="1"/>
    <col min="3608" max="3608" width="5" style="844" customWidth="1"/>
    <col min="3609" max="3609" width="6.44140625" style="844" customWidth="1"/>
    <col min="3610" max="3610" width="5" style="844" customWidth="1"/>
    <col min="3611" max="3611" width="6.44140625" style="844" customWidth="1"/>
    <col min="3612" max="3612" width="7.21875" style="844" bestFit="1" customWidth="1"/>
    <col min="3613" max="3613" width="7.21875" style="844" customWidth="1"/>
    <col min="3614" max="3617" width="7.21875" style="844" bestFit="1" customWidth="1"/>
    <col min="3618" max="3618" width="9.21875" style="844"/>
    <col min="3619" max="3619" width="12.77734375" style="844" bestFit="1" customWidth="1"/>
    <col min="3620" max="3840" width="9.21875" style="844"/>
    <col min="3841" max="3841" width="8.44140625" style="844" customWidth="1"/>
    <col min="3842" max="3842" width="52.21875" style="844" customWidth="1"/>
    <col min="3843" max="3843" width="4.5546875" style="844" customWidth="1"/>
    <col min="3844" max="3844" width="6.77734375" style="844" customWidth="1"/>
    <col min="3845" max="3846" width="5.21875" style="844" customWidth="1"/>
    <col min="3847" max="3847" width="6.77734375" style="844" customWidth="1"/>
    <col min="3848" max="3848" width="8.21875" style="844" bestFit="1" customWidth="1"/>
    <col min="3849" max="3849" width="6.5546875" style="844" customWidth="1"/>
    <col min="3850" max="3850" width="5.77734375" style="844" customWidth="1"/>
    <col min="3851" max="3852" width="5.21875" style="844" customWidth="1"/>
    <col min="3853" max="3853" width="6.5546875" style="844" customWidth="1"/>
    <col min="3854" max="3854" width="5.21875" style="844" customWidth="1"/>
    <col min="3855" max="3855" width="6.77734375" style="844" customWidth="1"/>
    <col min="3856" max="3856" width="5.21875" style="844" customWidth="1"/>
    <col min="3857" max="3857" width="6.44140625" style="844" customWidth="1"/>
    <col min="3858" max="3858" width="5.21875" style="844" customWidth="1"/>
    <col min="3859" max="3859" width="6.44140625" style="844" customWidth="1"/>
    <col min="3860" max="3860" width="5.21875" style="844" customWidth="1"/>
    <col min="3861" max="3861" width="6.44140625" style="844" customWidth="1"/>
    <col min="3862" max="3862" width="5.21875" style="844" customWidth="1"/>
    <col min="3863" max="3863" width="6.44140625" style="844" customWidth="1"/>
    <col min="3864" max="3864" width="5" style="844" customWidth="1"/>
    <col min="3865" max="3865" width="6.44140625" style="844" customWidth="1"/>
    <col min="3866" max="3866" width="5" style="844" customWidth="1"/>
    <col min="3867" max="3867" width="6.44140625" style="844" customWidth="1"/>
    <col min="3868" max="3868" width="7.21875" style="844" bestFit="1" customWidth="1"/>
    <col min="3869" max="3869" width="7.21875" style="844" customWidth="1"/>
    <col min="3870" max="3873" width="7.21875" style="844" bestFit="1" customWidth="1"/>
    <col min="3874" max="3874" width="9.21875" style="844"/>
    <col min="3875" max="3875" width="12.77734375" style="844" bestFit="1" customWidth="1"/>
    <col min="3876" max="4096" width="9.21875" style="844"/>
    <col min="4097" max="4097" width="8.44140625" style="844" customWidth="1"/>
    <col min="4098" max="4098" width="52.21875" style="844" customWidth="1"/>
    <col min="4099" max="4099" width="4.5546875" style="844" customWidth="1"/>
    <col min="4100" max="4100" width="6.77734375" style="844" customWidth="1"/>
    <col min="4101" max="4102" width="5.21875" style="844" customWidth="1"/>
    <col min="4103" max="4103" width="6.77734375" style="844" customWidth="1"/>
    <col min="4104" max="4104" width="8.21875" style="844" bestFit="1" customWidth="1"/>
    <col min="4105" max="4105" width="6.5546875" style="844" customWidth="1"/>
    <col min="4106" max="4106" width="5.77734375" style="844" customWidth="1"/>
    <col min="4107" max="4108" width="5.21875" style="844" customWidth="1"/>
    <col min="4109" max="4109" width="6.5546875" style="844" customWidth="1"/>
    <col min="4110" max="4110" width="5.21875" style="844" customWidth="1"/>
    <col min="4111" max="4111" width="6.77734375" style="844" customWidth="1"/>
    <col min="4112" max="4112" width="5.21875" style="844" customWidth="1"/>
    <col min="4113" max="4113" width="6.44140625" style="844" customWidth="1"/>
    <col min="4114" max="4114" width="5.21875" style="844" customWidth="1"/>
    <col min="4115" max="4115" width="6.44140625" style="844" customWidth="1"/>
    <col min="4116" max="4116" width="5.21875" style="844" customWidth="1"/>
    <col min="4117" max="4117" width="6.44140625" style="844" customWidth="1"/>
    <col min="4118" max="4118" width="5.21875" style="844" customWidth="1"/>
    <col min="4119" max="4119" width="6.44140625" style="844" customWidth="1"/>
    <col min="4120" max="4120" width="5" style="844" customWidth="1"/>
    <col min="4121" max="4121" width="6.44140625" style="844" customWidth="1"/>
    <col min="4122" max="4122" width="5" style="844" customWidth="1"/>
    <col min="4123" max="4123" width="6.44140625" style="844" customWidth="1"/>
    <col min="4124" max="4124" width="7.21875" style="844" bestFit="1" customWidth="1"/>
    <col min="4125" max="4125" width="7.21875" style="844" customWidth="1"/>
    <col min="4126" max="4129" width="7.21875" style="844" bestFit="1" customWidth="1"/>
    <col min="4130" max="4130" width="9.21875" style="844"/>
    <col min="4131" max="4131" width="12.77734375" style="844" bestFit="1" customWidth="1"/>
    <col min="4132" max="4352" width="9.21875" style="844"/>
    <col min="4353" max="4353" width="8.44140625" style="844" customWidth="1"/>
    <col min="4354" max="4354" width="52.21875" style="844" customWidth="1"/>
    <col min="4355" max="4355" width="4.5546875" style="844" customWidth="1"/>
    <col min="4356" max="4356" width="6.77734375" style="844" customWidth="1"/>
    <col min="4357" max="4358" width="5.21875" style="844" customWidth="1"/>
    <col min="4359" max="4359" width="6.77734375" style="844" customWidth="1"/>
    <col min="4360" max="4360" width="8.21875" style="844" bestFit="1" customWidth="1"/>
    <col min="4361" max="4361" width="6.5546875" style="844" customWidth="1"/>
    <col min="4362" max="4362" width="5.77734375" style="844" customWidth="1"/>
    <col min="4363" max="4364" width="5.21875" style="844" customWidth="1"/>
    <col min="4365" max="4365" width="6.5546875" style="844" customWidth="1"/>
    <col min="4366" max="4366" width="5.21875" style="844" customWidth="1"/>
    <col min="4367" max="4367" width="6.77734375" style="844" customWidth="1"/>
    <col min="4368" max="4368" width="5.21875" style="844" customWidth="1"/>
    <col min="4369" max="4369" width="6.44140625" style="844" customWidth="1"/>
    <col min="4370" max="4370" width="5.21875" style="844" customWidth="1"/>
    <col min="4371" max="4371" width="6.44140625" style="844" customWidth="1"/>
    <col min="4372" max="4372" width="5.21875" style="844" customWidth="1"/>
    <col min="4373" max="4373" width="6.44140625" style="844" customWidth="1"/>
    <col min="4374" max="4374" width="5.21875" style="844" customWidth="1"/>
    <col min="4375" max="4375" width="6.44140625" style="844" customWidth="1"/>
    <col min="4376" max="4376" width="5" style="844" customWidth="1"/>
    <col min="4377" max="4377" width="6.44140625" style="844" customWidth="1"/>
    <col min="4378" max="4378" width="5" style="844" customWidth="1"/>
    <col min="4379" max="4379" width="6.44140625" style="844" customWidth="1"/>
    <col min="4380" max="4380" width="7.21875" style="844" bestFit="1" customWidth="1"/>
    <col min="4381" max="4381" width="7.21875" style="844" customWidth="1"/>
    <col min="4382" max="4385" width="7.21875" style="844" bestFit="1" customWidth="1"/>
    <col min="4386" max="4386" width="9.21875" style="844"/>
    <col min="4387" max="4387" width="12.77734375" style="844" bestFit="1" customWidth="1"/>
    <col min="4388" max="4608" width="9.21875" style="844"/>
    <col min="4609" max="4609" width="8.44140625" style="844" customWidth="1"/>
    <col min="4610" max="4610" width="52.21875" style="844" customWidth="1"/>
    <col min="4611" max="4611" width="4.5546875" style="844" customWidth="1"/>
    <col min="4612" max="4612" width="6.77734375" style="844" customWidth="1"/>
    <col min="4613" max="4614" width="5.21875" style="844" customWidth="1"/>
    <col min="4615" max="4615" width="6.77734375" style="844" customWidth="1"/>
    <col min="4616" max="4616" width="8.21875" style="844" bestFit="1" customWidth="1"/>
    <col min="4617" max="4617" width="6.5546875" style="844" customWidth="1"/>
    <col min="4618" max="4618" width="5.77734375" style="844" customWidth="1"/>
    <col min="4619" max="4620" width="5.21875" style="844" customWidth="1"/>
    <col min="4621" max="4621" width="6.5546875" style="844" customWidth="1"/>
    <col min="4622" max="4622" width="5.21875" style="844" customWidth="1"/>
    <col min="4623" max="4623" width="6.77734375" style="844" customWidth="1"/>
    <col min="4624" max="4624" width="5.21875" style="844" customWidth="1"/>
    <col min="4625" max="4625" width="6.44140625" style="844" customWidth="1"/>
    <col min="4626" max="4626" width="5.21875" style="844" customWidth="1"/>
    <col min="4627" max="4627" width="6.44140625" style="844" customWidth="1"/>
    <col min="4628" max="4628" width="5.21875" style="844" customWidth="1"/>
    <col min="4629" max="4629" width="6.44140625" style="844" customWidth="1"/>
    <col min="4630" max="4630" width="5.21875" style="844" customWidth="1"/>
    <col min="4631" max="4631" width="6.44140625" style="844" customWidth="1"/>
    <col min="4632" max="4632" width="5" style="844" customWidth="1"/>
    <col min="4633" max="4633" width="6.44140625" style="844" customWidth="1"/>
    <col min="4634" max="4634" width="5" style="844" customWidth="1"/>
    <col min="4635" max="4635" width="6.44140625" style="844" customWidth="1"/>
    <col min="4636" max="4636" width="7.21875" style="844" bestFit="1" customWidth="1"/>
    <col min="4637" max="4637" width="7.21875" style="844" customWidth="1"/>
    <col min="4638" max="4641" width="7.21875" style="844" bestFit="1" customWidth="1"/>
    <col min="4642" max="4642" width="9.21875" style="844"/>
    <col min="4643" max="4643" width="12.77734375" style="844" bestFit="1" customWidth="1"/>
    <col min="4644" max="4864" width="9.21875" style="844"/>
    <col min="4865" max="4865" width="8.44140625" style="844" customWidth="1"/>
    <col min="4866" max="4866" width="52.21875" style="844" customWidth="1"/>
    <col min="4867" max="4867" width="4.5546875" style="844" customWidth="1"/>
    <col min="4868" max="4868" width="6.77734375" style="844" customWidth="1"/>
    <col min="4869" max="4870" width="5.21875" style="844" customWidth="1"/>
    <col min="4871" max="4871" width="6.77734375" style="844" customWidth="1"/>
    <col min="4872" max="4872" width="8.21875" style="844" bestFit="1" customWidth="1"/>
    <col min="4873" max="4873" width="6.5546875" style="844" customWidth="1"/>
    <col min="4874" max="4874" width="5.77734375" style="844" customWidth="1"/>
    <col min="4875" max="4876" width="5.21875" style="844" customWidth="1"/>
    <col min="4877" max="4877" width="6.5546875" style="844" customWidth="1"/>
    <col min="4878" max="4878" width="5.21875" style="844" customWidth="1"/>
    <col min="4879" max="4879" width="6.77734375" style="844" customWidth="1"/>
    <col min="4880" max="4880" width="5.21875" style="844" customWidth="1"/>
    <col min="4881" max="4881" width="6.44140625" style="844" customWidth="1"/>
    <col min="4882" max="4882" width="5.21875" style="844" customWidth="1"/>
    <col min="4883" max="4883" width="6.44140625" style="844" customWidth="1"/>
    <col min="4884" max="4884" width="5.21875" style="844" customWidth="1"/>
    <col min="4885" max="4885" width="6.44140625" style="844" customWidth="1"/>
    <col min="4886" max="4886" width="5.21875" style="844" customWidth="1"/>
    <col min="4887" max="4887" width="6.44140625" style="844" customWidth="1"/>
    <col min="4888" max="4888" width="5" style="844" customWidth="1"/>
    <col min="4889" max="4889" width="6.44140625" style="844" customWidth="1"/>
    <col min="4890" max="4890" width="5" style="844" customWidth="1"/>
    <col min="4891" max="4891" width="6.44140625" style="844" customWidth="1"/>
    <col min="4892" max="4892" width="7.21875" style="844" bestFit="1" customWidth="1"/>
    <col min="4893" max="4893" width="7.21875" style="844" customWidth="1"/>
    <col min="4894" max="4897" width="7.21875" style="844" bestFit="1" customWidth="1"/>
    <col min="4898" max="4898" width="9.21875" style="844"/>
    <col min="4899" max="4899" width="12.77734375" style="844" bestFit="1" customWidth="1"/>
    <col min="4900" max="5120" width="9.21875" style="844"/>
    <col min="5121" max="5121" width="8.44140625" style="844" customWidth="1"/>
    <col min="5122" max="5122" width="52.21875" style="844" customWidth="1"/>
    <col min="5123" max="5123" width="4.5546875" style="844" customWidth="1"/>
    <col min="5124" max="5124" width="6.77734375" style="844" customWidth="1"/>
    <col min="5125" max="5126" width="5.21875" style="844" customWidth="1"/>
    <col min="5127" max="5127" width="6.77734375" style="844" customWidth="1"/>
    <col min="5128" max="5128" width="8.21875" style="844" bestFit="1" customWidth="1"/>
    <col min="5129" max="5129" width="6.5546875" style="844" customWidth="1"/>
    <col min="5130" max="5130" width="5.77734375" style="844" customWidth="1"/>
    <col min="5131" max="5132" width="5.21875" style="844" customWidth="1"/>
    <col min="5133" max="5133" width="6.5546875" style="844" customWidth="1"/>
    <col min="5134" max="5134" width="5.21875" style="844" customWidth="1"/>
    <col min="5135" max="5135" width="6.77734375" style="844" customWidth="1"/>
    <col min="5136" max="5136" width="5.21875" style="844" customWidth="1"/>
    <col min="5137" max="5137" width="6.44140625" style="844" customWidth="1"/>
    <col min="5138" max="5138" width="5.21875" style="844" customWidth="1"/>
    <col min="5139" max="5139" width="6.44140625" style="844" customWidth="1"/>
    <col min="5140" max="5140" width="5.21875" style="844" customWidth="1"/>
    <col min="5141" max="5141" width="6.44140625" style="844" customWidth="1"/>
    <col min="5142" max="5142" width="5.21875" style="844" customWidth="1"/>
    <col min="5143" max="5143" width="6.44140625" style="844" customWidth="1"/>
    <col min="5144" max="5144" width="5" style="844" customWidth="1"/>
    <col min="5145" max="5145" width="6.44140625" style="844" customWidth="1"/>
    <col min="5146" max="5146" width="5" style="844" customWidth="1"/>
    <col min="5147" max="5147" width="6.44140625" style="844" customWidth="1"/>
    <col min="5148" max="5148" width="7.21875" style="844" bestFit="1" customWidth="1"/>
    <col min="5149" max="5149" width="7.21875" style="844" customWidth="1"/>
    <col min="5150" max="5153" width="7.21875" style="844" bestFit="1" customWidth="1"/>
    <col min="5154" max="5154" width="9.21875" style="844"/>
    <col min="5155" max="5155" width="12.77734375" style="844" bestFit="1" customWidth="1"/>
    <col min="5156" max="5376" width="9.21875" style="844"/>
    <col min="5377" max="5377" width="8.44140625" style="844" customWidth="1"/>
    <col min="5378" max="5378" width="52.21875" style="844" customWidth="1"/>
    <col min="5379" max="5379" width="4.5546875" style="844" customWidth="1"/>
    <col min="5380" max="5380" width="6.77734375" style="844" customWidth="1"/>
    <col min="5381" max="5382" width="5.21875" style="844" customWidth="1"/>
    <col min="5383" max="5383" width="6.77734375" style="844" customWidth="1"/>
    <col min="5384" max="5384" width="8.21875" style="844" bestFit="1" customWidth="1"/>
    <col min="5385" max="5385" width="6.5546875" style="844" customWidth="1"/>
    <col min="5386" max="5386" width="5.77734375" style="844" customWidth="1"/>
    <col min="5387" max="5388" width="5.21875" style="844" customWidth="1"/>
    <col min="5389" max="5389" width="6.5546875" style="844" customWidth="1"/>
    <col min="5390" max="5390" width="5.21875" style="844" customWidth="1"/>
    <col min="5391" max="5391" width="6.77734375" style="844" customWidth="1"/>
    <col min="5392" max="5392" width="5.21875" style="844" customWidth="1"/>
    <col min="5393" max="5393" width="6.44140625" style="844" customWidth="1"/>
    <col min="5394" max="5394" width="5.21875" style="844" customWidth="1"/>
    <col min="5395" max="5395" width="6.44140625" style="844" customWidth="1"/>
    <col min="5396" max="5396" width="5.21875" style="844" customWidth="1"/>
    <col min="5397" max="5397" width="6.44140625" style="844" customWidth="1"/>
    <col min="5398" max="5398" width="5.21875" style="844" customWidth="1"/>
    <col min="5399" max="5399" width="6.44140625" style="844" customWidth="1"/>
    <col min="5400" max="5400" width="5" style="844" customWidth="1"/>
    <col min="5401" max="5401" width="6.44140625" style="844" customWidth="1"/>
    <col min="5402" max="5402" width="5" style="844" customWidth="1"/>
    <col min="5403" max="5403" width="6.44140625" style="844" customWidth="1"/>
    <col min="5404" max="5404" width="7.21875" style="844" bestFit="1" customWidth="1"/>
    <col min="5405" max="5405" width="7.21875" style="844" customWidth="1"/>
    <col min="5406" max="5409" width="7.21875" style="844" bestFit="1" customWidth="1"/>
    <col min="5410" max="5410" width="9.21875" style="844"/>
    <col min="5411" max="5411" width="12.77734375" style="844" bestFit="1" customWidth="1"/>
    <col min="5412" max="5632" width="9.21875" style="844"/>
    <col min="5633" max="5633" width="8.44140625" style="844" customWidth="1"/>
    <col min="5634" max="5634" width="52.21875" style="844" customWidth="1"/>
    <col min="5635" max="5635" width="4.5546875" style="844" customWidth="1"/>
    <col min="5636" max="5636" width="6.77734375" style="844" customWidth="1"/>
    <col min="5637" max="5638" width="5.21875" style="844" customWidth="1"/>
    <col min="5639" max="5639" width="6.77734375" style="844" customWidth="1"/>
    <col min="5640" max="5640" width="8.21875" style="844" bestFit="1" customWidth="1"/>
    <col min="5641" max="5641" width="6.5546875" style="844" customWidth="1"/>
    <col min="5642" max="5642" width="5.77734375" style="844" customWidth="1"/>
    <col min="5643" max="5644" width="5.21875" style="844" customWidth="1"/>
    <col min="5645" max="5645" width="6.5546875" style="844" customWidth="1"/>
    <col min="5646" max="5646" width="5.21875" style="844" customWidth="1"/>
    <col min="5647" max="5647" width="6.77734375" style="844" customWidth="1"/>
    <col min="5648" max="5648" width="5.21875" style="844" customWidth="1"/>
    <col min="5649" max="5649" width="6.44140625" style="844" customWidth="1"/>
    <col min="5650" max="5650" width="5.21875" style="844" customWidth="1"/>
    <col min="5651" max="5651" width="6.44140625" style="844" customWidth="1"/>
    <col min="5652" max="5652" width="5.21875" style="844" customWidth="1"/>
    <col min="5653" max="5653" width="6.44140625" style="844" customWidth="1"/>
    <col min="5654" max="5654" width="5.21875" style="844" customWidth="1"/>
    <col min="5655" max="5655" width="6.44140625" style="844" customWidth="1"/>
    <col min="5656" max="5656" width="5" style="844" customWidth="1"/>
    <col min="5657" max="5657" width="6.44140625" style="844" customWidth="1"/>
    <col min="5658" max="5658" width="5" style="844" customWidth="1"/>
    <col min="5659" max="5659" width="6.44140625" style="844" customWidth="1"/>
    <col min="5660" max="5660" width="7.21875" style="844" bestFit="1" customWidth="1"/>
    <col min="5661" max="5661" width="7.21875" style="844" customWidth="1"/>
    <col min="5662" max="5665" width="7.21875" style="844" bestFit="1" customWidth="1"/>
    <col min="5666" max="5666" width="9.21875" style="844"/>
    <col min="5667" max="5667" width="12.77734375" style="844" bestFit="1" customWidth="1"/>
    <col min="5668" max="5888" width="9.21875" style="844"/>
    <col min="5889" max="5889" width="8.44140625" style="844" customWidth="1"/>
    <col min="5890" max="5890" width="52.21875" style="844" customWidth="1"/>
    <col min="5891" max="5891" width="4.5546875" style="844" customWidth="1"/>
    <col min="5892" max="5892" width="6.77734375" style="844" customWidth="1"/>
    <col min="5893" max="5894" width="5.21875" style="844" customWidth="1"/>
    <col min="5895" max="5895" width="6.77734375" style="844" customWidth="1"/>
    <col min="5896" max="5896" width="8.21875" style="844" bestFit="1" customWidth="1"/>
    <col min="5897" max="5897" width="6.5546875" style="844" customWidth="1"/>
    <col min="5898" max="5898" width="5.77734375" style="844" customWidth="1"/>
    <col min="5899" max="5900" width="5.21875" style="844" customWidth="1"/>
    <col min="5901" max="5901" width="6.5546875" style="844" customWidth="1"/>
    <col min="5902" max="5902" width="5.21875" style="844" customWidth="1"/>
    <col min="5903" max="5903" width="6.77734375" style="844" customWidth="1"/>
    <col min="5904" max="5904" width="5.21875" style="844" customWidth="1"/>
    <col min="5905" max="5905" width="6.44140625" style="844" customWidth="1"/>
    <col min="5906" max="5906" width="5.21875" style="844" customWidth="1"/>
    <col min="5907" max="5907" width="6.44140625" style="844" customWidth="1"/>
    <col min="5908" max="5908" width="5.21875" style="844" customWidth="1"/>
    <col min="5909" max="5909" width="6.44140625" style="844" customWidth="1"/>
    <col min="5910" max="5910" width="5.21875" style="844" customWidth="1"/>
    <col min="5911" max="5911" width="6.44140625" style="844" customWidth="1"/>
    <col min="5912" max="5912" width="5" style="844" customWidth="1"/>
    <col min="5913" max="5913" width="6.44140625" style="844" customWidth="1"/>
    <col min="5914" max="5914" width="5" style="844" customWidth="1"/>
    <col min="5915" max="5915" width="6.44140625" style="844" customWidth="1"/>
    <col min="5916" max="5916" width="7.21875" style="844" bestFit="1" customWidth="1"/>
    <col min="5917" max="5917" width="7.21875" style="844" customWidth="1"/>
    <col min="5918" max="5921" width="7.21875" style="844" bestFit="1" customWidth="1"/>
    <col min="5922" max="5922" width="9.21875" style="844"/>
    <col min="5923" max="5923" width="12.77734375" style="844" bestFit="1" customWidth="1"/>
    <col min="5924" max="6144" width="9.21875" style="844"/>
    <col min="6145" max="6145" width="8.44140625" style="844" customWidth="1"/>
    <col min="6146" max="6146" width="52.21875" style="844" customWidth="1"/>
    <col min="6147" max="6147" width="4.5546875" style="844" customWidth="1"/>
    <col min="6148" max="6148" width="6.77734375" style="844" customWidth="1"/>
    <col min="6149" max="6150" width="5.21875" style="844" customWidth="1"/>
    <col min="6151" max="6151" width="6.77734375" style="844" customWidth="1"/>
    <col min="6152" max="6152" width="8.21875" style="844" bestFit="1" customWidth="1"/>
    <col min="6153" max="6153" width="6.5546875" style="844" customWidth="1"/>
    <col min="6154" max="6154" width="5.77734375" style="844" customWidth="1"/>
    <col min="6155" max="6156" width="5.21875" style="844" customWidth="1"/>
    <col min="6157" max="6157" width="6.5546875" style="844" customWidth="1"/>
    <col min="6158" max="6158" width="5.21875" style="844" customWidth="1"/>
    <col min="6159" max="6159" width="6.77734375" style="844" customWidth="1"/>
    <col min="6160" max="6160" width="5.21875" style="844" customWidth="1"/>
    <col min="6161" max="6161" width="6.44140625" style="844" customWidth="1"/>
    <col min="6162" max="6162" width="5.21875" style="844" customWidth="1"/>
    <col min="6163" max="6163" width="6.44140625" style="844" customWidth="1"/>
    <col min="6164" max="6164" width="5.21875" style="844" customWidth="1"/>
    <col min="6165" max="6165" width="6.44140625" style="844" customWidth="1"/>
    <col min="6166" max="6166" width="5.21875" style="844" customWidth="1"/>
    <col min="6167" max="6167" width="6.44140625" style="844" customWidth="1"/>
    <col min="6168" max="6168" width="5" style="844" customWidth="1"/>
    <col min="6169" max="6169" width="6.44140625" style="844" customWidth="1"/>
    <col min="6170" max="6170" width="5" style="844" customWidth="1"/>
    <col min="6171" max="6171" width="6.44140625" style="844" customWidth="1"/>
    <col min="6172" max="6172" width="7.21875" style="844" bestFit="1" customWidth="1"/>
    <col min="6173" max="6173" width="7.21875" style="844" customWidth="1"/>
    <col min="6174" max="6177" width="7.21875" style="844" bestFit="1" customWidth="1"/>
    <col min="6178" max="6178" width="9.21875" style="844"/>
    <col min="6179" max="6179" width="12.77734375" style="844" bestFit="1" customWidth="1"/>
    <col min="6180" max="6400" width="9.21875" style="844"/>
    <col min="6401" max="6401" width="8.44140625" style="844" customWidth="1"/>
    <col min="6402" max="6402" width="52.21875" style="844" customWidth="1"/>
    <col min="6403" max="6403" width="4.5546875" style="844" customWidth="1"/>
    <col min="6404" max="6404" width="6.77734375" style="844" customWidth="1"/>
    <col min="6405" max="6406" width="5.21875" style="844" customWidth="1"/>
    <col min="6407" max="6407" width="6.77734375" style="844" customWidth="1"/>
    <col min="6408" max="6408" width="8.21875" style="844" bestFit="1" customWidth="1"/>
    <col min="6409" max="6409" width="6.5546875" style="844" customWidth="1"/>
    <col min="6410" max="6410" width="5.77734375" style="844" customWidth="1"/>
    <col min="6411" max="6412" width="5.21875" style="844" customWidth="1"/>
    <col min="6413" max="6413" width="6.5546875" style="844" customWidth="1"/>
    <col min="6414" max="6414" width="5.21875" style="844" customWidth="1"/>
    <col min="6415" max="6415" width="6.77734375" style="844" customWidth="1"/>
    <col min="6416" max="6416" width="5.21875" style="844" customWidth="1"/>
    <col min="6417" max="6417" width="6.44140625" style="844" customWidth="1"/>
    <col min="6418" max="6418" width="5.21875" style="844" customWidth="1"/>
    <col min="6419" max="6419" width="6.44140625" style="844" customWidth="1"/>
    <col min="6420" max="6420" width="5.21875" style="844" customWidth="1"/>
    <col min="6421" max="6421" width="6.44140625" style="844" customWidth="1"/>
    <col min="6422" max="6422" width="5.21875" style="844" customWidth="1"/>
    <col min="6423" max="6423" width="6.44140625" style="844" customWidth="1"/>
    <col min="6424" max="6424" width="5" style="844" customWidth="1"/>
    <col min="6425" max="6425" width="6.44140625" style="844" customWidth="1"/>
    <col min="6426" max="6426" width="5" style="844" customWidth="1"/>
    <col min="6427" max="6427" width="6.44140625" style="844" customWidth="1"/>
    <col min="6428" max="6428" width="7.21875" style="844" bestFit="1" customWidth="1"/>
    <col min="6429" max="6429" width="7.21875" style="844" customWidth="1"/>
    <col min="6430" max="6433" width="7.21875" style="844" bestFit="1" customWidth="1"/>
    <col min="6434" max="6434" width="9.21875" style="844"/>
    <col min="6435" max="6435" width="12.77734375" style="844" bestFit="1" customWidth="1"/>
    <col min="6436" max="6656" width="9.21875" style="844"/>
    <col min="6657" max="6657" width="8.44140625" style="844" customWidth="1"/>
    <col min="6658" max="6658" width="52.21875" style="844" customWidth="1"/>
    <col min="6659" max="6659" width="4.5546875" style="844" customWidth="1"/>
    <col min="6660" max="6660" width="6.77734375" style="844" customWidth="1"/>
    <col min="6661" max="6662" width="5.21875" style="844" customWidth="1"/>
    <col min="6663" max="6663" width="6.77734375" style="844" customWidth="1"/>
    <col min="6664" max="6664" width="8.21875" style="844" bestFit="1" customWidth="1"/>
    <col min="6665" max="6665" width="6.5546875" style="844" customWidth="1"/>
    <col min="6666" max="6666" width="5.77734375" style="844" customWidth="1"/>
    <col min="6667" max="6668" width="5.21875" style="844" customWidth="1"/>
    <col min="6669" max="6669" width="6.5546875" style="844" customWidth="1"/>
    <col min="6670" max="6670" width="5.21875" style="844" customWidth="1"/>
    <col min="6671" max="6671" width="6.77734375" style="844" customWidth="1"/>
    <col min="6672" max="6672" width="5.21875" style="844" customWidth="1"/>
    <col min="6673" max="6673" width="6.44140625" style="844" customWidth="1"/>
    <col min="6674" max="6674" width="5.21875" style="844" customWidth="1"/>
    <col min="6675" max="6675" width="6.44140625" style="844" customWidth="1"/>
    <col min="6676" max="6676" width="5.21875" style="844" customWidth="1"/>
    <col min="6677" max="6677" width="6.44140625" style="844" customWidth="1"/>
    <col min="6678" max="6678" width="5.21875" style="844" customWidth="1"/>
    <col min="6679" max="6679" width="6.44140625" style="844" customWidth="1"/>
    <col min="6680" max="6680" width="5" style="844" customWidth="1"/>
    <col min="6681" max="6681" width="6.44140625" style="844" customWidth="1"/>
    <col min="6682" max="6682" width="5" style="844" customWidth="1"/>
    <col min="6683" max="6683" width="6.44140625" style="844" customWidth="1"/>
    <col min="6684" max="6684" width="7.21875" style="844" bestFit="1" customWidth="1"/>
    <col min="6685" max="6685" width="7.21875" style="844" customWidth="1"/>
    <col min="6686" max="6689" width="7.21875" style="844" bestFit="1" customWidth="1"/>
    <col min="6690" max="6690" width="9.21875" style="844"/>
    <col min="6691" max="6691" width="12.77734375" style="844" bestFit="1" customWidth="1"/>
    <col min="6692" max="6912" width="9.21875" style="844"/>
    <col min="6913" max="6913" width="8.44140625" style="844" customWidth="1"/>
    <col min="6914" max="6914" width="52.21875" style="844" customWidth="1"/>
    <col min="6915" max="6915" width="4.5546875" style="844" customWidth="1"/>
    <col min="6916" max="6916" width="6.77734375" style="844" customWidth="1"/>
    <col min="6917" max="6918" width="5.21875" style="844" customWidth="1"/>
    <col min="6919" max="6919" width="6.77734375" style="844" customWidth="1"/>
    <col min="6920" max="6920" width="8.21875" style="844" bestFit="1" customWidth="1"/>
    <col min="6921" max="6921" width="6.5546875" style="844" customWidth="1"/>
    <col min="6922" max="6922" width="5.77734375" style="844" customWidth="1"/>
    <col min="6923" max="6924" width="5.21875" style="844" customWidth="1"/>
    <col min="6925" max="6925" width="6.5546875" style="844" customWidth="1"/>
    <col min="6926" max="6926" width="5.21875" style="844" customWidth="1"/>
    <col min="6927" max="6927" width="6.77734375" style="844" customWidth="1"/>
    <col min="6928" max="6928" width="5.21875" style="844" customWidth="1"/>
    <col min="6929" max="6929" width="6.44140625" style="844" customWidth="1"/>
    <col min="6930" max="6930" width="5.21875" style="844" customWidth="1"/>
    <col min="6931" max="6931" width="6.44140625" style="844" customWidth="1"/>
    <col min="6932" max="6932" width="5.21875" style="844" customWidth="1"/>
    <col min="6933" max="6933" width="6.44140625" style="844" customWidth="1"/>
    <col min="6934" max="6934" width="5.21875" style="844" customWidth="1"/>
    <col min="6935" max="6935" width="6.44140625" style="844" customWidth="1"/>
    <col min="6936" max="6936" width="5" style="844" customWidth="1"/>
    <col min="6937" max="6937" width="6.44140625" style="844" customWidth="1"/>
    <col min="6938" max="6938" width="5" style="844" customWidth="1"/>
    <col min="6939" max="6939" width="6.44140625" style="844" customWidth="1"/>
    <col min="6940" max="6940" width="7.21875" style="844" bestFit="1" customWidth="1"/>
    <col min="6941" max="6941" width="7.21875" style="844" customWidth="1"/>
    <col min="6942" max="6945" width="7.21875" style="844" bestFit="1" customWidth="1"/>
    <col min="6946" max="6946" width="9.21875" style="844"/>
    <col min="6947" max="6947" width="12.77734375" style="844" bestFit="1" customWidth="1"/>
    <col min="6948" max="7168" width="9.21875" style="844"/>
    <col min="7169" max="7169" width="8.44140625" style="844" customWidth="1"/>
    <col min="7170" max="7170" width="52.21875" style="844" customWidth="1"/>
    <col min="7171" max="7171" width="4.5546875" style="844" customWidth="1"/>
    <col min="7172" max="7172" width="6.77734375" style="844" customWidth="1"/>
    <col min="7173" max="7174" width="5.21875" style="844" customWidth="1"/>
    <col min="7175" max="7175" width="6.77734375" style="844" customWidth="1"/>
    <col min="7176" max="7176" width="8.21875" style="844" bestFit="1" customWidth="1"/>
    <col min="7177" max="7177" width="6.5546875" style="844" customWidth="1"/>
    <col min="7178" max="7178" width="5.77734375" style="844" customWidth="1"/>
    <col min="7179" max="7180" width="5.21875" style="844" customWidth="1"/>
    <col min="7181" max="7181" width="6.5546875" style="844" customWidth="1"/>
    <col min="7182" max="7182" width="5.21875" style="844" customWidth="1"/>
    <col min="7183" max="7183" width="6.77734375" style="844" customWidth="1"/>
    <col min="7184" max="7184" width="5.21875" style="844" customWidth="1"/>
    <col min="7185" max="7185" width="6.44140625" style="844" customWidth="1"/>
    <col min="7186" max="7186" width="5.21875" style="844" customWidth="1"/>
    <col min="7187" max="7187" width="6.44140625" style="844" customWidth="1"/>
    <col min="7188" max="7188" width="5.21875" style="844" customWidth="1"/>
    <col min="7189" max="7189" width="6.44140625" style="844" customWidth="1"/>
    <col min="7190" max="7190" width="5.21875" style="844" customWidth="1"/>
    <col min="7191" max="7191" width="6.44140625" style="844" customWidth="1"/>
    <col min="7192" max="7192" width="5" style="844" customWidth="1"/>
    <col min="7193" max="7193" width="6.44140625" style="844" customWidth="1"/>
    <col min="7194" max="7194" width="5" style="844" customWidth="1"/>
    <col min="7195" max="7195" width="6.44140625" style="844" customWidth="1"/>
    <col min="7196" max="7196" width="7.21875" style="844" bestFit="1" customWidth="1"/>
    <col min="7197" max="7197" width="7.21875" style="844" customWidth="1"/>
    <col min="7198" max="7201" width="7.21875" style="844" bestFit="1" customWidth="1"/>
    <col min="7202" max="7202" width="9.21875" style="844"/>
    <col min="7203" max="7203" width="12.77734375" style="844" bestFit="1" customWidth="1"/>
    <col min="7204" max="7424" width="9.21875" style="844"/>
    <col min="7425" max="7425" width="8.44140625" style="844" customWidth="1"/>
    <col min="7426" max="7426" width="52.21875" style="844" customWidth="1"/>
    <col min="7427" max="7427" width="4.5546875" style="844" customWidth="1"/>
    <col min="7428" max="7428" width="6.77734375" style="844" customWidth="1"/>
    <col min="7429" max="7430" width="5.21875" style="844" customWidth="1"/>
    <col min="7431" max="7431" width="6.77734375" style="844" customWidth="1"/>
    <col min="7432" max="7432" width="8.21875" style="844" bestFit="1" customWidth="1"/>
    <col min="7433" max="7433" width="6.5546875" style="844" customWidth="1"/>
    <col min="7434" max="7434" width="5.77734375" style="844" customWidth="1"/>
    <col min="7435" max="7436" width="5.21875" style="844" customWidth="1"/>
    <col min="7437" max="7437" width="6.5546875" style="844" customWidth="1"/>
    <col min="7438" max="7438" width="5.21875" style="844" customWidth="1"/>
    <col min="7439" max="7439" width="6.77734375" style="844" customWidth="1"/>
    <col min="7440" max="7440" width="5.21875" style="844" customWidth="1"/>
    <col min="7441" max="7441" width="6.44140625" style="844" customWidth="1"/>
    <col min="7442" max="7442" width="5.21875" style="844" customWidth="1"/>
    <col min="7443" max="7443" width="6.44140625" style="844" customWidth="1"/>
    <col min="7444" max="7444" width="5.21875" style="844" customWidth="1"/>
    <col min="7445" max="7445" width="6.44140625" style="844" customWidth="1"/>
    <col min="7446" max="7446" width="5.21875" style="844" customWidth="1"/>
    <col min="7447" max="7447" width="6.44140625" style="844" customWidth="1"/>
    <col min="7448" max="7448" width="5" style="844" customWidth="1"/>
    <col min="7449" max="7449" width="6.44140625" style="844" customWidth="1"/>
    <col min="7450" max="7450" width="5" style="844" customWidth="1"/>
    <col min="7451" max="7451" width="6.44140625" style="844" customWidth="1"/>
    <col min="7452" max="7452" width="7.21875" style="844" bestFit="1" customWidth="1"/>
    <col min="7453" max="7453" width="7.21875" style="844" customWidth="1"/>
    <col min="7454" max="7457" width="7.21875" style="844" bestFit="1" customWidth="1"/>
    <col min="7458" max="7458" width="9.21875" style="844"/>
    <col min="7459" max="7459" width="12.77734375" style="844" bestFit="1" customWidth="1"/>
    <col min="7460" max="7680" width="9.21875" style="844"/>
    <col min="7681" max="7681" width="8.44140625" style="844" customWidth="1"/>
    <col min="7682" max="7682" width="52.21875" style="844" customWidth="1"/>
    <col min="7683" max="7683" width="4.5546875" style="844" customWidth="1"/>
    <col min="7684" max="7684" width="6.77734375" style="844" customWidth="1"/>
    <col min="7685" max="7686" width="5.21875" style="844" customWidth="1"/>
    <col min="7687" max="7687" width="6.77734375" style="844" customWidth="1"/>
    <col min="7688" max="7688" width="8.21875" style="844" bestFit="1" customWidth="1"/>
    <col min="7689" max="7689" width="6.5546875" style="844" customWidth="1"/>
    <col min="7690" max="7690" width="5.77734375" style="844" customWidth="1"/>
    <col min="7691" max="7692" width="5.21875" style="844" customWidth="1"/>
    <col min="7693" max="7693" width="6.5546875" style="844" customWidth="1"/>
    <col min="7694" max="7694" width="5.21875" style="844" customWidth="1"/>
    <col min="7695" max="7695" width="6.77734375" style="844" customWidth="1"/>
    <col min="7696" max="7696" width="5.21875" style="844" customWidth="1"/>
    <col min="7697" max="7697" width="6.44140625" style="844" customWidth="1"/>
    <col min="7698" max="7698" width="5.21875" style="844" customWidth="1"/>
    <col min="7699" max="7699" width="6.44140625" style="844" customWidth="1"/>
    <col min="7700" max="7700" width="5.21875" style="844" customWidth="1"/>
    <col min="7701" max="7701" width="6.44140625" style="844" customWidth="1"/>
    <col min="7702" max="7702" width="5.21875" style="844" customWidth="1"/>
    <col min="7703" max="7703" width="6.44140625" style="844" customWidth="1"/>
    <col min="7704" max="7704" width="5" style="844" customWidth="1"/>
    <col min="7705" max="7705" width="6.44140625" style="844" customWidth="1"/>
    <col min="7706" max="7706" width="5" style="844" customWidth="1"/>
    <col min="7707" max="7707" width="6.44140625" style="844" customWidth="1"/>
    <col min="7708" max="7708" width="7.21875" style="844" bestFit="1" customWidth="1"/>
    <col min="7709" max="7709" width="7.21875" style="844" customWidth="1"/>
    <col min="7710" max="7713" width="7.21875" style="844" bestFit="1" customWidth="1"/>
    <col min="7714" max="7714" width="9.21875" style="844"/>
    <col min="7715" max="7715" width="12.77734375" style="844" bestFit="1" customWidth="1"/>
    <col min="7716" max="7936" width="9.21875" style="844"/>
    <col min="7937" max="7937" width="8.44140625" style="844" customWidth="1"/>
    <col min="7938" max="7938" width="52.21875" style="844" customWidth="1"/>
    <col min="7939" max="7939" width="4.5546875" style="844" customWidth="1"/>
    <col min="7940" max="7940" width="6.77734375" style="844" customWidth="1"/>
    <col min="7941" max="7942" width="5.21875" style="844" customWidth="1"/>
    <col min="7943" max="7943" width="6.77734375" style="844" customWidth="1"/>
    <col min="7944" max="7944" width="8.21875" style="844" bestFit="1" customWidth="1"/>
    <col min="7945" max="7945" width="6.5546875" style="844" customWidth="1"/>
    <col min="7946" max="7946" width="5.77734375" style="844" customWidth="1"/>
    <col min="7947" max="7948" width="5.21875" style="844" customWidth="1"/>
    <col min="7949" max="7949" width="6.5546875" style="844" customWidth="1"/>
    <col min="7950" max="7950" width="5.21875" style="844" customWidth="1"/>
    <col min="7951" max="7951" width="6.77734375" style="844" customWidth="1"/>
    <col min="7952" max="7952" width="5.21875" style="844" customWidth="1"/>
    <col min="7953" max="7953" width="6.44140625" style="844" customWidth="1"/>
    <col min="7954" max="7954" width="5.21875" style="844" customWidth="1"/>
    <col min="7955" max="7955" width="6.44140625" style="844" customWidth="1"/>
    <col min="7956" max="7956" width="5.21875" style="844" customWidth="1"/>
    <col min="7957" max="7957" width="6.44140625" style="844" customWidth="1"/>
    <col min="7958" max="7958" width="5.21875" style="844" customWidth="1"/>
    <col min="7959" max="7959" width="6.44140625" style="844" customWidth="1"/>
    <col min="7960" max="7960" width="5" style="844" customWidth="1"/>
    <col min="7961" max="7961" width="6.44140625" style="844" customWidth="1"/>
    <col min="7962" max="7962" width="5" style="844" customWidth="1"/>
    <col min="7963" max="7963" width="6.44140625" style="844" customWidth="1"/>
    <col min="7964" max="7964" width="7.21875" style="844" bestFit="1" customWidth="1"/>
    <col min="7965" max="7965" width="7.21875" style="844" customWidth="1"/>
    <col min="7966" max="7969" width="7.21875" style="844" bestFit="1" customWidth="1"/>
    <col min="7970" max="7970" width="9.21875" style="844"/>
    <col min="7971" max="7971" width="12.77734375" style="844" bestFit="1" customWidth="1"/>
    <col min="7972" max="8192" width="9.21875" style="844"/>
    <col min="8193" max="8193" width="8.44140625" style="844" customWidth="1"/>
    <col min="8194" max="8194" width="52.21875" style="844" customWidth="1"/>
    <col min="8195" max="8195" width="4.5546875" style="844" customWidth="1"/>
    <col min="8196" max="8196" width="6.77734375" style="844" customWidth="1"/>
    <col min="8197" max="8198" width="5.21875" style="844" customWidth="1"/>
    <col min="8199" max="8199" width="6.77734375" style="844" customWidth="1"/>
    <col min="8200" max="8200" width="8.21875" style="844" bestFit="1" customWidth="1"/>
    <col min="8201" max="8201" width="6.5546875" style="844" customWidth="1"/>
    <col min="8202" max="8202" width="5.77734375" style="844" customWidth="1"/>
    <col min="8203" max="8204" width="5.21875" style="844" customWidth="1"/>
    <col min="8205" max="8205" width="6.5546875" style="844" customWidth="1"/>
    <col min="8206" max="8206" width="5.21875" style="844" customWidth="1"/>
    <col min="8207" max="8207" width="6.77734375" style="844" customWidth="1"/>
    <col min="8208" max="8208" width="5.21875" style="844" customWidth="1"/>
    <col min="8209" max="8209" width="6.44140625" style="844" customWidth="1"/>
    <col min="8210" max="8210" width="5.21875" style="844" customWidth="1"/>
    <col min="8211" max="8211" width="6.44140625" style="844" customWidth="1"/>
    <col min="8212" max="8212" width="5.21875" style="844" customWidth="1"/>
    <col min="8213" max="8213" width="6.44140625" style="844" customWidth="1"/>
    <col min="8214" max="8214" width="5.21875" style="844" customWidth="1"/>
    <col min="8215" max="8215" width="6.44140625" style="844" customWidth="1"/>
    <col min="8216" max="8216" width="5" style="844" customWidth="1"/>
    <col min="8217" max="8217" width="6.44140625" style="844" customWidth="1"/>
    <col min="8218" max="8218" width="5" style="844" customWidth="1"/>
    <col min="8219" max="8219" width="6.44140625" style="844" customWidth="1"/>
    <col min="8220" max="8220" width="7.21875" style="844" bestFit="1" customWidth="1"/>
    <col min="8221" max="8221" width="7.21875" style="844" customWidth="1"/>
    <col min="8222" max="8225" width="7.21875" style="844" bestFit="1" customWidth="1"/>
    <col min="8226" max="8226" width="9.21875" style="844"/>
    <col min="8227" max="8227" width="12.77734375" style="844" bestFit="1" customWidth="1"/>
    <col min="8228" max="8448" width="9.21875" style="844"/>
    <col min="8449" max="8449" width="8.44140625" style="844" customWidth="1"/>
    <col min="8450" max="8450" width="52.21875" style="844" customWidth="1"/>
    <col min="8451" max="8451" width="4.5546875" style="844" customWidth="1"/>
    <col min="8452" max="8452" width="6.77734375" style="844" customWidth="1"/>
    <col min="8453" max="8454" width="5.21875" style="844" customWidth="1"/>
    <col min="8455" max="8455" width="6.77734375" style="844" customWidth="1"/>
    <col min="8456" max="8456" width="8.21875" style="844" bestFit="1" customWidth="1"/>
    <col min="8457" max="8457" width="6.5546875" style="844" customWidth="1"/>
    <col min="8458" max="8458" width="5.77734375" style="844" customWidth="1"/>
    <col min="8459" max="8460" width="5.21875" style="844" customWidth="1"/>
    <col min="8461" max="8461" width="6.5546875" style="844" customWidth="1"/>
    <col min="8462" max="8462" width="5.21875" style="844" customWidth="1"/>
    <col min="8463" max="8463" width="6.77734375" style="844" customWidth="1"/>
    <col min="8464" max="8464" width="5.21875" style="844" customWidth="1"/>
    <col min="8465" max="8465" width="6.44140625" style="844" customWidth="1"/>
    <col min="8466" max="8466" width="5.21875" style="844" customWidth="1"/>
    <col min="8467" max="8467" width="6.44140625" style="844" customWidth="1"/>
    <col min="8468" max="8468" width="5.21875" style="844" customWidth="1"/>
    <col min="8469" max="8469" width="6.44140625" style="844" customWidth="1"/>
    <col min="8470" max="8470" width="5.21875" style="844" customWidth="1"/>
    <col min="8471" max="8471" width="6.44140625" style="844" customWidth="1"/>
    <col min="8472" max="8472" width="5" style="844" customWidth="1"/>
    <col min="8473" max="8473" width="6.44140625" style="844" customWidth="1"/>
    <col min="8474" max="8474" width="5" style="844" customWidth="1"/>
    <col min="8475" max="8475" width="6.44140625" style="844" customWidth="1"/>
    <col min="8476" max="8476" width="7.21875" style="844" bestFit="1" customWidth="1"/>
    <col min="8477" max="8477" width="7.21875" style="844" customWidth="1"/>
    <col min="8478" max="8481" width="7.21875" style="844" bestFit="1" customWidth="1"/>
    <col min="8482" max="8482" width="9.21875" style="844"/>
    <col min="8483" max="8483" width="12.77734375" style="844" bestFit="1" customWidth="1"/>
    <col min="8484" max="8704" width="9.21875" style="844"/>
    <col min="8705" max="8705" width="8.44140625" style="844" customWidth="1"/>
    <col min="8706" max="8706" width="52.21875" style="844" customWidth="1"/>
    <col min="8707" max="8707" width="4.5546875" style="844" customWidth="1"/>
    <col min="8708" max="8708" width="6.77734375" style="844" customWidth="1"/>
    <col min="8709" max="8710" width="5.21875" style="844" customWidth="1"/>
    <col min="8711" max="8711" width="6.77734375" style="844" customWidth="1"/>
    <col min="8712" max="8712" width="8.21875" style="844" bestFit="1" customWidth="1"/>
    <col min="8713" max="8713" width="6.5546875" style="844" customWidth="1"/>
    <col min="8714" max="8714" width="5.77734375" style="844" customWidth="1"/>
    <col min="8715" max="8716" width="5.21875" style="844" customWidth="1"/>
    <col min="8717" max="8717" width="6.5546875" style="844" customWidth="1"/>
    <col min="8718" max="8718" width="5.21875" style="844" customWidth="1"/>
    <col min="8719" max="8719" width="6.77734375" style="844" customWidth="1"/>
    <col min="8720" max="8720" width="5.21875" style="844" customWidth="1"/>
    <col min="8721" max="8721" width="6.44140625" style="844" customWidth="1"/>
    <col min="8722" max="8722" width="5.21875" style="844" customWidth="1"/>
    <col min="8723" max="8723" width="6.44140625" style="844" customWidth="1"/>
    <col min="8724" max="8724" width="5.21875" style="844" customWidth="1"/>
    <col min="8725" max="8725" width="6.44140625" style="844" customWidth="1"/>
    <col min="8726" max="8726" width="5.21875" style="844" customWidth="1"/>
    <col min="8727" max="8727" width="6.44140625" style="844" customWidth="1"/>
    <col min="8728" max="8728" width="5" style="844" customWidth="1"/>
    <col min="8729" max="8729" width="6.44140625" style="844" customWidth="1"/>
    <col min="8730" max="8730" width="5" style="844" customWidth="1"/>
    <col min="8731" max="8731" width="6.44140625" style="844" customWidth="1"/>
    <col min="8732" max="8732" width="7.21875" style="844" bestFit="1" customWidth="1"/>
    <col min="8733" max="8733" width="7.21875" style="844" customWidth="1"/>
    <col min="8734" max="8737" width="7.21875" style="844" bestFit="1" customWidth="1"/>
    <col min="8738" max="8738" width="9.21875" style="844"/>
    <col min="8739" max="8739" width="12.77734375" style="844" bestFit="1" customWidth="1"/>
    <col min="8740" max="8960" width="9.21875" style="844"/>
    <col min="8961" max="8961" width="8.44140625" style="844" customWidth="1"/>
    <col min="8962" max="8962" width="52.21875" style="844" customWidth="1"/>
    <col min="8963" max="8963" width="4.5546875" style="844" customWidth="1"/>
    <col min="8964" max="8964" width="6.77734375" style="844" customWidth="1"/>
    <col min="8965" max="8966" width="5.21875" style="844" customWidth="1"/>
    <col min="8967" max="8967" width="6.77734375" style="844" customWidth="1"/>
    <col min="8968" max="8968" width="8.21875" style="844" bestFit="1" customWidth="1"/>
    <col min="8969" max="8969" width="6.5546875" style="844" customWidth="1"/>
    <col min="8970" max="8970" width="5.77734375" style="844" customWidth="1"/>
    <col min="8971" max="8972" width="5.21875" style="844" customWidth="1"/>
    <col min="8973" max="8973" width="6.5546875" style="844" customWidth="1"/>
    <col min="8974" max="8974" width="5.21875" style="844" customWidth="1"/>
    <col min="8975" max="8975" width="6.77734375" style="844" customWidth="1"/>
    <col min="8976" max="8976" width="5.21875" style="844" customWidth="1"/>
    <col min="8977" max="8977" width="6.44140625" style="844" customWidth="1"/>
    <col min="8978" max="8978" width="5.21875" style="844" customWidth="1"/>
    <col min="8979" max="8979" width="6.44140625" style="844" customWidth="1"/>
    <col min="8980" max="8980" width="5.21875" style="844" customWidth="1"/>
    <col min="8981" max="8981" width="6.44140625" style="844" customWidth="1"/>
    <col min="8982" max="8982" width="5.21875" style="844" customWidth="1"/>
    <col min="8983" max="8983" width="6.44140625" style="844" customWidth="1"/>
    <col min="8984" max="8984" width="5" style="844" customWidth="1"/>
    <col min="8985" max="8985" width="6.44140625" style="844" customWidth="1"/>
    <col min="8986" max="8986" width="5" style="844" customWidth="1"/>
    <col min="8987" max="8987" width="6.44140625" style="844" customWidth="1"/>
    <col min="8988" max="8988" width="7.21875" style="844" bestFit="1" customWidth="1"/>
    <col min="8989" max="8989" width="7.21875" style="844" customWidth="1"/>
    <col min="8990" max="8993" width="7.21875" style="844" bestFit="1" customWidth="1"/>
    <col min="8994" max="8994" width="9.21875" style="844"/>
    <col min="8995" max="8995" width="12.77734375" style="844" bestFit="1" customWidth="1"/>
    <col min="8996" max="9216" width="9.21875" style="844"/>
    <col min="9217" max="9217" width="8.44140625" style="844" customWidth="1"/>
    <col min="9218" max="9218" width="52.21875" style="844" customWidth="1"/>
    <col min="9219" max="9219" width="4.5546875" style="844" customWidth="1"/>
    <col min="9220" max="9220" width="6.77734375" style="844" customWidth="1"/>
    <col min="9221" max="9222" width="5.21875" style="844" customWidth="1"/>
    <col min="9223" max="9223" width="6.77734375" style="844" customWidth="1"/>
    <col min="9224" max="9224" width="8.21875" style="844" bestFit="1" customWidth="1"/>
    <col min="9225" max="9225" width="6.5546875" style="844" customWidth="1"/>
    <col min="9226" max="9226" width="5.77734375" style="844" customWidth="1"/>
    <col min="9227" max="9228" width="5.21875" style="844" customWidth="1"/>
    <col min="9229" max="9229" width="6.5546875" style="844" customWidth="1"/>
    <col min="9230" max="9230" width="5.21875" style="844" customWidth="1"/>
    <col min="9231" max="9231" width="6.77734375" style="844" customWidth="1"/>
    <col min="9232" max="9232" width="5.21875" style="844" customWidth="1"/>
    <col min="9233" max="9233" width="6.44140625" style="844" customWidth="1"/>
    <col min="9234" max="9234" width="5.21875" style="844" customWidth="1"/>
    <col min="9235" max="9235" width="6.44140625" style="844" customWidth="1"/>
    <col min="9236" max="9236" width="5.21875" style="844" customWidth="1"/>
    <col min="9237" max="9237" width="6.44140625" style="844" customWidth="1"/>
    <col min="9238" max="9238" width="5.21875" style="844" customWidth="1"/>
    <col min="9239" max="9239" width="6.44140625" style="844" customWidth="1"/>
    <col min="9240" max="9240" width="5" style="844" customWidth="1"/>
    <col min="9241" max="9241" width="6.44140625" style="844" customWidth="1"/>
    <col min="9242" max="9242" width="5" style="844" customWidth="1"/>
    <col min="9243" max="9243" width="6.44140625" style="844" customWidth="1"/>
    <col min="9244" max="9244" width="7.21875" style="844" bestFit="1" customWidth="1"/>
    <col min="9245" max="9245" width="7.21875" style="844" customWidth="1"/>
    <col min="9246" max="9249" width="7.21875" style="844" bestFit="1" customWidth="1"/>
    <col min="9250" max="9250" width="9.21875" style="844"/>
    <col min="9251" max="9251" width="12.77734375" style="844" bestFit="1" customWidth="1"/>
    <col min="9252" max="9472" width="9.21875" style="844"/>
    <col min="9473" max="9473" width="8.44140625" style="844" customWidth="1"/>
    <col min="9474" max="9474" width="52.21875" style="844" customWidth="1"/>
    <col min="9475" max="9475" width="4.5546875" style="844" customWidth="1"/>
    <col min="9476" max="9476" width="6.77734375" style="844" customWidth="1"/>
    <col min="9477" max="9478" width="5.21875" style="844" customWidth="1"/>
    <col min="9479" max="9479" width="6.77734375" style="844" customWidth="1"/>
    <col min="9480" max="9480" width="8.21875" style="844" bestFit="1" customWidth="1"/>
    <col min="9481" max="9481" width="6.5546875" style="844" customWidth="1"/>
    <col min="9482" max="9482" width="5.77734375" style="844" customWidth="1"/>
    <col min="9483" max="9484" width="5.21875" style="844" customWidth="1"/>
    <col min="9485" max="9485" width="6.5546875" style="844" customWidth="1"/>
    <col min="9486" max="9486" width="5.21875" style="844" customWidth="1"/>
    <col min="9487" max="9487" width="6.77734375" style="844" customWidth="1"/>
    <col min="9488" max="9488" width="5.21875" style="844" customWidth="1"/>
    <col min="9489" max="9489" width="6.44140625" style="844" customWidth="1"/>
    <col min="9490" max="9490" width="5.21875" style="844" customWidth="1"/>
    <col min="9491" max="9491" width="6.44140625" style="844" customWidth="1"/>
    <col min="9492" max="9492" width="5.21875" style="844" customWidth="1"/>
    <col min="9493" max="9493" width="6.44140625" style="844" customWidth="1"/>
    <col min="9494" max="9494" width="5.21875" style="844" customWidth="1"/>
    <col min="9495" max="9495" width="6.44140625" style="844" customWidth="1"/>
    <col min="9496" max="9496" width="5" style="844" customWidth="1"/>
    <col min="9497" max="9497" width="6.44140625" style="844" customWidth="1"/>
    <col min="9498" max="9498" width="5" style="844" customWidth="1"/>
    <col min="9499" max="9499" width="6.44140625" style="844" customWidth="1"/>
    <col min="9500" max="9500" width="7.21875" style="844" bestFit="1" customWidth="1"/>
    <col min="9501" max="9501" width="7.21875" style="844" customWidth="1"/>
    <col min="9502" max="9505" width="7.21875" style="844" bestFit="1" customWidth="1"/>
    <col min="9506" max="9506" width="9.21875" style="844"/>
    <col min="9507" max="9507" width="12.77734375" style="844" bestFit="1" customWidth="1"/>
    <col min="9508" max="9728" width="9.21875" style="844"/>
    <col min="9729" max="9729" width="8.44140625" style="844" customWidth="1"/>
    <col min="9730" max="9730" width="52.21875" style="844" customWidth="1"/>
    <col min="9731" max="9731" width="4.5546875" style="844" customWidth="1"/>
    <col min="9732" max="9732" width="6.77734375" style="844" customWidth="1"/>
    <col min="9733" max="9734" width="5.21875" style="844" customWidth="1"/>
    <col min="9735" max="9735" width="6.77734375" style="844" customWidth="1"/>
    <col min="9736" max="9736" width="8.21875" style="844" bestFit="1" customWidth="1"/>
    <col min="9737" max="9737" width="6.5546875" style="844" customWidth="1"/>
    <col min="9738" max="9738" width="5.77734375" style="844" customWidth="1"/>
    <col min="9739" max="9740" width="5.21875" style="844" customWidth="1"/>
    <col min="9741" max="9741" width="6.5546875" style="844" customWidth="1"/>
    <col min="9742" max="9742" width="5.21875" style="844" customWidth="1"/>
    <col min="9743" max="9743" width="6.77734375" style="844" customWidth="1"/>
    <col min="9744" max="9744" width="5.21875" style="844" customWidth="1"/>
    <col min="9745" max="9745" width="6.44140625" style="844" customWidth="1"/>
    <col min="9746" max="9746" width="5.21875" style="844" customWidth="1"/>
    <col min="9747" max="9747" width="6.44140625" style="844" customWidth="1"/>
    <col min="9748" max="9748" width="5.21875" style="844" customWidth="1"/>
    <col min="9749" max="9749" width="6.44140625" style="844" customWidth="1"/>
    <col min="9750" max="9750" width="5.21875" style="844" customWidth="1"/>
    <col min="9751" max="9751" width="6.44140625" style="844" customWidth="1"/>
    <col min="9752" max="9752" width="5" style="844" customWidth="1"/>
    <col min="9753" max="9753" width="6.44140625" style="844" customWidth="1"/>
    <col min="9754" max="9754" width="5" style="844" customWidth="1"/>
    <col min="9755" max="9755" width="6.44140625" style="844" customWidth="1"/>
    <col min="9756" max="9756" width="7.21875" style="844" bestFit="1" customWidth="1"/>
    <col min="9757" max="9757" width="7.21875" style="844" customWidth="1"/>
    <col min="9758" max="9761" width="7.21875" style="844" bestFit="1" customWidth="1"/>
    <col min="9762" max="9762" width="9.21875" style="844"/>
    <col min="9763" max="9763" width="12.77734375" style="844" bestFit="1" customWidth="1"/>
    <col min="9764" max="9984" width="9.21875" style="844"/>
    <col min="9985" max="9985" width="8.44140625" style="844" customWidth="1"/>
    <col min="9986" max="9986" width="52.21875" style="844" customWidth="1"/>
    <col min="9987" max="9987" width="4.5546875" style="844" customWidth="1"/>
    <col min="9988" max="9988" width="6.77734375" style="844" customWidth="1"/>
    <col min="9989" max="9990" width="5.21875" style="844" customWidth="1"/>
    <col min="9991" max="9991" width="6.77734375" style="844" customWidth="1"/>
    <col min="9992" max="9992" width="8.21875" style="844" bestFit="1" customWidth="1"/>
    <col min="9993" max="9993" width="6.5546875" style="844" customWidth="1"/>
    <col min="9994" max="9994" width="5.77734375" style="844" customWidth="1"/>
    <col min="9995" max="9996" width="5.21875" style="844" customWidth="1"/>
    <col min="9997" max="9997" width="6.5546875" style="844" customWidth="1"/>
    <col min="9998" max="9998" width="5.21875" style="844" customWidth="1"/>
    <col min="9999" max="9999" width="6.77734375" style="844" customWidth="1"/>
    <col min="10000" max="10000" width="5.21875" style="844" customWidth="1"/>
    <col min="10001" max="10001" width="6.44140625" style="844" customWidth="1"/>
    <col min="10002" max="10002" width="5.21875" style="844" customWidth="1"/>
    <col min="10003" max="10003" width="6.44140625" style="844" customWidth="1"/>
    <col min="10004" max="10004" width="5.21875" style="844" customWidth="1"/>
    <col min="10005" max="10005" width="6.44140625" style="844" customWidth="1"/>
    <col min="10006" max="10006" width="5.21875" style="844" customWidth="1"/>
    <col min="10007" max="10007" width="6.44140625" style="844" customWidth="1"/>
    <col min="10008" max="10008" width="5" style="844" customWidth="1"/>
    <col min="10009" max="10009" width="6.44140625" style="844" customWidth="1"/>
    <col min="10010" max="10010" width="5" style="844" customWidth="1"/>
    <col min="10011" max="10011" width="6.44140625" style="844" customWidth="1"/>
    <col min="10012" max="10012" width="7.21875" style="844" bestFit="1" customWidth="1"/>
    <col min="10013" max="10013" width="7.21875" style="844" customWidth="1"/>
    <col min="10014" max="10017" width="7.21875" style="844" bestFit="1" customWidth="1"/>
    <col min="10018" max="10018" width="9.21875" style="844"/>
    <col min="10019" max="10019" width="12.77734375" style="844" bestFit="1" customWidth="1"/>
    <col min="10020" max="10240" width="9.21875" style="844"/>
    <col min="10241" max="10241" width="8.44140625" style="844" customWidth="1"/>
    <col min="10242" max="10242" width="52.21875" style="844" customWidth="1"/>
    <col min="10243" max="10243" width="4.5546875" style="844" customWidth="1"/>
    <col min="10244" max="10244" width="6.77734375" style="844" customWidth="1"/>
    <col min="10245" max="10246" width="5.21875" style="844" customWidth="1"/>
    <col min="10247" max="10247" width="6.77734375" style="844" customWidth="1"/>
    <col min="10248" max="10248" width="8.21875" style="844" bestFit="1" customWidth="1"/>
    <col min="10249" max="10249" width="6.5546875" style="844" customWidth="1"/>
    <col min="10250" max="10250" width="5.77734375" style="844" customWidth="1"/>
    <col min="10251" max="10252" width="5.21875" style="844" customWidth="1"/>
    <col min="10253" max="10253" width="6.5546875" style="844" customWidth="1"/>
    <col min="10254" max="10254" width="5.21875" style="844" customWidth="1"/>
    <col min="10255" max="10255" width="6.77734375" style="844" customWidth="1"/>
    <col min="10256" max="10256" width="5.21875" style="844" customWidth="1"/>
    <col min="10257" max="10257" width="6.44140625" style="844" customWidth="1"/>
    <col min="10258" max="10258" width="5.21875" style="844" customWidth="1"/>
    <col min="10259" max="10259" width="6.44140625" style="844" customWidth="1"/>
    <col min="10260" max="10260" width="5.21875" style="844" customWidth="1"/>
    <col min="10261" max="10261" width="6.44140625" style="844" customWidth="1"/>
    <col min="10262" max="10262" width="5.21875" style="844" customWidth="1"/>
    <col min="10263" max="10263" width="6.44140625" style="844" customWidth="1"/>
    <col min="10264" max="10264" width="5" style="844" customWidth="1"/>
    <col min="10265" max="10265" width="6.44140625" style="844" customWidth="1"/>
    <col min="10266" max="10266" width="5" style="844" customWidth="1"/>
    <col min="10267" max="10267" width="6.44140625" style="844" customWidth="1"/>
    <col min="10268" max="10268" width="7.21875" style="844" bestFit="1" customWidth="1"/>
    <col min="10269" max="10269" width="7.21875" style="844" customWidth="1"/>
    <col min="10270" max="10273" width="7.21875" style="844" bestFit="1" customWidth="1"/>
    <col min="10274" max="10274" width="9.21875" style="844"/>
    <col min="10275" max="10275" width="12.77734375" style="844" bestFit="1" customWidth="1"/>
    <col min="10276" max="10496" width="9.21875" style="844"/>
    <col min="10497" max="10497" width="8.44140625" style="844" customWidth="1"/>
    <col min="10498" max="10498" width="52.21875" style="844" customWidth="1"/>
    <col min="10499" max="10499" width="4.5546875" style="844" customWidth="1"/>
    <col min="10500" max="10500" width="6.77734375" style="844" customWidth="1"/>
    <col min="10501" max="10502" width="5.21875" style="844" customWidth="1"/>
    <col min="10503" max="10503" width="6.77734375" style="844" customWidth="1"/>
    <col min="10504" max="10504" width="8.21875" style="844" bestFit="1" customWidth="1"/>
    <col min="10505" max="10505" width="6.5546875" style="844" customWidth="1"/>
    <col min="10506" max="10506" width="5.77734375" style="844" customWidth="1"/>
    <col min="10507" max="10508" width="5.21875" style="844" customWidth="1"/>
    <col min="10509" max="10509" width="6.5546875" style="844" customWidth="1"/>
    <col min="10510" max="10510" width="5.21875" style="844" customWidth="1"/>
    <col min="10511" max="10511" width="6.77734375" style="844" customWidth="1"/>
    <col min="10512" max="10512" width="5.21875" style="844" customWidth="1"/>
    <col min="10513" max="10513" width="6.44140625" style="844" customWidth="1"/>
    <col min="10514" max="10514" width="5.21875" style="844" customWidth="1"/>
    <col min="10515" max="10515" width="6.44140625" style="844" customWidth="1"/>
    <col min="10516" max="10516" width="5.21875" style="844" customWidth="1"/>
    <col min="10517" max="10517" width="6.44140625" style="844" customWidth="1"/>
    <col min="10518" max="10518" width="5.21875" style="844" customWidth="1"/>
    <col min="10519" max="10519" width="6.44140625" style="844" customWidth="1"/>
    <col min="10520" max="10520" width="5" style="844" customWidth="1"/>
    <col min="10521" max="10521" width="6.44140625" style="844" customWidth="1"/>
    <col min="10522" max="10522" width="5" style="844" customWidth="1"/>
    <col min="10523" max="10523" width="6.44140625" style="844" customWidth="1"/>
    <col min="10524" max="10524" width="7.21875" style="844" bestFit="1" customWidth="1"/>
    <col min="10525" max="10525" width="7.21875" style="844" customWidth="1"/>
    <col min="10526" max="10529" width="7.21875" style="844" bestFit="1" customWidth="1"/>
    <col min="10530" max="10530" width="9.21875" style="844"/>
    <col min="10531" max="10531" width="12.77734375" style="844" bestFit="1" customWidth="1"/>
    <col min="10532" max="10752" width="9.21875" style="844"/>
    <col min="10753" max="10753" width="8.44140625" style="844" customWidth="1"/>
    <col min="10754" max="10754" width="52.21875" style="844" customWidth="1"/>
    <col min="10755" max="10755" width="4.5546875" style="844" customWidth="1"/>
    <col min="10756" max="10756" width="6.77734375" style="844" customWidth="1"/>
    <col min="10757" max="10758" width="5.21875" style="844" customWidth="1"/>
    <col min="10759" max="10759" width="6.77734375" style="844" customWidth="1"/>
    <col min="10760" max="10760" width="8.21875" style="844" bestFit="1" customWidth="1"/>
    <col min="10761" max="10761" width="6.5546875" style="844" customWidth="1"/>
    <col min="10762" max="10762" width="5.77734375" style="844" customWidth="1"/>
    <col min="10763" max="10764" width="5.21875" style="844" customWidth="1"/>
    <col min="10765" max="10765" width="6.5546875" style="844" customWidth="1"/>
    <col min="10766" max="10766" width="5.21875" style="844" customWidth="1"/>
    <col min="10767" max="10767" width="6.77734375" style="844" customWidth="1"/>
    <col min="10768" max="10768" width="5.21875" style="844" customWidth="1"/>
    <col min="10769" max="10769" width="6.44140625" style="844" customWidth="1"/>
    <col min="10770" max="10770" width="5.21875" style="844" customWidth="1"/>
    <col min="10771" max="10771" width="6.44140625" style="844" customWidth="1"/>
    <col min="10772" max="10772" width="5.21875" style="844" customWidth="1"/>
    <col min="10773" max="10773" width="6.44140625" style="844" customWidth="1"/>
    <col min="10774" max="10774" width="5.21875" style="844" customWidth="1"/>
    <col min="10775" max="10775" width="6.44140625" style="844" customWidth="1"/>
    <col min="10776" max="10776" width="5" style="844" customWidth="1"/>
    <col min="10777" max="10777" width="6.44140625" style="844" customWidth="1"/>
    <col min="10778" max="10778" width="5" style="844" customWidth="1"/>
    <col min="10779" max="10779" width="6.44140625" style="844" customWidth="1"/>
    <col min="10780" max="10780" width="7.21875" style="844" bestFit="1" customWidth="1"/>
    <col min="10781" max="10781" width="7.21875" style="844" customWidth="1"/>
    <col min="10782" max="10785" width="7.21875" style="844" bestFit="1" customWidth="1"/>
    <col min="10786" max="10786" width="9.21875" style="844"/>
    <col min="10787" max="10787" width="12.77734375" style="844" bestFit="1" customWidth="1"/>
    <col min="10788" max="11008" width="9.21875" style="844"/>
    <col min="11009" max="11009" width="8.44140625" style="844" customWidth="1"/>
    <col min="11010" max="11010" width="52.21875" style="844" customWidth="1"/>
    <col min="11011" max="11011" width="4.5546875" style="844" customWidth="1"/>
    <col min="11012" max="11012" width="6.77734375" style="844" customWidth="1"/>
    <col min="11013" max="11014" width="5.21875" style="844" customWidth="1"/>
    <col min="11015" max="11015" width="6.77734375" style="844" customWidth="1"/>
    <col min="11016" max="11016" width="8.21875" style="844" bestFit="1" customWidth="1"/>
    <col min="11017" max="11017" width="6.5546875" style="844" customWidth="1"/>
    <col min="11018" max="11018" width="5.77734375" style="844" customWidth="1"/>
    <col min="11019" max="11020" width="5.21875" style="844" customWidth="1"/>
    <col min="11021" max="11021" width="6.5546875" style="844" customWidth="1"/>
    <col min="11022" max="11022" width="5.21875" style="844" customWidth="1"/>
    <col min="11023" max="11023" width="6.77734375" style="844" customWidth="1"/>
    <col min="11024" max="11024" width="5.21875" style="844" customWidth="1"/>
    <col min="11025" max="11025" width="6.44140625" style="844" customWidth="1"/>
    <col min="11026" max="11026" width="5.21875" style="844" customWidth="1"/>
    <col min="11027" max="11027" width="6.44140625" style="844" customWidth="1"/>
    <col min="11028" max="11028" width="5.21875" style="844" customWidth="1"/>
    <col min="11029" max="11029" width="6.44140625" style="844" customWidth="1"/>
    <col min="11030" max="11030" width="5.21875" style="844" customWidth="1"/>
    <col min="11031" max="11031" width="6.44140625" style="844" customWidth="1"/>
    <col min="11032" max="11032" width="5" style="844" customWidth="1"/>
    <col min="11033" max="11033" width="6.44140625" style="844" customWidth="1"/>
    <col min="11034" max="11034" width="5" style="844" customWidth="1"/>
    <col min="11035" max="11035" width="6.44140625" style="844" customWidth="1"/>
    <col min="11036" max="11036" width="7.21875" style="844" bestFit="1" customWidth="1"/>
    <col min="11037" max="11037" width="7.21875" style="844" customWidth="1"/>
    <col min="11038" max="11041" width="7.21875" style="844" bestFit="1" customWidth="1"/>
    <col min="11042" max="11042" width="9.21875" style="844"/>
    <col min="11043" max="11043" width="12.77734375" style="844" bestFit="1" customWidth="1"/>
    <col min="11044" max="11264" width="9.21875" style="844"/>
    <col min="11265" max="11265" width="8.44140625" style="844" customWidth="1"/>
    <col min="11266" max="11266" width="52.21875" style="844" customWidth="1"/>
    <col min="11267" max="11267" width="4.5546875" style="844" customWidth="1"/>
    <col min="11268" max="11268" width="6.77734375" style="844" customWidth="1"/>
    <col min="11269" max="11270" width="5.21875" style="844" customWidth="1"/>
    <col min="11271" max="11271" width="6.77734375" style="844" customWidth="1"/>
    <col min="11272" max="11272" width="8.21875" style="844" bestFit="1" customWidth="1"/>
    <col min="11273" max="11273" width="6.5546875" style="844" customWidth="1"/>
    <col min="11274" max="11274" width="5.77734375" style="844" customWidth="1"/>
    <col min="11275" max="11276" width="5.21875" style="844" customWidth="1"/>
    <col min="11277" max="11277" width="6.5546875" style="844" customWidth="1"/>
    <col min="11278" max="11278" width="5.21875" style="844" customWidth="1"/>
    <col min="11279" max="11279" width="6.77734375" style="844" customWidth="1"/>
    <col min="11280" max="11280" width="5.21875" style="844" customWidth="1"/>
    <col min="11281" max="11281" width="6.44140625" style="844" customWidth="1"/>
    <col min="11282" max="11282" width="5.21875" style="844" customWidth="1"/>
    <col min="11283" max="11283" width="6.44140625" style="844" customWidth="1"/>
    <col min="11284" max="11284" width="5.21875" style="844" customWidth="1"/>
    <col min="11285" max="11285" width="6.44140625" style="844" customWidth="1"/>
    <col min="11286" max="11286" width="5.21875" style="844" customWidth="1"/>
    <col min="11287" max="11287" width="6.44140625" style="844" customWidth="1"/>
    <col min="11288" max="11288" width="5" style="844" customWidth="1"/>
    <col min="11289" max="11289" width="6.44140625" style="844" customWidth="1"/>
    <col min="11290" max="11290" width="5" style="844" customWidth="1"/>
    <col min="11291" max="11291" width="6.44140625" style="844" customWidth="1"/>
    <col min="11292" max="11292" width="7.21875" style="844" bestFit="1" customWidth="1"/>
    <col min="11293" max="11293" width="7.21875" style="844" customWidth="1"/>
    <col min="11294" max="11297" width="7.21875" style="844" bestFit="1" customWidth="1"/>
    <col min="11298" max="11298" width="9.21875" style="844"/>
    <col min="11299" max="11299" width="12.77734375" style="844" bestFit="1" customWidth="1"/>
    <col min="11300" max="11520" width="9.21875" style="844"/>
    <col min="11521" max="11521" width="8.44140625" style="844" customWidth="1"/>
    <col min="11522" max="11522" width="52.21875" style="844" customWidth="1"/>
    <col min="11523" max="11523" width="4.5546875" style="844" customWidth="1"/>
    <col min="11524" max="11524" width="6.77734375" style="844" customWidth="1"/>
    <col min="11525" max="11526" width="5.21875" style="844" customWidth="1"/>
    <col min="11527" max="11527" width="6.77734375" style="844" customWidth="1"/>
    <col min="11528" max="11528" width="8.21875" style="844" bestFit="1" customWidth="1"/>
    <col min="11529" max="11529" width="6.5546875" style="844" customWidth="1"/>
    <col min="11530" max="11530" width="5.77734375" style="844" customWidth="1"/>
    <col min="11531" max="11532" width="5.21875" style="844" customWidth="1"/>
    <col min="11533" max="11533" width="6.5546875" style="844" customWidth="1"/>
    <col min="11534" max="11534" width="5.21875" style="844" customWidth="1"/>
    <col min="11535" max="11535" width="6.77734375" style="844" customWidth="1"/>
    <col min="11536" max="11536" width="5.21875" style="844" customWidth="1"/>
    <col min="11537" max="11537" width="6.44140625" style="844" customWidth="1"/>
    <col min="11538" max="11538" width="5.21875" style="844" customWidth="1"/>
    <col min="11539" max="11539" width="6.44140625" style="844" customWidth="1"/>
    <col min="11540" max="11540" width="5.21875" style="844" customWidth="1"/>
    <col min="11541" max="11541" width="6.44140625" style="844" customWidth="1"/>
    <col min="11542" max="11542" width="5.21875" style="844" customWidth="1"/>
    <col min="11543" max="11543" width="6.44140625" style="844" customWidth="1"/>
    <col min="11544" max="11544" width="5" style="844" customWidth="1"/>
    <col min="11545" max="11545" width="6.44140625" style="844" customWidth="1"/>
    <col min="11546" max="11546" width="5" style="844" customWidth="1"/>
    <col min="11547" max="11547" width="6.44140625" style="844" customWidth="1"/>
    <col min="11548" max="11548" width="7.21875" style="844" bestFit="1" customWidth="1"/>
    <col min="11549" max="11549" width="7.21875" style="844" customWidth="1"/>
    <col min="11550" max="11553" width="7.21875" style="844" bestFit="1" customWidth="1"/>
    <col min="11554" max="11554" width="9.21875" style="844"/>
    <col min="11555" max="11555" width="12.77734375" style="844" bestFit="1" customWidth="1"/>
    <col min="11556" max="11776" width="9.21875" style="844"/>
    <col min="11777" max="11777" width="8.44140625" style="844" customWidth="1"/>
    <col min="11778" max="11778" width="52.21875" style="844" customWidth="1"/>
    <col min="11779" max="11779" width="4.5546875" style="844" customWidth="1"/>
    <col min="11780" max="11780" width="6.77734375" style="844" customWidth="1"/>
    <col min="11781" max="11782" width="5.21875" style="844" customWidth="1"/>
    <col min="11783" max="11783" width="6.77734375" style="844" customWidth="1"/>
    <col min="11784" max="11784" width="8.21875" style="844" bestFit="1" customWidth="1"/>
    <col min="11785" max="11785" width="6.5546875" style="844" customWidth="1"/>
    <col min="11786" max="11786" width="5.77734375" style="844" customWidth="1"/>
    <col min="11787" max="11788" width="5.21875" style="844" customWidth="1"/>
    <col min="11789" max="11789" width="6.5546875" style="844" customWidth="1"/>
    <col min="11790" max="11790" width="5.21875" style="844" customWidth="1"/>
    <col min="11791" max="11791" width="6.77734375" style="844" customWidth="1"/>
    <col min="11792" max="11792" width="5.21875" style="844" customWidth="1"/>
    <col min="11793" max="11793" width="6.44140625" style="844" customWidth="1"/>
    <col min="11794" max="11794" width="5.21875" style="844" customWidth="1"/>
    <col min="11795" max="11795" width="6.44140625" style="844" customWidth="1"/>
    <col min="11796" max="11796" width="5.21875" style="844" customWidth="1"/>
    <col min="11797" max="11797" width="6.44140625" style="844" customWidth="1"/>
    <col min="11798" max="11798" width="5.21875" style="844" customWidth="1"/>
    <col min="11799" max="11799" width="6.44140625" style="844" customWidth="1"/>
    <col min="11800" max="11800" width="5" style="844" customWidth="1"/>
    <col min="11801" max="11801" width="6.44140625" style="844" customWidth="1"/>
    <col min="11802" max="11802" width="5" style="844" customWidth="1"/>
    <col min="11803" max="11803" width="6.44140625" style="844" customWidth="1"/>
    <col min="11804" max="11804" width="7.21875" style="844" bestFit="1" customWidth="1"/>
    <col min="11805" max="11805" width="7.21875" style="844" customWidth="1"/>
    <col min="11806" max="11809" width="7.21875" style="844" bestFit="1" customWidth="1"/>
    <col min="11810" max="11810" width="9.21875" style="844"/>
    <col min="11811" max="11811" width="12.77734375" style="844" bestFit="1" customWidth="1"/>
    <col min="11812" max="12032" width="9.21875" style="844"/>
    <col min="12033" max="12033" width="8.44140625" style="844" customWidth="1"/>
    <col min="12034" max="12034" width="52.21875" style="844" customWidth="1"/>
    <col min="12035" max="12035" width="4.5546875" style="844" customWidth="1"/>
    <col min="12036" max="12036" width="6.77734375" style="844" customWidth="1"/>
    <col min="12037" max="12038" width="5.21875" style="844" customWidth="1"/>
    <col min="12039" max="12039" width="6.77734375" style="844" customWidth="1"/>
    <col min="12040" max="12040" width="8.21875" style="844" bestFit="1" customWidth="1"/>
    <col min="12041" max="12041" width="6.5546875" style="844" customWidth="1"/>
    <col min="12042" max="12042" width="5.77734375" style="844" customWidth="1"/>
    <col min="12043" max="12044" width="5.21875" style="844" customWidth="1"/>
    <col min="12045" max="12045" width="6.5546875" style="844" customWidth="1"/>
    <col min="12046" max="12046" width="5.21875" style="844" customWidth="1"/>
    <col min="12047" max="12047" width="6.77734375" style="844" customWidth="1"/>
    <col min="12048" max="12048" width="5.21875" style="844" customWidth="1"/>
    <col min="12049" max="12049" width="6.44140625" style="844" customWidth="1"/>
    <col min="12050" max="12050" width="5.21875" style="844" customWidth="1"/>
    <col min="12051" max="12051" width="6.44140625" style="844" customWidth="1"/>
    <col min="12052" max="12052" width="5.21875" style="844" customWidth="1"/>
    <col min="12053" max="12053" width="6.44140625" style="844" customWidth="1"/>
    <col min="12054" max="12054" width="5.21875" style="844" customWidth="1"/>
    <col min="12055" max="12055" width="6.44140625" style="844" customWidth="1"/>
    <col min="12056" max="12056" width="5" style="844" customWidth="1"/>
    <col min="12057" max="12057" width="6.44140625" style="844" customWidth="1"/>
    <col min="12058" max="12058" width="5" style="844" customWidth="1"/>
    <col min="12059" max="12059" width="6.44140625" style="844" customWidth="1"/>
    <col min="12060" max="12060" width="7.21875" style="844" bestFit="1" customWidth="1"/>
    <col min="12061" max="12061" width="7.21875" style="844" customWidth="1"/>
    <col min="12062" max="12065" width="7.21875" style="844" bestFit="1" customWidth="1"/>
    <col min="12066" max="12066" width="9.21875" style="844"/>
    <col min="12067" max="12067" width="12.77734375" style="844" bestFit="1" customWidth="1"/>
    <col min="12068" max="12288" width="9.21875" style="844"/>
    <col min="12289" max="12289" width="8.44140625" style="844" customWidth="1"/>
    <col min="12290" max="12290" width="52.21875" style="844" customWidth="1"/>
    <col min="12291" max="12291" width="4.5546875" style="844" customWidth="1"/>
    <col min="12292" max="12292" width="6.77734375" style="844" customWidth="1"/>
    <col min="12293" max="12294" width="5.21875" style="844" customWidth="1"/>
    <col min="12295" max="12295" width="6.77734375" style="844" customWidth="1"/>
    <col min="12296" max="12296" width="8.21875" style="844" bestFit="1" customWidth="1"/>
    <col min="12297" max="12297" width="6.5546875" style="844" customWidth="1"/>
    <col min="12298" max="12298" width="5.77734375" style="844" customWidth="1"/>
    <col min="12299" max="12300" width="5.21875" style="844" customWidth="1"/>
    <col min="12301" max="12301" width="6.5546875" style="844" customWidth="1"/>
    <col min="12302" max="12302" width="5.21875" style="844" customWidth="1"/>
    <col min="12303" max="12303" width="6.77734375" style="844" customWidth="1"/>
    <col min="12304" max="12304" width="5.21875" style="844" customWidth="1"/>
    <col min="12305" max="12305" width="6.44140625" style="844" customWidth="1"/>
    <col min="12306" max="12306" width="5.21875" style="844" customWidth="1"/>
    <col min="12307" max="12307" width="6.44140625" style="844" customWidth="1"/>
    <col min="12308" max="12308" width="5.21875" style="844" customWidth="1"/>
    <col min="12309" max="12309" width="6.44140625" style="844" customWidth="1"/>
    <col min="12310" max="12310" width="5.21875" style="844" customWidth="1"/>
    <col min="12311" max="12311" width="6.44140625" style="844" customWidth="1"/>
    <col min="12312" max="12312" width="5" style="844" customWidth="1"/>
    <col min="12313" max="12313" width="6.44140625" style="844" customWidth="1"/>
    <col min="12314" max="12314" width="5" style="844" customWidth="1"/>
    <col min="12315" max="12315" width="6.44140625" style="844" customWidth="1"/>
    <col min="12316" max="12316" width="7.21875" style="844" bestFit="1" customWidth="1"/>
    <col min="12317" max="12317" width="7.21875" style="844" customWidth="1"/>
    <col min="12318" max="12321" width="7.21875" style="844" bestFit="1" customWidth="1"/>
    <col min="12322" max="12322" width="9.21875" style="844"/>
    <col min="12323" max="12323" width="12.77734375" style="844" bestFit="1" customWidth="1"/>
    <col min="12324" max="12544" width="9.21875" style="844"/>
    <col min="12545" max="12545" width="8.44140625" style="844" customWidth="1"/>
    <col min="12546" max="12546" width="52.21875" style="844" customWidth="1"/>
    <col min="12547" max="12547" width="4.5546875" style="844" customWidth="1"/>
    <col min="12548" max="12548" width="6.77734375" style="844" customWidth="1"/>
    <col min="12549" max="12550" width="5.21875" style="844" customWidth="1"/>
    <col min="12551" max="12551" width="6.77734375" style="844" customWidth="1"/>
    <col min="12552" max="12552" width="8.21875" style="844" bestFit="1" customWidth="1"/>
    <col min="12553" max="12553" width="6.5546875" style="844" customWidth="1"/>
    <col min="12554" max="12554" width="5.77734375" style="844" customWidth="1"/>
    <col min="12555" max="12556" width="5.21875" style="844" customWidth="1"/>
    <col min="12557" max="12557" width="6.5546875" style="844" customWidth="1"/>
    <col min="12558" max="12558" width="5.21875" style="844" customWidth="1"/>
    <col min="12559" max="12559" width="6.77734375" style="844" customWidth="1"/>
    <col min="12560" max="12560" width="5.21875" style="844" customWidth="1"/>
    <col min="12561" max="12561" width="6.44140625" style="844" customWidth="1"/>
    <col min="12562" max="12562" width="5.21875" style="844" customWidth="1"/>
    <col min="12563" max="12563" width="6.44140625" style="844" customWidth="1"/>
    <col min="12564" max="12564" width="5.21875" style="844" customWidth="1"/>
    <col min="12565" max="12565" width="6.44140625" style="844" customWidth="1"/>
    <col min="12566" max="12566" width="5.21875" style="844" customWidth="1"/>
    <col min="12567" max="12567" width="6.44140625" style="844" customWidth="1"/>
    <col min="12568" max="12568" width="5" style="844" customWidth="1"/>
    <col min="12569" max="12569" width="6.44140625" style="844" customWidth="1"/>
    <col min="12570" max="12570" width="5" style="844" customWidth="1"/>
    <col min="12571" max="12571" width="6.44140625" style="844" customWidth="1"/>
    <col min="12572" max="12572" width="7.21875" style="844" bestFit="1" customWidth="1"/>
    <col min="12573" max="12573" width="7.21875" style="844" customWidth="1"/>
    <col min="12574" max="12577" width="7.21875" style="844" bestFit="1" customWidth="1"/>
    <col min="12578" max="12578" width="9.21875" style="844"/>
    <col min="12579" max="12579" width="12.77734375" style="844" bestFit="1" customWidth="1"/>
    <col min="12580" max="12800" width="9.21875" style="844"/>
    <col min="12801" max="12801" width="8.44140625" style="844" customWidth="1"/>
    <col min="12802" max="12802" width="52.21875" style="844" customWidth="1"/>
    <col min="12803" max="12803" width="4.5546875" style="844" customWidth="1"/>
    <col min="12804" max="12804" width="6.77734375" style="844" customWidth="1"/>
    <col min="12805" max="12806" width="5.21875" style="844" customWidth="1"/>
    <col min="12807" max="12807" width="6.77734375" style="844" customWidth="1"/>
    <col min="12808" max="12808" width="8.21875" style="844" bestFit="1" customWidth="1"/>
    <col min="12809" max="12809" width="6.5546875" style="844" customWidth="1"/>
    <col min="12810" max="12810" width="5.77734375" style="844" customWidth="1"/>
    <col min="12811" max="12812" width="5.21875" style="844" customWidth="1"/>
    <col min="12813" max="12813" width="6.5546875" style="844" customWidth="1"/>
    <col min="12814" max="12814" width="5.21875" style="844" customWidth="1"/>
    <col min="12815" max="12815" width="6.77734375" style="844" customWidth="1"/>
    <col min="12816" max="12816" width="5.21875" style="844" customWidth="1"/>
    <col min="12817" max="12817" width="6.44140625" style="844" customWidth="1"/>
    <col min="12818" max="12818" width="5.21875" style="844" customWidth="1"/>
    <col min="12819" max="12819" width="6.44140625" style="844" customWidth="1"/>
    <col min="12820" max="12820" width="5.21875" style="844" customWidth="1"/>
    <col min="12821" max="12821" width="6.44140625" style="844" customWidth="1"/>
    <col min="12822" max="12822" width="5.21875" style="844" customWidth="1"/>
    <col min="12823" max="12823" width="6.44140625" style="844" customWidth="1"/>
    <col min="12824" max="12824" width="5" style="844" customWidth="1"/>
    <col min="12825" max="12825" width="6.44140625" style="844" customWidth="1"/>
    <col min="12826" max="12826" width="5" style="844" customWidth="1"/>
    <col min="12827" max="12827" width="6.44140625" style="844" customWidth="1"/>
    <col min="12828" max="12828" width="7.21875" style="844" bestFit="1" customWidth="1"/>
    <col min="12829" max="12829" width="7.21875" style="844" customWidth="1"/>
    <col min="12830" max="12833" width="7.21875" style="844" bestFit="1" customWidth="1"/>
    <col min="12834" max="12834" width="9.21875" style="844"/>
    <col min="12835" max="12835" width="12.77734375" style="844" bestFit="1" customWidth="1"/>
    <col min="12836" max="13056" width="9.21875" style="844"/>
    <col min="13057" max="13057" width="8.44140625" style="844" customWidth="1"/>
    <col min="13058" max="13058" width="52.21875" style="844" customWidth="1"/>
    <col min="13059" max="13059" width="4.5546875" style="844" customWidth="1"/>
    <col min="13060" max="13060" width="6.77734375" style="844" customWidth="1"/>
    <col min="13061" max="13062" width="5.21875" style="844" customWidth="1"/>
    <col min="13063" max="13063" width="6.77734375" style="844" customWidth="1"/>
    <col min="13064" max="13064" width="8.21875" style="844" bestFit="1" customWidth="1"/>
    <col min="13065" max="13065" width="6.5546875" style="844" customWidth="1"/>
    <col min="13066" max="13066" width="5.77734375" style="844" customWidth="1"/>
    <col min="13067" max="13068" width="5.21875" style="844" customWidth="1"/>
    <col min="13069" max="13069" width="6.5546875" style="844" customWidth="1"/>
    <col min="13070" max="13070" width="5.21875" style="844" customWidth="1"/>
    <col min="13071" max="13071" width="6.77734375" style="844" customWidth="1"/>
    <col min="13072" max="13072" width="5.21875" style="844" customWidth="1"/>
    <col min="13073" max="13073" width="6.44140625" style="844" customWidth="1"/>
    <col min="13074" max="13074" width="5.21875" style="844" customWidth="1"/>
    <col min="13075" max="13075" width="6.44140625" style="844" customWidth="1"/>
    <col min="13076" max="13076" width="5.21875" style="844" customWidth="1"/>
    <col min="13077" max="13077" width="6.44140625" style="844" customWidth="1"/>
    <col min="13078" max="13078" width="5.21875" style="844" customWidth="1"/>
    <col min="13079" max="13079" width="6.44140625" style="844" customWidth="1"/>
    <col min="13080" max="13080" width="5" style="844" customWidth="1"/>
    <col min="13081" max="13081" width="6.44140625" style="844" customWidth="1"/>
    <col min="13082" max="13082" width="5" style="844" customWidth="1"/>
    <col min="13083" max="13083" width="6.44140625" style="844" customWidth="1"/>
    <col min="13084" max="13084" width="7.21875" style="844" bestFit="1" customWidth="1"/>
    <col min="13085" max="13085" width="7.21875" style="844" customWidth="1"/>
    <col min="13086" max="13089" width="7.21875" style="844" bestFit="1" customWidth="1"/>
    <col min="13090" max="13090" width="9.21875" style="844"/>
    <col min="13091" max="13091" width="12.77734375" style="844" bestFit="1" customWidth="1"/>
    <col min="13092" max="13312" width="9.21875" style="844"/>
    <col min="13313" max="13313" width="8.44140625" style="844" customWidth="1"/>
    <col min="13314" max="13314" width="52.21875" style="844" customWidth="1"/>
    <col min="13315" max="13315" width="4.5546875" style="844" customWidth="1"/>
    <col min="13316" max="13316" width="6.77734375" style="844" customWidth="1"/>
    <col min="13317" max="13318" width="5.21875" style="844" customWidth="1"/>
    <col min="13319" max="13319" width="6.77734375" style="844" customWidth="1"/>
    <col min="13320" max="13320" width="8.21875" style="844" bestFit="1" customWidth="1"/>
    <col min="13321" max="13321" width="6.5546875" style="844" customWidth="1"/>
    <col min="13322" max="13322" width="5.77734375" style="844" customWidth="1"/>
    <col min="13323" max="13324" width="5.21875" style="844" customWidth="1"/>
    <col min="13325" max="13325" width="6.5546875" style="844" customWidth="1"/>
    <col min="13326" max="13326" width="5.21875" style="844" customWidth="1"/>
    <col min="13327" max="13327" width="6.77734375" style="844" customWidth="1"/>
    <col min="13328" max="13328" width="5.21875" style="844" customWidth="1"/>
    <col min="13329" max="13329" width="6.44140625" style="844" customWidth="1"/>
    <col min="13330" max="13330" width="5.21875" style="844" customWidth="1"/>
    <col min="13331" max="13331" width="6.44140625" style="844" customWidth="1"/>
    <col min="13332" max="13332" width="5.21875" style="844" customWidth="1"/>
    <col min="13333" max="13333" width="6.44140625" style="844" customWidth="1"/>
    <col min="13334" max="13334" width="5.21875" style="844" customWidth="1"/>
    <col min="13335" max="13335" width="6.44140625" style="844" customWidth="1"/>
    <col min="13336" max="13336" width="5" style="844" customWidth="1"/>
    <col min="13337" max="13337" width="6.44140625" style="844" customWidth="1"/>
    <col min="13338" max="13338" width="5" style="844" customWidth="1"/>
    <col min="13339" max="13339" width="6.44140625" style="844" customWidth="1"/>
    <col min="13340" max="13340" width="7.21875" style="844" bestFit="1" customWidth="1"/>
    <col min="13341" max="13341" width="7.21875" style="844" customWidth="1"/>
    <col min="13342" max="13345" width="7.21875" style="844" bestFit="1" customWidth="1"/>
    <col min="13346" max="13346" width="9.21875" style="844"/>
    <col min="13347" max="13347" width="12.77734375" style="844" bestFit="1" customWidth="1"/>
    <col min="13348" max="13568" width="9.21875" style="844"/>
    <col min="13569" max="13569" width="8.44140625" style="844" customWidth="1"/>
    <col min="13570" max="13570" width="52.21875" style="844" customWidth="1"/>
    <col min="13571" max="13571" width="4.5546875" style="844" customWidth="1"/>
    <col min="13572" max="13572" width="6.77734375" style="844" customWidth="1"/>
    <col min="13573" max="13574" width="5.21875" style="844" customWidth="1"/>
    <col min="13575" max="13575" width="6.77734375" style="844" customWidth="1"/>
    <col min="13576" max="13576" width="8.21875" style="844" bestFit="1" customWidth="1"/>
    <col min="13577" max="13577" width="6.5546875" style="844" customWidth="1"/>
    <col min="13578" max="13578" width="5.77734375" style="844" customWidth="1"/>
    <col min="13579" max="13580" width="5.21875" style="844" customWidth="1"/>
    <col min="13581" max="13581" width="6.5546875" style="844" customWidth="1"/>
    <col min="13582" max="13582" width="5.21875" style="844" customWidth="1"/>
    <col min="13583" max="13583" width="6.77734375" style="844" customWidth="1"/>
    <col min="13584" max="13584" width="5.21875" style="844" customWidth="1"/>
    <col min="13585" max="13585" width="6.44140625" style="844" customWidth="1"/>
    <col min="13586" max="13586" width="5.21875" style="844" customWidth="1"/>
    <col min="13587" max="13587" width="6.44140625" style="844" customWidth="1"/>
    <col min="13588" max="13588" width="5.21875" style="844" customWidth="1"/>
    <col min="13589" max="13589" width="6.44140625" style="844" customWidth="1"/>
    <col min="13590" max="13590" width="5.21875" style="844" customWidth="1"/>
    <col min="13591" max="13591" width="6.44140625" style="844" customWidth="1"/>
    <col min="13592" max="13592" width="5" style="844" customWidth="1"/>
    <col min="13593" max="13593" width="6.44140625" style="844" customWidth="1"/>
    <col min="13594" max="13594" width="5" style="844" customWidth="1"/>
    <col min="13595" max="13595" width="6.44140625" style="844" customWidth="1"/>
    <col min="13596" max="13596" width="7.21875" style="844" bestFit="1" customWidth="1"/>
    <col min="13597" max="13597" width="7.21875" style="844" customWidth="1"/>
    <col min="13598" max="13601" width="7.21875" style="844" bestFit="1" customWidth="1"/>
    <col min="13602" max="13602" width="9.21875" style="844"/>
    <col min="13603" max="13603" width="12.77734375" style="844" bestFit="1" customWidth="1"/>
    <col min="13604" max="13824" width="9.21875" style="844"/>
    <col min="13825" max="13825" width="8.44140625" style="844" customWidth="1"/>
    <col min="13826" max="13826" width="52.21875" style="844" customWidth="1"/>
    <col min="13827" max="13827" width="4.5546875" style="844" customWidth="1"/>
    <col min="13828" max="13828" width="6.77734375" style="844" customWidth="1"/>
    <col min="13829" max="13830" width="5.21875" style="844" customWidth="1"/>
    <col min="13831" max="13831" width="6.77734375" style="844" customWidth="1"/>
    <col min="13832" max="13832" width="8.21875" style="844" bestFit="1" customWidth="1"/>
    <col min="13833" max="13833" width="6.5546875" style="844" customWidth="1"/>
    <col min="13834" max="13834" width="5.77734375" style="844" customWidth="1"/>
    <col min="13835" max="13836" width="5.21875" style="844" customWidth="1"/>
    <col min="13837" max="13837" width="6.5546875" style="844" customWidth="1"/>
    <col min="13838" max="13838" width="5.21875" style="844" customWidth="1"/>
    <col min="13839" max="13839" width="6.77734375" style="844" customWidth="1"/>
    <col min="13840" max="13840" width="5.21875" style="844" customWidth="1"/>
    <col min="13841" max="13841" width="6.44140625" style="844" customWidth="1"/>
    <col min="13842" max="13842" width="5.21875" style="844" customWidth="1"/>
    <col min="13843" max="13843" width="6.44140625" style="844" customWidth="1"/>
    <col min="13844" max="13844" width="5.21875" style="844" customWidth="1"/>
    <col min="13845" max="13845" width="6.44140625" style="844" customWidth="1"/>
    <col min="13846" max="13846" width="5.21875" style="844" customWidth="1"/>
    <col min="13847" max="13847" width="6.44140625" style="844" customWidth="1"/>
    <col min="13848" max="13848" width="5" style="844" customWidth="1"/>
    <col min="13849" max="13849" width="6.44140625" style="844" customWidth="1"/>
    <col min="13850" max="13850" width="5" style="844" customWidth="1"/>
    <col min="13851" max="13851" width="6.44140625" style="844" customWidth="1"/>
    <col min="13852" max="13852" width="7.21875" style="844" bestFit="1" customWidth="1"/>
    <col min="13853" max="13853" width="7.21875" style="844" customWidth="1"/>
    <col min="13854" max="13857" width="7.21875" style="844" bestFit="1" customWidth="1"/>
    <col min="13858" max="13858" width="9.21875" style="844"/>
    <col min="13859" max="13859" width="12.77734375" style="844" bestFit="1" customWidth="1"/>
    <col min="13860" max="14080" width="9.21875" style="844"/>
    <col min="14081" max="14081" width="8.44140625" style="844" customWidth="1"/>
    <col min="14082" max="14082" width="52.21875" style="844" customWidth="1"/>
    <col min="14083" max="14083" width="4.5546875" style="844" customWidth="1"/>
    <col min="14084" max="14084" width="6.77734375" style="844" customWidth="1"/>
    <col min="14085" max="14086" width="5.21875" style="844" customWidth="1"/>
    <col min="14087" max="14087" width="6.77734375" style="844" customWidth="1"/>
    <col min="14088" max="14088" width="8.21875" style="844" bestFit="1" customWidth="1"/>
    <col min="14089" max="14089" width="6.5546875" style="844" customWidth="1"/>
    <col min="14090" max="14090" width="5.77734375" style="844" customWidth="1"/>
    <col min="14091" max="14092" width="5.21875" style="844" customWidth="1"/>
    <col min="14093" max="14093" width="6.5546875" style="844" customWidth="1"/>
    <col min="14094" max="14094" width="5.21875" style="844" customWidth="1"/>
    <col min="14095" max="14095" width="6.77734375" style="844" customWidth="1"/>
    <col min="14096" max="14096" width="5.21875" style="844" customWidth="1"/>
    <col min="14097" max="14097" width="6.44140625" style="844" customWidth="1"/>
    <col min="14098" max="14098" width="5.21875" style="844" customWidth="1"/>
    <col min="14099" max="14099" width="6.44140625" style="844" customWidth="1"/>
    <col min="14100" max="14100" width="5.21875" style="844" customWidth="1"/>
    <col min="14101" max="14101" width="6.44140625" style="844" customWidth="1"/>
    <col min="14102" max="14102" width="5.21875" style="844" customWidth="1"/>
    <col min="14103" max="14103" width="6.44140625" style="844" customWidth="1"/>
    <col min="14104" max="14104" width="5" style="844" customWidth="1"/>
    <col min="14105" max="14105" width="6.44140625" style="844" customWidth="1"/>
    <col min="14106" max="14106" width="5" style="844" customWidth="1"/>
    <col min="14107" max="14107" width="6.44140625" style="844" customWidth="1"/>
    <col min="14108" max="14108" width="7.21875" style="844" bestFit="1" customWidth="1"/>
    <col min="14109" max="14109" width="7.21875" style="844" customWidth="1"/>
    <col min="14110" max="14113" width="7.21875" style="844" bestFit="1" customWidth="1"/>
    <col min="14114" max="14114" width="9.21875" style="844"/>
    <col min="14115" max="14115" width="12.77734375" style="844" bestFit="1" customWidth="1"/>
    <col min="14116" max="14336" width="9.21875" style="844"/>
    <col min="14337" max="14337" width="8.44140625" style="844" customWidth="1"/>
    <col min="14338" max="14338" width="52.21875" style="844" customWidth="1"/>
    <col min="14339" max="14339" width="4.5546875" style="844" customWidth="1"/>
    <col min="14340" max="14340" width="6.77734375" style="844" customWidth="1"/>
    <col min="14341" max="14342" width="5.21875" style="844" customWidth="1"/>
    <col min="14343" max="14343" width="6.77734375" style="844" customWidth="1"/>
    <col min="14344" max="14344" width="8.21875" style="844" bestFit="1" customWidth="1"/>
    <col min="14345" max="14345" width="6.5546875" style="844" customWidth="1"/>
    <col min="14346" max="14346" width="5.77734375" style="844" customWidth="1"/>
    <col min="14347" max="14348" width="5.21875" style="844" customWidth="1"/>
    <col min="14349" max="14349" width="6.5546875" style="844" customWidth="1"/>
    <col min="14350" max="14350" width="5.21875" style="844" customWidth="1"/>
    <col min="14351" max="14351" width="6.77734375" style="844" customWidth="1"/>
    <col min="14352" max="14352" width="5.21875" style="844" customWidth="1"/>
    <col min="14353" max="14353" width="6.44140625" style="844" customWidth="1"/>
    <col min="14354" max="14354" width="5.21875" style="844" customWidth="1"/>
    <col min="14355" max="14355" width="6.44140625" style="844" customWidth="1"/>
    <col min="14356" max="14356" width="5.21875" style="844" customWidth="1"/>
    <col min="14357" max="14357" width="6.44140625" style="844" customWidth="1"/>
    <col min="14358" max="14358" width="5.21875" style="844" customWidth="1"/>
    <col min="14359" max="14359" width="6.44140625" style="844" customWidth="1"/>
    <col min="14360" max="14360" width="5" style="844" customWidth="1"/>
    <col min="14361" max="14361" width="6.44140625" style="844" customWidth="1"/>
    <col min="14362" max="14362" width="5" style="844" customWidth="1"/>
    <col min="14363" max="14363" width="6.44140625" style="844" customWidth="1"/>
    <col min="14364" max="14364" width="7.21875" style="844" bestFit="1" customWidth="1"/>
    <col min="14365" max="14365" width="7.21875" style="844" customWidth="1"/>
    <col min="14366" max="14369" width="7.21875" style="844" bestFit="1" customWidth="1"/>
    <col min="14370" max="14370" width="9.21875" style="844"/>
    <col min="14371" max="14371" width="12.77734375" style="844" bestFit="1" customWidth="1"/>
    <col min="14372" max="14592" width="9.21875" style="844"/>
    <col min="14593" max="14593" width="8.44140625" style="844" customWidth="1"/>
    <col min="14594" max="14594" width="52.21875" style="844" customWidth="1"/>
    <col min="14595" max="14595" width="4.5546875" style="844" customWidth="1"/>
    <col min="14596" max="14596" width="6.77734375" style="844" customWidth="1"/>
    <col min="14597" max="14598" width="5.21875" style="844" customWidth="1"/>
    <col min="14599" max="14599" width="6.77734375" style="844" customWidth="1"/>
    <col min="14600" max="14600" width="8.21875" style="844" bestFit="1" customWidth="1"/>
    <col min="14601" max="14601" width="6.5546875" style="844" customWidth="1"/>
    <col min="14602" max="14602" width="5.77734375" style="844" customWidth="1"/>
    <col min="14603" max="14604" width="5.21875" style="844" customWidth="1"/>
    <col min="14605" max="14605" width="6.5546875" style="844" customWidth="1"/>
    <col min="14606" max="14606" width="5.21875" style="844" customWidth="1"/>
    <col min="14607" max="14607" width="6.77734375" style="844" customWidth="1"/>
    <col min="14608" max="14608" width="5.21875" style="844" customWidth="1"/>
    <col min="14609" max="14609" width="6.44140625" style="844" customWidth="1"/>
    <col min="14610" max="14610" width="5.21875" style="844" customWidth="1"/>
    <col min="14611" max="14611" width="6.44140625" style="844" customWidth="1"/>
    <col min="14612" max="14612" width="5.21875" style="844" customWidth="1"/>
    <col min="14613" max="14613" width="6.44140625" style="844" customWidth="1"/>
    <col min="14614" max="14614" width="5.21875" style="844" customWidth="1"/>
    <col min="14615" max="14615" width="6.44140625" style="844" customWidth="1"/>
    <col min="14616" max="14616" width="5" style="844" customWidth="1"/>
    <col min="14617" max="14617" width="6.44140625" style="844" customWidth="1"/>
    <col min="14618" max="14618" width="5" style="844" customWidth="1"/>
    <col min="14619" max="14619" width="6.44140625" style="844" customWidth="1"/>
    <col min="14620" max="14620" width="7.21875" style="844" bestFit="1" customWidth="1"/>
    <col min="14621" max="14621" width="7.21875" style="844" customWidth="1"/>
    <col min="14622" max="14625" width="7.21875" style="844" bestFit="1" customWidth="1"/>
    <col min="14626" max="14626" width="9.21875" style="844"/>
    <col min="14627" max="14627" width="12.77734375" style="844" bestFit="1" customWidth="1"/>
    <col min="14628" max="14848" width="9.21875" style="844"/>
    <col min="14849" max="14849" width="8.44140625" style="844" customWidth="1"/>
    <col min="14850" max="14850" width="52.21875" style="844" customWidth="1"/>
    <col min="14851" max="14851" width="4.5546875" style="844" customWidth="1"/>
    <col min="14852" max="14852" width="6.77734375" style="844" customWidth="1"/>
    <col min="14853" max="14854" width="5.21875" style="844" customWidth="1"/>
    <col min="14855" max="14855" width="6.77734375" style="844" customWidth="1"/>
    <col min="14856" max="14856" width="8.21875" style="844" bestFit="1" customWidth="1"/>
    <col min="14857" max="14857" width="6.5546875" style="844" customWidth="1"/>
    <col min="14858" max="14858" width="5.77734375" style="844" customWidth="1"/>
    <col min="14859" max="14860" width="5.21875" style="844" customWidth="1"/>
    <col min="14861" max="14861" width="6.5546875" style="844" customWidth="1"/>
    <col min="14862" max="14862" width="5.21875" style="844" customWidth="1"/>
    <col min="14863" max="14863" width="6.77734375" style="844" customWidth="1"/>
    <col min="14864" max="14864" width="5.21875" style="844" customWidth="1"/>
    <col min="14865" max="14865" width="6.44140625" style="844" customWidth="1"/>
    <col min="14866" max="14866" width="5.21875" style="844" customWidth="1"/>
    <col min="14867" max="14867" width="6.44140625" style="844" customWidth="1"/>
    <col min="14868" max="14868" width="5.21875" style="844" customWidth="1"/>
    <col min="14869" max="14869" width="6.44140625" style="844" customWidth="1"/>
    <col min="14870" max="14870" width="5.21875" style="844" customWidth="1"/>
    <col min="14871" max="14871" width="6.44140625" style="844" customWidth="1"/>
    <col min="14872" max="14872" width="5" style="844" customWidth="1"/>
    <col min="14873" max="14873" width="6.44140625" style="844" customWidth="1"/>
    <col min="14874" max="14874" width="5" style="844" customWidth="1"/>
    <col min="14875" max="14875" width="6.44140625" style="844" customWidth="1"/>
    <col min="14876" max="14876" width="7.21875" style="844" bestFit="1" customWidth="1"/>
    <col min="14877" max="14877" width="7.21875" style="844" customWidth="1"/>
    <col min="14878" max="14881" width="7.21875" style="844" bestFit="1" customWidth="1"/>
    <col min="14882" max="14882" width="9.21875" style="844"/>
    <col min="14883" max="14883" width="12.77734375" style="844" bestFit="1" customWidth="1"/>
    <col min="14884" max="15104" width="9.21875" style="844"/>
    <col min="15105" max="15105" width="8.44140625" style="844" customWidth="1"/>
    <col min="15106" max="15106" width="52.21875" style="844" customWidth="1"/>
    <col min="15107" max="15107" width="4.5546875" style="844" customWidth="1"/>
    <col min="15108" max="15108" width="6.77734375" style="844" customWidth="1"/>
    <col min="15109" max="15110" width="5.21875" style="844" customWidth="1"/>
    <col min="15111" max="15111" width="6.77734375" style="844" customWidth="1"/>
    <col min="15112" max="15112" width="8.21875" style="844" bestFit="1" customWidth="1"/>
    <col min="15113" max="15113" width="6.5546875" style="844" customWidth="1"/>
    <col min="15114" max="15114" width="5.77734375" style="844" customWidth="1"/>
    <col min="15115" max="15116" width="5.21875" style="844" customWidth="1"/>
    <col min="15117" max="15117" width="6.5546875" style="844" customWidth="1"/>
    <col min="15118" max="15118" width="5.21875" style="844" customWidth="1"/>
    <col min="15119" max="15119" width="6.77734375" style="844" customWidth="1"/>
    <col min="15120" max="15120" width="5.21875" style="844" customWidth="1"/>
    <col min="15121" max="15121" width="6.44140625" style="844" customWidth="1"/>
    <col min="15122" max="15122" width="5.21875" style="844" customWidth="1"/>
    <col min="15123" max="15123" width="6.44140625" style="844" customWidth="1"/>
    <col min="15124" max="15124" width="5.21875" style="844" customWidth="1"/>
    <col min="15125" max="15125" width="6.44140625" style="844" customWidth="1"/>
    <col min="15126" max="15126" width="5.21875" style="844" customWidth="1"/>
    <col min="15127" max="15127" width="6.44140625" style="844" customWidth="1"/>
    <col min="15128" max="15128" width="5" style="844" customWidth="1"/>
    <col min="15129" max="15129" width="6.44140625" style="844" customWidth="1"/>
    <col min="15130" max="15130" width="5" style="844" customWidth="1"/>
    <col min="15131" max="15131" width="6.44140625" style="844" customWidth="1"/>
    <col min="15132" max="15132" width="7.21875" style="844" bestFit="1" customWidth="1"/>
    <col min="15133" max="15133" width="7.21875" style="844" customWidth="1"/>
    <col min="15134" max="15137" width="7.21875" style="844" bestFit="1" customWidth="1"/>
    <col min="15138" max="15138" width="9.21875" style="844"/>
    <col min="15139" max="15139" width="12.77734375" style="844" bestFit="1" customWidth="1"/>
    <col min="15140" max="15360" width="9.21875" style="844"/>
    <col min="15361" max="15361" width="8.44140625" style="844" customWidth="1"/>
    <col min="15362" max="15362" width="52.21875" style="844" customWidth="1"/>
    <col min="15363" max="15363" width="4.5546875" style="844" customWidth="1"/>
    <col min="15364" max="15364" width="6.77734375" style="844" customWidth="1"/>
    <col min="15365" max="15366" width="5.21875" style="844" customWidth="1"/>
    <col min="15367" max="15367" width="6.77734375" style="844" customWidth="1"/>
    <col min="15368" max="15368" width="8.21875" style="844" bestFit="1" customWidth="1"/>
    <col min="15369" max="15369" width="6.5546875" style="844" customWidth="1"/>
    <col min="15370" max="15370" width="5.77734375" style="844" customWidth="1"/>
    <col min="15371" max="15372" width="5.21875" style="844" customWidth="1"/>
    <col min="15373" max="15373" width="6.5546875" style="844" customWidth="1"/>
    <col min="15374" max="15374" width="5.21875" style="844" customWidth="1"/>
    <col min="15375" max="15375" width="6.77734375" style="844" customWidth="1"/>
    <col min="15376" max="15376" width="5.21875" style="844" customWidth="1"/>
    <col min="15377" max="15377" width="6.44140625" style="844" customWidth="1"/>
    <col min="15378" max="15378" width="5.21875" style="844" customWidth="1"/>
    <col min="15379" max="15379" width="6.44140625" style="844" customWidth="1"/>
    <col min="15380" max="15380" width="5.21875" style="844" customWidth="1"/>
    <col min="15381" max="15381" width="6.44140625" style="844" customWidth="1"/>
    <col min="15382" max="15382" width="5.21875" style="844" customWidth="1"/>
    <col min="15383" max="15383" width="6.44140625" style="844" customWidth="1"/>
    <col min="15384" max="15384" width="5" style="844" customWidth="1"/>
    <col min="15385" max="15385" width="6.44140625" style="844" customWidth="1"/>
    <col min="15386" max="15386" width="5" style="844" customWidth="1"/>
    <col min="15387" max="15387" width="6.44140625" style="844" customWidth="1"/>
    <col min="15388" max="15388" width="7.21875" style="844" bestFit="1" customWidth="1"/>
    <col min="15389" max="15389" width="7.21875" style="844" customWidth="1"/>
    <col min="15390" max="15393" width="7.21875" style="844" bestFit="1" customWidth="1"/>
    <col min="15394" max="15394" width="9.21875" style="844"/>
    <col min="15395" max="15395" width="12.77734375" style="844" bestFit="1" customWidth="1"/>
    <col min="15396" max="15616" width="9.21875" style="844"/>
    <col min="15617" max="15617" width="8.44140625" style="844" customWidth="1"/>
    <col min="15618" max="15618" width="52.21875" style="844" customWidth="1"/>
    <col min="15619" max="15619" width="4.5546875" style="844" customWidth="1"/>
    <col min="15620" max="15620" width="6.77734375" style="844" customWidth="1"/>
    <col min="15621" max="15622" width="5.21875" style="844" customWidth="1"/>
    <col min="15623" max="15623" width="6.77734375" style="844" customWidth="1"/>
    <col min="15624" max="15624" width="8.21875" style="844" bestFit="1" customWidth="1"/>
    <col min="15625" max="15625" width="6.5546875" style="844" customWidth="1"/>
    <col min="15626" max="15626" width="5.77734375" style="844" customWidth="1"/>
    <col min="15627" max="15628" width="5.21875" style="844" customWidth="1"/>
    <col min="15629" max="15629" width="6.5546875" style="844" customWidth="1"/>
    <col min="15630" max="15630" width="5.21875" style="844" customWidth="1"/>
    <col min="15631" max="15631" width="6.77734375" style="844" customWidth="1"/>
    <col min="15632" max="15632" width="5.21875" style="844" customWidth="1"/>
    <col min="15633" max="15633" width="6.44140625" style="844" customWidth="1"/>
    <col min="15634" max="15634" width="5.21875" style="844" customWidth="1"/>
    <col min="15635" max="15635" width="6.44140625" style="844" customWidth="1"/>
    <col min="15636" max="15636" width="5.21875" style="844" customWidth="1"/>
    <col min="15637" max="15637" width="6.44140625" style="844" customWidth="1"/>
    <col min="15638" max="15638" width="5.21875" style="844" customWidth="1"/>
    <col min="15639" max="15639" width="6.44140625" style="844" customWidth="1"/>
    <col min="15640" max="15640" width="5" style="844" customWidth="1"/>
    <col min="15641" max="15641" width="6.44140625" style="844" customWidth="1"/>
    <col min="15642" max="15642" width="5" style="844" customWidth="1"/>
    <col min="15643" max="15643" width="6.44140625" style="844" customWidth="1"/>
    <col min="15644" max="15644" width="7.21875" style="844" bestFit="1" customWidth="1"/>
    <col min="15645" max="15645" width="7.21875" style="844" customWidth="1"/>
    <col min="15646" max="15649" width="7.21875" style="844" bestFit="1" customWidth="1"/>
    <col min="15650" max="15650" width="9.21875" style="844"/>
    <col min="15651" max="15651" width="12.77734375" style="844" bestFit="1" customWidth="1"/>
    <col min="15652" max="15872" width="9.21875" style="844"/>
    <col min="15873" max="15873" width="8.44140625" style="844" customWidth="1"/>
    <col min="15874" max="15874" width="52.21875" style="844" customWidth="1"/>
    <col min="15875" max="15875" width="4.5546875" style="844" customWidth="1"/>
    <col min="15876" max="15876" width="6.77734375" style="844" customWidth="1"/>
    <col min="15877" max="15878" width="5.21875" style="844" customWidth="1"/>
    <col min="15879" max="15879" width="6.77734375" style="844" customWidth="1"/>
    <col min="15880" max="15880" width="8.21875" style="844" bestFit="1" customWidth="1"/>
    <col min="15881" max="15881" width="6.5546875" style="844" customWidth="1"/>
    <col min="15882" max="15882" width="5.77734375" style="844" customWidth="1"/>
    <col min="15883" max="15884" width="5.21875" style="844" customWidth="1"/>
    <col min="15885" max="15885" width="6.5546875" style="844" customWidth="1"/>
    <col min="15886" max="15886" width="5.21875" style="844" customWidth="1"/>
    <col min="15887" max="15887" width="6.77734375" style="844" customWidth="1"/>
    <col min="15888" max="15888" width="5.21875" style="844" customWidth="1"/>
    <col min="15889" max="15889" width="6.44140625" style="844" customWidth="1"/>
    <col min="15890" max="15890" width="5.21875" style="844" customWidth="1"/>
    <col min="15891" max="15891" width="6.44140625" style="844" customWidth="1"/>
    <col min="15892" max="15892" width="5.21875" style="844" customWidth="1"/>
    <col min="15893" max="15893" width="6.44140625" style="844" customWidth="1"/>
    <col min="15894" max="15894" width="5.21875" style="844" customWidth="1"/>
    <col min="15895" max="15895" width="6.44140625" style="844" customWidth="1"/>
    <col min="15896" max="15896" width="5" style="844" customWidth="1"/>
    <col min="15897" max="15897" width="6.44140625" style="844" customWidth="1"/>
    <col min="15898" max="15898" width="5" style="844" customWidth="1"/>
    <col min="15899" max="15899" width="6.44140625" style="844" customWidth="1"/>
    <col min="15900" max="15900" width="7.21875" style="844" bestFit="1" customWidth="1"/>
    <col min="15901" max="15901" width="7.21875" style="844" customWidth="1"/>
    <col min="15902" max="15905" width="7.21875" style="844" bestFit="1" customWidth="1"/>
    <col min="15906" max="15906" width="9.21875" style="844"/>
    <col min="15907" max="15907" width="12.77734375" style="844" bestFit="1" customWidth="1"/>
    <col min="15908" max="16128" width="9.21875" style="844"/>
    <col min="16129" max="16129" width="8.44140625" style="844" customWidth="1"/>
    <col min="16130" max="16130" width="52.21875" style="844" customWidth="1"/>
    <col min="16131" max="16131" width="4.5546875" style="844" customWidth="1"/>
    <col min="16132" max="16132" width="6.77734375" style="844" customWidth="1"/>
    <col min="16133" max="16134" width="5.21875" style="844" customWidth="1"/>
    <col min="16135" max="16135" width="6.77734375" style="844" customWidth="1"/>
    <col min="16136" max="16136" width="8.21875" style="844" bestFit="1" customWidth="1"/>
    <col min="16137" max="16137" width="6.5546875" style="844" customWidth="1"/>
    <col min="16138" max="16138" width="5.77734375" style="844" customWidth="1"/>
    <col min="16139" max="16140" width="5.21875" style="844" customWidth="1"/>
    <col min="16141" max="16141" width="6.5546875" style="844" customWidth="1"/>
    <col min="16142" max="16142" width="5.21875" style="844" customWidth="1"/>
    <col min="16143" max="16143" width="6.77734375" style="844" customWidth="1"/>
    <col min="16144" max="16144" width="5.21875" style="844" customWidth="1"/>
    <col min="16145" max="16145" width="6.44140625" style="844" customWidth="1"/>
    <col min="16146" max="16146" width="5.21875" style="844" customWidth="1"/>
    <col min="16147" max="16147" width="6.44140625" style="844" customWidth="1"/>
    <col min="16148" max="16148" width="5.21875" style="844" customWidth="1"/>
    <col min="16149" max="16149" width="6.44140625" style="844" customWidth="1"/>
    <col min="16150" max="16150" width="5.21875" style="844" customWidth="1"/>
    <col min="16151" max="16151" width="6.44140625" style="844" customWidth="1"/>
    <col min="16152" max="16152" width="5" style="844" customWidth="1"/>
    <col min="16153" max="16153" width="6.44140625" style="844" customWidth="1"/>
    <col min="16154" max="16154" width="5" style="844" customWidth="1"/>
    <col min="16155" max="16155" width="6.44140625" style="844" customWidth="1"/>
    <col min="16156" max="16156" width="7.21875" style="844" bestFit="1" customWidth="1"/>
    <col min="16157" max="16157" width="7.21875" style="844" customWidth="1"/>
    <col min="16158" max="16161" width="7.21875" style="844" bestFit="1" customWidth="1"/>
    <col min="16162" max="16162" width="9.21875" style="844"/>
    <col min="16163" max="16163" width="12.77734375" style="844" bestFit="1" customWidth="1"/>
    <col min="16164" max="16384" width="9.21875" style="844"/>
  </cols>
  <sheetData>
    <row r="1" spans="1:34" ht="18.75" customHeight="1" thickBot="1" x14ac:dyDescent="0.35">
      <c r="A1" s="1154" t="s">
        <v>214</v>
      </c>
      <c r="B1" s="1155"/>
      <c r="C1" s="1155"/>
      <c r="D1" s="1155"/>
      <c r="E1" s="1155"/>
      <c r="F1" s="1155"/>
      <c r="G1" s="1155"/>
      <c r="H1" s="1155"/>
      <c r="I1" s="1155"/>
      <c r="J1" s="1155"/>
      <c r="K1" s="1155"/>
      <c r="L1" s="1155"/>
      <c r="M1" s="1155"/>
      <c r="N1" s="1155"/>
      <c r="O1" s="1155"/>
      <c r="P1" s="1155"/>
      <c r="Q1" s="1155"/>
      <c r="R1" s="1155"/>
      <c r="S1" s="1155"/>
      <c r="T1" s="1155"/>
      <c r="U1" s="1155"/>
      <c r="V1" s="1155"/>
      <c r="W1" s="1155"/>
      <c r="X1" s="1155"/>
      <c r="Y1" s="1155"/>
      <c r="Z1" s="1155"/>
      <c r="AA1" s="1156"/>
      <c r="AB1" s="841"/>
      <c r="AC1" s="841"/>
      <c r="AD1" s="842"/>
      <c r="AE1" s="842"/>
      <c r="AF1" s="842"/>
      <c r="AG1" s="842"/>
    </row>
    <row r="2" spans="1:34" ht="27" customHeight="1" thickBot="1" x14ac:dyDescent="0.35">
      <c r="A2" s="1191" t="s">
        <v>215</v>
      </c>
      <c r="B2" s="1194" t="s">
        <v>176</v>
      </c>
      <c r="C2" s="1196" t="s">
        <v>41</v>
      </c>
      <c r="D2" s="1197"/>
      <c r="E2" s="1197"/>
      <c r="F2" s="1198"/>
      <c r="G2" s="1199" t="s">
        <v>42</v>
      </c>
      <c r="H2" s="1202" t="s">
        <v>43</v>
      </c>
      <c r="I2" s="1203"/>
      <c r="J2" s="1203"/>
      <c r="K2" s="1203"/>
      <c r="L2" s="1203"/>
      <c r="M2" s="1203"/>
      <c r="N2" s="1204"/>
      <c r="O2" s="1205"/>
      <c r="P2" s="1307" t="s">
        <v>216</v>
      </c>
      <c r="Q2" s="1308"/>
      <c r="R2" s="1308"/>
      <c r="S2" s="1308"/>
      <c r="T2" s="1308"/>
      <c r="U2" s="1308"/>
      <c r="V2" s="1308"/>
      <c r="W2" s="1308"/>
      <c r="X2" s="1308"/>
      <c r="Y2" s="1308"/>
      <c r="Z2" s="1308"/>
      <c r="AA2" s="1309"/>
      <c r="AB2" s="845"/>
      <c r="AC2" s="845"/>
      <c r="AD2" s="370"/>
      <c r="AE2" s="370"/>
      <c r="AF2" s="370"/>
      <c r="AG2" s="370"/>
    </row>
    <row r="3" spans="1:34" ht="18.75" customHeight="1" x14ac:dyDescent="0.3">
      <c r="A3" s="1192"/>
      <c r="B3" s="1195"/>
      <c r="C3" s="1206" t="s">
        <v>44</v>
      </c>
      <c r="D3" s="1170" t="s">
        <v>45</v>
      </c>
      <c r="E3" s="1174" t="s">
        <v>46</v>
      </c>
      <c r="F3" s="1175"/>
      <c r="G3" s="1200"/>
      <c r="H3" s="1210" t="s">
        <v>47</v>
      </c>
      <c r="I3" s="1174" t="s">
        <v>48</v>
      </c>
      <c r="J3" s="1174"/>
      <c r="K3" s="1174"/>
      <c r="L3" s="1175"/>
      <c r="M3" s="1175"/>
      <c r="N3" s="1167" t="s">
        <v>181</v>
      </c>
      <c r="O3" s="1167" t="s">
        <v>49</v>
      </c>
      <c r="P3" s="1305" t="s">
        <v>130</v>
      </c>
      <c r="Q3" s="1295"/>
      <c r="R3" s="1295"/>
      <c r="S3" s="1295"/>
      <c r="T3" s="1295" t="s">
        <v>259</v>
      </c>
      <c r="U3" s="1295"/>
      <c r="V3" s="1295"/>
      <c r="W3" s="1295"/>
      <c r="X3" s="1310" t="s">
        <v>260</v>
      </c>
      <c r="Y3" s="1310"/>
      <c r="Z3" s="1310"/>
      <c r="AA3" s="1311"/>
      <c r="AB3" s="818"/>
      <c r="AC3" s="818"/>
      <c r="AD3" s="846"/>
      <c r="AE3" s="846"/>
      <c r="AF3" s="846"/>
      <c r="AG3" s="846"/>
    </row>
    <row r="4" spans="1:34" ht="13.5" customHeight="1" thickBot="1" x14ac:dyDescent="0.35">
      <c r="A4" s="1192"/>
      <c r="B4" s="1195"/>
      <c r="C4" s="1206"/>
      <c r="D4" s="1170"/>
      <c r="E4" s="1170" t="s">
        <v>50</v>
      </c>
      <c r="F4" s="1172" t="s">
        <v>217</v>
      </c>
      <c r="G4" s="1200"/>
      <c r="H4" s="1210"/>
      <c r="I4" s="1212" t="s">
        <v>51</v>
      </c>
      <c r="J4" s="1174" t="s">
        <v>218</v>
      </c>
      <c r="K4" s="1174"/>
      <c r="L4" s="1175"/>
      <c r="M4" s="1175"/>
      <c r="N4" s="1168"/>
      <c r="O4" s="1168"/>
      <c r="P4" s="1306"/>
      <c r="Q4" s="1296"/>
      <c r="R4" s="1296"/>
      <c r="S4" s="1296"/>
      <c r="T4" s="1296"/>
      <c r="U4" s="1296"/>
      <c r="V4" s="1296"/>
      <c r="W4" s="1296"/>
      <c r="X4" s="1312"/>
      <c r="Y4" s="1312"/>
      <c r="Z4" s="1312"/>
      <c r="AA4" s="1313"/>
      <c r="AB4" s="843"/>
      <c r="AC4" s="843"/>
      <c r="AD4" s="846"/>
      <c r="AE4" s="846"/>
      <c r="AF4" s="846"/>
      <c r="AG4" s="846"/>
    </row>
    <row r="5" spans="1:34" ht="17.25" customHeight="1" x14ac:dyDescent="0.3">
      <c r="A5" s="1192"/>
      <c r="B5" s="1195"/>
      <c r="C5" s="1206"/>
      <c r="D5" s="1170"/>
      <c r="E5" s="1170"/>
      <c r="F5" s="1173"/>
      <c r="G5" s="1200"/>
      <c r="H5" s="1210"/>
      <c r="I5" s="1212"/>
      <c r="J5" s="1163" t="s">
        <v>52</v>
      </c>
      <c r="K5" s="1163" t="s">
        <v>53</v>
      </c>
      <c r="L5" s="1164" t="s">
        <v>210</v>
      </c>
      <c r="M5" s="1165" t="s">
        <v>54</v>
      </c>
      <c r="N5" s="1168"/>
      <c r="O5" s="1208"/>
      <c r="P5" s="1297" t="s">
        <v>219</v>
      </c>
      <c r="Q5" s="1298"/>
      <c r="R5" s="1297" t="s">
        <v>220</v>
      </c>
      <c r="S5" s="1298"/>
      <c r="T5" s="1297" t="s">
        <v>221</v>
      </c>
      <c r="U5" s="1298"/>
      <c r="V5" s="1297" t="s">
        <v>222</v>
      </c>
      <c r="W5" s="1298"/>
      <c r="X5" s="1297" t="s">
        <v>261</v>
      </c>
      <c r="Y5" s="1298"/>
      <c r="Z5" s="1297" t="s">
        <v>262</v>
      </c>
      <c r="AA5" s="1299"/>
      <c r="AB5" s="818"/>
      <c r="AC5" s="818"/>
      <c r="AD5" s="846"/>
      <c r="AE5" s="846"/>
      <c r="AF5" s="846"/>
      <c r="AG5" s="846"/>
    </row>
    <row r="6" spans="1:34" ht="24.75" customHeight="1" thickBot="1" x14ac:dyDescent="0.35">
      <c r="A6" s="1192"/>
      <c r="B6" s="1195"/>
      <c r="C6" s="1206"/>
      <c r="D6" s="1170"/>
      <c r="E6" s="1170"/>
      <c r="F6" s="1173"/>
      <c r="G6" s="1200"/>
      <c r="H6" s="1210"/>
      <c r="I6" s="1212"/>
      <c r="J6" s="1163"/>
      <c r="K6" s="1163"/>
      <c r="L6" s="1176"/>
      <c r="M6" s="1165"/>
      <c r="N6" s="1168"/>
      <c r="O6" s="1208"/>
      <c r="P6" s="1300" t="s">
        <v>263</v>
      </c>
      <c r="Q6" s="1301"/>
      <c r="R6" s="1300" t="s">
        <v>264</v>
      </c>
      <c r="S6" s="1301"/>
      <c r="T6" s="1300" t="s">
        <v>223</v>
      </c>
      <c r="U6" s="1301"/>
      <c r="V6" s="1300" t="s">
        <v>223</v>
      </c>
      <c r="W6" s="1301"/>
      <c r="X6" s="1302" t="s">
        <v>223</v>
      </c>
      <c r="Y6" s="1303"/>
      <c r="Z6" s="1302" t="s">
        <v>224</v>
      </c>
      <c r="AA6" s="1304"/>
      <c r="AB6" s="843"/>
      <c r="AC6" s="843"/>
      <c r="AD6" s="846"/>
      <c r="AE6" s="846"/>
      <c r="AF6" s="846"/>
      <c r="AG6" s="846"/>
    </row>
    <row r="7" spans="1:34" ht="94.2" customHeight="1" thickBot="1" x14ac:dyDescent="0.35">
      <c r="A7" s="1193"/>
      <c r="B7" s="1195"/>
      <c r="C7" s="1207"/>
      <c r="D7" s="1171"/>
      <c r="E7" s="1171"/>
      <c r="F7" s="1173"/>
      <c r="G7" s="1201"/>
      <c r="H7" s="1211"/>
      <c r="I7" s="1213"/>
      <c r="J7" s="1164"/>
      <c r="K7" s="1164"/>
      <c r="L7" s="1176"/>
      <c r="M7" s="1166"/>
      <c r="N7" s="1169"/>
      <c r="O7" s="1209"/>
      <c r="P7" s="652" t="s">
        <v>225</v>
      </c>
      <c r="Q7" s="653" t="s">
        <v>226</v>
      </c>
      <c r="R7" s="652" t="s">
        <v>225</v>
      </c>
      <c r="S7" s="653" t="s">
        <v>226</v>
      </c>
      <c r="T7" s="652" t="s">
        <v>225</v>
      </c>
      <c r="U7" s="653" t="s">
        <v>226</v>
      </c>
      <c r="V7" s="652" t="s">
        <v>225</v>
      </c>
      <c r="W7" s="653" t="s">
        <v>226</v>
      </c>
      <c r="X7" s="652" t="s">
        <v>225</v>
      </c>
      <c r="Y7" s="653" t="s">
        <v>226</v>
      </c>
      <c r="Z7" s="652" t="s">
        <v>225</v>
      </c>
      <c r="AA7" s="653" t="s">
        <v>226</v>
      </c>
      <c r="AB7" s="818"/>
      <c r="AC7" s="818"/>
      <c r="AD7" s="846"/>
      <c r="AE7" s="846"/>
      <c r="AF7" s="846"/>
      <c r="AG7" s="846"/>
    </row>
    <row r="8" spans="1:34" ht="14.1" customHeight="1" thickBot="1" x14ac:dyDescent="0.35">
      <c r="A8" s="654">
        <v>1</v>
      </c>
      <c r="B8" s="655">
        <v>2</v>
      </c>
      <c r="C8" s="655">
        <v>3</v>
      </c>
      <c r="D8" s="655">
        <v>4</v>
      </c>
      <c r="E8" s="655">
        <v>5</v>
      </c>
      <c r="F8" s="655">
        <v>6</v>
      </c>
      <c r="G8" s="655">
        <v>7</v>
      </c>
      <c r="H8" s="655">
        <v>8</v>
      </c>
      <c r="I8" s="655">
        <v>9</v>
      </c>
      <c r="J8" s="655">
        <v>10</v>
      </c>
      <c r="K8" s="655">
        <v>11</v>
      </c>
      <c r="L8" s="655">
        <v>12</v>
      </c>
      <c r="M8" s="655">
        <v>13</v>
      </c>
      <c r="N8" s="655">
        <v>14</v>
      </c>
      <c r="O8" s="655">
        <v>15</v>
      </c>
      <c r="P8" s="655">
        <v>16</v>
      </c>
      <c r="Q8" s="655">
        <v>17</v>
      </c>
      <c r="R8" s="655">
        <v>16</v>
      </c>
      <c r="S8" s="655">
        <v>17</v>
      </c>
      <c r="T8" s="655">
        <v>16</v>
      </c>
      <c r="U8" s="655">
        <v>17</v>
      </c>
      <c r="V8" s="655">
        <v>18</v>
      </c>
      <c r="W8" s="655">
        <v>19</v>
      </c>
      <c r="X8" s="655">
        <v>20</v>
      </c>
      <c r="Y8" s="655">
        <v>21</v>
      </c>
      <c r="Z8" s="655">
        <v>22</v>
      </c>
      <c r="AA8" s="656">
        <v>23</v>
      </c>
      <c r="AB8" s="818"/>
      <c r="AC8" s="818"/>
      <c r="AD8" s="846"/>
      <c r="AE8" s="846"/>
      <c r="AF8" s="846"/>
      <c r="AG8" s="846"/>
    </row>
    <row r="9" spans="1:34" s="38" customFormat="1" ht="32.25" customHeight="1" thickBot="1" x14ac:dyDescent="0.35">
      <c r="A9" s="1278" t="s">
        <v>155</v>
      </c>
      <c r="B9" s="1279"/>
      <c r="C9" s="1279"/>
      <c r="D9" s="1279"/>
      <c r="E9" s="1279"/>
      <c r="F9" s="1279"/>
      <c r="G9" s="1279"/>
      <c r="H9" s="1279"/>
      <c r="I9" s="1279"/>
      <c r="J9" s="1279"/>
      <c r="K9" s="1279"/>
      <c r="L9" s="1279"/>
      <c r="M9" s="1279"/>
      <c r="N9" s="1279"/>
      <c r="O9" s="1279"/>
      <c r="P9" s="1279"/>
      <c r="Q9" s="1279"/>
      <c r="R9" s="1279"/>
      <c r="S9" s="1279"/>
      <c r="T9" s="1279"/>
      <c r="U9" s="1279"/>
      <c r="V9" s="1279"/>
      <c r="W9" s="1279"/>
      <c r="X9" s="1279"/>
      <c r="Y9" s="1279"/>
      <c r="Z9" s="1279"/>
      <c r="AA9" s="1280"/>
      <c r="AB9" s="1284"/>
      <c r="AC9" s="847"/>
      <c r="AD9" s="847"/>
      <c r="AE9" s="847"/>
      <c r="AF9" s="847"/>
      <c r="AG9" s="848"/>
      <c r="AH9" s="47"/>
    </row>
    <row r="10" spans="1:34" s="38" customFormat="1" ht="16.5" customHeight="1" thickBot="1" x14ac:dyDescent="0.35">
      <c r="A10" s="1285" t="s">
        <v>156</v>
      </c>
      <c r="B10" s="1286"/>
      <c r="C10" s="1286"/>
      <c r="D10" s="1286"/>
      <c r="E10" s="1286"/>
      <c r="F10" s="1286"/>
      <c r="G10" s="1286"/>
      <c r="H10" s="1286"/>
      <c r="I10" s="1286"/>
      <c r="J10" s="1286"/>
      <c r="K10" s="1286"/>
      <c r="L10" s="1286"/>
      <c r="M10" s="1286"/>
      <c r="N10" s="1286"/>
      <c r="O10" s="1286"/>
      <c r="P10" s="1287"/>
      <c r="Q10" s="1287"/>
      <c r="R10" s="1287"/>
      <c r="S10" s="1287"/>
      <c r="T10" s="1287"/>
      <c r="U10" s="1287"/>
      <c r="V10" s="1287"/>
      <c r="W10" s="1287"/>
      <c r="X10" s="1286"/>
      <c r="Y10" s="1286"/>
      <c r="Z10" s="1286"/>
      <c r="AA10" s="1288"/>
      <c r="AB10" s="1284"/>
      <c r="AC10" s="411"/>
      <c r="AD10" s="411"/>
      <c r="AE10" s="411"/>
      <c r="AF10" s="411"/>
      <c r="AG10" s="848"/>
      <c r="AH10" s="47"/>
    </row>
    <row r="11" spans="1:34" s="38" customFormat="1" ht="34.799999999999997" customHeight="1" thickBot="1" x14ac:dyDescent="0.35">
      <c r="A11" s="372">
        <v>1</v>
      </c>
      <c r="B11" s="849" t="s">
        <v>265</v>
      </c>
      <c r="C11" s="850" t="s">
        <v>266</v>
      </c>
      <c r="D11" s="373"/>
      <c r="E11" s="373"/>
      <c r="F11" s="374"/>
      <c r="G11" s="375"/>
      <c r="H11" s="376">
        <f t="shared" ref="H11:H16" si="0">I11+O11</f>
        <v>140</v>
      </c>
      <c r="I11" s="377">
        <f>SUM(J11:M11)</f>
        <v>140</v>
      </c>
      <c r="J11" s="378"/>
      <c r="K11" s="378"/>
      <c r="L11" s="379"/>
      <c r="M11" s="379">
        <v>140</v>
      </c>
      <c r="N11" s="380"/>
      <c r="O11" s="851"/>
      <c r="P11" s="852">
        <v>2</v>
      </c>
      <c r="Q11" s="853">
        <f>P11*18</f>
        <v>36</v>
      </c>
      <c r="R11" s="852">
        <v>2</v>
      </c>
      <c r="S11" s="853">
        <f t="shared" ref="S11:S22" si="1">R11*22</f>
        <v>44</v>
      </c>
      <c r="T11" s="852">
        <v>2</v>
      </c>
      <c r="U11" s="853">
        <f>T11*15</f>
        <v>30</v>
      </c>
      <c r="V11" s="854">
        <v>2</v>
      </c>
      <c r="W11" s="853">
        <f>V11*15</f>
        <v>30</v>
      </c>
      <c r="X11" s="452"/>
      <c r="Y11" s="855"/>
      <c r="Z11" s="856"/>
      <c r="AA11" s="857"/>
      <c r="AB11" s="381"/>
      <c r="AC11" s="381">
        <f>Q11+S11+U11+W11</f>
        <v>140</v>
      </c>
      <c r="AD11" s="381"/>
      <c r="AE11" s="381"/>
      <c r="AF11" s="381"/>
      <c r="AG11" s="848"/>
      <c r="AH11" s="484"/>
    </row>
    <row r="12" spans="1:34" s="38" customFormat="1" ht="16.8" customHeight="1" thickBot="1" x14ac:dyDescent="0.35">
      <c r="A12" s="382">
        <v>2</v>
      </c>
      <c r="B12" s="383" t="s">
        <v>157</v>
      </c>
      <c r="C12" s="373"/>
      <c r="D12" s="384"/>
      <c r="E12" s="384"/>
      <c r="F12" s="385"/>
      <c r="G12" s="386"/>
      <c r="H12" s="387">
        <f t="shared" si="0"/>
        <v>140</v>
      </c>
      <c r="I12" s="377">
        <f t="shared" ref="I12:I24" si="2">SUM(J12:M12)</f>
        <v>140</v>
      </c>
      <c r="J12" s="388">
        <v>26</v>
      </c>
      <c r="K12" s="388"/>
      <c r="L12" s="389"/>
      <c r="M12" s="389">
        <v>114</v>
      </c>
      <c r="N12" s="390"/>
      <c r="O12" s="858"/>
      <c r="P12" s="859">
        <v>2</v>
      </c>
      <c r="Q12" s="853">
        <f t="shared" ref="Q12:Q19" si="3">P12*18</f>
        <v>36</v>
      </c>
      <c r="R12" s="859">
        <v>2</v>
      </c>
      <c r="S12" s="853">
        <f t="shared" si="1"/>
        <v>44</v>
      </c>
      <c r="T12" s="859">
        <v>2</v>
      </c>
      <c r="U12" s="853">
        <f t="shared" ref="U12:U22" si="4">T12*15</f>
        <v>30</v>
      </c>
      <c r="V12" s="860">
        <v>2</v>
      </c>
      <c r="W12" s="853">
        <f t="shared" ref="W12:W20" si="5">V12*15</f>
        <v>30</v>
      </c>
      <c r="X12" s="391"/>
      <c r="Y12" s="861"/>
      <c r="Z12" s="862"/>
      <c r="AA12" s="861"/>
      <c r="AB12" s="381"/>
      <c r="AC12" s="381">
        <f t="shared" ref="AC12:AC24" si="6">Q12+S12+U12+W12</f>
        <v>140</v>
      </c>
      <c r="AD12" s="381"/>
      <c r="AE12" s="381"/>
      <c r="AF12" s="381"/>
      <c r="AG12" s="848"/>
      <c r="AH12" s="484"/>
    </row>
    <row r="13" spans="1:34" s="38" customFormat="1" ht="16.8" customHeight="1" thickBot="1" x14ac:dyDescent="0.35">
      <c r="A13" s="382">
        <v>3</v>
      </c>
      <c r="B13" s="383" t="s">
        <v>158</v>
      </c>
      <c r="C13" s="384"/>
      <c r="D13" s="384"/>
      <c r="E13" s="384"/>
      <c r="F13" s="385"/>
      <c r="G13" s="386"/>
      <c r="H13" s="387">
        <f t="shared" si="0"/>
        <v>70</v>
      </c>
      <c r="I13" s="377">
        <f t="shared" si="2"/>
        <v>70</v>
      </c>
      <c r="J13" s="388">
        <v>12</v>
      </c>
      <c r="K13" s="388"/>
      <c r="L13" s="389"/>
      <c r="M13" s="389">
        <v>58</v>
      </c>
      <c r="N13" s="390"/>
      <c r="O13" s="858"/>
      <c r="P13" s="859">
        <v>1.5</v>
      </c>
      <c r="Q13" s="853">
        <v>26</v>
      </c>
      <c r="R13" s="859">
        <v>2</v>
      </c>
      <c r="S13" s="853">
        <f t="shared" si="1"/>
        <v>44</v>
      </c>
      <c r="T13" s="859"/>
      <c r="U13" s="853">
        <f t="shared" si="4"/>
        <v>0</v>
      </c>
      <c r="V13" s="860"/>
      <c r="W13" s="853">
        <f t="shared" si="5"/>
        <v>0</v>
      </c>
      <c r="X13" s="391"/>
      <c r="Y13" s="861"/>
      <c r="Z13" s="862"/>
      <c r="AA13" s="861"/>
      <c r="AB13" s="381"/>
      <c r="AC13" s="381">
        <f t="shared" si="6"/>
        <v>70</v>
      </c>
      <c r="AD13" s="381"/>
      <c r="AE13" s="381"/>
      <c r="AF13" s="381"/>
      <c r="AG13" s="848"/>
      <c r="AH13" s="484"/>
    </row>
    <row r="14" spans="1:34" s="38" customFormat="1" ht="33" customHeight="1" thickBot="1" x14ac:dyDescent="0.35">
      <c r="A14" s="382">
        <v>4</v>
      </c>
      <c r="B14" s="863" t="s">
        <v>267</v>
      </c>
      <c r="C14" s="373"/>
      <c r="D14" s="384"/>
      <c r="E14" s="384"/>
      <c r="F14" s="385"/>
      <c r="G14" s="386"/>
      <c r="H14" s="387">
        <f t="shared" si="0"/>
        <v>140</v>
      </c>
      <c r="I14" s="377">
        <f t="shared" si="2"/>
        <v>140</v>
      </c>
      <c r="J14" s="388"/>
      <c r="K14" s="388"/>
      <c r="L14" s="389"/>
      <c r="M14" s="389">
        <v>140</v>
      </c>
      <c r="N14" s="390"/>
      <c r="O14" s="858"/>
      <c r="P14" s="859">
        <v>2</v>
      </c>
      <c r="Q14" s="853">
        <f t="shared" si="3"/>
        <v>36</v>
      </c>
      <c r="R14" s="859">
        <v>2</v>
      </c>
      <c r="S14" s="853">
        <f t="shared" si="1"/>
        <v>44</v>
      </c>
      <c r="T14" s="859">
        <v>2</v>
      </c>
      <c r="U14" s="853">
        <f t="shared" si="4"/>
        <v>30</v>
      </c>
      <c r="V14" s="860">
        <v>2</v>
      </c>
      <c r="W14" s="853">
        <f t="shared" si="5"/>
        <v>30</v>
      </c>
      <c r="X14" s="391"/>
      <c r="Y14" s="861"/>
      <c r="Z14" s="862"/>
      <c r="AA14" s="861"/>
      <c r="AB14" s="381"/>
      <c r="AC14" s="381">
        <f t="shared" si="6"/>
        <v>140</v>
      </c>
      <c r="AD14" s="381"/>
      <c r="AE14" s="381"/>
      <c r="AF14" s="381"/>
      <c r="AG14" s="848"/>
      <c r="AH14" s="484"/>
    </row>
    <row r="15" spans="1:34" s="38" customFormat="1" ht="16.8" customHeight="1" thickBot="1" x14ac:dyDescent="0.35">
      <c r="A15" s="382">
        <v>5</v>
      </c>
      <c r="B15" s="383" t="s">
        <v>159</v>
      </c>
      <c r="C15" s="850" t="s">
        <v>266</v>
      </c>
      <c r="D15" s="384"/>
      <c r="E15" s="384"/>
      <c r="F15" s="385"/>
      <c r="G15" s="386"/>
      <c r="H15" s="387">
        <f t="shared" si="0"/>
        <v>105</v>
      </c>
      <c r="I15" s="377">
        <f t="shared" si="2"/>
        <v>105</v>
      </c>
      <c r="J15" s="388">
        <v>68</v>
      </c>
      <c r="K15" s="388"/>
      <c r="L15" s="389"/>
      <c r="M15" s="389">
        <v>37</v>
      </c>
      <c r="N15" s="390"/>
      <c r="O15" s="858"/>
      <c r="P15" s="859">
        <v>1</v>
      </c>
      <c r="Q15" s="853">
        <v>17</v>
      </c>
      <c r="R15" s="859">
        <v>2</v>
      </c>
      <c r="S15" s="853">
        <f t="shared" si="1"/>
        <v>44</v>
      </c>
      <c r="T15" s="859">
        <v>1</v>
      </c>
      <c r="U15" s="853">
        <v>14</v>
      </c>
      <c r="V15" s="860">
        <v>2</v>
      </c>
      <c r="W15" s="853">
        <f t="shared" si="5"/>
        <v>30</v>
      </c>
      <c r="X15" s="391"/>
      <c r="Y15" s="861"/>
      <c r="Z15" s="862"/>
      <c r="AA15" s="861"/>
      <c r="AB15" s="381"/>
      <c r="AC15" s="381">
        <f t="shared" si="6"/>
        <v>105</v>
      </c>
      <c r="AD15" s="381"/>
      <c r="AE15" s="381"/>
      <c r="AF15" s="381"/>
      <c r="AG15" s="848"/>
      <c r="AH15" s="484"/>
    </row>
    <row r="16" spans="1:34" s="38" customFormat="1" ht="16.8" customHeight="1" thickBot="1" x14ac:dyDescent="0.35">
      <c r="A16" s="382">
        <v>6</v>
      </c>
      <c r="B16" s="383" t="s">
        <v>160</v>
      </c>
      <c r="C16" s="384"/>
      <c r="D16" s="384"/>
      <c r="E16" s="384"/>
      <c r="F16" s="385"/>
      <c r="G16" s="386"/>
      <c r="H16" s="387">
        <f t="shared" si="0"/>
        <v>70</v>
      </c>
      <c r="I16" s="377">
        <f t="shared" si="2"/>
        <v>70</v>
      </c>
      <c r="J16" s="388">
        <v>42</v>
      </c>
      <c r="K16" s="388"/>
      <c r="L16" s="389"/>
      <c r="M16" s="389">
        <v>28</v>
      </c>
      <c r="N16" s="390"/>
      <c r="O16" s="858"/>
      <c r="P16" s="859">
        <v>1.5</v>
      </c>
      <c r="Q16" s="853">
        <v>26</v>
      </c>
      <c r="R16" s="859">
        <v>2</v>
      </c>
      <c r="S16" s="853">
        <f t="shared" si="1"/>
        <v>44</v>
      </c>
      <c r="T16" s="859"/>
      <c r="U16" s="853">
        <f t="shared" si="4"/>
        <v>0</v>
      </c>
      <c r="V16" s="860"/>
      <c r="W16" s="853">
        <f t="shared" si="5"/>
        <v>0</v>
      </c>
      <c r="X16" s="391"/>
      <c r="Y16" s="861"/>
      <c r="Z16" s="862"/>
      <c r="AA16" s="861"/>
      <c r="AB16" s="381"/>
      <c r="AC16" s="381">
        <f t="shared" si="6"/>
        <v>70</v>
      </c>
      <c r="AD16" s="381"/>
      <c r="AE16" s="381"/>
      <c r="AF16" s="381"/>
      <c r="AG16" s="848"/>
      <c r="AH16" s="484"/>
    </row>
    <row r="17" spans="1:53" s="38" customFormat="1" ht="16.8" customHeight="1" thickBot="1" x14ac:dyDescent="0.35">
      <c r="A17" s="382">
        <v>7</v>
      </c>
      <c r="B17" s="383" t="s">
        <v>161</v>
      </c>
      <c r="C17" s="384"/>
      <c r="D17" s="384"/>
      <c r="E17" s="384"/>
      <c r="F17" s="385"/>
      <c r="G17" s="386"/>
      <c r="H17" s="387">
        <v>70</v>
      </c>
      <c r="I17" s="377">
        <f t="shared" si="2"/>
        <v>70</v>
      </c>
      <c r="J17" s="388">
        <v>42</v>
      </c>
      <c r="K17" s="388"/>
      <c r="L17" s="389"/>
      <c r="M17" s="389">
        <v>28</v>
      </c>
      <c r="N17" s="390"/>
      <c r="O17" s="858"/>
      <c r="P17" s="859">
        <v>1.5</v>
      </c>
      <c r="Q17" s="853">
        <v>26</v>
      </c>
      <c r="R17" s="859">
        <v>2</v>
      </c>
      <c r="S17" s="853">
        <f t="shared" si="1"/>
        <v>44</v>
      </c>
      <c r="T17" s="859"/>
      <c r="U17" s="853">
        <f t="shared" si="4"/>
        <v>0</v>
      </c>
      <c r="V17" s="860"/>
      <c r="W17" s="853">
        <f t="shared" si="5"/>
        <v>0</v>
      </c>
      <c r="X17" s="391"/>
      <c r="Y17" s="861"/>
      <c r="Z17" s="862"/>
      <c r="AA17" s="861"/>
      <c r="AB17" s="381"/>
      <c r="AC17" s="381">
        <f t="shared" si="6"/>
        <v>70</v>
      </c>
      <c r="AD17" s="381"/>
      <c r="AE17" s="381"/>
      <c r="AF17" s="381"/>
      <c r="AG17" s="848"/>
      <c r="AH17" s="484"/>
    </row>
    <row r="18" spans="1:53" s="38" customFormat="1" ht="19.2" customHeight="1" thickBot="1" x14ac:dyDescent="0.35">
      <c r="A18" s="382">
        <v>8</v>
      </c>
      <c r="B18" s="383" t="s">
        <v>268</v>
      </c>
      <c r="C18" s="850" t="s">
        <v>266</v>
      </c>
      <c r="D18" s="384"/>
      <c r="E18" s="384"/>
      <c r="F18" s="385"/>
      <c r="G18" s="386"/>
      <c r="H18" s="387">
        <f t="shared" ref="H18:H24" si="7">I18+O18</f>
        <v>210</v>
      </c>
      <c r="I18" s="377">
        <f t="shared" si="2"/>
        <v>210</v>
      </c>
      <c r="J18" s="388">
        <v>90</v>
      </c>
      <c r="K18" s="388"/>
      <c r="L18" s="389"/>
      <c r="M18" s="389">
        <v>120</v>
      </c>
      <c r="N18" s="390"/>
      <c r="O18" s="858"/>
      <c r="P18" s="859">
        <v>3</v>
      </c>
      <c r="Q18" s="853">
        <f t="shared" si="3"/>
        <v>54</v>
      </c>
      <c r="R18" s="859">
        <v>3</v>
      </c>
      <c r="S18" s="853">
        <f t="shared" si="1"/>
        <v>66</v>
      </c>
      <c r="T18" s="859">
        <v>3</v>
      </c>
      <c r="U18" s="853">
        <v>44</v>
      </c>
      <c r="V18" s="860">
        <v>3</v>
      </c>
      <c r="W18" s="853">
        <v>46</v>
      </c>
      <c r="X18" s="391"/>
      <c r="Y18" s="861"/>
      <c r="Z18" s="862"/>
      <c r="AA18" s="861"/>
      <c r="AB18" s="381"/>
      <c r="AC18" s="381">
        <f t="shared" si="6"/>
        <v>210</v>
      </c>
      <c r="AD18" s="381"/>
      <c r="AE18" s="381"/>
      <c r="AF18" s="381"/>
      <c r="AG18" s="848"/>
      <c r="AH18" s="484"/>
    </row>
    <row r="19" spans="1:53" s="38" customFormat="1" ht="16.8" customHeight="1" thickBot="1" x14ac:dyDescent="0.35">
      <c r="A19" s="382">
        <v>9</v>
      </c>
      <c r="B19" s="383" t="s">
        <v>162</v>
      </c>
      <c r="C19" s="384"/>
      <c r="D19" s="384"/>
      <c r="E19" s="384"/>
      <c r="F19" s="385"/>
      <c r="G19" s="386"/>
      <c r="H19" s="387">
        <f t="shared" si="7"/>
        <v>140</v>
      </c>
      <c r="I19" s="377">
        <f t="shared" si="2"/>
        <v>140</v>
      </c>
      <c r="J19" s="388">
        <v>122</v>
      </c>
      <c r="K19" s="388"/>
      <c r="L19" s="389"/>
      <c r="M19" s="389">
        <v>18</v>
      </c>
      <c r="N19" s="390"/>
      <c r="O19" s="858"/>
      <c r="P19" s="859">
        <v>2</v>
      </c>
      <c r="Q19" s="853">
        <f t="shared" si="3"/>
        <v>36</v>
      </c>
      <c r="R19" s="859">
        <v>2</v>
      </c>
      <c r="S19" s="853">
        <f t="shared" si="1"/>
        <v>44</v>
      </c>
      <c r="T19" s="859">
        <v>2</v>
      </c>
      <c r="U19" s="853">
        <f t="shared" si="4"/>
        <v>30</v>
      </c>
      <c r="V19" s="860">
        <v>2</v>
      </c>
      <c r="W19" s="853">
        <f t="shared" si="5"/>
        <v>30</v>
      </c>
      <c r="X19" s="391"/>
      <c r="Y19" s="861"/>
      <c r="Z19" s="862"/>
      <c r="AA19" s="861"/>
      <c r="AB19" s="381"/>
      <c r="AC19" s="381">
        <f t="shared" si="6"/>
        <v>140</v>
      </c>
      <c r="AD19" s="381"/>
      <c r="AE19" s="381"/>
      <c r="AF19" s="381"/>
      <c r="AG19" s="848"/>
      <c r="AH19" s="484"/>
    </row>
    <row r="20" spans="1:53" s="38" customFormat="1" ht="16.8" customHeight="1" thickBot="1" x14ac:dyDescent="0.35">
      <c r="A20" s="382">
        <v>10</v>
      </c>
      <c r="B20" s="383" t="s">
        <v>163</v>
      </c>
      <c r="C20" s="384"/>
      <c r="D20" s="384"/>
      <c r="E20" s="384"/>
      <c r="F20" s="385"/>
      <c r="G20" s="386"/>
      <c r="H20" s="387">
        <f t="shared" si="7"/>
        <v>88</v>
      </c>
      <c r="I20" s="377">
        <f t="shared" si="2"/>
        <v>88</v>
      </c>
      <c r="J20" s="388">
        <v>70</v>
      </c>
      <c r="K20" s="388"/>
      <c r="L20" s="389"/>
      <c r="M20" s="389">
        <v>18</v>
      </c>
      <c r="N20" s="390"/>
      <c r="O20" s="858"/>
      <c r="P20" s="859">
        <v>2.5</v>
      </c>
      <c r="Q20" s="853">
        <v>50</v>
      </c>
      <c r="R20" s="859">
        <v>2</v>
      </c>
      <c r="S20" s="853">
        <v>38</v>
      </c>
      <c r="T20" s="859"/>
      <c r="U20" s="853">
        <f t="shared" si="4"/>
        <v>0</v>
      </c>
      <c r="V20" s="860"/>
      <c r="W20" s="853">
        <f t="shared" si="5"/>
        <v>0</v>
      </c>
      <c r="X20" s="391"/>
      <c r="Y20" s="861"/>
      <c r="Z20" s="862"/>
      <c r="AA20" s="861"/>
      <c r="AB20" s="381"/>
      <c r="AC20" s="381">
        <f t="shared" si="6"/>
        <v>88</v>
      </c>
      <c r="AD20" s="381"/>
      <c r="AE20" s="381"/>
      <c r="AF20" s="381"/>
      <c r="AG20" s="848"/>
      <c r="AH20" s="484"/>
    </row>
    <row r="21" spans="1:53" s="38" customFormat="1" ht="16.8" customHeight="1" thickBot="1" x14ac:dyDescent="0.35">
      <c r="A21" s="382">
        <v>11</v>
      </c>
      <c r="B21" s="383" t="s">
        <v>164</v>
      </c>
      <c r="C21" s="384"/>
      <c r="D21" s="384"/>
      <c r="E21" s="384"/>
      <c r="F21" s="385"/>
      <c r="G21" s="386"/>
      <c r="H21" s="387">
        <f t="shared" si="7"/>
        <v>245</v>
      </c>
      <c r="I21" s="377">
        <f t="shared" si="2"/>
        <v>245</v>
      </c>
      <c r="J21" s="388">
        <v>223</v>
      </c>
      <c r="K21" s="388">
        <v>22</v>
      </c>
      <c r="L21" s="389"/>
      <c r="M21" s="389"/>
      <c r="N21" s="390"/>
      <c r="O21" s="858"/>
      <c r="P21" s="859">
        <v>3</v>
      </c>
      <c r="Q21" s="853">
        <v>55</v>
      </c>
      <c r="R21" s="859">
        <v>3</v>
      </c>
      <c r="S21" s="853">
        <v>86</v>
      </c>
      <c r="T21" s="859">
        <v>4</v>
      </c>
      <c r="U21" s="853">
        <f t="shared" si="4"/>
        <v>60</v>
      </c>
      <c r="V21" s="860">
        <v>3</v>
      </c>
      <c r="W21" s="853">
        <v>44</v>
      </c>
      <c r="X21" s="391"/>
      <c r="Y21" s="861"/>
      <c r="Z21" s="862"/>
      <c r="AA21" s="861"/>
      <c r="AB21" s="381"/>
      <c r="AC21" s="381">
        <f t="shared" si="6"/>
        <v>245</v>
      </c>
      <c r="AD21" s="381"/>
      <c r="AE21" s="381"/>
      <c r="AF21" s="381"/>
      <c r="AG21" s="848"/>
      <c r="AH21" s="484"/>
    </row>
    <row r="22" spans="1:53" s="38" customFormat="1" ht="16.8" customHeight="1" thickBot="1" x14ac:dyDescent="0.35">
      <c r="A22" s="382">
        <v>12</v>
      </c>
      <c r="B22" s="383" t="s">
        <v>165</v>
      </c>
      <c r="C22" s="384"/>
      <c r="D22" s="384"/>
      <c r="E22" s="384"/>
      <c r="F22" s="385"/>
      <c r="G22" s="386"/>
      <c r="H22" s="387">
        <f t="shared" si="7"/>
        <v>122</v>
      </c>
      <c r="I22" s="377">
        <f t="shared" si="2"/>
        <v>122</v>
      </c>
      <c r="J22" s="388">
        <v>64</v>
      </c>
      <c r="K22" s="388">
        <v>8</v>
      </c>
      <c r="L22" s="389"/>
      <c r="M22" s="389">
        <v>50</v>
      </c>
      <c r="N22" s="390"/>
      <c r="O22" s="858"/>
      <c r="P22" s="859">
        <v>2</v>
      </c>
      <c r="Q22" s="853">
        <v>40</v>
      </c>
      <c r="R22" s="859">
        <v>1</v>
      </c>
      <c r="S22" s="853">
        <f t="shared" si="1"/>
        <v>22</v>
      </c>
      <c r="T22" s="859">
        <v>2</v>
      </c>
      <c r="U22" s="853">
        <f t="shared" si="4"/>
        <v>30</v>
      </c>
      <c r="V22" s="860">
        <v>1</v>
      </c>
      <c r="W22" s="853">
        <v>30</v>
      </c>
      <c r="X22" s="391"/>
      <c r="Y22" s="861"/>
      <c r="Z22" s="862"/>
      <c r="AA22" s="861"/>
      <c r="AB22" s="381"/>
      <c r="AC22" s="381">
        <f t="shared" si="6"/>
        <v>122</v>
      </c>
      <c r="AD22" s="381"/>
      <c r="AE22" s="381"/>
      <c r="AF22" s="381"/>
      <c r="AG22" s="848"/>
      <c r="AH22" s="484"/>
    </row>
    <row r="23" spans="1:53" s="38" customFormat="1" ht="16.8" customHeight="1" thickBot="1" x14ac:dyDescent="0.35">
      <c r="A23" s="382">
        <v>13</v>
      </c>
      <c r="B23" s="383" t="s">
        <v>166</v>
      </c>
      <c r="C23" s="384"/>
      <c r="D23" s="384"/>
      <c r="E23" s="384"/>
      <c r="F23" s="385"/>
      <c r="G23" s="386"/>
      <c r="H23" s="387">
        <f t="shared" si="7"/>
        <v>105</v>
      </c>
      <c r="I23" s="377">
        <f t="shared" si="2"/>
        <v>105</v>
      </c>
      <c r="J23" s="388">
        <v>87</v>
      </c>
      <c r="K23" s="388"/>
      <c r="L23" s="389"/>
      <c r="M23" s="389">
        <v>18</v>
      </c>
      <c r="N23" s="390"/>
      <c r="O23" s="858"/>
      <c r="P23" s="859">
        <v>1.5</v>
      </c>
      <c r="Q23" s="853">
        <v>30</v>
      </c>
      <c r="R23" s="859">
        <v>2</v>
      </c>
      <c r="S23" s="853">
        <v>44</v>
      </c>
      <c r="T23" s="859">
        <v>1</v>
      </c>
      <c r="U23" s="853">
        <v>15</v>
      </c>
      <c r="V23" s="860">
        <v>1</v>
      </c>
      <c r="W23" s="853">
        <v>16</v>
      </c>
      <c r="X23" s="391"/>
      <c r="Y23" s="861"/>
      <c r="Z23" s="862"/>
      <c r="AA23" s="861"/>
      <c r="AB23" s="381"/>
      <c r="AC23" s="381">
        <f t="shared" si="6"/>
        <v>105</v>
      </c>
      <c r="AD23" s="381"/>
      <c r="AE23" s="381"/>
      <c r="AF23" s="381"/>
      <c r="AG23" s="848"/>
      <c r="AH23" s="484"/>
      <c r="AI23" s="47"/>
      <c r="AJ23" s="47"/>
      <c r="AK23" s="47"/>
      <c r="AL23" s="47"/>
      <c r="AM23" s="47"/>
      <c r="AN23" s="47"/>
      <c r="AO23" s="47"/>
      <c r="AP23" s="47"/>
    </row>
    <row r="24" spans="1:53" s="38" customFormat="1" ht="46.8" customHeight="1" thickBot="1" x14ac:dyDescent="0.35">
      <c r="A24" s="392">
        <v>14</v>
      </c>
      <c r="B24" s="864" t="s">
        <v>269</v>
      </c>
      <c r="C24" s="393"/>
      <c r="D24" s="393"/>
      <c r="E24" s="393"/>
      <c r="F24" s="394"/>
      <c r="G24" s="395"/>
      <c r="H24" s="396">
        <f t="shared" si="7"/>
        <v>210</v>
      </c>
      <c r="I24" s="397">
        <f t="shared" si="2"/>
        <v>210</v>
      </c>
      <c r="J24" s="398">
        <v>14</v>
      </c>
      <c r="K24" s="398"/>
      <c r="L24" s="399"/>
      <c r="M24" s="399">
        <v>196</v>
      </c>
      <c r="N24" s="400"/>
      <c r="O24" s="865"/>
      <c r="P24" s="866">
        <v>3</v>
      </c>
      <c r="Q24" s="853">
        <v>60</v>
      </c>
      <c r="R24" s="866">
        <v>3</v>
      </c>
      <c r="S24" s="853">
        <v>60</v>
      </c>
      <c r="T24" s="866">
        <v>2.5</v>
      </c>
      <c r="U24" s="853">
        <v>44</v>
      </c>
      <c r="V24" s="867">
        <v>2.5</v>
      </c>
      <c r="W24" s="853">
        <v>46</v>
      </c>
      <c r="X24" s="397"/>
      <c r="Y24" s="868"/>
      <c r="Z24" s="869"/>
      <c r="AA24" s="868"/>
      <c r="AB24" s="381"/>
      <c r="AC24" s="381">
        <f t="shared" si="6"/>
        <v>210</v>
      </c>
      <c r="AD24" s="381"/>
      <c r="AE24" s="381"/>
      <c r="AF24" s="381"/>
      <c r="AG24" s="848"/>
      <c r="AH24" s="484"/>
      <c r="AI24" s="47"/>
      <c r="AJ24" s="47"/>
      <c r="AK24" s="47"/>
      <c r="AL24" s="47"/>
      <c r="AM24" s="47"/>
      <c r="AN24" s="47"/>
      <c r="AO24" s="47"/>
      <c r="AP24" s="47"/>
    </row>
    <row r="25" spans="1:53" s="413" customFormat="1" ht="16.2" thickBot="1" x14ac:dyDescent="0.35">
      <c r="A25" s="401"/>
      <c r="B25" s="402" t="s">
        <v>167</v>
      </c>
      <c r="C25" s="403"/>
      <c r="D25" s="403"/>
      <c r="E25" s="403"/>
      <c r="F25" s="404"/>
      <c r="G25" s="405"/>
      <c r="H25" s="405">
        <f t="shared" ref="H25:O25" si="8">SUM(H11:H24)</f>
        <v>1855</v>
      </c>
      <c r="I25" s="406">
        <f t="shared" si="8"/>
        <v>1855</v>
      </c>
      <c r="J25" s="403">
        <f t="shared" si="8"/>
        <v>860</v>
      </c>
      <c r="K25" s="403">
        <f t="shared" si="8"/>
        <v>30</v>
      </c>
      <c r="L25" s="404"/>
      <c r="M25" s="404">
        <f t="shared" si="8"/>
        <v>965</v>
      </c>
      <c r="N25" s="409"/>
      <c r="O25" s="408">
        <f t="shared" si="8"/>
        <v>0</v>
      </c>
      <c r="P25" s="409">
        <f>SUM(P11:P24)</f>
        <v>28.5</v>
      </c>
      <c r="Q25" s="409">
        <f t="shared" ref="Q25:W25" si="9">SUM(Q11:Q24)</f>
        <v>528</v>
      </c>
      <c r="R25" s="409">
        <f t="shared" si="9"/>
        <v>30</v>
      </c>
      <c r="S25" s="409">
        <f t="shared" si="9"/>
        <v>668</v>
      </c>
      <c r="T25" s="409">
        <f t="shared" si="9"/>
        <v>21.5</v>
      </c>
      <c r="U25" s="409">
        <f t="shared" si="9"/>
        <v>327</v>
      </c>
      <c r="V25" s="409">
        <f t="shared" si="9"/>
        <v>20.5</v>
      </c>
      <c r="W25" s="405">
        <f t="shared" si="9"/>
        <v>332</v>
      </c>
      <c r="X25" s="409"/>
      <c r="Y25" s="408"/>
      <c r="Z25" s="406"/>
      <c r="AA25" s="408"/>
      <c r="AB25" s="411"/>
      <c r="AC25" s="870">
        <f>SUM(AC11:AC24)</f>
        <v>1855</v>
      </c>
      <c r="AD25" s="847"/>
      <c r="AE25" s="847"/>
      <c r="AF25" s="847"/>
      <c r="AG25" s="848"/>
      <c r="AH25" s="485"/>
      <c r="AI25" s="412"/>
      <c r="AJ25" s="412"/>
      <c r="AK25" s="412"/>
      <c r="AL25" s="412"/>
      <c r="AM25" s="412"/>
      <c r="AN25" s="412"/>
      <c r="AO25" s="412"/>
      <c r="AP25" s="412"/>
    </row>
    <row r="26" spans="1:53" s="38" customFormat="1" ht="16.5" customHeight="1" thickBot="1" x14ac:dyDescent="0.35">
      <c r="A26" s="1289" t="s">
        <v>168</v>
      </c>
      <c r="B26" s="1290"/>
      <c r="C26" s="1290"/>
      <c r="D26" s="1290"/>
      <c r="E26" s="1290"/>
      <c r="F26" s="1290"/>
      <c r="G26" s="1290"/>
      <c r="H26" s="1290"/>
      <c r="I26" s="1290"/>
      <c r="J26" s="1290"/>
      <c r="K26" s="1290"/>
      <c r="L26" s="1290"/>
      <c r="M26" s="1290"/>
      <c r="N26" s="1290"/>
      <c r="O26" s="1290"/>
      <c r="P26" s="1291"/>
      <c r="Q26" s="1291"/>
      <c r="R26" s="1292"/>
      <c r="S26" s="1292"/>
      <c r="T26" s="1292"/>
      <c r="U26" s="1292"/>
      <c r="V26" s="1292"/>
      <c r="W26" s="1292"/>
      <c r="X26" s="1290"/>
      <c r="Y26" s="1290"/>
      <c r="Z26" s="1290"/>
      <c r="AA26" s="1293"/>
      <c r="AB26" s="381"/>
      <c r="AC26" s="847"/>
      <c r="AD26" s="847"/>
      <c r="AE26" s="847"/>
      <c r="AF26" s="847"/>
      <c r="AG26" s="848"/>
      <c r="AH26" s="484"/>
      <c r="AI26" s="47"/>
      <c r="AJ26" s="47"/>
      <c r="AK26" s="47"/>
      <c r="AL26" s="47"/>
      <c r="AM26" s="47"/>
      <c r="AN26" s="47"/>
      <c r="AO26" s="47"/>
      <c r="AP26" s="47"/>
    </row>
    <row r="27" spans="1:53" s="38" customFormat="1" ht="15.6" x14ac:dyDescent="0.3">
      <c r="A27" s="1061">
        <v>15</v>
      </c>
      <c r="B27" s="1059" t="s">
        <v>270</v>
      </c>
      <c r="C27" s="414"/>
      <c r="D27" s="414"/>
      <c r="E27" s="414"/>
      <c r="F27" s="415"/>
      <c r="G27" s="416"/>
      <c r="H27" s="1036">
        <f>I27+O27</f>
        <v>120</v>
      </c>
      <c r="I27" s="1037">
        <f>SUM(J27:M27)</f>
        <v>120</v>
      </c>
      <c r="J27" s="1038">
        <v>50</v>
      </c>
      <c r="K27" s="1038"/>
      <c r="L27" s="1039"/>
      <c r="M27" s="1040">
        <v>70</v>
      </c>
      <c r="N27" s="417"/>
      <c r="O27" s="871"/>
      <c r="P27" s="852">
        <v>1.5</v>
      </c>
      <c r="Q27" s="853">
        <v>38</v>
      </c>
      <c r="R27" s="852">
        <v>1</v>
      </c>
      <c r="S27" s="853">
        <f>R27*22</f>
        <v>22</v>
      </c>
      <c r="T27" s="852">
        <v>1</v>
      </c>
      <c r="U27" s="853">
        <v>24</v>
      </c>
      <c r="V27" s="854">
        <v>1.5</v>
      </c>
      <c r="W27" s="853">
        <v>36</v>
      </c>
      <c r="X27" s="873"/>
      <c r="Y27" s="874"/>
      <c r="Z27" s="875"/>
      <c r="AA27" s="876"/>
      <c r="AB27" s="381"/>
      <c r="AC27" s="381">
        <f>Q27+S27+U27+W27</f>
        <v>120</v>
      </c>
      <c r="AD27" s="381"/>
      <c r="AE27" s="381"/>
      <c r="AF27" s="381"/>
      <c r="AG27" s="848"/>
      <c r="AH27" s="484"/>
      <c r="AI27" s="47"/>
      <c r="AJ27" s="47"/>
      <c r="AK27" s="47"/>
      <c r="AL27" s="47"/>
      <c r="AM27" s="47"/>
      <c r="AN27" s="47"/>
      <c r="AO27" s="47"/>
      <c r="AP27" s="47"/>
    </row>
    <row r="28" spans="1:53" s="423" customFormat="1" ht="31.2" x14ac:dyDescent="0.3">
      <c r="A28" s="1057" t="s">
        <v>169</v>
      </c>
      <c r="B28" s="1060" t="s">
        <v>297</v>
      </c>
      <c r="C28" s="419"/>
      <c r="D28" s="419"/>
      <c r="E28" s="419"/>
      <c r="F28" s="420"/>
      <c r="G28" s="421"/>
      <c r="H28" s="888">
        <f>I28+O28</f>
        <v>30</v>
      </c>
      <c r="I28" s="492">
        <f t="shared" ref="I28" si="10">SUM(J28:M28)</f>
        <v>30</v>
      </c>
      <c r="J28" s="137">
        <v>16</v>
      </c>
      <c r="K28" s="137"/>
      <c r="L28" s="137"/>
      <c r="M28" s="274">
        <v>14</v>
      </c>
      <c r="N28" s="1049"/>
      <c r="O28" s="882"/>
      <c r="P28" s="1050"/>
      <c r="Q28" s="1042">
        <f>P28*18</f>
        <v>0</v>
      </c>
      <c r="R28" s="1050"/>
      <c r="S28" s="1042">
        <f>R28*22</f>
        <v>0</v>
      </c>
      <c r="T28" s="1050">
        <v>1</v>
      </c>
      <c r="U28" s="1042">
        <v>30</v>
      </c>
      <c r="V28" s="1051"/>
      <c r="W28" s="1042"/>
      <c r="X28" s="1046"/>
      <c r="Y28" s="1047"/>
      <c r="Z28" s="422"/>
      <c r="AA28" s="877"/>
      <c r="AB28" s="381"/>
      <c r="AC28" s="381">
        <f>Q28+S28+U28+W28</f>
        <v>30</v>
      </c>
      <c r="AD28" s="381"/>
      <c r="AE28" s="381"/>
      <c r="AF28" s="381"/>
      <c r="AG28" s="848"/>
      <c r="AH28" s="484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</row>
    <row r="29" spans="1:53" s="423" customFormat="1" ht="15.6" x14ac:dyDescent="0.3">
      <c r="A29" s="1057" t="s">
        <v>272</v>
      </c>
      <c r="B29" s="1060" t="s">
        <v>298</v>
      </c>
      <c r="C29" s="419"/>
      <c r="D29" s="419"/>
      <c r="E29" s="419"/>
      <c r="F29" s="420"/>
      <c r="G29" s="421"/>
      <c r="H29" s="888">
        <f>I29+O29</f>
        <v>30</v>
      </c>
      <c r="I29" s="492">
        <f t="shared" ref="I29:I30" si="11">SUM(J29:M29)</f>
        <v>30</v>
      </c>
      <c r="J29" s="137">
        <v>16</v>
      </c>
      <c r="K29" s="137"/>
      <c r="L29" s="137"/>
      <c r="M29" s="274">
        <v>14</v>
      </c>
      <c r="N29" s="1045"/>
      <c r="O29" s="899"/>
      <c r="P29" s="859"/>
      <c r="Q29" s="1048">
        <f>P29*18</f>
        <v>0</v>
      </c>
      <c r="R29" s="859"/>
      <c r="S29" s="1048">
        <f>R29*22</f>
        <v>0</v>
      </c>
      <c r="T29" s="859">
        <v>1</v>
      </c>
      <c r="U29" s="1048">
        <v>30</v>
      </c>
      <c r="V29" s="860"/>
      <c r="W29" s="1048"/>
      <c r="X29" s="1046"/>
      <c r="Y29" s="1047"/>
      <c r="Z29" s="422"/>
      <c r="AA29" s="877"/>
      <c r="AB29" s="381"/>
      <c r="AC29" s="381">
        <f>Q29+S29+U29+W29</f>
        <v>30</v>
      </c>
      <c r="AD29" s="381"/>
      <c r="AE29" s="381"/>
      <c r="AF29" s="381"/>
      <c r="AG29" s="848"/>
      <c r="AH29" s="484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</row>
    <row r="30" spans="1:53" s="423" customFormat="1" ht="16.2" thickBot="1" x14ac:dyDescent="0.35">
      <c r="A30" s="1058" t="s">
        <v>274</v>
      </c>
      <c r="B30" s="1060" t="s">
        <v>299</v>
      </c>
      <c r="C30" s="419"/>
      <c r="D30" s="419"/>
      <c r="E30" s="419"/>
      <c r="F30" s="420"/>
      <c r="G30" s="421"/>
      <c r="H30" s="1034">
        <f>I30+O30</f>
        <v>30</v>
      </c>
      <c r="I30" s="1041">
        <f t="shared" si="11"/>
        <v>30</v>
      </c>
      <c r="J30" s="197">
        <v>16</v>
      </c>
      <c r="K30" s="197"/>
      <c r="L30" s="197"/>
      <c r="M30" s="277">
        <v>14</v>
      </c>
      <c r="N30" s="1052"/>
      <c r="O30" s="1053"/>
      <c r="P30" s="1032"/>
      <c r="Q30" s="1054">
        <f>P30*18</f>
        <v>0</v>
      </c>
      <c r="R30" s="1032"/>
      <c r="S30" s="1054">
        <f>R30*22</f>
        <v>0</v>
      </c>
      <c r="T30" s="1032">
        <v>1</v>
      </c>
      <c r="U30" s="1054">
        <v>30</v>
      </c>
      <c r="V30" s="1033"/>
      <c r="W30" s="1054"/>
      <c r="X30" s="1043"/>
      <c r="Y30" s="1044"/>
      <c r="Z30" s="422"/>
      <c r="AA30" s="877"/>
      <c r="AB30" s="381"/>
      <c r="AC30" s="381">
        <f>Q30+S30+U30+W30</f>
        <v>30</v>
      </c>
      <c r="AD30" s="381"/>
      <c r="AE30" s="381"/>
      <c r="AF30" s="381"/>
      <c r="AG30" s="848"/>
      <c r="AH30" s="484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</row>
    <row r="31" spans="1:53" s="413" customFormat="1" ht="16.2" thickBot="1" x14ac:dyDescent="0.35">
      <c r="A31" s="424"/>
      <c r="B31" s="425" t="s">
        <v>167</v>
      </c>
      <c r="C31" s="403"/>
      <c r="D31" s="403"/>
      <c r="E31" s="403"/>
      <c r="F31" s="404"/>
      <c r="G31" s="405"/>
      <c r="H31" s="405">
        <f>SUM(H27:H30)</f>
        <v>210</v>
      </c>
      <c r="I31" s="458">
        <f>SUM(I27:I30)</f>
        <v>210</v>
      </c>
      <c r="J31" s="454">
        <f>SUM(J27:J30)</f>
        <v>98</v>
      </c>
      <c r="K31" s="454">
        <f>SUM(K27:K30)</f>
        <v>0</v>
      </c>
      <c r="L31" s="403"/>
      <c r="M31" s="1035">
        <f>SUM(M27:M30)</f>
        <v>112</v>
      </c>
      <c r="N31" s="407"/>
      <c r="O31" s="407">
        <f>SUM(O27:O30)</f>
        <v>0</v>
      </c>
      <c r="P31" s="409">
        <f>SUM(P27:P30)</f>
        <v>1.5</v>
      </c>
      <c r="Q31" s="409">
        <f t="shared" ref="Q31:W31" si="12">SUM(Q27:Q30)</f>
        <v>38</v>
      </c>
      <c r="R31" s="409">
        <f t="shared" si="12"/>
        <v>1</v>
      </c>
      <c r="S31" s="409">
        <f t="shared" si="12"/>
        <v>22</v>
      </c>
      <c r="T31" s="409">
        <f t="shared" si="12"/>
        <v>4</v>
      </c>
      <c r="U31" s="409">
        <f t="shared" si="12"/>
        <v>114</v>
      </c>
      <c r="V31" s="409">
        <f t="shared" si="12"/>
        <v>1.5</v>
      </c>
      <c r="W31" s="405">
        <f t="shared" si="12"/>
        <v>36</v>
      </c>
      <c r="X31" s="409"/>
      <c r="Y31" s="408"/>
      <c r="Z31" s="406"/>
      <c r="AA31" s="408"/>
      <c r="AB31" s="411"/>
      <c r="AC31" s="870">
        <f>AC27+AC28+AC29+AC30</f>
        <v>210</v>
      </c>
      <c r="AD31" s="847"/>
      <c r="AE31" s="847"/>
      <c r="AF31" s="847"/>
      <c r="AG31" s="848"/>
      <c r="AH31" s="485"/>
      <c r="AI31" s="412"/>
      <c r="AJ31" s="412"/>
      <c r="AK31" s="412"/>
      <c r="AL31" s="412"/>
      <c r="AM31" s="412"/>
      <c r="AN31" s="412"/>
      <c r="AO31" s="412"/>
      <c r="AP31" s="412"/>
    </row>
    <row r="32" spans="1:53" s="38" customFormat="1" ht="16.5" customHeight="1" thickBot="1" x14ac:dyDescent="0.35">
      <c r="A32" s="1289" t="s">
        <v>271</v>
      </c>
      <c r="B32" s="1290"/>
      <c r="C32" s="1290"/>
      <c r="D32" s="1290"/>
      <c r="E32" s="1290"/>
      <c r="F32" s="1290"/>
      <c r="G32" s="1290"/>
      <c r="H32" s="1290"/>
      <c r="I32" s="1290"/>
      <c r="J32" s="1290"/>
      <c r="K32" s="1290"/>
      <c r="L32" s="1290"/>
      <c r="M32" s="1290"/>
      <c r="N32" s="1290"/>
      <c r="O32" s="1290"/>
      <c r="P32" s="1290"/>
      <c r="Q32" s="1290"/>
      <c r="R32" s="1290"/>
      <c r="S32" s="1290"/>
      <c r="T32" s="1290"/>
      <c r="U32" s="1290"/>
      <c r="V32" s="1290"/>
      <c r="W32" s="1290"/>
      <c r="X32" s="1290"/>
      <c r="Y32" s="1290"/>
      <c r="Z32" s="1290"/>
      <c r="AA32" s="1293"/>
      <c r="AB32" s="381"/>
      <c r="AC32" s="847"/>
      <c r="AD32" s="847"/>
      <c r="AE32" s="847"/>
      <c r="AF32" s="847"/>
      <c r="AG32" s="848"/>
      <c r="AH32" s="484"/>
      <c r="AI32" s="47"/>
      <c r="AJ32" s="47"/>
      <c r="AK32" s="47"/>
      <c r="AL32" s="47"/>
      <c r="AM32" s="47"/>
      <c r="AN32" s="47"/>
      <c r="AO32" s="47"/>
      <c r="AP32" s="47"/>
    </row>
    <row r="33" spans="1:42" s="38" customFormat="1" ht="28.2" thickBot="1" x14ac:dyDescent="0.35">
      <c r="A33" s="1056" t="s">
        <v>276</v>
      </c>
      <c r="B33" s="878" t="s">
        <v>273</v>
      </c>
      <c r="C33" s="432"/>
      <c r="D33" s="432"/>
      <c r="E33" s="426"/>
      <c r="F33" s="427"/>
      <c r="G33" s="428"/>
      <c r="H33" s="879">
        <f t="shared" ref="H33:H40" si="13">I33+O33</f>
        <v>44</v>
      </c>
      <c r="I33" s="880">
        <f t="shared" ref="I33" si="14">SUM(J33:M33)</f>
        <v>44</v>
      </c>
      <c r="J33" s="612">
        <v>30</v>
      </c>
      <c r="K33" s="612"/>
      <c r="L33" s="613"/>
      <c r="M33" s="613">
        <v>14</v>
      </c>
      <c r="N33" s="881"/>
      <c r="O33" s="882"/>
      <c r="P33" s="883"/>
      <c r="Q33" s="872"/>
      <c r="R33" s="883"/>
      <c r="S33" s="872">
        <f>R33*22</f>
        <v>0</v>
      </c>
      <c r="T33" s="883">
        <v>2</v>
      </c>
      <c r="U33" s="872">
        <v>44</v>
      </c>
      <c r="V33" s="884"/>
      <c r="W33" s="885">
        <f t="shared" ref="W33:W36" si="15">V33*15</f>
        <v>0</v>
      </c>
      <c r="X33" s="873"/>
      <c r="Y33" s="874"/>
      <c r="Z33" s="418"/>
      <c r="AA33" s="876"/>
      <c r="AB33" s="381"/>
      <c r="AC33" s="381">
        <f t="shared" ref="AC33:AC40" si="16">Q33+S33+U33+W33</f>
        <v>44</v>
      </c>
      <c r="AD33" s="381"/>
      <c r="AE33" s="381"/>
      <c r="AF33" s="381"/>
      <c r="AG33" s="848"/>
      <c r="AH33" s="484"/>
      <c r="AI33" s="47"/>
      <c r="AJ33" s="47"/>
      <c r="AK33" s="47"/>
      <c r="AL33" s="47"/>
      <c r="AM33" s="47"/>
      <c r="AN33" s="47"/>
      <c r="AO33" s="47"/>
      <c r="AP33" s="47"/>
    </row>
    <row r="34" spans="1:42" s="38" customFormat="1" ht="28.2" thickBot="1" x14ac:dyDescent="0.35">
      <c r="A34" s="1057" t="s">
        <v>278</v>
      </c>
      <c r="B34" s="531" t="s">
        <v>277</v>
      </c>
      <c r="C34" s="238"/>
      <c r="D34" s="238"/>
      <c r="E34" s="895"/>
      <c r="F34" s="896"/>
      <c r="G34" s="897"/>
      <c r="H34" s="888">
        <f>I34+O34</f>
        <v>30</v>
      </c>
      <c r="I34" s="296">
        <f>SUM(J34:M34)</f>
        <v>30</v>
      </c>
      <c r="J34" s="242">
        <v>16</v>
      </c>
      <c r="K34" s="242"/>
      <c r="L34" s="243"/>
      <c r="M34" s="898">
        <v>14</v>
      </c>
      <c r="N34" s="493"/>
      <c r="O34" s="899"/>
      <c r="P34" s="891"/>
      <c r="Q34" s="872">
        <f>P34*18</f>
        <v>0</v>
      </c>
      <c r="R34" s="891"/>
      <c r="S34" s="872">
        <f>R34*22</f>
        <v>0</v>
      </c>
      <c r="T34" s="891">
        <v>1</v>
      </c>
      <c r="U34" s="872">
        <v>30</v>
      </c>
      <c r="V34" s="892"/>
      <c r="W34" s="885">
        <f>V34*15</f>
        <v>0</v>
      </c>
      <c r="X34" s="430"/>
      <c r="Y34" s="893"/>
      <c r="Z34" s="894"/>
      <c r="AA34" s="893"/>
      <c r="AB34" s="381"/>
      <c r="AC34" s="381">
        <f>Q34+S34+U34+W34</f>
        <v>30</v>
      </c>
      <c r="AD34" s="381"/>
      <c r="AE34" s="381"/>
      <c r="AF34" s="381"/>
      <c r="AG34" s="848"/>
      <c r="AH34" s="484"/>
      <c r="AI34" s="47"/>
      <c r="AJ34" s="47"/>
      <c r="AK34" s="47"/>
      <c r="AL34" s="47"/>
      <c r="AM34" s="47"/>
      <c r="AN34" s="47"/>
      <c r="AO34" s="47"/>
      <c r="AP34" s="47"/>
    </row>
    <row r="35" spans="1:42" s="38" customFormat="1" ht="16.2" thickBot="1" x14ac:dyDescent="0.35">
      <c r="A35" s="1057" t="s">
        <v>279</v>
      </c>
      <c r="B35" s="886" t="s">
        <v>275</v>
      </c>
      <c r="C35" s="238"/>
      <c r="D35" s="238"/>
      <c r="E35" s="238"/>
      <c r="F35" s="431"/>
      <c r="G35" s="887"/>
      <c r="H35" s="888">
        <f>I35+O35</f>
        <v>30</v>
      </c>
      <c r="I35" s="889">
        <f>SUM(J35:M35)</f>
        <v>30</v>
      </c>
      <c r="J35" s="242">
        <v>16</v>
      </c>
      <c r="K35" s="242"/>
      <c r="L35" s="243"/>
      <c r="M35" s="243">
        <v>14</v>
      </c>
      <c r="N35" s="494"/>
      <c r="O35" s="890"/>
      <c r="P35" s="891"/>
      <c r="Q35" s="872">
        <f t="shared" ref="Q35:Q40" si="17">P35*18</f>
        <v>0</v>
      </c>
      <c r="R35" s="891"/>
      <c r="S35" s="872"/>
      <c r="T35" s="891"/>
      <c r="U35" s="872">
        <f t="shared" ref="U35:U40" si="18">T35*15</f>
        <v>0</v>
      </c>
      <c r="V35" s="892">
        <v>1</v>
      </c>
      <c r="W35" s="885">
        <v>30</v>
      </c>
      <c r="X35" s="430"/>
      <c r="Y35" s="893"/>
      <c r="Z35" s="894"/>
      <c r="AA35" s="893"/>
      <c r="AB35" s="381"/>
      <c r="AC35" s="381">
        <f>Q35+S35+U35+W35</f>
        <v>30</v>
      </c>
      <c r="AD35" s="381"/>
      <c r="AE35" s="381"/>
      <c r="AF35" s="381"/>
      <c r="AG35" s="848"/>
      <c r="AH35" s="484"/>
    </row>
    <row r="36" spans="1:42" s="38" customFormat="1" ht="32.4" customHeight="1" thickBot="1" x14ac:dyDescent="0.35">
      <c r="A36" s="1057" t="s">
        <v>280</v>
      </c>
      <c r="B36" s="1055" t="s">
        <v>296</v>
      </c>
      <c r="C36" s="432"/>
      <c r="D36" s="432"/>
      <c r="E36" s="432"/>
      <c r="F36" s="900"/>
      <c r="G36" s="433"/>
      <c r="H36" s="901">
        <f t="shared" si="13"/>
        <v>30</v>
      </c>
      <c r="I36" s="491">
        <f t="shared" ref="I36" si="19">SUM(J36:M36)</f>
        <v>30</v>
      </c>
      <c r="J36" s="674">
        <v>16</v>
      </c>
      <c r="K36" s="242"/>
      <c r="L36" s="242"/>
      <c r="M36" s="663">
        <v>14</v>
      </c>
      <c r="N36" s="494"/>
      <c r="O36" s="890"/>
      <c r="P36" s="891"/>
      <c r="Q36" s="872">
        <f t="shared" si="17"/>
        <v>0</v>
      </c>
      <c r="R36" s="891"/>
      <c r="S36" s="872">
        <f t="shared" ref="S36:S40" si="20">R36*22</f>
        <v>0</v>
      </c>
      <c r="T36" s="891">
        <v>1</v>
      </c>
      <c r="U36" s="872">
        <v>30</v>
      </c>
      <c r="V36" s="892"/>
      <c r="W36" s="885">
        <f t="shared" si="15"/>
        <v>0</v>
      </c>
      <c r="X36" s="430"/>
      <c r="Y36" s="893"/>
      <c r="Z36" s="894"/>
      <c r="AA36" s="893"/>
      <c r="AB36" s="381"/>
      <c r="AC36" s="381">
        <f>Q36+S36+U36+W36</f>
        <v>30</v>
      </c>
      <c r="AD36" s="381"/>
      <c r="AE36" s="381"/>
      <c r="AF36" s="381"/>
      <c r="AG36" s="848"/>
      <c r="AH36" s="484"/>
    </row>
    <row r="37" spans="1:42" s="38" customFormat="1" ht="16.2" thickBot="1" x14ac:dyDescent="0.35">
      <c r="A37" s="1057" t="s">
        <v>281</v>
      </c>
      <c r="B37" s="142" t="s">
        <v>89</v>
      </c>
      <c r="C37" s="903"/>
      <c r="D37" s="903"/>
      <c r="E37" s="903"/>
      <c r="F37" s="904"/>
      <c r="G37" s="434"/>
      <c r="H37" s="888">
        <f t="shared" si="13"/>
        <v>74</v>
      </c>
      <c r="I37" s="1062">
        <f>SUM(J37:M37)</f>
        <v>74</v>
      </c>
      <c r="J37" s="680">
        <v>44</v>
      </c>
      <c r="K37" s="146"/>
      <c r="L37" s="146"/>
      <c r="M37" s="669">
        <v>30</v>
      </c>
      <c r="N37" s="494"/>
      <c r="O37" s="890"/>
      <c r="P37" s="891"/>
      <c r="Q37" s="872">
        <f t="shared" si="17"/>
        <v>0</v>
      </c>
      <c r="R37" s="891"/>
      <c r="S37" s="872">
        <f t="shared" si="20"/>
        <v>0</v>
      </c>
      <c r="T37" s="891">
        <v>1</v>
      </c>
      <c r="U37" s="872">
        <v>30</v>
      </c>
      <c r="V37" s="892">
        <v>2</v>
      </c>
      <c r="W37" s="885">
        <v>44</v>
      </c>
      <c r="X37" s="430"/>
      <c r="Y37" s="893"/>
      <c r="Z37" s="894"/>
      <c r="AA37" s="893"/>
      <c r="AB37" s="381"/>
      <c r="AC37" s="381">
        <f t="shared" si="16"/>
        <v>74</v>
      </c>
      <c r="AD37" s="381"/>
      <c r="AE37" s="381"/>
      <c r="AF37" s="381"/>
      <c r="AG37" s="848"/>
      <c r="AH37" s="484"/>
    </row>
    <row r="38" spans="1:42" s="38" customFormat="1" ht="16.2" thickBot="1" x14ac:dyDescent="0.35">
      <c r="A38" s="1057" t="s">
        <v>282</v>
      </c>
      <c r="B38" s="194" t="s">
        <v>91</v>
      </c>
      <c r="C38" s="905"/>
      <c r="D38" s="432"/>
      <c r="E38" s="906"/>
      <c r="F38" s="907"/>
      <c r="G38" s="434"/>
      <c r="H38" s="888">
        <f t="shared" si="13"/>
        <v>44</v>
      </c>
      <c r="I38" s="492">
        <f t="shared" ref="I38" si="21">SUM(J38:M38)</f>
        <v>44</v>
      </c>
      <c r="J38" s="681">
        <v>30</v>
      </c>
      <c r="K38" s="137"/>
      <c r="L38" s="137"/>
      <c r="M38" s="670">
        <v>14</v>
      </c>
      <c r="N38" s="494"/>
      <c r="O38" s="890"/>
      <c r="P38" s="891"/>
      <c r="Q38" s="872">
        <f t="shared" si="17"/>
        <v>0</v>
      </c>
      <c r="R38" s="891"/>
      <c r="S38" s="872">
        <f t="shared" si="20"/>
        <v>0</v>
      </c>
      <c r="T38" s="891"/>
      <c r="U38" s="872">
        <f t="shared" si="18"/>
        <v>0</v>
      </c>
      <c r="V38" s="892">
        <v>2</v>
      </c>
      <c r="W38" s="885">
        <v>44</v>
      </c>
      <c r="X38" s="430"/>
      <c r="Y38" s="893"/>
      <c r="Z38" s="894"/>
      <c r="AA38" s="893"/>
      <c r="AB38" s="381"/>
      <c r="AC38" s="381">
        <f t="shared" si="16"/>
        <v>44</v>
      </c>
      <c r="AD38" s="381"/>
      <c r="AE38" s="381"/>
      <c r="AF38" s="381"/>
      <c r="AG38" s="848"/>
      <c r="AH38" s="484"/>
    </row>
    <row r="39" spans="1:42" s="38" customFormat="1" ht="16.2" thickBot="1" x14ac:dyDescent="0.35">
      <c r="A39" s="1057" t="s">
        <v>283</v>
      </c>
      <c r="B39" s="620" t="s">
        <v>140</v>
      </c>
      <c r="C39" s="910"/>
      <c r="D39" s="238"/>
      <c r="E39" s="903"/>
      <c r="F39" s="904"/>
      <c r="G39" s="434"/>
      <c r="H39" s="901">
        <f t="shared" si="13"/>
        <v>44</v>
      </c>
      <c r="I39" s="492">
        <f>SUM(J39:M39)</f>
        <v>44</v>
      </c>
      <c r="J39" s="682">
        <v>30</v>
      </c>
      <c r="K39" s="137"/>
      <c r="L39" s="137"/>
      <c r="M39" s="670">
        <v>14</v>
      </c>
      <c r="N39" s="494"/>
      <c r="O39" s="911"/>
      <c r="P39" s="891"/>
      <c r="Q39" s="872">
        <f t="shared" si="17"/>
        <v>0</v>
      </c>
      <c r="R39" s="891"/>
      <c r="S39" s="872">
        <f t="shared" si="20"/>
        <v>0</v>
      </c>
      <c r="T39" s="891"/>
      <c r="U39" s="872">
        <f t="shared" si="18"/>
        <v>0</v>
      </c>
      <c r="V39" s="892">
        <v>2</v>
      </c>
      <c r="W39" s="885">
        <v>44</v>
      </c>
      <c r="X39" s="429"/>
      <c r="Y39" s="876"/>
      <c r="Z39" s="418"/>
      <c r="AA39" s="876"/>
      <c r="AB39" s="381"/>
      <c r="AC39" s="381">
        <f t="shared" si="16"/>
        <v>44</v>
      </c>
      <c r="AD39" s="381"/>
      <c r="AE39" s="381"/>
      <c r="AF39" s="381"/>
      <c r="AG39" s="848"/>
      <c r="AH39" s="484"/>
    </row>
    <row r="40" spans="1:42" s="38" customFormat="1" ht="16.2" thickBot="1" x14ac:dyDescent="0.35">
      <c r="A40" s="1058" t="s">
        <v>306</v>
      </c>
      <c r="B40" s="299" t="s">
        <v>118</v>
      </c>
      <c r="C40" s="903"/>
      <c r="D40" s="903"/>
      <c r="E40" s="903"/>
      <c r="F40" s="904"/>
      <c r="G40" s="434"/>
      <c r="H40" s="888">
        <f t="shared" si="13"/>
        <v>44</v>
      </c>
      <c r="I40" s="1063">
        <f>SUM(J40:M40)</f>
        <v>44</v>
      </c>
      <c r="J40" s="680">
        <v>30</v>
      </c>
      <c r="K40" s="146"/>
      <c r="L40" s="146"/>
      <c r="M40" s="669">
        <v>14</v>
      </c>
      <c r="N40" s="494"/>
      <c r="O40" s="890"/>
      <c r="P40" s="891"/>
      <c r="Q40" s="872">
        <f t="shared" si="17"/>
        <v>0</v>
      </c>
      <c r="R40" s="891"/>
      <c r="S40" s="872">
        <f t="shared" si="20"/>
        <v>0</v>
      </c>
      <c r="T40" s="891"/>
      <c r="U40" s="872">
        <f t="shared" si="18"/>
        <v>0</v>
      </c>
      <c r="V40" s="892">
        <v>2</v>
      </c>
      <c r="W40" s="885">
        <v>44</v>
      </c>
      <c r="X40" s="430"/>
      <c r="Y40" s="893"/>
      <c r="Z40" s="894"/>
      <c r="AA40" s="893"/>
      <c r="AB40" s="381"/>
      <c r="AC40" s="381">
        <f t="shared" si="16"/>
        <v>44</v>
      </c>
      <c r="AD40" s="381"/>
      <c r="AE40" s="381"/>
      <c r="AF40" s="381"/>
      <c r="AG40" s="848"/>
      <c r="AH40" s="484"/>
    </row>
    <row r="41" spans="1:42" s="438" customFormat="1" ht="16.2" thickBot="1" x14ac:dyDescent="0.35">
      <c r="A41" s="424"/>
      <c r="B41" s="425" t="s">
        <v>167</v>
      </c>
      <c r="C41" s="403"/>
      <c r="D41" s="403"/>
      <c r="E41" s="403"/>
      <c r="F41" s="404"/>
      <c r="G41" s="405"/>
      <c r="H41" s="435">
        <f>SUM(H33:H40)</f>
        <v>340</v>
      </c>
      <c r="I41" s="436">
        <f>SUM(I33:I40)</f>
        <v>340</v>
      </c>
      <c r="J41" s="912">
        <f>SUM(J33:J40)</f>
        <v>212</v>
      </c>
      <c r="K41" s="912">
        <f>SUM(K33:K40)</f>
        <v>0</v>
      </c>
      <c r="L41" s="913"/>
      <c r="M41" s="437">
        <f>SUM(M33:M40)</f>
        <v>128</v>
      </c>
      <c r="N41" s="436"/>
      <c r="O41" s="913">
        <f t="shared" ref="O41:W41" si="22">SUM(O33:O40)</f>
        <v>0</v>
      </c>
      <c r="P41" s="436">
        <f t="shared" si="22"/>
        <v>0</v>
      </c>
      <c r="Q41" s="436">
        <f t="shared" si="22"/>
        <v>0</v>
      </c>
      <c r="R41" s="436">
        <f t="shared" si="22"/>
        <v>0</v>
      </c>
      <c r="S41" s="436">
        <f t="shared" si="22"/>
        <v>0</v>
      </c>
      <c r="T41" s="436">
        <f t="shared" si="22"/>
        <v>5</v>
      </c>
      <c r="U41" s="436">
        <f t="shared" si="22"/>
        <v>134</v>
      </c>
      <c r="V41" s="436">
        <f t="shared" si="22"/>
        <v>9</v>
      </c>
      <c r="W41" s="435">
        <f t="shared" si="22"/>
        <v>206</v>
      </c>
      <c r="X41" s="409"/>
      <c r="Y41" s="410"/>
      <c r="Z41" s="406"/>
      <c r="AA41" s="408"/>
      <c r="AB41" s="411"/>
      <c r="AC41" s="870">
        <f>SUM(AC33:AC40)</f>
        <v>340</v>
      </c>
      <c r="AD41" s="914"/>
      <c r="AE41" s="914"/>
      <c r="AF41" s="914"/>
      <c r="AG41" s="848"/>
      <c r="AH41" s="485"/>
    </row>
    <row r="42" spans="1:42" s="38" customFormat="1" ht="16.5" customHeight="1" thickBot="1" x14ac:dyDescent="0.35">
      <c r="A42" s="1289" t="s">
        <v>170</v>
      </c>
      <c r="B42" s="1290"/>
      <c r="C42" s="1290"/>
      <c r="D42" s="1290"/>
      <c r="E42" s="1290"/>
      <c r="F42" s="1290"/>
      <c r="G42" s="1290"/>
      <c r="H42" s="1290"/>
      <c r="I42" s="1290"/>
      <c r="J42" s="1290"/>
      <c r="K42" s="1290"/>
      <c r="L42" s="1290"/>
      <c r="M42" s="1290"/>
      <c r="N42" s="1290"/>
      <c r="O42" s="1290"/>
      <c r="P42" s="1294"/>
      <c r="Q42" s="1294"/>
      <c r="R42" s="1294"/>
      <c r="S42" s="1294"/>
      <c r="T42" s="1294"/>
      <c r="U42" s="1294"/>
      <c r="V42" s="1294"/>
      <c r="W42" s="1294"/>
      <c r="X42" s="1290"/>
      <c r="Y42" s="1290"/>
      <c r="Z42" s="1290"/>
      <c r="AA42" s="1293"/>
      <c r="AB42" s="381"/>
      <c r="AC42" s="847"/>
      <c r="AD42" s="847"/>
      <c r="AE42" s="847"/>
      <c r="AF42" s="847"/>
      <c r="AG42" s="848"/>
      <c r="AH42" s="484"/>
      <c r="AI42" s="47"/>
      <c r="AJ42" s="47"/>
      <c r="AK42" s="47"/>
      <c r="AL42" s="47"/>
      <c r="AM42" s="47"/>
      <c r="AN42" s="47"/>
      <c r="AO42" s="47"/>
      <c r="AP42" s="47"/>
    </row>
    <row r="43" spans="1:42" s="438" customFormat="1" ht="31.8" customHeight="1" thickBot="1" x14ac:dyDescent="0.35">
      <c r="A43" s="439" t="s">
        <v>171</v>
      </c>
      <c r="B43" s="440" t="s">
        <v>285</v>
      </c>
      <c r="C43" s="441"/>
      <c r="D43" s="441"/>
      <c r="E43" s="441"/>
      <c r="F43" s="442"/>
      <c r="G43" s="443"/>
      <c r="H43" s="444">
        <f>I43+O43</f>
        <v>255</v>
      </c>
      <c r="I43" s="445">
        <f>SUM(J43:M43)</f>
        <v>0</v>
      </c>
      <c r="J43" s="446"/>
      <c r="K43" s="447"/>
      <c r="L43" s="915"/>
      <c r="M43" s="448"/>
      <c r="N43" s="916"/>
      <c r="O43" s="917">
        <v>255</v>
      </c>
      <c r="P43" s="918"/>
      <c r="Q43" s="488"/>
      <c r="R43" s="918"/>
      <c r="S43" s="919"/>
      <c r="T43" s="449"/>
      <c r="U43" s="872">
        <v>135</v>
      </c>
      <c r="V43" s="450"/>
      <c r="W43" s="872">
        <v>120</v>
      </c>
      <c r="X43" s="451"/>
      <c r="Y43" s="920"/>
      <c r="Z43" s="921"/>
      <c r="AA43" s="922"/>
      <c r="AB43" s="411"/>
      <c r="AC43" s="923">
        <f>Q43+S43+U43+W43</f>
        <v>255</v>
      </c>
      <c r="AD43" s="381"/>
      <c r="AE43" s="381"/>
      <c r="AF43" s="381"/>
      <c r="AG43" s="848"/>
      <c r="AH43" s="489"/>
    </row>
    <row r="44" spans="1:42" s="438" customFormat="1" ht="16.2" thickBot="1" x14ac:dyDescent="0.35">
      <c r="A44" s="424"/>
      <c r="B44" s="453" t="s">
        <v>167</v>
      </c>
      <c r="C44" s="454"/>
      <c r="D44" s="454"/>
      <c r="E44" s="454"/>
      <c r="F44" s="455"/>
      <c r="G44" s="456"/>
      <c r="H44" s="457">
        <f>SUM(H43)</f>
        <v>255</v>
      </c>
      <c r="I44" s="457">
        <f t="shared" ref="I44:W44" si="23">SUM(I43)</f>
        <v>0</v>
      </c>
      <c r="J44" s="457">
        <f t="shared" si="23"/>
        <v>0</v>
      </c>
      <c r="K44" s="457">
        <f t="shared" si="23"/>
        <v>0</v>
      </c>
      <c r="L44" s="457">
        <f t="shared" si="23"/>
        <v>0</v>
      </c>
      <c r="M44" s="457">
        <f t="shared" si="23"/>
        <v>0</v>
      </c>
      <c r="N44" s="457">
        <f t="shared" si="23"/>
        <v>0</v>
      </c>
      <c r="O44" s="457">
        <f t="shared" si="23"/>
        <v>255</v>
      </c>
      <c r="P44" s="457">
        <f t="shared" si="23"/>
        <v>0</v>
      </c>
      <c r="Q44" s="457">
        <f t="shared" si="23"/>
        <v>0</v>
      </c>
      <c r="R44" s="457">
        <f t="shared" si="23"/>
        <v>0</v>
      </c>
      <c r="S44" s="457">
        <f t="shared" si="23"/>
        <v>0</v>
      </c>
      <c r="T44" s="457">
        <f t="shared" si="23"/>
        <v>0</v>
      </c>
      <c r="U44" s="457">
        <f t="shared" si="23"/>
        <v>135</v>
      </c>
      <c r="V44" s="457">
        <f t="shared" si="23"/>
        <v>0</v>
      </c>
      <c r="W44" s="457">
        <f t="shared" si="23"/>
        <v>120</v>
      </c>
      <c r="X44" s="458"/>
      <c r="Y44" s="403"/>
      <c r="Z44" s="406"/>
      <c r="AA44" s="459"/>
      <c r="AB44" s="411"/>
      <c r="AC44" s="914"/>
      <c r="AD44" s="914"/>
      <c r="AE44" s="914"/>
      <c r="AF44" s="914"/>
      <c r="AH44" s="485"/>
    </row>
    <row r="45" spans="1:42" s="38" customFormat="1" ht="26.25" customHeight="1" thickBot="1" x14ac:dyDescent="0.35">
      <c r="A45" s="460"/>
      <c r="B45" s="461" t="s">
        <v>172</v>
      </c>
      <c r="C45" s="270"/>
      <c r="D45" s="271"/>
      <c r="E45" s="271"/>
      <c r="F45" s="462"/>
      <c r="G45" s="272"/>
      <c r="H45" s="463">
        <f t="shared" ref="H45:W45" si="24">H25+H31+H41+H44</f>
        <v>2660</v>
      </c>
      <c r="I45" s="463">
        <f t="shared" si="24"/>
        <v>2405</v>
      </c>
      <c r="J45" s="463">
        <f t="shared" si="24"/>
        <v>1170</v>
      </c>
      <c r="K45" s="463">
        <f t="shared" si="24"/>
        <v>30</v>
      </c>
      <c r="L45" s="463">
        <f t="shared" si="24"/>
        <v>0</v>
      </c>
      <c r="M45" s="463">
        <f t="shared" si="24"/>
        <v>1205</v>
      </c>
      <c r="N45" s="463">
        <f t="shared" si="24"/>
        <v>0</v>
      </c>
      <c r="O45" s="463">
        <f t="shared" si="24"/>
        <v>255</v>
      </c>
      <c r="P45" s="924">
        <f t="shared" si="24"/>
        <v>30</v>
      </c>
      <c r="Q45" s="463">
        <f t="shared" si="24"/>
        <v>566</v>
      </c>
      <c r="R45" s="924">
        <f t="shared" si="24"/>
        <v>31</v>
      </c>
      <c r="S45" s="463">
        <f t="shared" si="24"/>
        <v>690</v>
      </c>
      <c r="T45" s="924">
        <f t="shared" si="24"/>
        <v>30.5</v>
      </c>
      <c r="U45" s="463">
        <f t="shared" si="24"/>
        <v>710</v>
      </c>
      <c r="V45" s="924">
        <f t="shared" si="24"/>
        <v>31</v>
      </c>
      <c r="W45" s="463">
        <f t="shared" si="24"/>
        <v>694</v>
      </c>
      <c r="X45" s="273"/>
      <c r="Y45" s="925"/>
      <c r="Z45" s="271"/>
      <c r="AA45" s="926"/>
      <c r="AB45" s="464"/>
      <c r="AC45" s="927">
        <f>AC25+AC31+AC41+AC43</f>
        <v>2660</v>
      </c>
      <c r="AD45" s="411"/>
      <c r="AE45" s="848">
        <f>2660-H45</f>
        <v>0</v>
      </c>
      <c r="AF45" s="411"/>
      <c r="AG45" s="848"/>
      <c r="AH45" s="47"/>
    </row>
    <row r="46" spans="1:42" s="477" customFormat="1" ht="18.600000000000001" thickBot="1" x14ac:dyDescent="0.4">
      <c r="A46" s="465"/>
      <c r="B46" s="466" t="s">
        <v>173</v>
      </c>
      <c r="C46" s="467"/>
      <c r="D46" s="467"/>
      <c r="E46" s="467"/>
      <c r="F46" s="468"/>
      <c r="G46" s="469"/>
      <c r="H46" s="470"/>
      <c r="I46" s="471"/>
      <c r="J46" s="472"/>
      <c r="K46" s="467"/>
      <c r="L46" s="468"/>
      <c r="M46" s="468"/>
      <c r="N46" s="473"/>
      <c r="O46" s="469"/>
      <c r="P46" s="474" t="s">
        <v>286</v>
      </c>
      <c r="Q46" s="474"/>
      <c r="R46" s="474" t="s">
        <v>286</v>
      </c>
      <c r="S46" s="474"/>
      <c r="T46" s="474" t="s">
        <v>286</v>
      </c>
      <c r="U46" s="474"/>
      <c r="V46" s="474" t="s">
        <v>286</v>
      </c>
      <c r="W46" s="474"/>
      <c r="X46" s="471"/>
      <c r="Y46" s="473"/>
      <c r="Z46" s="467"/>
      <c r="AA46" s="470"/>
      <c r="AB46" s="475"/>
      <c r="AC46" s="914"/>
      <c r="AD46" s="914"/>
      <c r="AE46" s="914"/>
      <c r="AF46" s="914"/>
      <c r="AG46" s="848"/>
      <c r="AH46" s="47"/>
      <c r="AI46" s="476"/>
    </row>
    <row r="47" spans="1:42" s="38" customFormat="1" ht="30.6" customHeight="1" thickBot="1" x14ac:dyDescent="0.35">
      <c r="A47" s="1278" t="s">
        <v>174</v>
      </c>
      <c r="B47" s="1279"/>
      <c r="C47" s="1279"/>
      <c r="D47" s="1279"/>
      <c r="E47" s="1279"/>
      <c r="F47" s="1279"/>
      <c r="G47" s="1279"/>
      <c r="H47" s="1279"/>
      <c r="I47" s="1279"/>
      <c r="J47" s="1279"/>
      <c r="K47" s="1279"/>
      <c r="L47" s="1279"/>
      <c r="M47" s="1279"/>
      <c r="N47" s="1279"/>
      <c r="O47" s="1279"/>
      <c r="P47" s="1279"/>
      <c r="Q47" s="1279"/>
      <c r="R47" s="1279"/>
      <c r="S47" s="1279"/>
      <c r="T47" s="1279"/>
      <c r="U47" s="1279"/>
      <c r="V47" s="1279"/>
      <c r="W47" s="1279"/>
      <c r="X47" s="1279"/>
      <c r="Y47" s="1279"/>
      <c r="Z47" s="1279"/>
      <c r="AA47" s="1280"/>
      <c r="AB47" s="381"/>
      <c r="AD47" s="478"/>
      <c r="AE47" s="47"/>
      <c r="AF47" s="47"/>
      <c r="AG47" s="371"/>
      <c r="AH47" s="47"/>
    </row>
    <row r="48" spans="1:42" s="190" customFormat="1" ht="22.8" customHeight="1" thickBot="1" x14ac:dyDescent="0.35">
      <c r="A48" s="1185" t="s">
        <v>227</v>
      </c>
      <c r="B48" s="1186"/>
      <c r="C48" s="1186"/>
      <c r="D48" s="1186"/>
      <c r="E48" s="1186"/>
      <c r="F48" s="1186"/>
      <c r="G48" s="1186"/>
      <c r="H48" s="1186"/>
      <c r="I48" s="1186"/>
      <c r="J48" s="1186"/>
      <c r="K48" s="1186"/>
      <c r="L48" s="1186"/>
      <c r="M48" s="1186"/>
      <c r="N48" s="1186"/>
      <c r="O48" s="1186"/>
      <c r="P48" s="1186"/>
      <c r="Q48" s="1186"/>
      <c r="R48" s="1186"/>
      <c r="S48" s="1186"/>
      <c r="T48" s="1186"/>
      <c r="U48" s="1186"/>
      <c r="V48" s="1186"/>
      <c r="W48" s="1186"/>
      <c r="X48" s="1186"/>
      <c r="Y48" s="1186"/>
      <c r="Z48" s="1186"/>
      <c r="AA48" s="1187"/>
      <c r="AB48" s="841"/>
      <c r="AC48" s="841"/>
      <c r="AD48" s="1182" t="s">
        <v>63</v>
      </c>
      <c r="AE48" s="1183"/>
      <c r="AF48" s="1183"/>
      <c r="AG48" s="1184"/>
      <c r="AH48" s="38"/>
    </row>
    <row r="49" spans="1:37" s="930" customFormat="1" ht="17.399999999999999" customHeight="1" thickBot="1" x14ac:dyDescent="0.35">
      <c r="A49" s="1188" t="s">
        <v>228</v>
      </c>
      <c r="B49" s="1189"/>
      <c r="C49" s="1189"/>
      <c r="D49" s="1189"/>
      <c r="E49" s="1189"/>
      <c r="F49" s="1189"/>
      <c r="G49" s="1189"/>
      <c r="H49" s="1189"/>
      <c r="I49" s="1189"/>
      <c r="J49" s="1189"/>
      <c r="K49" s="1189"/>
      <c r="L49" s="1189"/>
      <c r="M49" s="1189"/>
      <c r="N49" s="1189"/>
      <c r="O49" s="1189"/>
      <c r="P49" s="1189"/>
      <c r="Q49" s="1189"/>
      <c r="R49" s="1189"/>
      <c r="S49" s="1189"/>
      <c r="T49" s="1189"/>
      <c r="U49" s="1189"/>
      <c r="V49" s="1189"/>
      <c r="W49" s="1189"/>
      <c r="X49" s="1189"/>
      <c r="Y49" s="1189"/>
      <c r="Z49" s="1189"/>
      <c r="AA49" s="1190"/>
      <c r="AB49" s="928"/>
      <c r="AC49" s="928"/>
      <c r="AD49" s="169">
        <v>3</v>
      </c>
      <c r="AE49" s="170">
        <v>4</v>
      </c>
      <c r="AF49" s="170">
        <v>5</v>
      </c>
      <c r="AG49" s="171">
        <v>6</v>
      </c>
      <c r="AH49" s="38"/>
      <c r="AI49" s="929"/>
    </row>
    <row r="50" spans="1:37" s="933" customFormat="1" ht="27" customHeight="1" x14ac:dyDescent="0.3">
      <c r="A50" s="615" t="s">
        <v>55</v>
      </c>
      <c r="B50" s="657" t="s">
        <v>273</v>
      </c>
      <c r="C50" s="328"/>
      <c r="D50" s="328">
        <v>3</v>
      </c>
      <c r="E50" s="328"/>
      <c r="F50" s="658"/>
      <c r="G50" s="625">
        <v>4</v>
      </c>
      <c r="H50" s="247">
        <f>G50*30</f>
        <v>120</v>
      </c>
      <c r="I50" s="1020">
        <f>SUM(J50:M50)</f>
        <v>44</v>
      </c>
      <c r="J50" s="673">
        <v>30</v>
      </c>
      <c r="K50" s="248"/>
      <c r="L50" s="248"/>
      <c r="M50" s="662">
        <v>14</v>
      </c>
      <c r="N50" s="305"/>
      <c r="O50" s="305">
        <f t="shared" ref="O50:O58" si="25">H50-I50-N50</f>
        <v>76</v>
      </c>
      <c r="P50" s="939"/>
      <c r="Q50" s="940"/>
      <c r="R50" s="939"/>
      <c r="S50" s="941"/>
      <c r="T50" s="659">
        <v>3</v>
      </c>
      <c r="U50" s="707" t="s">
        <v>234</v>
      </c>
      <c r="V50" s="659"/>
      <c r="W50" s="660"/>
      <c r="X50" s="659"/>
      <c r="Y50" s="660"/>
      <c r="Z50" s="659"/>
      <c r="AA50" s="707"/>
      <c r="AB50" s="932">
        <f t="shared" ref="AB50:AB59" si="26">I50/H50</f>
        <v>0.36666666666666664</v>
      </c>
      <c r="AC50" s="932" t="str">
        <f t="shared" ref="AC50:AC58" si="27">IF(AB50&gt;50%,AB50,"")</f>
        <v/>
      </c>
      <c r="AD50" s="311">
        <v>4</v>
      </c>
      <c r="AE50" s="312"/>
      <c r="AF50" s="312"/>
      <c r="AG50" s="313"/>
      <c r="AH50" s="47"/>
      <c r="AI50" s="929"/>
    </row>
    <row r="51" spans="1:37" s="47" customFormat="1" ht="28.8" customHeight="1" x14ac:dyDescent="0.3">
      <c r="A51" s="615" t="s">
        <v>56</v>
      </c>
      <c r="B51" s="249" t="s">
        <v>277</v>
      </c>
      <c r="C51" s="238"/>
      <c r="D51" s="250">
        <v>3</v>
      </c>
      <c r="E51" s="238"/>
      <c r="F51" s="239"/>
      <c r="G51" s="240">
        <v>3</v>
      </c>
      <c r="H51" s="241">
        <f t="shared" ref="H51" si="28">G51*30</f>
        <v>90</v>
      </c>
      <c r="I51" s="677">
        <f t="shared" ref="I51:I52" si="29">SUM(J51:M51)</f>
        <v>30</v>
      </c>
      <c r="J51" s="674">
        <v>16</v>
      </c>
      <c r="K51" s="242"/>
      <c r="L51" s="242"/>
      <c r="M51" s="663">
        <v>14</v>
      </c>
      <c r="N51" s="304"/>
      <c r="O51" s="303">
        <f t="shared" si="25"/>
        <v>60</v>
      </c>
      <c r="P51" s="934"/>
      <c r="Q51" s="935"/>
      <c r="R51" s="934"/>
      <c r="S51" s="936"/>
      <c r="T51" s="236">
        <v>2</v>
      </c>
      <c r="U51" s="661" t="s">
        <v>235</v>
      </c>
      <c r="V51" s="275"/>
      <c r="W51" s="704"/>
      <c r="X51" s="236"/>
      <c r="Y51" s="661"/>
      <c r="Z51" s="236"/>
      <c r="AA51" s="701"/>
      <c r="AB51" s="938">
        <f t="shared" si="26"/>
        <v>0.33333333333333331</v>
      </c>
      <c r="AC51" s="43"/>
      <c r="AD51" s="94">
        <v>3</v>
      </c>
      <c r="AE51" s="40"/>
      <c r="AF51" s="40"/>
      <c r="AG51" s="42"/>
    </row>
    <row r="52" spans="1:37" s="933" customFormat="1" ht="31.2" customHeight="1" x14ac:dyDescent="0.3">
      <c r="A52" s="615" t="s">
        <v>57</v>
      </c>
      <c r="B52" s="298" t="s">
        <v>287</v>
      </c>
      <c r="C52" s="293">
        <v>3</v>
      </c>
      <c r="D52" s="293"/>
      <c r="E52" s="293"/>
      <c r="F52" s="294"/>
      <c r="G52" s="233">
        <v>4</v>
      </c>
      <c r="H52" s="234">
        <f>G52*30</f>
        <v>120</v>
      </c>
      <c r="I52" s="353">
        <f t="shared" si="29"/>
        <v>44</v>
      </c>
      <c r="J52" s="614">
        <v>14</v>
      </c>
      <c r="K52" s="295"/>
      <c r="L52" s="295"/>
      <c r="M52" s="664">
        <v>30</v>
      </c>
      <c r="N52" s="303">
        <v>30</v>
      </c>
      <c r="O52" s="496">
        <f>H52-I52</f>
        <v>76</v>
      </c>
      <c r="P52" s="939"/>
      <c r="Q52" s="940"/>
      <c r="R52" s="939"/>
      <c r="S52" s="941"/>
      <c r="T52" s="236">
        <v>3</v>
      </c>
      <c r="U52" s="707" t="s">
        <v>234</v>
      </c>
      <c r="V52" s="236"/>
      <c r="W52" s="701"/>
      <c r="X52" s="236"/>
      <c r="Y52" s="701"/>
      <c r="Z52" s="236"/>
      <c r="AA52" s="701"/>
      <c r="AB52" s="932">
        <f t="shared" si="26"/>
        <v>0.36666666666666664</v>
      </c>
      <c r="AC52" s="932"/>
      <c r="AD52" s="319">
        <v>4</v>
      </c>
      <c r="AE52" s="40"/>
      <c r="AF52" s="40"/>
      <c r="AG52" s="42"/>
      <c r="AH52" s="47"/>
      <c r="AI52" s="929"/>
    </row>
    <row r="53" spans="1:37" s="933" customFormat="1" ht="16.95" customHeight="1" thickBot="1" x14ac:dyDescent="0.35">
      <c r="A53" s="615" t="s">
        <v>58</v>
      </c>
      <c r="B53" s="249" t="s">
        <v>129</v>
      </c>
      <c r="C53" s="238"/>
      <c r="D53" s="650" t="s">
        <v>295</v>
      </c>
      <c r="E53" s="238"/>
      <c r="F53" s="239"/>
      <c r="G53" s="606">
        <v>3</v>
      </c>
      <c r="H53" s="607">
        <f>G53*30</f>
        <v>90</v>
      </c>
      <c r="I53" s="677">
        <f>SUM(J53:M53)</f>
        <v>60</v>
      </c>
      <c r="J53" s="675">
        <v>36</v>
      </c>
      <c r="K53" s="545"/>
      <c r="L53" s="545"/>
      <c r="M53" s="665">
        <v>24</v>
      </c>
      <c r="N53" s="304"/>
      <c r="O53" s="546">
        <f t="shared" ref="O53" si="30">H53-I53-N53</f>
        <v>30</v>
      </c>
      <c r="P53" s="934"/>
      <c r="Q53" s="943"/>
      <c r="R53" s="934"/>
      <c r="S53" s="944"/>
      <c r="T53" s="608"/>
      <c r="U53" s="661"/>
      <c r="V53" s="275"/>
      <c r="W53" s="704"/>
      <c r="X53" s="608">
        <v>4</v>
      </c>
      <c r="Y53" s="661" t="s">
        <v>235</v>
      </c>
      <c r="Z53" s="236"/>
      <c r="AA53" s="701"/>
      <c r="AB53" s="932">
        <f t="shared" si="26"/>
        <v>0.66666666666666663</v>
      </c>
      <c r="AC53" s="932">
        <f t="shared" si="27"/>
        <v>0.66666666666666663</v>
      </c>
      <c r="AD53" s="616"/>
      <c r="AE53" s="266"/>
      <c r="AF53" s="1030">
        <v>3</v>
      </c>
      <c r="AG53" s="314"/>
      <c r="AH53" s="47"/>
      <c r="AI53" s="929"/>
    </row>
    <row r="54" spans="1:37" s="933" customFormat="1" ht="18.600000000000001" customHeight="1" x14ac:dyDescent="0.3">
      <c r="A54" s="615" t="s">
        <v>59</v>
      </c>
      <c r="B54" s="244" t="s">
        <v>288</v>
      </c>
      <c r="C54" s="293">
        <v>4</v>
      </c>
      <c r="D54" s="293">
        <v>3</v>
      </c>
      <c r="E54" s="293"/>
      <c r="F54" s="294"/>
      <c r="G54" s="233">
        <v>4</v>
      </c>
      <c r="H54" s="234">
        <f>G54*30</f>
        <v>120</v>
      </c>
      <c r="I54" s="353">
        <f>SUM(J54:M54)</f>
        <v>44</v>
      </c>
      <c r="J54" s="614">
        <v>14</v>
      </c>
      <c r="K54" s="295"/>
      <c r="L54" s="295"/>
      <c r="M54" s="666">
        <v>30</v>
      </c>
      <c r="N54" s="303">
        <v>30</v>
      </c>
      <c r="O54" s="303">
        <f t="shared" si="25"/>
        <v>46</v>
      </c>
      <c r="P54" s="934"/>
      <c r="Q54" s="943"/>
      <c r="R54" s="934"/>
      <c r="S54" s="944"/>
      <c r="T54" s="236">
        <v>2</v>
      </c>
      <c r="U54" s="701" t="s">
        <v>237</v>
      </c>
      <c r="V54" s="236">
        <v>1</v>
      </c>
      <c r="W54" s="701" t="s">
        <v>237</v>
      </c>
      <c r="X54" s="236"/>
      <c r="Y54" s="661"/>
      <c r="Z54" s="236"/>
      <c r="AA54" s="701"/>
      <c r="AB54" s="932">
        <f t="shared" si="26"/>
        <v>0.36666666666666664</v>
      </c>
      <c r="AC54" s="932" t="str">
        <f>IF(AB54&gt;50%,AB54,"")</f>
        <v/>
      </c>
      <c r="AD54" s="94">
        <v>2</v>
      </c>
      <c r="AE54" s="40">
        <v>2</v>
      </c>
      <c r="AF54" s="40"/>
      <c r="AG54" s="42"/>
      <c r="AH54" s="47"/>
      <c r="AI54" s="929"/>
    </row>
    <row r="55" spans="1:37" s="933" customFormat="1" ht="42.6" customHeight="1" x14ac:dyDescent="0.3">
      <c r="A55" s="615" t="s">
        <v>175</v>
      </c>
      <c r="B55" s="245" t="s">
        <v>289</v>
      </c>
      <c r="C55" s="293"/>
      <c r="D55" s="293">
        <v>4</v>
      </c>
      <c r="E55" s="293"/>
      <c r="F55" s="294"/>
      <c r="G55" s="233">
        <v>4</v>
      </c>
      <c r="H55" s="234">
        <f>G55*30</f>
        <v>120</v>
      </c>
      <c r="I55" s="353">
        <f>SUM(J55:M55)</f>
        <v>44</v>
      </c>
      <c r="J55" s="614">
        <v>16</v>
      </c>
      <c r="K55" s="295"/>
      <c r="L55" s="295"/>
      <c r="M55" s="666">
        <v>28</v>
      </c>
      <c r="N55" s="303"/>
      <c r="O55" s="303">
        <f t="shared" si="25"/>
        <v>76</v>
      </c>
      <c r="P55" s="934"/>
      <c r="Q55" s="943"/>
      <c r="R55" s="934"/>
      <c r="S55" s="944"/>
      <c r="T55" s="236"/>
      <c r="U55" s="701"/>
      <c r="V55" s="236">
        <v>3</v>
      </c>
      <c r="W55" s="707" t="s">
        <v>234</v>
      </c>
      <c r="X55" s="236"/>
      <c r="Y55" s="661"/>
      <c r="Z55" s="236"/>
      <c r="AA55" s="701"/>
      <c r="AB55" s="932">
        <f t="shared" si="26"/>
        <v>0.36666666666666664</v>
      </c>
      <c r="AC55" s="932" t="str">
        <f t="shared" si="27"/>
        <v/>
      </c>
      <c r="AD55" s="94"/>
      <c r="AE55" s="40">
        <v>4</v>
      </c>
      <c r="AF55" s="40"/>
      <c r="AG55" s="42"/>
      <c r="AH55" s="47"/>
      <c r="AI55" s="929"/>
    </row>
    <row r="56" spans="1:37" s="933" customFormat="1" ht="21" customHeight="1" x14ac:dyDescent="0.3">
      <c r="A56" s="615" t="s">
        <v>60</v>
      </c>
      <c r="B56" s="108" t="s">
        <v>275</v>
      </c>
      <c r="C56" s="293"/>
      <c r="D56" s="293">
        <v>4</v>
      </c>
      <c r="E56" s="293"/>
      <c r="F56" s="294"/>
      <c r="G56" s="233">
        <v>3</v>
      </c>
      <c r="H56" s="234">
        <f t="shared" ref="H56" si="31">G56*30</f>
        <v>90</v>
      </c>
      <c r="I56" s="353">
        <f t="shared" ref="I56" si="32">SUM(J56:M56)</f>
        <v>30</v>
      </c>
      <c r="J56" s="614">
        <v>16</v>
      </c>
      <c r="K56" s="295"/>
      <c r="L56" s="295"/>
      <c r="M56" s="666">
        <v>14</v>
      </c>
      <c r="N56" s="303"/>
      <c r="O56" s="303">
        <f t="shared" si="25"/>
        <v>60</v>
      </c>
      <c r="P56" s="934"/>
      <c r="Q56" s="946"/>
      <c r="R56" s="934"/>
      <c r="S56" s="937"/>
      <c r="T56" s="236"/>
      <c r="U56" s="701"/>
      <c r="V56" s="236">
        <v>2</v>
      </c>
      <c r="W56" s="661" t="s">
        <v>235</v>
      </c>
      <c r="X56" s="236"/>
      <c r="Y56" s="661"/>
      <c r="Z56" s="236"/>
      <c r="AA56" s="701"/>
      <c r="AB56" s="932">
        <f t="shared" si="26"/>
        <v>0.33333333333333331</v>
      </c>
      <c r="AC56" s="932"/>
      <c r="AD56" s="94"/>
      <c r="AE56" s="40">
        <v>3</v>
      </c>
      <c r="AF56" s="40"/>
      <c r="AG56" s="42"/>
      <c r="AH56" s="47"/>
      <c r="AI56" s="929"/>
    </row>
    <row r="57" spans="1:37" s="933" customFormat="1" ht="29.4" customHeight="1" x14ac:dyDescent="0.3">
      <c r="A57" s="615" t="s">
        <v>61</v>
      </c>
      <c r="B57" s="298" t="s">
        <v>290</v>
      </c>
      <c r="C57" s="293">
        <v>6</v>
      </c>
      <c r="D57" s="293" t="s">
        <v>291</v>
      </c>
      <c r="E57" s="293"/>
      <c r="F57" s="294"/>
      <c r="G57" s="233">
        <v>6</v>
      </c>
      <c r="H57" s="234">
        <f>G57*30</f>
        <v>180</v>
      </c>
      <c r="I57" s="353">
        <f>SUM(J57:M57)</f>
        <v>88</v>
      </c>
      <c r="J57" s="614"/>
      <c r="K57" s="295"/>
      <c r="L57" s="295"/>
      <c r="M57" s="664">
        <v>88</v>
      </c>
      <c r="N57" s="303">
        <v>30</v>
      </c>
      <c r="O57" s="496">
        <f>H57-I57</f>
        <v>92</v>
      </c>
      <c r="P57" s="934"/>
      <c r="Q57" s="943"/>
      <c r="R57" s="934"/>
      <c r="S57" s="944"/>
      <c r="T57" s="236"/>
      <c r="U57" s="701"/>
      <c r="V57" s="236">
        <v>2</v>
      </c>
      <c r="W57" s="661" t="s">
        <v>235</v>
      </c>
      <c r="X57" s="236">
        <v>2</v>
      </c>
      <c r="Y57" s="701" t="s">
        <v>243</v>
      </c>
      <c r="Z57" s="236">
        <v>2</v>
      </c>
      <c r="AA57" s="701" t="s">
        <v>237</v>
      </c>
      <c r="AB57" s="932">
        <f t="shared" si="26"/>
        <v>0.48888888888888887</v>
      </c>
      <c r="AC57" s="932" t="str">
        <f>IF(AB57&gt;50%,AB57,"")</f>
        <v/>
      </c>
      <c r="AD57" s="94"/>
      <c r="AE57" s="321">
        <v>3</v>
      </c>
      <c r="AF57" s="321">
        <v>1</v>
      </c>
      <c r="AG57" s="322">
        <v>2</v>
      </c>
      <c r="AH57" s="301"/>
      <c r="AI57" s="929"/>
    </row>
    <row r="58" spans="1:37" s="933" customFormat="1" ht="29.4" customHeight="1" x14ac:dyDescent="0.3">
      <c r="A58" s="615" t="s">
        <v>211</v>
      </c>
      <c r="B58" s="237" t="s">
        <v>296</v>
      </c>
      <c r="C58" s="238"/>
      <c r="D58" s="947">
        <v>3</v>
      </c>
      <c r="E58" s="238"/>
      <c r="F58" s="239"/>
      <c r="G58" s="240">
        <v>3</v>
      </c>
      <c r="H58" s="241">
        <f t="shared" ref="H58" si="33">G58*30</f>
        <v>90</v>
      </c>
      <c r="I58" s="677">
        <f t="shared" ref="I58" si="34">SUM(J58:M58)</f>
        <v>30</v>
      </c>
      <c r="J58" s="674">
        <v>16</v>
      </c>
      <c r="K58" s="242"/>
      <c r="L58" s="242"/>
      <c r="M58" s="663">
        <v>14</v>
      </c>
      <c r="N58" s="304"/>
      <c r="O58" s="303">
        <f t="shared" si="25"/>
        <v>60</v>
      </c>
      <c r="P58" s="934"/>
      <c r="Q58" s="948"/>
      <c r="R58" s="934"/>
      <c r="S58" s="949"/>
      <c r="T58" s="608">
        <v>2</v>
      </c>
      <c r="U58" s="661" t="s">
        <v>235</v>
      </c>
      <c r="V58" s="275"/>
      <c r="W58" s="704"/>
      <c r="X58" s="236"/>
      <c r="Y58" s="661"/>
      <c r="Z58" s="236"/>
      <c r="AA58" s="701"/>
      <c r="AB58" s="932">
        <f t="shared" si="26"/>
        <v>0.33333333333333331</v>
      </c>
      <c r="AC58" s="932" t="str">
        <f t="shared" si="27"/>
        <v/>
      </c>
      <c r="AD58" s="1031">
        <v>3</v>
      </c>
      <c r="AE58" s="40"/>
      <c r="AF58" s="40"/>
      <c r="AG58" s="42"/>
      <c r="AH58" s="47"/>
      <c r="AI58" s="929"/>
    </row>
    <row r="59" spans="1:37" s="933" customFormat="1" ht="18.600000000000001" customHeight="1" thickBot="1" x14ac:dyDescent="0.35">
      <c r="A59" s="711" t="s">
        <v>212</v>
      </c>
      <c r="B59" s="712" t="s">
        <v>83</v>
      </c>
      <c r="C59" s="713"/>
      <c r="D59" s="714">
        <v>6</v>
      </c>
      <c r="E59" s="713"/>
      <c r="F59" s="715"/>
      <c r="G59" s="716">
        <v>3</v>
      </c>
      <c r="H59" s="717">
        <f>G59*30</f>
        <v>90</v>
      </c>
      <c r="I59" s="718">
        <f>SUM(J59:M59)</f>
        <v>30</v>
      </c>
      <c r="J59" s="719">
        <v>16</v>
      </c>
      <c r="K59" s="720"/>
      <c r="L59" s="721"/>
      <c r="M59" s="721">
        <v>14</v>
      </c>
      <c r="N59" s="722"/>
      <c r="O59" s="517">
        <f>H59-I59-N59</f>
        <v>60</v>
      </c>
      <c r="P59" s="950"/>
      <c r="Q59" s="951"/>
      <c r="R59" s="952"/>
      <c r="S59" s="953"/>
      <c r="T59" s="698"/>
      <c r="U59" s="702"/>
      <c r="V59" s="698"/>
      <c r="W59" s="705"/>
      <c r="X59" s="706"/>
      <c r="Y59" s="699"/>
      <c r="Z59" s="708">
        <v>2</v>
      </c>
      <c r="AA59" s="709" t="s">
        <v>235</v>
      </c>
      <c r="AB59" s="932">
        <f t="shared" si="26"/>
        <v>0.33333333333333331</v>
      </c>
      <c r="AC59" s="932" t="str">
        <f>IF(AB59&gt;50%,AB59,"")</f>
        <v/>
      </c>
      <c r="AD59" s="191"/>
      <c r="AE59" s="192"/>
      <c r="AF59" s="192"/>
      <c r="AG59" s="193">
        <v>3</v>
      </c>
      <c r="AH59" s="47"/>
      <c r="AI59" s="929"/>
    </row>
    <row r="60" spans="1:37" s="933" customFormat="1" ht="18.600000000000001" customHeight="1" thickBot="1" x14ac:dyDescent="0.35">
      <c r="A60" s="723"/>
      <c r="B60" s="724" t="s">
        <v>62</v>
      </c>
      <c r="C60" s="725">
        <v>3</v>
      </c>
      <c r="D60" s="726">
        <v>10</v>
      </c>
      <c r="E60" s="726"/>
      <c r="F60" s="727"/>
      <c r="G60" s="728">
        <f t="shared" ref="G60:P60" si="35">SUM(G50:G59)</f>
        <v>37</v>
      </c>
      <c r="H60" s="728">
        <f t="shared" si="35"/>
        <v>1110</v>
      </c>
      <c r="I60" s="728">
        <f t="shared" si="35"/>
        <v>444</v>
      </c>
      <c r="J60" s="728">
        <f t="shared" si="35"/>
        <v>174</v>
      </c>
      <c r="K60" s="728">
        <f t="shared" si="35"/>
        <v>0</v>
      </c>
      <c r="L60" s="728">
        <f t="shared" si="35"/>
        <v>0</v>
      </c>
      <c r="M60" s="728">
        <f t="shared" si="35"/>
        <v>270</v>
      </c>
      <c r="N60" s="728">
        <f t="shared" si="35"/>
        <v>90</v>
      </c>
      <c r="O60" s="728">
        <f t="shared" si="35"/>
        <v>636</v>
      </c>
      <c r="P60" s="955">
        <f t="shared" si="35"/>
        <v>0</v>
      </c>
      <c r="Q60" s="956"/>
      <c r="R60" s="955">
        <f>SUM(R50:R59)</f>
        <v>0</v>
      </c>
      <c r="S60" s="956"/>
      <c r="T60" s="96">
        <f>SUM(T50:T59)</f>
        <v>12</v>
      </c>
      <c r="U60" s="710">
        <v>16</v>
      </c>
      <c r="V60" s="96">
        <f>SUM(V50:V59)</f>
        <v>8</v>
      </c>
      <c r="W60" s="710">
        <v>12</v>
      </c>
      <c r="X60" s="96">
        <f>SUM(X50:X59)</f>
        <v>6</v>
      </c>
      <c r="Y60" s="710">
        <v>4</v>
      </c>
      <c r="Z60" s="96">
        <f>SUM(Z50:Z59)</f>
        <v>4</v>
      </c>
      <c r="AA60" s="710">
        <v>5</v>
      </c>
      <c r="AB60" s="932"/>
      <c r="AC60" s="957"/>
      <c r="AD60" s="63"/>
      <c r="AE60" s="45"/>
      <c r="AF60" s="45"/>
      <c r="AG60" s="64"/>
      <c r="AH60" s="38"/>
      <c r="AI60" s="929"/>
    </row>
    <row r="61" spans="1:37" s="933" customFormat="1" ht="15.6" customHeight="1" thickBot="1" x14ac:dyDescent="0.35">
      <c r="A61" s="1218" t="s">
        <v>229</v>
      </c>
      <c r="B61" s="1219"/>
      <c r="C61" s="1219"/>
      <c r="D61" s="1219"/>
      <c r="E61" s="1219"/>
      <c r="F61" s="1219"/>
      <c r="G61" s="1219"/>
      <c r="H61" s="1219"/>
      <c r="I61" s="1219"/>
      <c r="J61" s="1219"/>
      <c r="K61" s="1219"/>
      <c r="L61" s="1219"/>
      <c r="M61" s="1219"/>
      <c r="N61" s="1219"/>
      <c r="O61" s="1219"/>
      <c r="P61" s="1219"/>
      <c r="Q61" s="1219"/>
      <c r="R61" s="1219"/>
      <c r="S61" s="1219"/>
      <c r="T61" s="1219"/>
      <c r="U61" s="1219"/>
      <c r="V61" s="1219"/>
      <c r="W61" s="1219"/>
      <c r="X61" s="1219"/>
      <c r="Y61" s="1281"/>
      <c r="Z61" s="1281"/>
      <c r="AA61" s="1282"/>
      <c r="AB61" s="766"/>
      <c r="AC61" s="766"/>
      <c r="AD61" s="65"/>
      <c r="AE61" s="66"/>
      <c r="AF61" s="66"/>
      <c r="AG61" s="67"/>
      <c r="AH61" s="38"/>
      <c r="AI61" s="929"/>
    </row>
    <row r="62" spans="1:37" s="933" customFormat="1" ht="30.6" customHeight="1" x14ac:dyDescent="0.3">
      <c r="A62" s="609" t="s">
        <v>64</v>
      </c>
      <c r="B62" s="297" t="s">
        <v>300</v>
      </c>
      <c r="C62" s="130"/>
      <c r="D62" s="131">
        <v>3</v>
      </c>
      <c r="E62" s="150"/>
      <c r="F62" s="151"/>
      <c r="G62" s="152">
        <v>3</v>
      </c>
      <c r="H62" s="153">
        <f t="shared" ref="H62:H64" si="36">G62*30</f>
        <v>90</v>
      </c>
      <c r="I62" s="350">
        <f t="shared" ref="I62:I66" si="37">SUM(J62:M62)</f>
        <v>30</v>
      </c>
      <c r="J62" s="678">
        <v>16</v>
      </c>
      <c r="K62" s="154"/>
      <c r="L62" s="154"/>
      <c r="M62" s="667">
        <v>14</v>
      </c>
      <c r="N62" s="306"/>
      <c r="O62" s="495">
        <f>H62-I62</f>
        <v>60</v>
      </c>
      <c r="P62" s="958"/>
      <c r="Q62" s="931"/>
      <c r="R62" s="958"/>
      <c r="S62" s="931"/>
      <c r="T62" s="770">
        <v>2</v>
      </c>
      <c r="U62" s="703" t="s">
        <v>235</v>
      </c>
      <c r="V62" s="777"/>
      <c r="W62" s="778"/>
      <c r="X62" s="777"/>
      <c r="Y62" s="788"/>
      <c r="Z62" s="777"/>
      <c r="AA62" s="788"/>
      <c r="AB62" s="932">
        <f t="shared" ref="AB62:AB75" si="38">I62/H62</f>
        <v>0.33333333333333331</v>
      </c>
      <c r="AC62" s="932" t="str">
        <f t="shared" ref="AC62:AC75" si="39">IF(AB62&gt;50%,AB62,"")</f>
        <v/>
      </c>
      <c r="AD62" s="261">
        <v>3</v>
      </c>
      <c r="AE62" s="156"/>
      <c r="AF62" s="156"/>
      <c r="AG62" s="157"/>
      <c r="AH62" s="47"/>
      <c r="AI62" s="929"/>
    </row>
    <row r="63" spans="1:37" s="933" customFormat="1" ht="18.75" customHeight="1" x14ac:dyDescent="0.3">
      <c r="A63" s="610" t="s">
        <v>65</v>
      </c>
      <c r="B63" s="220" t="s">
        <v>301</v>
      </c>
      <c r="C63" s="130">
        <v>3</v>
      </c>
      <c r="D63" s="328"/>
      <c r="E63" s="144"/>
      <c r="F63" s="133"/>
      <c r="G63" s="218">
        <v>3</v>
      </c>
      <c r="H63" s="136">
        <f t="shared" si="36"/>
        <v>90</v>
      </c>
      <c r="I63" s="351">
        <f t="shared" si="37"/>
        <v>30</v>
      </c>
      <c r="J63" s="679">
        <v>16</v>
      </c>
      <c r="K63" s="195"/>
      <c r="L63" s="195"/>
      <c r="M63" s="668">
        <v>14</v>
      </c>
      <c r="N63" s="305">
        <v>30</v>
      </c>
      <c r="O63" s="496">
        <f t="shared" ref="O63:O74" si="40">H63-I63</f>
        <v>60</v>
      </c>
      <c r="P63" s="963"/>
      <c r="Q63" s="936"/>
      <c r="R63" s="963"/>
      <c r="S63" s="936"/>
      <c r="T63" s="771">
        <v>2</v>
      </c>
      <c r="U63" s="661" t="s">
        <v>235</v>
      </c>
      <c r="V63" s="773"/>
      <c r="W63" s="779"/>
      <c r="X63" s="773"/>
      <c r="Y63" s="734"/>
      <c r="Z63" s="773"/>
      <c r="AA63" s="734"/>
      <c r="AB63" s="932">
        <f t="shared" si="38"/>
        <v>0.33333333333333331</v>
      </c>
      <c r="AC63" s="932" t="str">
        <f t="shared" si="39"/>
        <v/>
      </c>
      <c r="AD63" s="264">
        <v>3</v>
      </c>
      <c r="AE63" s="183"/>
      <c r="AF63" s="183"/>
      <c r="AG63" s="184"/>
      <c r="AH63" s="47"/>
      <c r="AI63" s="965"/>
      <c r="AJ63" s="966"/>
      <c r="AK63" s="967"/>
    </row>
    <row r="64" spans="1:37" s="933" customFormat="1" ht="18" customHeight="1" x14ac:dyDescent="0.3">
      <c r="A64" s="610" t="s">
        <v>66</v>
      </c>
      <c r="B64" s="194" t="s">
        <v>302</v>
      </c>
      <c r="C64" s="139"/>
      <c r="D64" s="258">
        <v>3</v>
      </c>
      <c r="E64" s="144"/>
      <c r="F64" s="145"/>
      <c r="G64" s="221">
        <v>3</v>
      </c>
      <c r="H64" s="136">
        <f t="shared" si="36"/>
        <v>90</v>
      </c>
      <c r="I64" s="351">
        <f t="shared" si="37"/>
        <v>30</v>
      </c>
      <c r="J64" s="680">
        <v>16</v>
      </c>
      <c r="K64" s="146"/>
      <c r="L64" s="146"/>
      <c r="M64" s="669">
        <v>14</v>
      </c>
      <c r="N64" s="305"/>
      <c r="O64" s="496">
        <f t="shared" si="40"/>
        <v>60</v>
      </c>
      <c r="P64" s="970"/>
      <c r="Q64" s="945"/>
      <c r="R64" s="970"/>
      <c r="S64" s="945"/>
      <c r="T64" s="771">
        <v>2</v>
      </c>
      <c r="U64" s="661" t="s">
        <v>235</v>
      </c>
      <c r="V64" s="771"/>
      <c r="W64" s="660"/>
      <c r="X64" s="789"/>
      <c r="Y64" s="701"/>
      <c r="Z64" s="789"/>
      <c r="AA64" s="701"/>
      <c r="AB64" s="932">
        <f t="shared" si="38"/>
        <v>0.33333333333333331</v>
      </c>
      <c r="AC64" s="932" t="str">
        <f t="shared" si="39"/>
        <v/>
      </c>
      <c r="AD64" s="265">
        <v>3</v>
      </c>
      <c r="AE64" s="155"/>
      <c r="AF64" s="155"/>
      <c r="AG64" s="104"/>
      <c r="AH64" s="47"/>
      <c r="AI64" s="965"/>
      <c r="AJ64" s="966"/>
      <c r="AK64" s="967"/>
    </row>
    <row r="65" spans="1:37" s="933" customFormat="1" ht="18.75" customHeight="1" x14ac:dyDescent="0.3">
      <c r="A65" s="610" t="s">
        <v>67</v>
      </c>
      <c r="B65" s="142" t="s">
        <v>303</v>
      </c>
      <c r="C65" s="135">
        <v>3.4</v>
      </c>
      <c r="D65" s="143"/>
      <c r="E65" s="144"/>
      <c r="F65" s="145"/>
      <c r="G65" s="769">
        <v>5</v>
      </c>
      <c r="H65" s="622">
        <f>G65*30</f>
        <v>150</v>
      </c>
      <c r="I65" s="351">
        <f>SUM(J65:M65)</f>
        <v>74</v>
      </c>
      <c r="J65" s="680">
        <v>44</v>
      </c>
      <c r="K65" s="146"/>
      <c r="L65" s="146"/>
      <c r="M65" s="669">
        <v>30</v>
      </c>
      <c r="N65" s="305">
        <v>60</v>
      </c>
      <c r="O65" s="496">
        <f>H65-I65</f>
        <v>76</v>
      </c>
      <c r="P65" s="963"/>
      <c r="Q65" s="936"/>
      <c r="R65" s="963"/>
      <c r="S65" s="936"/>
      <c r="T65" s="771">
        <v>2</v>
      </c>
      <c r="U65" s="701" t="s">
        <v>237</v>
      </c>
      <c r="V65" s="773">
        <v>3</v>
      </c>
      <c r="W65" s="661" t="s">
        <v>235</v>
      </c>
      <c r="X65" s="773"/>
      <c r="Y65" s="734"/>
      <c r="Z65" s="771"/>
      <c r="AA65" s="707"/>
      <c r="AB65" s="932">
        <f t="shared" si="38"/>
        <v>0.49333333333333335</v>
      </c>
      <c r="AC65" s="932" t="str">
        <f>IF(AB65&gt;50%,AB65,"")</f>
        <v/>
      </c>
      <c r="AD65" s="320">
        <v>2</v>
      </c>
      <c r="AE65" s="545">
        <v>3</v>
      </c>
      <c r="AF65" s="155"/>
      <c r="AG65" s="104"/>
      <c r="AH65" s="47"/>
      <c r="AI65" s="965"/>
      <c r="AJ65" s="966"/>
      <c r="AK65" s="967"/>
    </row>
    <row r="66" spans="1:37" s="933" customFormat="1" ht="18" customHeight="1" x14ac:dyDescent="0.3">
      <c r="A66" s="610" t="s">
        <v>68</v>
      </c>
      <c r="B66" s="194" t="s">
        <v>284</v>
      </c>
      <c r="C66" s="618"/>
      <c r="D66" s="618">
        <v>4</v>
      </c>
      <c r="E66" s="132"/>
      <c r="F66" s="138"/>
      <c r="G66" s="619">
        <v>4</v>
      </c>
      <c r="H66" s="100">
        <f t="shared" ref="H66:H71" si="41">G66*30</f>
        <v>120</v>
      </c>
      <c r="I66" s="352">
        <f t="shared" si="37"/>
        <v>44</v>
      </c>
      <c r="J66" s="681">
        <v>30</v>
      </c>
      <c r="K66" s="137"/>
      <c r="L66" s="137"/>
      <c r="M66" s="670">
        <v>14</v>
      </c>
      <c r="N66" s="303"/>
      <c r="O66" s="496">
        <f t="shared" si="40"/>
        <v>76</v>
      </c>
      <c r="P66" s="963"/>
      <c r="Q66" s="964"/>
      <c r="R66" s="963"/>
      <c r="S66" s="964"/>
      <c r="T66" s="772"/>
      <c r="U66" s="735"/>
      <c r="V66" s="780">
        <v>3</v>
      </c>
      <c r="W66" s="707" t="s">
        <v>234</v>
      </c>
      <c r="X66" s="772"/>
      <c r="Y66" s="735"/>
      <c r="Z66" s="772"/>
      <c r="AA66" s="735"/>
      <c r="AB66" s="932">
        <f t="shared" si="38"/>
        <v>0.36666666666666664</v>
      </c>
      <c r="AC66" s="932" t="str">
        <f t="shared" si="39"/>
        <v/>
      </c>
      <c r="AD66" s="82"/>
      <c r="AE66" s="617">
        <v>4</v>
      </c>
      <c r="AF66" s="68"/>
      <c r="AG66" s="73"/>
      <c r="AH66" s="47"/>
      <c r="AI66" s="965"/>
      <c r="AJ66" s="966"/>
      <c r="AK66" s="967"/>
    </row>
    <row r="67" spans="1:37" s="933" customFormat="1" ht="18.75" customHeight="1" x14ac:dyDescent="0.3">
      <c r="A67" s="610" t="s">
        <v>69</v>
      </c>
      <c r="B67" s="620" t="s">
        <v>304</v>
      </c>
      <c r="C67" s="302">
        <v>4</v>
      </c>
      <c r="D67" s="259"/>
      <c r="E67" s="132"/>
      <c r="F67" s="141"/>
      <c r="G67" s="623">
        <v>4</v>
      </c>
      <c r="H67" s="624">
        <f t="shared" si="41"/>
        <v>120</v>
      </c>
      <c r="I67" s="352">
        <f>SUM(J67:M67)</f>
        <v>44</v>
      </c>
      <c r="J67" s="682">
        <v>30</v>
      </c>
      <c r="K67" s="137"/>
      <c r="L67" s="137"/>
      <c r="M67" s="670">
        <v>14</v>
      </c>
      <c r="N67" s="303">
        <v>30</v>
      </c>
      <c r="O67" s="496">
        <f t="shared" si="40"/>
        <v>76</v>
      </c>
      <c r="P67" s="963"/>
      <c r="Q67" s="964"/>
      <c r="R67" s="963"/>
      <c r="S67" s="964"/>
      <c r="T67" s="772"/>
      <c r="U67" s="735"/>
      <c r="V67" s="260">
        <v>3</v>
      </c>
      <c r="W67" s="707" t="s">
        <v>234</v>
      </c>
      <c r="X67" s="772"/>
      <c r="Y67" s="735"/>
      <c r="Z67" s="772"/>
      <c r="AA67" s="735"/>
      <c r="AB67" s="932">
        <f t="shared" si="38"/>
        <v>0.36666666666666664</v>
      </c>
      <c r="AC67" s="932" t="str">
        <f>IF(AB67&gt;50%,AB67,"")</f>
        <v/>
      </c>
      <c r="AD67" s="82"/>
      <c r="AE67" s="68">
        <v>4</v>
      </c>
      <c r="AF67" s="68"/>
      <c r="AG67" s="73"/>
      <c r="AH67" s="47"/>
      <c r="AI67" s="965"/>
      <c r="AJ67" s="966"/>
      <c r="AK67" s="967"/>
    </row>
    <row r="68" spans="1:37" s="933" customFormat="1" ht="18.75" customHeight="1" x14ac:dyDescent="0.3">
      <c r="A68" s="610" t="s">
        <v>70</v>
      </c>
      <c r="B68" s="299" t="s">
        <v>305</v>
      </c>
      <c r="C68" s="328"/>
      <c r="D68" s="328">
        <v>4</v>
      </c>
      <c r="E68" s="131"/>
      <c r="F68" s="198"/>
      <c r="G68" s="625">
        <v>4</v>
      </c>
      <c r="H68" s="247">
        <f>G68*30</f>
        <v>120</v>
      </c>
      <c r="I68" s="351">
        <f>SUM(J68:M68)</f>
        <v>44</v>
      </c>
      <c r="J68" s="680">
        <v>30</v>
      </c>
      <c r="K68" s="146"/>
      <c r="L68" s="146"/>
      <c r="M68" s="669">
        <v>14</v>
      </c>
      <c r="N68" s="305"/>
      <c r="O68" s="496">
        <f t="shared" si="40"/>
        <v>76</v>
      </c>
      <c r="P68" s="963"/>
      <c r="Q68" s="964"/>
      <c r="R68" s="963"/>
      <c r="S68" s="964"/>
      <c r="T68" s="771"/>
      <c r="U68" s="707"/>
      <c r="V68" s="276">
        <v>3</v>
      </c>
      <c r="W68" s="707" t="s">
        <v>234</v>
      </c>
      <c r="X68" s="789"/>
      <c r="Y68" s="701"/>
      <c r="Z68" s="789"/>
      <c r="AA68" s="701"/>
      <c r="AB68" s="932">
        <f t="shared" si="38"/>
        <v>0.36666666666666664</v>
      </c>
      <c r="AC68" s="932" t="str">
        <f>IF(AB68&gt;50%,AB68,"")</f>
        <v/>
      </c>
      <c r="AD68" s="191"/>
      <c r="AE68" s="192">
        <v>4</v>
      </c>
      <c r="AF68" s="192"/>
      <c r="AG68" s="193"/>
      <c r="AH68" s="38"/>
    </row>
    <row r="69" spans="1:37" s="933" customFormat="1" ht="18.75" customHeight="1" x14ac:dyDescent="0.3">
      <c r="A69" s="610" t="s">
        <v>71</v>
      </c>
      <c r="B69" s="194" t="s">
        <v>90</v>
      </c>
      <c r="C69" s="621">
        <v>5</v>
      </c>
      <c r="D69" s="246"/>
      <c r="E69" s="132"/>
      <c r="F69" s="133"/>
      <c r="G69" s="626">
        <v>3</v>
      </c>
      <c r="H69" s="622">
        <f>G69*30</f>
        <v>90</v>
      </c>
      <c r="I69" s="351">
        <f>SUM(J69:M69)</f>
        <v>30</v>
      </c>
      <c r="J69" s="682">
        <v>16</v>
      </c>
      <c r="K69" s="134"/>
      <c r="L69" s="137"/>
      <c r="M69" s="670">
        <v>14</v>
      </c>
      <c r="N69" s="305">
        <v>30</v>
      </c>
      <c r="O69" s="496">
        <f t="shared" si="40"/>
        <v>60</v>
      </c>
      <c r="P69" s="974"/>
      <c r="Q69" s="975"/>
      <c r="R69" s="974"/>
      <c r="S69" s="975"/>
      <c r="T69" s="773"/>
      <c r="U69" s="734"/>
      <c r="V69" s="773"/>
      <c r="W69" s="779"/>
      <c r="X69" s="773">
        <v>2</v>
      </c>
      <c r="Y69" s="661" t="s">
        <v>235</v>
      </c>
      <c r="Z69" s="773"/>
      <c r="AA69" s="734"/>
      <c r="AB69" s="932">
        <f t="shared" si="38"/>
        <v>0.33333333333333331</v>
      </c>
      <c r="AC69" s="932" t="str">
        <f t="shared" si="39"/>
        <v/>
      </c>
      <c r="AD69" s="82"/>
      <c r="AE69" s="68"/>
      <c r="AF69" s="68">
        <v>3</v>
      </c>
      <c r="AG69" s="73"/>
      <c r="AH69" s="47"/>
    </row>
    <row r="70" spans="1:37" s="933" customFormat="1" ht="18.75" customHeight="1" x14ac:dyDescent="0.3">
      <c r="A70" s="610" t="s">
        <v>95</v>
      </c>
      <c r="B70" s="297" t="s">
        <v>119</v>
      </c>
      <c r="C70" s="302"/>
      <c r="D70" s="258">
        <v>5</v>
      </c>
      <c r="E70" s="140"/>
      <c r="F70" s="141"/>
      <c r="G70" s="627">
        <v>4</v>
      </c>
      <c r="H70" s="628">
        <f>G70*30</f>
        <v>120</v>
      </c>
      <c r="I70" s="354">
        <f t="shared" ref="I70" si="42">SUM(J70:M70)</f>
        <v>44</v>
      </c>
      <c r="J70" s="683">
        <v>30</v>
      </c>
      <c r="K70" s="137"/>
      <c r="L70" s="137"/>
      <c r="M70" s="670">
        <v>14</v>
      </c>
      <c r="N70" s="304"/>
      <c r="O70" s="496">
        <f t="shared" si="40"/>
        <v>76</v>
      </c>
      <c r="P70" s="963"/>
      <c r="Q70" s="964"/>
      <c r="R70" s="963"/>
      <c r="S70" s="964"/>
      <c r="T70" s="772"/>
      <c r="U70" s="735"/>
      <c r="V70" s="772"/>
      <c r="W70" s="781"/>
      <c r="X70" s="772">
        <v>3</v>
      </c>
      <c r="Y70" s="707" t="s">
        <v>234</v>
      </c>
      <c r="Z70" s="772"/>
      <c r="AA70" s="735"/>
      <c r="AB70" s="932">
        <f t="shared" si="38"/>
        <v>0.36666666666666664</v>
      </c>
      <c r="AC70" s="932" t="str">
        <f t="shared" si="39"/>
        <v/>
      </c>
      <c r="AD70" s="82"/>
      <c r="AE70" s="68"/>
      <c r="AF70" s="68">
        <v>4</v>
      </c>
      <c r="AG70" s="73"/>
      <c r="AH70" s="47"/>
      <c r="AI70" s="965"/>
      <c r="AJ70" s="966"/>
      <c r="AK70" s="967"/>
    </row>
    <row r="71" spans="1:37" s="933" customFormat="1" ht="16.95" customHeight="1" x14ac:dyDescent="0.3">
      <c r="A71" s="610" t="s">
        <v>122</v>
      </c>
      <c r="B71" s="194" t="s">
        <v>92</v>
      </c>
      <c r="C71" s="302">
        <v>6</v>
      </c>
      <c r="D71" s="302">
        <v>5</v>
      </c>
      <c r="E71" s="132"/>
      <c r="F71" s="147"/>
      <c r="G71" s="649">
        <v>9</v>
      </c>
      <c r="H71" s="102">
        <f t="shared" si="41"/>
        <v>270</v>
      </c>
      <c r="I71" s="355">
        <f>SUM(J71:M71)</f>
        <v>134</v>
      </c>
      <c r="J71" s="684">
        <v>74</v>
      </c>
      <c r="K71" s="195"/>
      <c r="L71" s="195"/>
      <c r="M71" s="668">
        <v>60</v>
      </c>
      <c r="N71" s="308">
        <v>30</v>
      </c>
      <c r="O71" s="496">
        <f t="shared" si="40"/>
        <v>136</v>
      </c>
      <c r="P71" s="963"/>
      <c r="Q71" s="964"/>
      <c r="R71" s="963"/>
      <c r="S71" s="964"/>
      <c r="T71" s="774"/>
      <c r="U71" s="736"/>
      <c r="V71" s="782"/>
      <c r="W71" s="783"/>
      <c r="X71" s="782">
        <v>4</v>
      </c>
      <c r="Y71" s="707" t="s">
        <v>234</v>
      </c>
      <c r="Z71" s="790">
        <v>5</v>
      </c>
      <c r="AA71" s="736" t="s">
        <v>244</v>
      </c>
      <c r="AB71" s="932">
        <f t="shared" si="38"/>
        <v>0.49629629629629629</v>
      </c>
      <c r="AC71" s="932" t="str">
        <f t="shared" si="39"/>
        <v/>
      </c>
      <c r="AD71" s="82"/>
      <c r="AE71" s="68"/>
      <c r="AF71" s="617">
        <v>4</v>
      </c>
      <c r="AG71" s="648">
        <v>5</v>
      </c>
      <c r="AH71" s="47"/>
      <c r="AI71" s="965"/>
      <c r="AJ71" s="966"/>
      <c r="AK71" s="967"/>
    </row>
    <row r="72" spans="1:37" s="933" customFormat="1" ht="16.2" customHeight="1" x14ac:dyDescent="0.3">
      <c r="A72" s="610" t="s">
        <v>123</v>
      </c>
      <c r="B72" s="220" t="s">
        <v>117</v>
      </c>
      <c r="C72" s="302"/>
      <c r="D72" s="302">
        <v>6</v>
      </c>
      <c r="E72" s="132"/>
      <c r="F72" s="147"/>
      <c r="G72" s="629">
        <v>4</v>
      </c>
      <c r="H72" s="234">
        <f>G72*30</f>
        <v>120</v>
      </c>
      <c r="I72" s="352">
        <f>SUM(J72:M72)</f>
        <v>44</v>
      </c>
      <c r="J72" s="679">
        <v>30</v>
      </c>
      <c r="K72" s="195"/>
      <c r="L72" s="195"/>
      <c r="M72" s="668">
        <v>14</v>
      </c>
      <c r="N72" s="303"/>
      <c r="O72" s="496">
        <f t="shared" si="40"/>
        <v>76</v>
      </c>
      <c r="P72" s="963"/>
      <c r="Q72" s="964"/>
      <c r="R72" s="963"/>
      <c r="S72" s="964"/>
      <c r="T72" s="774"/>
      <c r="U72" s="737"/>
      <c r="V72" s="775"/>
      <c r="W72" s="784"/>
      <c r="X72" s="775"/>
      <c r="Y72" s="737"/>
      <c r="Z72" s="775">
        <v>3</v>
      </c>
      <c r="AA72" s="707" t="s">
        <v>234</v>
      </c>
      <c r="AB72" s="932">
        <f t="shared" si="38"/>
        <v>0.36666666666666664</v>
      </c>
      <c r="AC72" s="932" t="str">
        <f t="shared" si="39"/>
        <v/>
      </c>
      <c r="AD72" s="82"/>
      <c r="AE72" s="68"/>
      <c r="AF72" s="68"/>
      <c r="AG72" s="73">
        <v>4</v>
      </c>
      <c r="AH72" s="47"/>
      <c r="AI72" s="965"/>
      <c r="AJ72" s="966"/>
      <c r="AK72" s="967"/>
    </row>
    <row r="73" spans="1:37" s="933" customFormat="1" ht="18.75" customHeight="1" x14ac:dyDescent="0.3">
      <c r="A73" s="610" t="s">
        <v>138</v>
      </c>
      <c r="B73" s="300" t="s">
        <v>121</v>
      </c>
      <c r="C73" s="185">
        <v>6</v>
      </c>
      <c r="D73" s="185"/>
      <c r="E73" s="186"/>
      <c r="F73" s="187"/>
      <c r="G73" s="630">
        <v>4</v>
      </c>
      <c r="H73" s="234">
        <f t="shared" ref="H73:H75" si="43">G73*30</f>
        <v>120</v>
      </c>
      <c r="I73" s="352">
        <f t="shared" ref="I73:I74" si="44">SUM(J73:M73)</f>
        <v>44</v>
      </c>
      <c r="J73" s="685">
        <v>30</v>
      </c>
      <c r="K73" s="196"/>
      <c r="L73" s="196"/>
      <c r="M73" s="671">
        <v>14</v>
      </c>
      <c r="N73" s="303">
        <v>30</v>
      </c>
      <c r="O73" s="496">
        <f t="shared" si="40"/>
        <v>76</v>
      </c>
      <c r="P73" s="963"/>
      <c r="Q73" s="964"/>
      <c r="R73" s="963"/>
      <c r="S73" s="964"/>
      <c r="T73" s="775"/>
      <c r="U73" s="737"/>
      <c r="V73" s="775"/>
      <c r="W73" s="784"/>
      <c r="X73" s="775"/>
      <c r="Y73" s="737"/>
      <c r="Z73" s="775">
        <v>3</v>
      </c>
      <c r="AA73" s="707" t="s">
        <v>234</v>
      </c>
      <c r="AB73" s="932">
        <f t="shared" si="38"/>
        <v>0.36666666666666664</v>
      </c>
      <c r="AC73" s="932" t="str">
        <f t="shared" si="39"/>
        <v/>
      </c>
      <c r="AD73" s="188"/>
      <c r="AE73" s="189"/>
      <c r="AF73" s="189"/>
      <c r="AG73" s="262">
        <v>4</v>
      </c>
      <c r="AH73" s="47"/>
    </row>
    <row r="74" spans="1:37" s="933" customFormat="1" ht="16.95" customHeight="1" thickBot="1" x14ac:dyDescent="0.35">
      <c r="A74" s="611" t="s">
        <v>124</v>
      </c>
      <c r="B74" s="510" t="s">
        <v>120</v>
      </c>
      <c r="C74" s="511">
        <v>6</v>
      </c>
      <c r="D74" s="512"/>
      <c r="E74" s="186"/>
      <c r="F74" s="513"/>
      <c r="G74" s="514">
        <v>6</v>
      </c>
      <c r="H74" s="515">
        <f t="shared" si="43"/>
        <v>180</v>
      </c>
      <c r="I74" s="530">
        <f t="shared" si="44"/>
        <v>70</v>
      </c>
      <c r="J74" s="686">
        <v>36</v>
      </c>
      <c r="K74" s="516"/>
      <c r="L74" s="197"/>
      <c r="M74" s="672">
        <v>34</v>
      </c>
      <c r="N74" s="517">
        <v>30</v>
      </c>
      <c r="O74" s="518">
        <f t="shared" si="40"/>
        <v>110</v>
      </c>
      <c r="P74" s="1021"/>
      <c r="Q74" s="1022"/>
      <c r="R74" s="1021"/>
      <c r="S74" s="1022"/>
      <c r="T74" s="776"/>
      <c r="U74" s="702"/>
      <c r="V74" s="776"/>
      <c r="W74" s="705"/>
      <c r="X74" s="776"/>
      <c r="Y74" s="702"/>
      <c r="Z74" s="776">
        <v>5</v>
      </c>
      <c r="AA74" s="702" t="s">
        <v>236</v>
      </c>
      <c r="AB74" s="932">
        <f t="shared" si="38"/>
        <v>0.3888888888888889</v>
      </c>
      <c r="AC74" s="932" t="str">
        <f t="shared" si="39"/>
        <v/>
      </c>
      <c r="AD74" s="105"/>
      <c r="AE74" s="106"/>
      <c r="AF74" s="106"/>
      <c r="AG74" s="263">
        <v>6</v>
      </c>
      <c r="AH74" s="47"/>
      <c r="AI74" s="965"/>
      <c r="AJ74" s="966"/>
      <c r="AK74" s="967"/>
    </row>
    <row r="75" spans="1:37" s="933" customFormat="1" ht="28.2" customHeight="1" thickBot="1" x14ac:dyDescent="0.35">
      <c r="A75" s="631" t="s">
        <v>179</v>
      </c>
      <c r="B75" s="632" t="s">
        <v>180</v>
      </c>
      <c r="C75" s="520"/>
      <c r="D75" s="521"/>
      <c r="E75" s="522"/>
      <c r="F75" s="523">
        <v>6</v>
      </c>
      <c r="G75" s="524">
        <v>1</v>
      </c>
      <c r="H75" s="525">
        <f t="shared" si="43"/>
        <v>30</v>
      </c>
      <c r="I75" s="689"/>
      <c r="J75" s="687"/>
      <c r="K75" s="526"/>
      <c r="L75" s="527"/>
      <c r="M75" s="527"/>
      <c r="N75" s="528"/>
      <c r="O75" s="528">
        <f>H75</f>
        <v>30</v>
      </c>
      <c r="P75" s="976"/>
      <c r="Q75" s="977"/>
      <c r="R75" s="976"/>
      <c r="S75" s="977"/>
      <c r="T75" s="529"/>
      <c r="U75" s="738"/>
      <c r="V75" s="529"/>
      <c r="W75" s="785"/>
      <c r="X75" s="529"/>
      <c r="Y75" s="738"/>
      <c r="Z75" s="529"/>
      <c r="AA75" s="738" t="s">
        <v>243</v>
      </c>
      <c r="AB75" s="932">
        <f t="shared" si="38"/>
        <v>0</v>
      </c>
      <c r="AC75" s="932" t="str">
        <f t="shared" si="39"/>
        <v/>
      </c>
      <c r="AD75" s="199"/>
      <c r="AE75" s="200"/>
      <c r="AF75" s="201"/>
      <c r="AG75" s="202">
        <v>1</v>
      </c>
      <c r="AH75" s="38"/>
      <c r="AI75" s="965"/>
      <c r="AJ75" s="966"/>
      <c r="AK75" s="967"/>
    </row>
    <row r="76" spans="1:37" s="933" customFormat="1" ht="18.75" customHeight="1" x14ac:dyDescent="0.3">
      <c r="A76" s="978" t="s">
        <v>72</v>
      </c>
      <c r="B76" s="979" t="s">
        <v>111</v>
      </c>
      <c r="C76" s="905"/>
      <c r="D76" s="980">
        <v>4</v>
      </c>
      <c r="E76" s="906"/>
      <c r="F76" s="907"/>
      <c r="G76" s="981">
        <v>6</v>
      </c>
      <c r="H76" s="968">
        <f t="shared" ref="H76:H78" si="45">G76*30</f>
        <v>180</v>
      </c>
      <c r="I76" s="902">
        <f t="shared" ref="I76" si="46">SUM(J76:M76)</f>
        <v>0</v>
      </c>
      <c r="J76" s="908"/>
      <c r="K76" s="908"/>
      <c r="L76" s="909"/>
      <c r="M76" s="909"/>
      <c r="N76" s="969"/>
      <c r="O76" s="969">
        <f>H76</f>
        <v>180</v>
      </c>
      <c r="P76" s="970"/>
      <c r="Q76" s="942"/>
      <c r="R76" s="970"/>
      <c r="S76" s="942"/>
      <c r="T76" s="970"/>
      <c r="U76" s="936" t="s">
        <v>235</v>
      </c>
      <c r="V76" s="970"/>
      <c r="W76" s="936" t="s">
        <v>235</v>
      </c>
      <c r="X76" s="970"/>
      <c r="Y76" s="971"/>
      <c r="Z76" s="972"/>
      <c r="AA76" s="973"/>
      <c r="AB76" s="766"/>
      <c r="AC76" s="766"/>
      <c r="AD76" s="199">
        <v>3</v>
      </c>
      <c r="AE76" s="200">
        <v>3</v>
      </c>
      <c r="AF76" s="201"/>
      <c r="AG76" s="202"/>
      <c r="AH76" s="38"/>
    </row>
    <row r="77" spans="1:37" s="933" customFormat="1" ht="18.75" customHeight="1" x14ac:dyDescent="0.3">
      <c r="A77" s="982" t="s">
        <v>73</v>
      </c>
      <c r="B77" s="983" t="s">
        <v>74</v>
      </c>
      <c r="C77" s="984"/>
      <c r="D77" s="895">
        <v>6</v>
      </c>
      <c r="E77" s="895"/>
      <c r="F77" s="904"/>
      <c r="G77" s="959">
        <v>6</v>
      </c>
      <c r="H77" s="960">
        <f t="shared" si="45"/>
        <v>180</v>
      </c>
      <c r="I77" s="961"/>
      <c r="J77" s="961"/>
      <c r="K77" s="961"/>
      <c r="L77" s="985"/>
      <c r="M77" s="985"/>
      <c r="N77" s="962"/>
      <c r="O77" s="962">
        <f>H77</f>
        <v>180</v>
      </c>
      <c r="P77" s="491"/>
      <c r="Q77" s="986"/>
      <c r="R77" s="491"/>
      <c r="S77" s="986"/>
      <c r="T77" s="491"/>
      <c r="U77" s="986"/>
      <c r="V77" s="491"/>
      <c r="W77" s="987"/>
      <c r="X77" s="491"/>
      <c r="Y77" s="936" t="s">
        <v>235</v>
      </c>
      <c r="Z77" s="296"/>
      <c r="AA77" s="935" t="s">
        <v>235</v>
      </c>
      <c r="AB77" s="766"/>
      <c r="AC77" s="766"/>
      <c r="AD77" s="203"/>
      <c r="AE77" s="204"/>
      <c r="AF77" s="205">
        <v>3</v>
      </c>
      <c r="AG77" s="206">
        <v>3</v>
      </c>
      <c r="AH77" s="38"/>
    </row>
    <row r="78" spans="1:37" s="933" customFormat="1" ht="19.95" customHeight="1" thickBot="1" x14ac:dyDescent="0.35">
      <c r="A78" s="982" t="s">
        <v>292</v>
      </c>
      <c r="B78" s="988" t="s">
        <v>93</v>
      </c>
      <c r="C78" s="426">
        <v>6</v>
      </c>
      <c r="D78" s="426"/>
      <c r="E78" s="895"/>
      <c r="F78" s="904"/>
      <c r="G78" s="989">
        <v>2</v>
      </c>
      <c r="H78" s="990">
        <f t="shared" si="45"/>
        <v>60</v>
      </c>
      <c r="I78" s="296"/>
      <c r="J78" s="961"/>
      <c r="K78" s="961"/>
      <c r="L78" s="985"/>
      <c r="M78" s="985"/>
      <c r="N78" s="962"/>
      <c r="O78" s="962">
        <f>H78</f>
        <v>60</v>
      </c>
      <c r="P78" s="991"/>
      <c r="Q78" s="992"/>
      <c r="R78" s="991"/>
      <c r="S78" s="992"/>
      <c r="T78" s="991"/>
      <c r="U78" s="992"/>
      <c r="V78" s="991"/>
      <c r="W78" s="993"/>
      <c r="X78" s="991"/>
      <c r="Y78" s="993"/>
      <c r="Z78" s="296"/>
      <c r="AA78" s="986" t="s">
        <v>237</v>
      </c>
      <c r="AB78" s="766"/>
      <c r="AC78" s="766"/>
      <c r="AD78" s="85"/>
      <c r="AE78" s="86"/>
      <c r="AF78" s="76"/>
      <c r="AG78" s="77">
        <v>2</v>
      </c>
      <c r="AH78" s="38"/>
    </row>
    <row r="79" spans="1:37" s="482" customFormat="1" ht="23.25" customHeight="1" thickBot="1" x14ac:dyDescent="0.35">
      <c r="A79" s="729"/>
      <c r="B79" s="730" t="s">
        <v>75</v>
      </c>
      <c r="C79" s="730">
        <v>9</v>
      </c>
      <c r="D79" s="730">
        <v>9</v>
      </c>
      <c r="E79" s="730"/>
      <c r="F79" s="731">
        <v>1</v>
      </c>
      <c r="G79" s="732">
        <f t="shared" ref="G79:O79" si="47">SUM(G62:G78)</f>
        <v>71</v>
      </c>
      <c r="H79" s="732">
        <f t="shared" si="47"/>
        <v>2130</v>
      </c>
      <c r="I79" s="732">
        <f t="shared" si="47"/>
        <v>662</v>
      </c>
      <c r="J79" s="732">
        <f t="shared" si="47"/>
        <v>398</v>
      </c>
      <c r="K79" s="732">
        <f t="shared" si="47"/>
        <v>0</v>
      </c>
      <c r="L79" s="732">
        <f t="shared" si="47"/>
        <v>0</v>
      </c>
      <c r="M79" s="732">
        <f t="shared" si="47"/>
        <v>264</v>
      </c>
      <c r="N79" s="732">
        <f t="shared" si="47"/>
        <v>240</v>
      </c>
      <c r="O79" s="733">
        <f t="shared" si="47"/>
        <v>1468</v>
      </c>
      <c r="P79" s="764">
        <f>SUM(P61:P78)</f>
        <v>0</v>
      </c>
      <c r="Q79" s="765"/>
      <c r="R79" s="764">
        <f>SUM(R61:R78)</f>
        <v>0</v>
      </c>
      <c r="S79" s="765"/>
      <c r="T79" s="729">
        <f>SUM(T62:T78)</f>
        <v>8</v>
      </c>
      <c r="U79" s="710">
        <v>14</v>
      </c>
      <c r="V79" s="729">
        <f>SUM(V62:V78)</f>
        <v>12</v>
      </c>
      <c r="W79" s="710">
        <v>18</v>
      </c>
      <c r="X79" s="729">
        <f>SUM(X62:X78)</f>
        <v>9</v>
      </c>
      <c r="Y79" s="710">
        <v>14</v>
      </c>
      <c r="Z79" s="729">
        <f>SUM(Z62:Z78)</f>
        <v>16</v>
      </c>
      <c r="AA79" s="710">
        <v>25</v>
      </c>
      <c r="AB79" s="766"/>
      <c r="AC79" s="766"/>
      <c r="AD79" s="78"/>
      <c r="AE79" s="79"/>
      <c r="AF79" s="79"/>
      <c r="AG79" s="80"/>
      <c r="AH79" s="38"/>
    </row>
    <row r="80" spans="1:37" s="482" customFormat="1" ht="37.200000000000003" customHeight="1" thickBot="1" x14ac:dyDescent="0.35">
      <c r="A80" s="1237" t="s">
        <v>242</v>
      </c>
      <c r="B80" s="1238"/>
      <c r="C80" s="764">
        <f t="shared" ref="C80:AA80" si="48">C60+C79</f>
        <v>12</v>
      </c>
      <c r="D80" s="764">
        <f t="shared" si="48"/>
        <v>19</v>
      </c>
      <c r="E80" s="764">
        <f t="shared" si="48"/>
        <v>0</v>
      </c>
      <c r="F80" s="764">
        <f t="shared" si="48"/>
        <v>1</v>
      </c>
      <c r="G80" s="764">
        <f t="shared" si="48"/>
        <v>108</v>
      </c>
      <c r="H80" s="764">
        <f t="shared" si="48"/>
        <v>3240</v>
      </c>
      <c r="I80" s="764">
        <f t="shared" si="48"/>
        <v>1106</v>
      </c>
      <c r="J80" s="764">
        <f t="shared" si="48"/>
        <v>572</v>
      </c>
      <c r="K80" s="764">
        <f t="shared" si="48"/>
        <v>0</v>
      </c>
      <c r="L80" s="764">
        <f t="shared" si="48"/>
        <v>0</v>
      </c>
      <c r="M80" s="764">
        <f t="shared" si="48"/>
        <v>534</v>
      </c>
      <c r="N80" s="764">
        <f t="shared" si="48"/>
        <v>330</v>
      </c>
      <c r="O80" s="764">
        <f t="shared" si="48"/>
        <v>2104</v>
      </c>
      <c r="P80" s="764">
        <f t="shared" si="48"/>
        <v>0</v>
      </c>
      <c r="Q80" s="765">
        <f t="shared" si="48"/>
        <v>0</v>
      </c>
      <c r="R80" s="764">
        <f t="shared" si="48"/>
        <v>0</v>
      </c>
      <c r="S80" s="765">
        <f t="shared" si="48"/>
        <v>0</v>
      </c>
      <c r="T80" s="764">
        <f t="shared" si="48"/>
        <v>20</v>
      </c>
      <c r="U80" s="768">
        <f t="shared" si="48"/>
        <v>30</v>
      </c>
      <c r="V80" s="764">
        <f t="shared" si="48"/>
        <v>20</v>
      </c>
      <c r="W80" s="768">
        <f t="shared" si="48"/>
        <v>30</v>
      </c>
      <c r="X80" s="764">
        <f t="shared" si="48"/>
        <v>15</v>
      </c>
      <c r="Y80" s="768">
        <f t="shared" si="48"/>
        <v>18</v>
      </c>
      <c r="Z80" s="764">
        <f t="shared" si="48"/>
        <v>20</v>
      </c>
      <c r="AA80" s="768">
        <f t="shared" si="48"/>
        <v>30</v>
      </c>
      <c r="AB80" s="766"/>
      <c r="AC80" s="766"/>
      <c r="AD80" s="766"/>
      <c r="AE80" s="487"/>
      <c r="AF80" s="487"/>
      <c r="AG80" s="791"/>
      <c r="AH80" s="791"/>
    </row>
    <row r="81" spans="1:37" s="482" customFormat="1" ht="27.6" customHeight="1" thickBot="1" x14ac:dyDescent="0.35">
      <c r="A81" s="1216" t="s">
        <v>230</v>
      </c>
      <c r="B81" s="1217"/>
      <c r="C81" s="1217"/>
      <c r="D81" s="1217"/>
      <c r="E81" s="1217"/>
      <c r="F81" s="1217"/>
      <c r="G81" s="1217"/>
      <c r="H81" s="1217"/>
      <c r="I81" s="1217"/>
      <c r="J81" s="1217"/>
      <c r="K81" s="1217"/>
      <c r="L81" s="1217"/>
      <c r="M81" s="1217"/>
      <c r="N81" s="1217"/>
      <c r="O81" s="1217"/>
      <c r="P81" s="1217"/>
      <c r="Q81" s="1217"/>
      <c r="R81" s="1217"/>
      <c r="S81" s="1217"/>
      <c r="T81" s="1217"/>
      <c r="U81" s="1217"/>
      <c r="V81" s="1217"/>
      <c r="W81" s="1217"/>
      <c r="X81" s="1217"/>
      <c r="Y81" s="1217"/>
      <c r="Z81" s="1217"/>
      <c r="AA81" s="1283"/>
      <c r="AB81" s="994"/>
      <c r="AC81" s="994"/>
      <c r="AD81" s="81"/>
      <c r="AE81" s="74"/>
      <c r="AF81" s="74"/>
      <c r="AG81" s="75"/>
      <c r="AH81" s="38"/>
      <c r="AI81" s="995"/>
      <c r="AJ81" s="996"/>
      <c r="AK81" s="996"/>
    </row>
    <row r="82" spans="1:37" s="767" customFormat="1" ht="19.2" customHeight="1" thickBot="1" x14ac:dyDescent="0.35">
      <c r="A82" s="532" t="s">
        <v>231</v>
      </c>
      <c r="B82" s="1225" t="s">
        <v>178</v>
      </c>
      <c r="C82" s="498"/>
      <c r="D82" s="499">
        <v>5</v>
      </c>
      <c r="E82" s="500"/>
      <c r="F82" s="633"/>
      <c r="G82" s="634">
        <v>4</v>
      </c>
      <c r="H82" s="696">
        <f>G82*30</f>
        <v>120</v>
      </c>
      <c r="I82" s="694">
        <v>44</v>
      </c>
      <c r="J82" s="638"/>
      <c r="K82" s="499"/>
      <c r="L82" s="635"/>
      <c r="M82" s="635"/>
      <c r="N82" s="636"/>
      <c r="O82" s="1023">
        <f>H82-I82</f>
        <v>76</v>
      </c>
      <c r="P82" s="1025"/>
      <c r="Q82" s="998"/>
      <c r="R82" s="997"/>
      <c r="S82" s="1026"/>
      <c r="T82" s="637"/>
      <c r="U82" s="792"/>
      <c r="V82" s="637"/>
      <c r="W82" s="792"/>
      <c r="X82" s="798">
        <v>3</v>
      </c>
      <c r="Y82" s="700" t="s">
        <v>234</v>
      </c>
      <c r="Z82" s="798"/>
      <c r="AA82" s="742"/>
      <c r="AB82" s="932">
        <f>I82/H82</f>
        <v>0.36666666666666664</v>
      </c>
      <c r="AC82" s="932" t="str">
        <f>IF(AB82&gt;50%,AB82,"")</f>
        <v/>
      </c>
      <c r="AD82" s="83"/>
      <c r="AE82" s="84"/>
      <c r="AF82" s="267">
        <v>4</v>
      </c>
      <c r="AG82" s="268"/>
      <c r="AH82" s="38"/>
      <c r="AI82" s="995"/>
      <c r="AJ82" s="996"/>
      <c r="AK82" s="996"/>
    </row>
    <row r="83" spans="1:37" s="482" customFormat="1" ht="19.2" customHeight="1" thickBot="1" x14ac:dyDescent="0.35">
      <c r="A83" s="533" t="s">
        <v>232</v>
      </c>
      <c r="B83" s="1226"/>
      <c r="C83" s="502"/>
      <c r="D83" s="503">
        <v>5</v>
      </c>
      <c r="E83" s="502"/>
      <c r="F83" s="504"/>
      <c r="G83" s="505">
        <v>4</v>
      </c>
      <c r="H83" s="506">
        <f>G83*30</f>
        <v>120</v>
      </c>
      <c r="I83" s="506">
        <v>44</v>
      </c>
      <c r="J83" s="693"/>
      <c r="K83" s="507"/>
      <c r="L83" s="508"/>
      <c r="M83" s="508"/>
      <c r="N83" s="639"/>
      <c r="O83" s="640">
        <f>H83-I83</f>
        <v>76</v>
      </c>
      <c r="P83" s="1027"/>
      <c r="Q83" s="1000"/>
      <c r="R83" s="999"/>
      <c r="S83" s="1001"/>
      <c r="T83" s="509"/>
      <c r="U83" s="743"/>
      <c r="V83" s="796"/>
      <c r="W83" s="797"/>
      <c r="X83" s="509">
        <v>3</v>
      </c>
      <c r="Y83" s="707" t="s">
        <v>234</v>
      </c>
      <c r="Z83" s="509"/>
      <c r="AA83" s="743"/>
      <c r="AB83" s="932">
        <f>I83/H83</f>
        <v>0.36666666666666664</v>
      </c>
      <c r="AC83" s="932"/>
      <c r="AD83" s="315"/>
      <c r="AE83" s="316"/>
      <c r="AF83" s="317">
        <v>4</v>
      </c>
      <c r="AG83" s="318"/>
      <c r="AH83" s="38"/>
      <c r="AI83" s="1002"/>
    </row>
    <row r="84" spans="1:37" s="482" customFormat="1" ht="19.2" customHeight="1" thickBot="1" x14ac:dyDescent="0.35">
      <c r="A84" s="534" t="s">
        <v>233</v>
      </c>
      <c r="B84" s="1227"/>
      <c r="C84" s="501"/>
      <c r="D84" s="641">
        <v>5</v>
      </c>
      <c r="E84" s="497"/>
      <c r="F84" s="642"/>
      <c r="G84" s="643">
        <v>4</v>
      </c>
      <c r="H84" s="697">
        <f>G84*30</f>
        <v>120</v>
      </c>
      <c r="I84" s="695">
        <v>44</v>
      </c>
      <c r="J84" s="647"/>
      <c r="K84" s="641"/>
      <c r="L84" s="644"/>
      <c r="M84" s="644"/>
      <c r="N84" s="645"/>
      <c r="O84" s="1024">
        <f>H84-I84</f>
        <v>76</v>
      </c>
      <c r="P84" s="799"/>
      <c r="Q84" s="1028"/>
      <c r="R84" s="647"/>
      <c r="S84" s="1029"/>
      <c r="T84" s="646"/>
      <c r="U84" s="793"/>
      <c r="V84" s="646"/>
      <c r="W84" s="793"/>
      <c r="X84" s="799">
        <v>3</v>
      </c>
      <c r="Y84" s="707" t="s">
        <v>234</v>
      </c>
      <c r="Z84" s="799"/>
      <c r="AA84" s="744"/>
      <c r="AB84" s="932">
        <f>I84/H84</f>
        <v>0.36666666666666664</v>
      </c>
      <c r="AC84" s="932" t="str">
        <f>IF(AB84&gt;50%,AB84,"")</f>
        <v/>
      </c>
      <c r="AD84" s="85"/>
      <c r="AE84" s="86"/>
      <c r="AF84" s="76">
        <v>4</v>
      </c>
      <c r="AG84" s="77"/>
      <c r="AH84" s="38"/>
      <c r="AI84" s="995"/>
      <c r="AJ84" s="996"/>
      <c r="AK84" s="996"/>
    </row>
    <row r="85" spans="1:37" s="481" customFormat="1" ht="26.4" customHeight="1" thickBot="1" x14ac:dyDescent="0.35">
      <c r="A85" s="1237" t="s">
        <v>177</v>
      </c>
      <c r="B85" s="1238"/>
      <c r="C85" s="730"/>
      <c r="D85" s="730">
        <v>3</v>
      </c>
      <c r="E85" s="730"/>
      <c r="F85" s="731"/>
      <c r="G85" s="732">
        <f t="shared" ref="G85:O85" si="49">SUM(G82:G84)</f>
        <v>12</v>
      </c>
      <c r="H85" s="732">
        <f t="shared" si="49"/>
        <v>360</v>
      </c>
      <c r="I85" s="732">
        <f t="shared" si="49"/>
        <v>132</v>
      </c>
      <c r="J85" s="732">
        <f t="shared" si="49"/>
        <v>0</v>
      </c>
      <c r="K85" s="732">
        <f t="shared" si="49"/>
        <v>0</v>
      </c>
      <c r="L85" s="732">
        <f t="shared" si="49"/>
        <v>0</v>
      </c>
      <c r="M85" s="732">
        <f t="shared" si="49"/>
        <v>0</v>
      </c>
      <c r="N85" s="732">
        <f t="shared" si="49"/>
        <v>0</v>
      </c>
      <c r="O85" s="732">
        <f t="shared" si="49"/>
        <v>228</v>
      </c>
      <c r="P85" s="1003">
        <f t="shared" ref="P85" si="50">SUM(P82:P84)</f>
        <v>0</v>
      </c>
      <c r="Q85" s="795"/>
      <c r="R85" s="1003">
        <f>SUM(R82:R84)</f>
        <v>0</v>
      </c>
      <c r="S85" s="795"/>
      <c r="T85" s="732">
        <f t="shared" ref="T85:X85" si="51">SUM(T82:T84)</f>
        <v>0</v>
      </c>
      <c r="U85" s="710"/>
      <c r="V85" s="732">
        <f t="shared" si="51"/>
        <v>0</v>
      </c>
      <c r="W85" s="710"/>
      <c r="X85" s="732">
        <f t="shared" si="51"/>
        <v>9</v>
      </c>
      <c r="Y85" s="710">
        <v>12</v>
      </c>
      <c r="Z85" s="732">
        <f t="shared" ref="Z85" si="52">SUM(Z82:Z84)</f>
        <v>0</v>
      </c>
      <c r="AA85" s="710"/>
      <c r="AB85" s="480"/>
      <c r="AC85" s="480"/>
      <c r="AD85" s="746"/>
      <c r="AE85" s="747"/>
      <c r="AF85" s="747"/>
      <c r="AG85" s="748"/>
      <c r="AH85" s="47"/>
    </row>
    <row r="86" spans="1:37" s="481" customFormat="1" ht="42.6" customHeight="1" thickBot="1" x14ac:dyDescent="0.35">
      <c r="A86" s="1223" t="s">
        <v>238</v>
      </c>
      <c r="B86" s="1224"/>
      <c r="C86" s="273">
        <f t="shared" ref="C86:F86" si="53">C80+C85</f>
        <v>12</v>
      </c>
      <c r="D86" s="273">
        <f t="shared" si="53"/>
        <v>22</v>
      </c>
      <c r="E86" s="273">
        <f t="shared" si="53"/>
        <v>0</v>
      </c>
      <c r="F86" s="273">
        <f t="shared" si="53"/>
        <v>1</v>
      </c>
      <c r="G86" s="273">
        <f>G80+G85</f>
        <v>120</v>
      </c>
      <c r="H86" s="273">
        <f t="shared" ref="H86:O86" si="54">H80+H85</f>
        <v>3600</v>
      </c>
      <c r="I86" s="273">
        <f t="shared" si="54"/>
        <v>1238</v>
      </c>
      <c r="J86" s="273">
        <f t="shared" si="54"/>
        <v>572</v>
      </c>
      <c r="K86" s="273">
        <f t="shared" si="54"/>
        <v>0</v>
      </c>
      <c r="L86" s="273">
        <f t="shared" si="54"/>
        <v>0</v>
      </c>
      <c r="M86" s="273">
        <f t="shared" si="54"/>
        <v>534</v>
      </c>
      <c r="N86" s="273">
        <f t="shared" si="54"/>
        <v>330</v>
      </c>
      <c r="O86" s="273">
        <f t="shared" si="54"/>
        <v>2332</v>
      </c>
      <c r="P86" s="954">
        <f t="shared" ref="P86:Q86" si="55">P80+P85</f>
        <v>0</v>
      </c>
      <c r="Q86" s="1004">
        <f t="shared" si="55"/>
        <v>0</v>
      </c>
      <c r="R86" s="954">
        <f>R80+R85</f>
        <v>0</v>
      </c>
      <c r="S86" s="1004">
        <f>S80+S85</f>
        <v>0</v>
      </c>
      <c r="T86" s="273">
        <f t="shared" ref="T86:AA86" si="56">T80+T85</f>
        <v>20</v>
      </c>
      <c r="U86" s="794">
        <f t="shared" si="56"/>
        <v>30</v>
      </c>
      <c r="V86" s="273">
        <f t="shared" si="56"/>
        <v>20</v>
      </c>
      <c r="W86" s="794">
        <f t="shared" si="56"/>
        <v>30</v>
      </c>
      <c r="X86" s="273">
        <f t="shared" si="56"/>
        <v>24</v>
      </c>
      <c r="Y86" s="794">
        <f t="shared" si="56"/>
        <v>30</v>
      </c>
      <c r="Z86" s="273">
        <f t="shared" si="56"/>
        <v>20</v>
      </c>
      <c r="AA86" s="794">
        <f t="shared" si="56"/>
        <v>30</v>
      </c>
      <c r="AB86" s="480"/>
      <c r="AC86" s="480"/>
      <c r="AD86" s="96">
        <f>SUM(AD50:AD85)</f>
        <v>30</v>
      </c>
      <c r="AE86" s="96">
        <f>SUM(AE50:AE85)</f>
        <v>30</v>
      </c>
      <c r="AF86" s="96">
        <f>SUM(AF50:AF85)</f>
        <v>30</v>
      </c>
      <c r="AG86" s="96">
        <f>SUM(AG50:AG85)</f>
        <v>30</v>
      </c>
      <c r="AH86" s="53">
        <f>SUM(AD86:AG86)</f>
        <v>120</v>
      </c>
    </row>
    <row r="87" spans="1:37" s="190" customFormat="1" ht="17.25" customHeight="1" thickBot="1" x14ac:dyDescent="0.35">
      <c r="A87" s="756"/>
      <c r="B87" s="756"/>
      <c r="C87" s="1228" t="s">
        <v>239</v>
      </c>
      <c r="D87" s="1229"/>
      <c r="E87" s="1229"/>
      <c r="F87" s="1229"/>
      <c r="G87" s="1229"/>
      <c r="H87" s="1229"/>
      <c r="I87" s="1229"/>
      <c r="J87" s="1229"/>
      <c r="K87" s="1229"/>
      <c r="L87" s="1229"/>
      <c r="M87" s="1229"/>
      <c r="N87" s="1229"/>
      <c r="O87" s="1230"/>
      <c r="P87" s="757">
        <f>SUM(P80,P85)</f>
        <v>0</v>
      </c>
      <c r="Q87" s="758"/>
      <c r="R87" s="757">
        <f>SUM(R80,R85)</f>
        <v>0</v>
      </c>
      <c r="S87" s="758"/>
      <c r="T87" s="759">
        <f>SUM(T80,T85)</f>
        <v>20</v>
      </c>
      <c r="U87" s="795"/>
      <c r="V87" s="759">
        <f>SUM(V80,V85)</f>
        <v>20</v>
      </c>
      <c r="W87" s="795"/>
      <c r="X87" s="759">
        <f>SUM(X80,X85)</f>
        <v>24</v>
      </c>
      <c r="Y87" s="795"/>
      <c r="Z87" s="759">
        <f>SUM(Z80,Z85)</f>
        <v>20</v>
      </c>
      <c r="AA87" s="795"/>
      <c r="AB87" s="760">
        <f t="shared" ref="AB87:AB93" si="57">SUM(T87:AA87)</f>
        <v>84</v>
      </c>
      <c r="AC87" s="761"/>
      <c r="AD87" s="761"/>
      <c r="AE87" s="761"/>
      <c r="AF87" s="761"/>
      <c r="AG87" s="761"/>
      <c r="AH87" s="762"/>
    </row>
    <row r="88" spans="1:37" s="190" customFormat="1" ht="17.25" customHeight="1" thickBot="1" x14ac:dyDescent="0.35">
      <c r="A88" s="763"/>
      <c r="B88" s="763"/>
      <c r="C88" s="1228" t="s">
        <v>240</v>
      </c>
      <c r="D88" s="1229"/>
      <c r="E88" s="1229"/>
      <c r="F88" s="1229"/>
      <c r="G88" s="1229"/>
      <c r="H88" s="1229"/>
      <c r="I88" s="1229"/>
      <c r="J88" s="1229"/>
      <c r="K88" s="1229"/>
      <c r="L88" s="1229"/>
      <c r="M88" s="1229"/>
      <c r="N88" s="1229"/>
      <c r="O88" s="1230"/>
      <c r="P88" s="1231"/>
      <c r="Q88" s="1232"/>
      <c r="R88" s="1231"/>
      <c r="S88" s="1232"/>
      <c r="T88" s="1231">
        <v>9</v>
      </c>
      <c r="U88" s="1232"/>
      <c r="V88" s="1233">
        <v>8</v>
      </c>
      <c r="W88" s="1232"/>
      <c r="X88" s="1233">
        <v>8</v>
      </c>
      <c r="Y88" s="1232"/>
      <c r="Z88" s="1233">
        <v>6</v>
      </c>
      <c r="AA88" s="1232"/>
      <c r="AB88" s="760">
        <f t="shared" si="57"/>
        <v>31</v>
      </c>
      <c r="AC88" s="761"/>
      <c r="AD88" s="761"/>
      <c r="AE88" s="761"/>
      <c r="AF88" s="761"/>
      <c r="AG88" s="761"/>
      <c r="AH88" s="762"/>
    </row>
    <row r="89" spans="1:37" s="190" customFormat="1" ht="17.25" customHeight="1" thickBot="1" x14ac:dyDescent="0.35">
      <c r="A89" s="763"/>
      <c r="B89" s="763"/>
      <c r="C89" s="1234" t="s">
        <v>241</v>
      </c>
      <c r="D89" s="1235"/>
      <c r="E89" s="1235"/>
      <c r="F89" s="1235"/>
      <c r="G89" s="1235"/>
      <c r="H89" s="1235"/>
      <c r="I89" s="1235"/>
      <c r="J89" s="1235"/>
      <c r="K89" s="1235"/>
      <c r="L89" s="1235"/>
      <c r="M89" s="1235"/>
      <c r="N89" s="1235"/>
      <c r="O89" s="1236"/>
      <c r="P89" s="1005"/>
      <c r="Q89" s="1005"/>
      <c r="R89" s="1005"/>
      <c r="S89" s="1005"/>
      <c r="T89" s="1231">
        <v>15</v>
      </c>
      <c r="U89" s="1231"/>
      <c r="V89" s="1231"/>
      <c r="W89" s="1232"/>
      <c r="X89" s="1233">
        <v>12</v>
      </c>
      <c r="Y89" s="1231"/>
      <c r="Z89" s="1231"/>
      <c r="AA89" s="1232"/>
      <c r="AB89" s="760">
        <f t="shared" si="57"/>
        <v>27</v>
      </c>
      <c r="AC89" s="761"/>
      <c r="AD89" s="761"/>
      <c r="AE89" s="761"/>
      <c r="AF89" s="761"/>
      <c r="AG89" s="761"/>
      <c r="AH89" s="762"/>
    </row>
    <row r="90" spans="1:37" s="481" customFormat="1" ht="18" x14ac:dyDescent="0.3">
      <c r="A90" s="605"/>
      <c r="C90" s="1276" t="s">
        <v>293</v>
      </c>
      <c r="D90" s="1277"/>
      <c r="E90" s="1277"/>
      <c r="F90" s="1277"/>
      <c r="G90" s="1277"/>
      <c r="H90" s="1277"/>
      <c r="I90" s="1277"/>
      <c r="J90" s="1277"/>
      <c r="K90" s="1277"/>
      <c r="L90" s="1277"/>
      <c r="M90" s="1277"/>
      <c r="N90" s="1277"/>
      <c r="O90" s="1006">
        <f>SUM(T90:AA90)</f>
        <v>12</v>
      </c>
      <c r="P90" s="1007"/>
      <c r="Q90" s="1008"/>
      <c r="R90" s="1007"/>
      <c r="S90" s="1008"/>
      <c r="T90" s="800">
        <v>3</v>
      </c>
      <c r="U90" s="801"/>
      <c r="V90" s="802">
        <v>3</v>
      </c>
      <c r="W90" s="749"/>
      <c r="X90" s="802">
        <v>1</v>
      </c>
      <c r="Y90" s="801"/>
      <c r="Z90" s="802">
        <v>5</v>
      </c>
      <c r="AA90" s="801"/>
      <c r="AB90" s="760">
        <f t="shared" si="57"/>
        <v>12</v>
      </c>
      <c r="AC90" s="480"/>
      <c r="AD90" s="487"/>
      <c r="AE90" s="487"/>
      <c r="AF90" s="791"/>
      <c r="AG90" s="791"/>
      <c r="AH90" s="1010"/>
    </row>
    <row r="91" spans="1:37" s="481" customFormat="1" ht="18" x14ac:dyDescent="0.3">
      <c r="A91" s="480"/>
      <c r="C91" s="1272" t="s">
        <v>77</v>
      </c>
      <c r="D91" s="1273"/>
      <c r="E91" s="1273"/>
      <c r="F91" s="1273"/>
      <c r="G91" s="1273"/>
      <c r="H91" s="1273"/>
      <c r="I91" s="1273"/>
      <c r="J91" s="1273"/>
      <c r="K91" s="1273"/>
      <c r="L91" s="1273"/>
      <c r="M91" s="1273"/>
      <c r="N91" s="1273"/>
      <c r="O91" s="1011">
        <f>SUM(T91:AA91)</f>
        <v>22</v>
      </c>
      <c r="P91" s="1012"/>
      <c r="Q91" s="1013"/>
      <c r="R91" s="1012"/>
      <c r="S91" s="1013"/>
      <c r="T91" s="651">
        <v>6</v>
      </c>
      <c r="U91" s="753"/>
      <c r="V91" s="230">
        <v>6</v>
      </c>
      <c r="W91" s="750"/>
      <c r="X91" s="230">
        <v>7</v>
      </c>
      <c r="Y91" s="753"/>
      <c r="Z91" s="230">
        <v>3</v>
      </c>
      <c r="AA91" s="753"/>
      <c r="AB91" s="760">
        <f t="shared" si="57"/>
        <v>22</v>
      </c>
      <c r="AC91" s="480"/>
      <c r="AD91" s="487"/>
      <c r="AE91" s="487"/>
      <c r="AF91" s="791"/>
      <c r="AG91" s="791"/>
      <c r="AH91" s="480"/>
    </row>
    <row r="92" spans="1:37" s="481" customFormat="1" ht="18" x14ac:dyDescent="0.3">
      <c r="A92" s="480"/>
      <c r="C92" s="1272" t="s">
        <v>294</v>
      </c>
      <c r="D92" s="1273"/>
      <c r="E92" s="1273"/>
      <c r="F92" s="1273"/>
      <c r="G92" s="1273"/>
      <c r="H92" s="1273"/>
      <c r="I92" s="1273"/>
      <c r="J92" s="1273"/>
      <c r="K92" s="1273"/>
      <c r="L92" s="1273"/>
      <c r="M92" s="1273"/>
      <c r="N92" s="1273"/>
      <c r="O92" s="1011">
        <f>SUM(T92:AA92)</f>
        <v>0</v>
      </c>
      <c r="P92" s="1012"/>
      <c r="Q92" s="1009"/>
      <c r="R92" s="1012"/>
      <c r="S92" s="1009"/>
      <c r="T92" s="41"/>
      <c r="U92" s="754"/>
      <c r="V92" s="41"/>
      <c r="W92" s="751"/>
      <c r="X92" s="41"/>
      <c r="Y92" s="754"/>
      <c r="Z92" s="41"/>
      <c r="AA92" s="754"/>
      <c r="AB92" s="760">
        <f t="shared" si="57"/>
        <v>0</v>
      </c>
      <c r="AC92" s="480"/>
      <c r="AD92" s="487"/>
      <c r="AE92" s="487"/>
      <c r="AF92" s="791"/>
      <c r="AG92" s="791"/>
      <c r="AH92" s="480"/>
    </row>
    <row r="93" spans="1:37" s="481" customFormat="1" ht="14.55" customHeight="1" thickBot="1" x14ac:dyDescent="0.35">
      <c r="A93" s="480"/>
      <c r="C93" s="1274" t="s">
        <v>79</v>
      </c>
      <c r="D93" s="1275"/>
      <c r="E93" s="1275"/>
      <c r="F93" s="1275"/>
      <c r="G93" s="1275"/>
      <c r="H93" s="1275"/>
      <c r="I93" s="1275"/>
      <c r="J93" s="1275"/>
      <c r="K93" s="1275"/>
      <c r="L93" s="1275"/>
      <c r="M93" s="1275"/>
      <c r="N93" s="1275"/>
      <c r="O93" s="1014">
        <f>SUM(T93:AA93)</f>
        <v>1</v>
      </c>
      <c r="P93" s="1015"/>
      <c r="Q93" s="1016"/>
      <c r="R93" s="1015"/>
      <c r="S93" s="1016"/>
      <c r="T93" s="48"/>
      <c r="U93" s="755"/>
      <c r="V93" s="48"/>
      <c r="W93" s="752"/>
      <c r="X93" s="48"/>
      <c r="Y93" s="755"/>
      <c r="Z93" s="48">
        <v>1</v>
      </c>
      <c r="AA93" s="755"/>
      <c r="AB93" s="760">
        <f t="shared" si="57"/>
        <v>1</v>
      </c>
      <c r="AC93" s="480"/>
      <c r="AD93" s="487"/>
      <c r="AE93" s="483"/>
      <c r="AF93" s="791"/>
      <c r="AG93" s="791"/>
      <c r="AH93" s="480"/>
    </row>
    <row r="94" spans="1:37" ht="15.6" x14ac:dyDescent="0.3">
      <c r="A94" s="762"/>
      <c r="B94" s="843"/>
      <c r="C94" s="1017"/>
      <c r="D94" s="1018"/>
      <c r="E94" s="1018"/>
      <c r="F94" s="843"/>
      <c r="G94" s="1018"/>
      <c r="H94" s="762"/>
      <c r="I94" s="762"/>
      <c r="J94" s="762"/>
      <c r="K94" s="762"/>
      <c r="L94" s="762"/>
      <c r="M94" s="762"/>
      <c r="N94" s="762"/>
      <c r="O94" s="762"/>
      <c r="P94" s="762"/>
      <c r="Q94" s="762"/>
      <c r="R94" s="762"/>
      <c r="S94" s="762"/>
      <c r="T94" s="762"/>
      <c r="U94" s="762"/>
    </row>
    <row r="95" spans="1:37" s="190" customFormat="1" ht="15.6" customHeight="1" thickBot="1" x14ac:dyDescent="0.35">
      <c r="A95" s="1143" t="s">
        <v>245</v>
      </c>
      <c r="B95" s="1143"/>
      <c r="C95" s="1143"/>
      <c r="D95" s="1143"/>
      <c r="E95" s="1143"/>
      <c r="F95" s="1143"/>
      <c r="G95" s="1143"/>
      <c r="H95" s="1143"/>
      <c r="I95" s="1143"/>
      <c r="J95" s="1143"/>
      <c r="K95" s="1143"/>
      <c r="L95" s="1143"/>
      <c r="M95" s="1143"/>
      <c r="N95" s="1143"/>
      <c r="O95" s="1143"/>
      <c r="P95" s="803"/>
      <c r="Q95" s="803"/>
      <c r="R95" s="803"/>
      <c r="S95" s="803"/>
      <c r="T95" s="803"/>
      <c r="U95" s="803"/>
      <c r="V95" s="803"/>
      <c r="W95" s="803"/>
      <c r="X95" s="803"/>
      <c r="Y95" s="803"/>
      <c r="Z95" s="803"/>
      <c r="AA95" s="803"/>
      <c r="AB95" s="356"/>
      <c r="AC95" s="356"/>
      <c r="AD95" s="356"/>
      <c r="AE95" s="356"/>
      <c r="AF95" s="356"/>
      <c r="AG95" s="356"/>
      <c r="AH95" s="762"/>
    </row>
    <row r="96" spans="1:37" s="190" customFormat="1" ht="15.6" x14ac:dyDescent="0.3">
      <c r="A96" s="804"/>
      <c r="B96" s="1144" t="s">
        <v>112</v>
      </c>
      <c r="C96" s="1144"/>
      <c r="D96" s="1144"/>
      <c r="E96" s="1144"/>
      <c r="F96" s="1144"/>
      <c r="G96" s="1144"/>
      <c r="H96" s="1144"/>
      <c r="I96" s="1144"/>
      <c r="J96" s="1144"/>
      <c r="K96" s="1144"/>
      <c r="L96" s="1144"/>
      <c r="M96" s="1144"/>
      <c r="N96" s="1144"/>
      <c r="O96" s="1145"/>
      <c r="P96" s="486"/>
      <c r="Q96" s="486"/>
      <c r="R96" s="486"/>
      <c r="S96" s="486"/>
      <c r="T96" s="486"/>
      <c r="U96" s="486"/>
      <c r="V96" s="486"/>
      <c r="W96" s="486"/>
      <c r="X96" s="486"/>
      <c r="Y96" s="486"/>
      <c r="Z96" s="486"/>
      <c r="AA96" s="486"/>
      <c r="AB96" s="356"/>
      <c r="AC96" s="356"/>
      <c r="AD96" s="356"/>
      <c r="AE96" s="356"/>
      <c r="AF96" s="356"/>
      <c r="AG96" s="356"/>
      <c r="AH96" s="762"/>
    </row>
    <row r="97" spans="1:34" s="190" customFormat="1" ht="15.6" x14ac:dyDescent="0.3">
      <c r="A97" s="805">
        <v>1</v>
      </c>
      <c r="B97" s="1146" t="s">
        <v>246</v>
      </c>
      <c r="C97" s="1146"/>
      <c r="D97" s="1146"/>
      <c r="E97" s="1146"/>
      <c r="F97" s="1146"/>
      <c r="G97" s="1146"/>
      <c r="H97" s="1146"/>
      <c r="I97" s="1146"/>
      <c r="J97" s="1146"/>
      <c r="K97" s="1146"/>
      <c r="L97" s="1146"/>
      <c r="M97" s="1146"/>
      <c r="N97" s="1146"/>
      <c r="O97" s="1147"/>
      <c r="P97" s="486"/>
      <c r="Q97" s="486"/>
      <c r="R97" s="486"/>
      <c r="S97" s="486"/>
      <c r="T97" s="486"/>
      <c r="U97" s="486"/>
      <c r="V97" s="486"/>
      <c r="W97" s="486"/>
      <c r="X97" s="486"/>
      <c r="Y97" s="486"/>
      <c r="Z97" s="486"/>
      <c r="AA97" s="486"/>
      <c r="AB97" s="356"/>
      <c r="AC97" s="356"/>
      <c r="AD97" s="356"/>
      <c r="AE97" s="356"/>
      <c r="AF97" s="356"/>
      <c r="AG97" s="356"/>
      <c r="AH97" s="762"/>
    </row>
    <row r="98" spans="1:34" s="190" customFormat="1" ht="15.6" x14ac:dyDescent="0.3">
      <c r="A98" s="805">
        <v>2</v>
      </c>
      <c r="B98" s="1146" t="s">
        <v>247</v>
      </c>
      <c r="C98" s="1146"/>
      <c r="D98" s="1146"/>
      <c r="E98" s="1146"/>
      <c r="F98" s="1146"/>
      <c r="G98" s="1146"/>
      <c r="H98" s="1146"/>
      <c r="I98" s="1146"/>
      <c r="J98" s="1146"/>
      <c r="K98" s="1146"/>
      <c r="L98" s="1146"/>
      <c r="M98" s="1146"/>
      <c r="N98" s="1146"/>
      <c r="O98" s="1147"/>
      <c r="P98" s="486"/>
      <c r="Q98" s="486"/>
      <c r="R98" s="486"/>
      <c r="S98" s="486"/>
      <c r="T98" s="486"/>
      <c r="U98" s="486"/>
      <c r="V98" s="486"/>
      <c r="W98" s="486"/>
      <c r="X98" s="486"/>
      <c r="Y98" s="486"/>
      <c r="Z98" s="486"/>
      <c r="AA98" s="486"/>
      <c r="AB98" s="356"/>
      <c r="AC98" s="356"/>
      <c r="AD98" s="356"/>
      <c r="AE98" s="356"/>
      <c r="AF98" s="356"/>
      <c r="AG98" s="356"/>
      <c r="AH98" s="762"/>
    </row>
    <row r="99" spans="1:34" s="190" customFormat="1" ht="15.6" x14ac:dyDescent="0.3">
      <c r="A99" s="805"/>
      <c r="B99" s="1139"/>
      <c r="C99" s="1139"/>
      <c r="D99" s="1139"/>
      <c r="E99" s="1139"/>
      <c r="F99" s="1139"/>
      <c r="G99" s="1139"/>
      <c r="H99" s="1139"/>
      <c r="I99" s="1139"/>
      <c r="J99" s="1139"/>
      <c r="K99" s="1139"/>
      <c r="L99" s="1139"/>
      <c r="M99" s="1139"/>
      <c r="N99" s="1139"/>
      <c r="O99" s="1140"/>
      <c r="P99" s="486"/>
      <c r="Q99" s="486"/>
      <c r="R99" s="486"/>
      <c r="S99" s="486"/>
      <c r="T99" s="486"/>
      <c r="U99" s="486"/>
      <c r="V99" s="486"/>
      <c r="W99" s="486"/>
      <c r="X99" s="486"/>
      <c r="Y99" s="486"/>
      <c r="Z99" s="486"/>
      <c r="AA99" s="486"/>
      <c r="AB99" s="356"/>
      <c r="AC99" s="356"/>
      <c r="AD99" s="356"/>
      <c r="AE99" s="356"/>
      <c r="AF99" s="356"/>
      <c r="AG99" s="356"/>
      <c r="AH99" s="762"/>
    </row>
    <row r="100" spans="1:34" s="190" customFormat="1" ht="15.6" x14ac:dyDescent="0.3">
      <c r="A100" s="805"/>
      <c r="B100" s="1139"/>
      <c r="C100" s="1139"/>
      <c r="D100" s="1139"/>
      <c r="E100" s="1139"/>
      <c r="F100" s="1139"/>
      <c r="G100" s="1139"/>
      <c r="H100" s="1139"/>
      <c r="I100" s="1139"/>
      <c r="J100" s="1139"/>
      <c r="K100" s="1139"/>
      <c r="L100" s="1139"/>
      <c r="M100" s="1139"/>
      <c r="N100" s="1139"/>
      <c r="O100" s="1140"/>
      <c r="P100" s="486"/>
      <c r="Q100" s="486"/>
      <c r="R100" s="486"/>
      <c r="S100" s="486"/>
      <c r="T100" s="486"/>
      <c r="U100" s="486"/>
      <c r="V100" s="486"/>
      <c r="W100" s="486"/>
      <c r="X100" s="486"/>
      <c r="Y100" s="486"/>
      <c r="Z100" s="486"/>
      <c r="AA100" s="486"/>
      <c r="AB100" s="356"/>
      <c r="AC100" s="356"/>
      <c r="AD100" s="356"/>
      <c r="AE100" s="356"/>
      <c r="AF100" s="356"/>
      <c r="AG100" s="356"/>
      <c r="AH100" s="762"/>
    </row>
    <row r="101" spans="1:34" s="190" customFormat="1" ht="16.2" thickBot="1" x14ac:dyDescent="0.35">
      <c r="A101" s="806"/>
      <c r="B101" s="1141"/>
      <c r="C101" s="1141"/>
      <c r="D101" s="1141"/>
      <c r="E101" s="1141"/>
      <c r="F101" s="1141"/>
      <c r="G101" s="1141"/>
      <c r="H101" s="1141"/>
      <c r="I101" s="1141"/>
      <c r="J101" s="1141"/>
      <c r="K101" s="1141"/>
      <c r="L101" s="1141"/>
      <c r="M101" s="1141"/>
      <c r="N101" s="1141"/>
      <c r="O101" s="1142"/>
      <c r="P101" s="486"/>
      <c r="Q101" s="486"/>
      <c r="R101" s="486"/>
      <c r="S101" s="486"/>
      <c r="T101" s="486"/>
      <c r="U101" s="486"/>
      <c r="V101" s="486"/>
      <c r="W101" s="486"/>
      <c r="X101" s="486"/>
      <c r="Y101" s="486"/>
      <c r="Z101" s="486"/>
      <c r="AA101" s="486"/>
      <c r="AB101" s="356"/>
      <c r="AC101" s="356"/>
      <c r="AD101" s="356"/>
      <c r="AE101" s="356"/>
      <c r="AF101" s="356"/>
      <c r="AG101" s="356"/>
      <c r="AH101" s="762"/>
    </row>
    <row r="102" spans="1:34" s="190" customFormat="1" ht="15.6" x14ac:dyDescent="0.3">
      <c r="A102" s="804"/>
      <c r="B102" s="1144" t="s">
        <v>113</v>
      </c>
      <c r="C102" s="1144"/>
      <c r="D102" s="1144"/>
      <c r="E102" s="1144"/>
      <c r="F102" s="1144"/>
      <c r="G102" s="1144"/>
      <c r="H102" s="1144"/>
      <c r="I102" s="1144"/>
      <c r="J102" s="1144"/>
      <c r="K102" s="1144"/>
      <c r="L102" s="1144"/>
      <c r="M102" s="1144"/>
      <c r="N102" s="1144"/>
      <c r="O102" s="1145"/>
      <c r="P102" s="486"/>
      <c r="Q102" s="486"/>
      <c r="R102" s="486"/>
      <c r="S102" s="486"/>
      <c r="T102" s="486"/>
      <c r="U102" s="486"/>
      <c r="V102" s="486"/>
      <c r="W102" s="486"/>
      <c r="X102" s="486"/>
      <c r="Y102" s="486"/>
      <c r="Z102" s="486"/>
      <c r="AA102" s="486"/>
      <c r="AB102" s="356"/>
      <c r="AC102" s="356"/>
      <c r="AD102" s="356"/>
      <c r="AE102" s="356"/>
      <c r="AF102" s="356"/>
      <c r="AG102" s="356"/>
      <c r="AH102" s="762"/>
    </row>
    <row r="103" spans="1:34" s="190" customFormat="1" ht="15.6" x14ac:dyDescent="0.3">
      <c r="A103" s="805">
        <v>1</v>
      </c>
      <c r="B103" s="1139"/>
      <c r="C103" s="1139"/>
      <c r="D103" s="1139"/>
      <c r="E103" s="1139"/>
      <c r="F103" s="1139"/>
      <c r="G103" s="1139"/>
      <c r="H103" s="1139"/>
      <c r="I103" s="1139"/>
      <c r="J103" s="1139"/>
      <c r="K103" s="1139"/>
      <c r="L103" s="1139"/>
      <c r="M103" s="1139"/>
      <c r="N103" s="1139"/>
      <c r="O103" s="1140"/>
      <c r="P103" s="486"/>
      <c r="Q103" s="486"/>
      <c r="R103" s="486"/>
      <c r="S103" s="486"/>
      <c r="T103" s="486"/>
      <c r="U103" s="486"/>
      <c r="V103" s="486"/>
      <c r="W103" s="486"/>
      <c r="X103" s="486"/>
      <c r="Y103" s="486"/>
      <c r="Z103" s="486"/>
      <c r="AA103" s="486"/>
      <c r="AB103" s="356"/>
      <c r="AC103" s="356"/>
      <c r="AD103" s="356"/>
      <c r="AE103" s="356"/>
      <c r="AF103" s="356"/>
      <c r="AG103" s="356"/>
      <c r="AH103" s="762"/>
    </row>
    <row r="104" spans="1:34" s="190" customFormat="1" ht="15.6" x14ac:dyDescent="0.3">
      <c r="A104" s="805"/>
      <c r="B104" s="1139"/>
      <c r="C104" s="1139"/>
      <c r="D104" s="1139"/>
      <c r="E104" s="1139"/>
      <c r="F104" s="1139"/>
      <c r="G104" s="1139"/>
      <c r="H104" s="1139"/>
      <c r="I104" s="1139"/>
      <c r="J104" s="1139"/>
      <c r="K104" s="1139"/>
      <c r="L104" s="1139"/>
      <c r="M104" s="1139"/>
      <c r="N104" s="1139"/>
      <c r="O104" s="1140"/>
      <c r="P104" s="486"/>
      <c r="Q104" s="486"/>
      <c r="R104" s="486"/>
      <c r="S104" s="486"/>
      <c r="T104" s="486"/>
      <c r="U104" s="486"/>
      <c r="V104" s="486"/>
      <c r="W104" s="486"/>
      <c r="X104" s="486"/>
      <c r="Y104" s="486"/>
      <c r="Z104" s="486"/>
      <c r="AA104" s="486"/>
      <c r="AB104" s="356"/>
      <c r="AC104" s="356"/>
      <c r="AD104" s="356"/>
      <c r="AE104" s="356"/>
      <c r="AF104" s="356"/>
      <c r="AG104" s="356"/>
      <c r="AH104" s="762"/>
    </row>
    <row r="105" spans="1:34" s="190" customFormat="1" ht="15.6" x14ac:dyDescent="0.3">
      <c r="A105" s="805"/>
      <c r="B105" s="1139"/>
      <c r="C105" s="1139"/>
      <c r="D105" s="1139"/>
      <c r="E105" s="1139"/>
      <c r="F105" s="1139"/>
      <c r="G105" s="1139"/>
      <c r="H105" s="1139"/>
      <c r="I105" s="1139"/>
      <c r="J105" s="1139"/>
      <c r="K105" s="1139"/>
      <c r="L105" s="1139"/>
      <c r="M105" s="1139"/>
      <c r="N105" s="1139"/>
      <c r="O105" s="1140"/>
      <c r="P105" s="486"/>
      <c r="Q105" s="486"/>
      <c r="R105" s="486"/>
      <c r="S105" s="486"/>
      <c r="T105" s="486"/>
      <c r="U105" s="486"/>
      <c r="V105" s="486"/>
      <c r="W105" s="486"/>
      <c r="X105" s="486"/>
      <c r="Y105" s="486"/>
      <c r="Z105" s="486"/>
      <c r="AA105" s="486"/>
      <c r="AB105" s="356"/>
      <c r="AC105" s="356"/>
      <c r="AD105" s="356"/>
      <c r="AE105" s="356"/>
      <c r="AF105" s="356"/>
      <c r="AG105" s="356"/>
      <c r="AH105" s="762"/>
    </row>
    <row r="106" spans="1:34" s="190" customFormat="1" ht="15.6" x14ac:dyDescent="0.3">
      <c r="A106" s="805"/>
      <c r="B106" s="1139"/>
      <c r="C106" s="1139"/>
      <c r="D106" s="1139"/>
      <c r="E106" s="1139"/>
      <c r="F106" s="1139"/>
      <c r="G106" s="1139"/>
      <c r="H106" s="1139"/>
      <c r="I106" s="1139"/>
      <c r="J106" s="1139"/>
      <c r="K106" s="1139"/>
      <c r="L106" s="1139"/>
      <c r="M106" s="1139"/>
      <c r="N106" s="1139"/>
      <c r="O106" s="1140"/>
      <c r="P106" s="486"/>
      <c r="Q106" s="486"/>
      <c r="R106" s="486"/>
      <c r="S106" s="486"/>
      <c r="T106" s="486"/>
      <c r="U106" s="486"/>
      <c r="V106" s="486"/>
      <c r="W106" s="486"/>
      <c r="X106" s="486"/>
      <c r="Y106" s="486"/>
      <c r="Z106" s="486"/>
      <c r="AA106" s="486"/>
      <c r="AB106" s="356"/>
      <c r="AC106" s="356"/>
      <c r="AD106" s="356"/>
      <c r="AE106" s="356"/>
      <c r="AF106" s="356"/>
      <c r="AG106" s="356"/>
      <c r="AH106" s="762"/>
    </row>
    <row r="107" spans="1:34" s="190" customFormat="1" ht="16.2" thickBot="1" x14ac:dyDescent="0.35">
      <c r="A107" s="806"/>
      <c r="B107" s="1141"/>
      <c r="C107" s="1141"/>
      <c r="D107" s="1141"/>
      <c r="E107" s="1141"/>
      <c r="F107" s="1141"/>
      <c r="G107" s="1141"/>
      <c r="H107" s="1141"/>
      <c r="I107" s="1141"/>
      <c r="J107" s="1141"/>
      <c r="K107" s="1141"/>
      <c r="L107" s="1141"/>
      <c r="M107" s="1141"/>
      <c r="N107" s="1141"/>
      <c r="O107" s="1142"/>
      <c r="P107" s="486"/>
      <c r="Q107" s="486"/>
      <c r="R107" s="486"/>
      <c r="S107" s="486"/>
      <c r="T107" s="486"/>
      <c r="U107" s="486"/>
      <c r="V107" s="486"/>
      <c r="W107" s="486"/>
      <c r="X107" s="486"/>
      <c r="Y107" s="486"/>
      <c r="Z107" s="486"/>
      <c r="AA107" s="486"/>
      <c r="AB107" s="356"/>
      <c r="AC107" s="356"/>
      <c r="AD107" s="356"/>
      <c r="AE107" s="356"/>
      <c r="AF107" s="356"/>
      <c r="AG107" s="356"/>
      <c r="AH107" s="762"/>
    </row>
    <row r="108" spans="1:34" s="190" customFormat="1" ht="15.6" x14ac:dyDescent="0.3">
      <c r="A108" s="804"/>
      <c r="B108" s="1144" t="s">
        <v>114</v>
      </c>
      <c r="C108" s="1144"/>
      <c r="D108" s="1144"/>
      <c r="E108" s="1144"/>
      <c r="F108" s="1144"/>
      <c r="G108" s="1144"/>
      <c r="H108" s="1144"/>
      <c r="I108" s="1144"/>
      <c r="J108" s="1144"/>
      <c r="K108" s="1144"/>
      <c r="L108" s="1144"/>
      <c r="M108" s="1144"/>
      <c r="N108" s="1144"/>
      <c r="O108" s="1145"/>
      <c r="P108" s="486"/>
      <c r="Q108" s="486"/>
      <c r="R108" s="486"/>
      <c r="S108" s="486"/>
      <c r="T108" s="486"/>
      <c r="U108" s="486"/>
      <c r="V108" s="486"/>
      <c r="W108" s="486"/>
      <c r="X108" s="486"/>
      <c r="Y108" s="486"/>
      <c r="Z108" s="486"/>
      <c r="AA108" s="486"/>
      <c r="AB108" s="356"/>
      <c r="AC108" s="356"/>
      <c r="AD108" s="356"/>
      <c r="AE108" s="356"/>
      <c r="AF108" s="356"/>
      <c r="AG108" s="356"/>
      <c r="AH108" s="762"/>
    </row>
    <row r="109" spans="1:34" s="190" customFormat="1" ht="15.6" x14ac:dyDescent="0.3">
      <c r="A109" s="805">
        <v>1</v>
      </c>
      <c r="B109" s="1139"/>
      <c r="C109" s="1139"/>
      <c r="D109" s="1139"/>
      <c r="E109" s="1139"/>
      <c r="F109" s="1139"/>
      <c r="G109" s="1139"/>
      <c r="H109" s="1139"/>
      <c r="I109" s="1139"/>
      <c r="J109" s="1139"/>
      <c r="K109" s="1139"/>
      <c r="L109" s="1139"/>
      <c r="M109" s="1139"/>
      <c r="N109" s="1139"/>
      <c r="O109" s="1140"/>
      <c r="P109" s="486"/>
      <c r="Q109" s="486"/>
      <c r="R109" s="486"/>
      <c r="S109" s="486"/>
      <c r="T109" s="486"/>
      <c r="U109" s="486"/>
      <c r="V109" s="486"/>
      <c r="W109" s="486"/>
      <c r="X109" s="486"/>
      <c r="Y109" s="486"/>
      <c r="Z109" s="486"/>
      <c r="AA109" s="486"/>
      <c r="AB109" s="356"/>
      <c r="AC109" s="356"/>
      <c r="AD109" s="356"/>
      <c r="AE109" s="356"/>
      <c r="AF109" s="356"/>
      <c r="AG109" s="356"/>
      <c r="AH109" s="762"/>
    </row>
    <row r="110" spans="1:34" s="190" customFormat="1" ht="15.6" x14ac:dyDescent="0.3">
      <c r="A110" s="805"/>
      <c r="B110" s="1139"/>
      <c r="C110" s="1139"/>
      <c r="D110" s="1139"/>
      <c r="E110" s="1139"/>
      <c r="F110" s="1139"/>
      <c r="G110" s="1139"/>
      <c r="H110" s="1139"/>
      <c r="I110" s="1139"/>
      <c r="J110" s="1139"/>
      <c r="K110" s="1139"/>
      <c r="L110" s="1139"/>
      <c r="M110" s="1139"/>
      <c r="N110" s="1139"/>
      <c r="O110" s="1140"/>
      <c r="P110" s="486"/>
      <c r="Q110" s="486"/>
      <c r="R110" s="486"/>
      <c r="S110" s="486"/>
      <c r="T110" s="486"/>
      <c r="U110" s="486"/>
      <c r="V110" s="486"/>
      <c r="W110" s="486"/>
      <c r="X110" s="486"/>
      <c r="Y110" s="486"/>
      <c r="Z110" s="486"/>
      <c r="AA110" s="486"/>
      <c r="AB110" s="356"/>
      <c r="AC110" s="356"/>
      <c r="AD110" s="356"/>
      <c r="AE110" s="356"/>
      <c r="AF110" s="356"/>
      <c r="AG110" s="356"/>
      <c r="AH110" s="762"/>
    </row>
    <row r="111" spans="1:34" s="190" customFormat="1" ht="15.6" x14ac:dyDescent="0.3">
      <c r="A111" s="805"/>
      <c r="B111" s="1139"/>
      <c r="C111" s="1139"/>
      <c r="D111" s="1139"/>
      <c r="E111" s="1139"/>
      <c r="F111" s="1139"/>
      <c r="G111" s="1139"/>
      <c r="H111" s="1139"/>
      <c r="I111" s="1139"/>
      <c r="J111" s="1139"/>
      <c r="K111" s="1139"/>
      <c r="L111" s="1139"/>
      <c r="M111" s="1139"/>
      <c r="N111" s="1139"/>
      <c r="O111" s="1140"/>
      <c r="P111" s="486"/>
      <c r="Q111" s="486"/>
      <c r="R111" s="486"/>
      <c r="S111" s="486"/>
      <c r="T111" s="486"/>
      <c r="U111" s="486"/>
      <c r="V111" s="486"/>
      <c r="W111" s="486"/>
      <c r="X111" s="486"/>
      <c r="Y111" s="486"/>
      <c r="Z111" s="486"/>
      <c r="AA111" s="486"/>
      <c r="AB111" s="356"/>
      <c r="AC111" s="356"/>
      <c r="AD111" s="356"/>
      <c r="AE111" s="356"/>
      <c r="AF111" s="356"/>
      <c r="AG111" s="356"/>
      <c r="AH111" s="762"/>
    </row>
    <row r="112" spans="1:34" s="190" customFormat="1" ht="15.6" x14ac:dyDescent="0.3">
      <c r="A112" s="805"/>
      <c r="B112" s="1139"/>
      <c r="C112" s="1139"/>
      <c r="D112" s="1139"/>
      <c r="E112" s="1139"/>
      <c r="F112" s="1139"/>
      <c r="G112" s="1139"/>
      <c r="H112" s="1139"/>
      <c r="I112" s="1139"/>
      <c r="J112" s="1139"/>
      <c r="K112" s="1139"/>
      <c r="L112" s="1139"/>
      <c r="M112" s="1139"/>
      <c r="N112" s="1139"/>
      <c r="O112" s="1140"/>
      <c r="P112" s="486"/>
      <c r="Q112" s="486"/>
      <c r="R112" s="486"/>
      <c r="S112" s="486"/>
      <c r="T112" s="486"/>
      <c r="U112" s="486"/>
      <c r="V112" s="486"/>
      <c r="W112" s="486"/>
      <c r="X112" s="486"/>
      <c r="Y112" s="486"/>
      <c r="Z112" s="486"/>
      <c r="AA112" s="486"/>
      <c r="AB112" s="356"/>
      <c r="AC112" s="356"/>
      <c r="AD112" s="356"/>
      <c r="AE112" s="356"/>
      <c r="AF112" s="356"/>
      <c r="AG112" s="356"/>
      <c r="AH112" s="762"/>
    </row>
    <row r="113" spans="1:34" s="190" customFormat="1" ht="16.2" thickBot="1" x14ac:dyDescent="0.35">
      <c r="A113" s="806"/>
      <c r="B113" s="1141"/>
      <c r="C113" s="1141"/>
      <c r="D113" s="1141"/>
      <c r="E113" s="1141"/>
      <c r="F113" s="1141"/>
      <c r="G113" s="1141"/>
      <c r="H113" s="1141"/>
      <c r="I113" s="1141"/>
      <c r="J113" s="1141"/>
      <c r="K113" s="1141"/>
      <c r="L113" s="1141"/>
      <c r="M113" s="1141"/>
      <c r="N113" s="1141"/>
      <c r="O113" s="1142"/>
      <c r="P113" s="486"/>
      <c r="Q113" s="486"/>
      <c r="R113" s="486"/>
      <c r="S113" s="486"/>
      <c r="T113" s="486"/>
      <c r="U113" s="486"/>
      <c r="V113" s="486"/>
      <c r="W113" s="486"/>
      <c r="X113" s="486"/>
      <c r="Y113" s="486"/>
      <c r="Z113" s="486"/>
      <c r="AA113" s="486"/>
      <c r="AB113" s="356"/>
      <c r="AC113" s="356"/>
      <c r="AD113" s="356"/>
      <c r="AE113" s="356"/>
      <c r="AF113" s="356"/>
      <c r="AG113" s="356"/>
      <c r="AH113" s="762"/>
    </row>
    <row r="114" spans="1:34" s="190" customFormat="1" ht="15.6" x14ac:dyDescent="0.3">
      <c r="A114" s="762"/>
      <c r="B114" s="762"/>
      <c r="C114" s="807"/>
      <c r="D114" s="807"/>
      <c r="E114" s="762"/>
      <c r="F114" s="762"/>
      <c r="G114" s="762"/>
      <c r="H114" s="762"/>
      <c r="I114" s="762"/>
      <c r="K114" s="808"/>
      <c r="L114" s="808"/>
      <c r="M114" s="809"/>
      <c r="N114" s="810"/>
      <c r="O114" s="810"/>
      <c r="P114" s="811"/>
      <c r="Q114" s="811"/>
      <c r="R114" s="811"/>
      <c r="S114" s="811"/>
      <c r="T114" s="811"/>
      <c r="U114" s="811"/>
      <c r="V114" s="811"/>
      <c r="W114" s="811"/>
      <c r="X114" s="812"/>
      <c r="Y114" s="812"/>
      <c r="Z114" s="356"/>
      <c r="AA114" s="356"/>
      <c r="AB114" s="813"/>
      <c r="AC114" s="356"/>
      <c r="AD114" s="356"/>
      <c r="AE114" s="356"/>
      <c r="AF114" s="356"/>
      <c r="AG114" s="356"/>
      <c r="AH114" s="762"/>
    </row>
    <row r="115" spans="1:34" s="190" customFormat="1" ht="15.6" x14ac:dyDescent="0.3">
      <c r="A115" s="1143" t="s">
        <v>248</v>
      </c>
      <c r="B115" s="1143"/>
      <c r="C115" s="1143"/>
      <c r="D115" s="1143"/>
      <c r="E115" s="1143"/>
      <c r="F115" s="1143"/>
      <c r="G115" s="1143"/>
      <c r="H115" s="1143"/>
      <c r="I115" s="1143"/>
      <c r="J115" s="1143"/>
      <c r="K115" s="1143"/>
      <c r="L115" s="1143"/>
      <c r="M115" s="1143"/>
      <c r="N115" s="1143"/>
      <c r="O115" s="1143"/>
      <c r="P115" s="811"/>
      <c r="Q115" s="811"/>
      <c r="R115" s="811"/>
      <c r="S115" s="811"/>
      <c r="T115" s="812"/>
      <c r="U115" s="812"/>
      <c r="V115" s="356"/>
      <c r="W115" s="356"/>
      <c r="X115" s="813"/>
      <c r="Y115" s="356"/>
      <c r="Z115" s="356"/>
      <c r="AA115" s="356"/>
      <c r="AB115" s="356"/>
      <c r="AC115" s="356"/>
      <c r="AD115" s="762"/>
    </row>
    <row r="116" spans="1:34" s="190" customFormat="1" ht="15.6" customHeight="1" x14ac:dyDescent="0.3">
      <c r="A116" s="814" t="s">
        <v>251</v>
      </c>
      <c r="B116" s="815"/>
      <c r="C116" s="815"/>
      <c r="D116" s="815"/>
      <c r="E116" s="815"/>
      <c r="F116" s="815"/>
      <c r="G116" s="815"/>
      <c r="H116" s="815"/>
      <c r="I116" s="815"/>
      <c r="J116" s="815"/>
      <c r="K116" s="815"/>
      <c r="L116" s="815"/>
      <c r="M116" s="815"/>
      <c r="N116" s="815"/>
      <c r="O116" s="815"/>
      <c r="P116" s="811"/>
      <c r="Q116" s="811"/>
      <c r="R116" s="811"/>
      <c r="S116" s="811"/>
      <c r="T116" s="812"/>
      <c r="U116" s="812"/>
      <c r="V116" s="356"/>
      <c r="W116" s="356"/>
      <c r="X116" s="813"/>
      <c r="Y116" s="356"/>
      <c r="Z116" s="356"/>
      <c r="AA116" s="356"/>
      <c r="AB116" s="356"/>
      <c r="AC116" s="356"/>
      <c r="AD116" s="762"/>
    </row>
    <row r="117" spans="1:34" s="190" customFormat="1" ht="15.6" x14ac:dyDescent="0.3">
      <c r="A117" s="814" t="s">
        <v>249</v>
      </c>
      <c r="B117" s="815"/>
      <c r="C117" s="815"/>
      <c r="D117" s="815"/>
      <c r="E117" s="815"/>
      <c r="F117" s="815"/>
      <c r="G117" s="815"/>
      <c r="H117" s="815"/>
      <c r="I117" s="815"/>
      <c r="J117" s="815"/>
      <c r="K117" s="815"/>
      <c r="L117" s="815"/>
      <c r="M117" s="815"/>
      <c r="N117" s="815"/>
      <c r="O117" s="815"/>
      <c r="P117" s="811"/>
      <c r="Q117" s="811"/>
      <c r="R117" s="811"/>
      <c r="S117" s="811"/>
      <c r="T117" s="812"/>
      <c r="U117" s="812"/>
      <c r="V117" s="356"/>
      <c r="W117" s="356"/>
      <c r="X117" s="813"/>
      <c r="Y117" s="356"/>
      <c r="Z117" s="356"/>
      <c r="AA117" s="356"/>
      <c r="AB117" s="356"/>
      <c r="AC117" s="356"/>
      <c r="AD117" s="762"/>
    </row>
    <row r="118" spans="1:34" s="190" customFormat="1" ht="15.6" x14ac:dyDescent="0.3">
      <c r="A118" s="816" t="s">
        <v>250</v>
      </c>
      <c r="B118" s="815"/>
      <c r="C118" s="815"/>
      <c r="D118" s="815"/>
      <c r="E118" s="815"/>
      <c r="F118" s="815"/>
      <c r="G118" s="815"/>
      <c r="H118" s="815"/>
      <c r="I118" s="815"/>
      <c r="J118" s="815"/>
      <c r="K118" s="815"/>
      <c r="L118" s="815"/>
      <c r="M118" s="815"/>
      <c r="N118" s="815"/>
      <c r="O118" s="815"/>
      <c r="P118" s="811"/>
      <c r="Q118" s="811"/>
      <c r="R118" s="811"/>
      <c r="S118" s="811"/>
      <c r="T118" s="812"/>
      <c r="U118" s="812"/>
      <c r="V118" s="356"/>
      <c r="W118" s="356"/>
      <c r="X118" s="813"/>
      <c r="Y118" s="356"/>
      <c r="Z118" s="356"/>
      <c r="AA118" s="356"/>
      <c r="AB118" s="356"/>
      <c r="AC118" s="356"/>
      <c r="AD118" s="762"/>
    </row>
    <row r="119" spans="1:34" s="38" customFormat="1" ht="15.6" x14ac:dyDescent="0.3">
      <c r="A119" s="36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173"/>
    </row>
    <row r="120" spans="1:34" s="38" customFormat="1" ht="18" x14ac:dyDescent="0.35">
      <c r="A120" s="57"/>
      <c r="B120" s="58" t="s">
        <v>80</v>
      </c>
      <c r="C120" s="269" t="s">
        <v>80</v>
      </c>
      <c r="D120" s="269"/>
      <c r="E120" s="269"/>
      <c r="F120" s="269"/>
      <c r="G120" s="269"/>
      <c r="H120" s="269"/>
      <c r="I120" s="269"/>
      <c r="J120" s="269"/>
      <c r="K120" s="97" t="s">
        <v>80</v>
      </c>
      <c r="L120" s="97"/>
      <c r="M120" s="97"/>
      <c r="N120" s="97"/>
      <c r="O120" s="97"/>
      <c r="P120" s="97"/>
      <c r="Q120" s="97"/>
      <c r="R120" s="97"/>
      <c r="S120" s="97"/>
      <c r="X120" s="176"/>
      <c r="Y120" s="49"/>
      <c r="Z120" s="49"/>
      <c r="AA120" s="49"/>
      <c r="AB120" s="49"/>
    </row>
    <row r="121" spans="1:34" s="38" customFormat="1" ht="18" x14ac:dyDescent="0.35">
      <c r="A121" s="57"/>
      <c r="B121" s="59" t="s">
        <v>183</v>
      </c>
      <c r="C121" s="52" t="s">
        <v>98</v>
      </c>
      <c r="D121" s="52"/>
      <c r="E121" s="52"/>
      <c r="F121" s="52"/>
      <c r="G121" s="52"/>
      <c r="H121" s="52"/>
      <c r="I121" s="52"/>
      <c r="J121" s="52"/>
      <c r="K121" s="87" t="s">
        <v>128</v>
      </c>
      <c r="L121" s="87"/>
      <c r="M121" s="87"/>
      <c r="N121" s="87"/>
      <c r="O121" s="87"/>
      <c r="P121" s="87"/>
      <c r="Q121" s="87"/>
      <c r="R121" s="87"/>
      <c r="S121" s="87"/>
      <c r="X121" s="177"/>
      <c r="Y121" s="49"/>
      <c r="Z121" s="49"/>
      <c r="AA121" s="49"/>
      <c r="AB121" s="49"/>
    </row>
    <row r="122" spans="1:34" s="38" customFormat="1" ht="18" x14ac:dyDescent="0.35">
      <c r="A122" s="57"/>
      <c r="B122" s="59" t="s">
        <v>126</v>
      </c>
      <c r="C122" s="52" t="s">
        <v>96</v>
      </c>
      <c r="D122" s="52"/>
      <c r="E122" s="52"/>
      <c r="F122" s="52"/>
      <c r="G122" s="52"/>
      <c r="H122" s="52"/>
      <c r="I122" s="52"/>
      <c r="J122" s="52"/>
      <c r="K122" s="87" t="s">
        <v>131</v>
      </c>
      <c r="L122" s="87"/>
      <c r="M122" s="87"/>
      <c r="N122" s="87"/>
      <c r="O122" s="87"/>
      <c r="P122" s="87"/>
      <c r="Q122" s="87"/>
      <c r="R122" s="87"/>
      <c r="S122" s="87"/>
      <c r="X122" s="177"/>
      <c r="Y122" s="49"/>
      <c r="Z122" s="49"/>
      <c r="AA122" s="49"/>
      <c r="AB122" s="49"/>
    </row>
    <row r="123" spans="1:34" s="38" customFormat="1" ht="18" x14ac:dyDescent="0.35">
      <c r="A123" s="57"/>
      <c r="B123" s="59" t="s">
        <v>97</v>
      </c>
      <c r="C123" s="52" t="s">
        <v>97</v>
      </c>
      <c r="D123" s="52"/>
      <c r="E123" s="52"/>
      <c r="F123" s="52"/>
      <c r="G123" s="52"/>
      <c r="H123" s="52"/>
      <c r="I123" s="52"/>
      <c r="J123" s="52"/>
      <c r="K123" s="87" t="s">
        <v>133</v>
      </c>
      <c r="L123" s="87"/>
      <c r="M123" s="87"/>
      <c r="N123" s="87"/>
      <c r="O123" s="87"/>
      <c r="P123" s="87"/>
      <c r="Q123" s="87"/>
      <c r="R123" s="87"/>
      <c r="S123" s="87"/>
      <c r="X123" s="177"/>
      <c r="Y123" s="49"/>
      <c r="Z123" s="49"/>
      <c r="AA123" s="49"/>
      <c r="AB123" s="49"/>
    </row>
    <row r="124" spans="1:34" s="38" customFormat="1" ht="18" x14ac:dyDescent="0.35">
      <c r="A124" s="57"/>
      <c r="B124" s="148" t="s">
        <v>132</v>
      </c>
      <c r="C124" s="52" t="s">
        <v>134</v>
      </c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0"/>
      <c r="P124" s="50"/>
      <c r="Q124" s="50"/>
      <c r="R124" s="50"/>
      <c r="S124" s="50"/>
      <c r="X124" s="178"/>
      <c r="Y124" s="49"/>
      <c r="Z124" s="49"/>
      <c r="AA124" s="49"/>
      <c r="AB124" s="49"/>
    </row>
    <row r="125" spans="1:34" s="38" customFormat="1" ht="18" x14ac:dyDescent="0.35">
      <c r="A125" s="57"/>
      <c r="B125" s="51"/>
      <c r="C125" s="50"/>
      <c r="D125" s="50"/>
      <c r="E125" s="50"/>
      <c r="F125" s="57"/>
      <c r="G125" s="57"/>
      <c r="H125" s="50"/>
      <c r="I125" s="50"/>
      <c r="J125" s="50"/>
      <c r="K125" s="57"/>
      <c r="L125" s="57"/>
      <c r="M125" s="57"/>
      <c r="N125" s="57"/>
      <c r="O125" s="50"/>
      <c r="P125" s="50"/>
      <c r="Q125" s="50"/>
      <c r="R125" s="50"/>
      <c r="S125" s="50"/>
      <c r="X125" s="178"/>
      <c r="Y125" s="49"/>
      <c r="Z125" s="49"/>
      <c r="AA125" s="49"/>
      <c r="AB125" s="49"/>
    </row>
    <row r="126" spans="1:34" s="38" customFormat="1" ht="18" x14ac:dyDescent="0.35">
      <c r="A126" s="57"/>
      <c r="C126" s="50"/>
      <c r="K126" s="98" t="s">
        <v>80</v>
      </c>
      <c r="L126" s="98"/>
      <c r="M126" s="98"/>
      <c r="N126" s="98"/>
      <c r="O126" s="98"/>
      <c r="P126" s="98"/>
      <c r="Q126" s="98"/>
      <c r="R126" s="98"/>
      <c r="S126" s="98"/>
      <c r="X126" s="179"/>
      <c r="Y126" s="49"/>
      <c r="Z126" s="49"/>
      <c r="AA126" s="49"/>
      <c r="AB126" s="49"/>
    </row>
    <row r="127" spans="1:34" s="38" customFormat="1" ht="18" x14ac:dyDescent="0.35">
      <c r="A127" s="57"/>
      <c r="C127" s="52"/>
      <c r="K127" s="99" t="s">
        <v>103</v>
      </c>
      <c r="L127" s="99"/>
      <c r="M127" s="99"/>
      <c r="N127" s="99"/>
      <c r="O127" s="99"/>
      <c r="P127" s="99"/>
      <c r="Q127" s="99"/>
      <c r="R127" s="99"/>
      <c r="S127" s="99"/>
      <c r="X127" s="180"/>
      <c r="Y127" s="49"/>
      <c r="Z127" s="49"/>
      <c r="AA127" s="49"/>
      <c r="AB127" s="49"/>
    </row>
    <row r="128" spans="1:34" s="38" customFormat="1" ht="18" x14ac:dyDescent="0.35">
      <c r="A128" s="57"/>
      <c r="C128" s="52"/>
      <c r="K128" s="99" t="s">
        <v>104</v>
      </c>
      <c r="L128" s="99"/>
      <c r="M128" s="99"/>
      <c r="N128" s="99"/>
      <c r="O128" s="99"/>
      <c r="P128" s="99"/>
      <c r="Q128" s="99"/>
      <c r="R128" s="99"/>
      <c r="S128" s="99"/>
      <c r="X128" s="180"/>
      <c r="Y128" s="49"/>
      <c r="Z128" s="49"/>
      <c r="AA128" s="49"/>
      <c r="AB128" s="49"/>
    </row>
    <row r="129" spans="1:28" s="38" customFormat="1" ht="18" x14ac:dyDescent="0.35">
      <c r="A129" s="57"/>
      <c r="C129" s="60"/>
      <c r="K129" s="99" t="s">
        <v>105</v>
      </c>
      <c r="L129" s="99"/>
      <c r="M129" s="99"/>
      <c r="N129" s="99"/>
      <c r="O129" s="99"/>
      <c r="P129" s="99"/>
      <c r="Q129" s="99"/>
      <c r="R129" s="99"/>
      <c r="S129" s="99"/>
      <c r="X129" s="180"/>
      <c r="Y129" s="49"/>
      <c r="Z129" s="49"/>
      <c r="AA129" s="49"/>
      <c r="AB129" s="49"/>
    </row>
    <row r="130" spans="1:28" s="38" customFormat="1" ht="18" x14ac:dyDescent="0.35">
      <c r="A130" s="57"/>
      <c r="C130" s="50"/>
      <c r="K130" s="87" t="s">
        <v>133</v>
      </c>
      <c r="L130" s="87"/>
      <c r="M130" s="87"/>
      <c r="N130" s="87"/>
      <c r="O130" s="87"/>
      <c r="P130" s="87"/>
      <c r="Q130" s="87"/>
      <c r="R130" s="87"/>
      <c r="S130" s="87"/>
      <c r="X130" s="177"/>
      <c r="Y130" s="49"/>
      <c r="Z130" s="49"/>
      <c r="AA130" s="49"/>
      <c r="AB130" s="49"/>
    </row>
    <row r="131" spans="1:28" ht="15.6" x14ac:dyDescent="0.3">
      <c r="M131" s="762"/>
      <c r="N131" s="190"/>
      <c r="O131" s="190"/>
      <c r="P131" s="190"/>
      <c r="Q131" s="190"/>
      <c r="R131" s="190"/>
      <c r="S131" s="190"/>
      <c r="T131" s="190"/>
      <c r="U131" s="190"/>
      <c r="V131" s="479"/>
      <c r="W131" s="479"/>
      <c r="X131" s="1019"/>
      <c r="Y131" s="1019"/>
      <c r="Z131" s="1019"/>
      <c r="AA131" s="1019"/>
    </row>
  </sheetData>
  <mergeCells count="88">
    <mergeCell ref="A1:AA1"/>
    <mergeCell ref="A2:A7"/>
    <mergeCell ref="B2:B7"/>
    <mergeCell ref="C2:F2"/>
    <mergeCell ref="G2:G7"/>
    <mergeCell ref="H2:O2"/>
    <mergeCell ref="P2:AA2"/>
    <mergeCell ref="C3:C7"/>
    <mergeCell ref="D3:D7"/>
    <mergeCell ref="E3:F3"/>
    <mergeCell ref="X3:AA4"/>
    <mergeCell ref="E4:E7"/>
    <mergeCell ref="F4:F7"/>
    <mergeCell ref="I4:I7"/>
    <mergeCell ref="J4:M4"/>
    <mergeCell ref="J5:J7"/>
    <mergeCell ref="K5:K7"/>
    <mergeCell ref="L5:L7"/>
    <mergeCell ref="M5:M7"/>
    <mergeCell ref="P5:Q5"/>
    <mergeCell ref="H3:H7"/>
    <mergeCell ref="I3:M3"/>
    <mergeCell ref="N3:N7"/>
    <mergeCell ref="O3:O7"/>
    <mergeCell ref="P3:S4"/>
    <mergeCell ref="T3:W4"/>
    <mergeCell ref="X5:Y5"/>
    <mergeCell ref="Z5:AA5"/>
    <mergeCell ref="P6:Q6"/>
    <mergeCell ref="R6:S6"/>
    <mergeCell ref="T6:U6"/>
    <mergeCell ref="V6:W6"/>
    <mergeCell ref="X6:Y6"/>
    <mergeCell ref="Z6:AA6"/>
    <mergeCell ref="R5:S5"/>
    <mergeCell ref="T5:U5"/>
    <mergeCell ref="V5:W5"/>
    <mergeCell ref="AD48:AG48"/>
    <mergeCell ref="A9:AA9"/>
    <mergeCell ref="AB9:AB10"/>
    <mergeCell ref="A10:AA10"/>
    <mergeCell ref="A26:AA26"/>
    <mergeCell ref="A32:AA32"/>
    <mergeCell ref="A42:AA42"/>
    <mergeCell ref="C87:O87"/>
    <mergeCell ref="A47:AA47"/>
    <mergeCell ref="A48:AA48"/>
    <mergeCell ref="A49:AA49"/>
    <mergeCell ref="A61:AA61"/>
    <mergeCell ref="A80:B80"/>
    <mergeCell ref="A81:AA81"/>
    <mergeCell ref="B82:B84"/>
    <mergeCell ref="A85:B85"/>
    <mergeCell ref="A86:B86"/>
    <mergeCell ref="C91:N91"/>
    <mergeCell ref="C88:O88"/>
    <mergeCell ref="P88:Q88"/>
    <mergeCell ref="R88:S88"/>
    <mergeCell ref="T88:U88"/>
    <mergeCell ref="Z88:AA88"/>
    <mergeCell ref="C89:O89"/>
    <mergeCell ref="T89:W89"/>
    <mergeCell ref="X89:AA89"/>
    <mergeCell ref="C90:N90"/>
    <mergeCell ref="V88:W88"/>
    <mergeCell ref="X88:Y88"/>
    <mergeCell ref="B104:O104"/>
    <mergeCell ref="C92:N92"/>
    <mergeCell ref="C93:N93"/>
    <mergeCell ref="A95:O95"/>
    <mergeCell ref="B96:O96"/>
    <mergeCell ref="B97:O97"/>
    <mergeCell ref="B98:O98"/>
    <mergeCell ref="B99:O99"/>
    <mergeCell ref="B100:O100"/>
    <mergeCell ref="B101:O101"/>
    <mergeCell ref="B102:O102"/>
    <mergeCell ref="B103:O103"/>
    <mergeCell ref="B111:O111"/>
    <mergeCell ref="B112:O112"/>
    <mergeCell ref="B113:O113"/>
    <mergeCell ref="A115:O115"/>
    <mergeCell ref="B105:O105"/>
    <mergeCell ref="B106:O106"/>
    <mergeCell ref="B107:O107"/>
    <mergeCell ref="B108:O108"/>
    <mergeCell ref="B109:O109"/>
    <mergeCell ref="B110:O110"/>
  </mergeCells>
  <pageMargins left="0.7" right="0.7" top="0.75" bottom="0.75" header="0.3" footer="0.3"/>
  <pageSetup paperSize="9" scale="41" orientation="portrait" r:id="rId1"/>
  <rowBreaks count="1" manualBreakCount="1">
    <brk id="80" max="2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6</vt:i4>
      </vt:variant>
    </vt:vector>
  </HeadingPairs>
  <TitlesOfParts>
    <vt:vector size="12" baseType="lpstr">
      <vt:lpstr>титул</vt:lpstr>
      <vt:lpstr>Навчальний план</vt:lpstr>
      <vt:lpstr>титул зфн</vt:lpstr>
      <vt:lpstr>НП зфн</vt:lpstr>
      <vt:lpstr>титул 9кл</vt:lpstr>
      <vt:lpstr>НП 9кл</vt:lpstr>
      <vt:lpstr>'Навчальний план'!Область_друку</vt:lpstr>
      <vt:lpstr>'НП 9кл'!Область_друку</vt:lpstr>
      <vt:lpstr>'НП зфн'!Область_друку</vt:lpstr>
      <vt:lpstr>титул!Область_друку</vt:lpstr>
      <vt:lpstr>'титул 9кл'!Область_друку</vt:lpstr>
      <vt:lpstr>'титул зфн'!Область_друку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2025-09-12T06:08:43Z</cp:lastPrinted>
  <dcterms:created xsi:type="dcterms:W3CDTF">2023-02-03T09:14:54Z</dcterms:created>
  <dcterms:modified xsi:type="dcterms:W3CDTF">2026-08-31T09:50:17Z</dcterms:modified>
</cp:coreProperties>
</file>