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виправлені НП G13\"/>
    </mc:Choice>
  </mc:AlternateContent>
  <bookViews>
    <workbookView xWindow="0" yWindow="0" windowWidth="23040" windowHeight="9072" activeTab="5"/>
  </bookViews>
  <sheets>
    <sheet name="Графік ОП дфн ФМБ G13 ХТ" sheetId="2" r:id="rId1"/>
    <sheet name=" НП дфн ФМБ G13 ХТ" sheetId="6" r:id="rId2"/>
    <sheet name="Графік ОП зфн ФМБ G13 ХТ" sheetId="4" r:id="rId3"/>
    <sheet name="НП зфн ФМБ G13 ХТ" sheetId="7" r:id="rId4"/>
    <sheet name="Графік ОП БЗСО ФМБ G13 ХТ" sheetId="8" r:id="rId5"/>
    <sheet name="НП БЗСО ФМБ G13 ХТ" sheetId="9" r:id="rId6"/>
  </sheets>
  <definedNames>
    <definedName name="_xlnm.Print_Area" localSheetId="1">' НП дфн ФМБ G13 ХТ'!$A$1:$Y$98</definedName>
    <definedName name="_xlnm.Print_Area" localSheetId="4">'Графік ОП БЗСО ФМБ G13 ХТ'!$A$1:$BI$39</definedName>
    <definedName name="_xlnm.Print_Area" localSheetId="0">'Графік ОП дфн ФМБ G13 ХТ'!$A$1:$BI$41</definedName>
    <definedName name="_xlnm.Print_Area" localSheetId="2">'Графік ОП зфн ФМБ G13 ХТ'!$A$1:$BJ$41</definedName>
    <definedName name="_xlnm.Print_Area" localSheetId="3">'НП зфн ФМБ G13 ХТ'!$A$1:$Y$82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9" i="9" l="1"/>
  <c r="AE39" i="9" s="1"/>
  <c r="S39" i="9"/>
  <c r="Q39" i="9"/>
  <c r="I39" i="9"/>
  <c r="H39" i="9"/>
  <c r="U34" i="9"/>
  <c r="U35" i="9"/>
  <c r="U36" i="9"/>
  <c r="AD102" i="9"/>
  <c r="O102" i="9"/>
  <c r="AD101" i="9"/>
  <c r="O101" i="9"/>
  <c r="AD100" i="9"/>
  <c r="O100" i="9"/>
  <c r="AD99" i="9"/>
  <c r="O99" i="9"/>
  <c r="F95" i="9"/>
  <c r="E95" i="9"/>
  <c r="D95" i="9"/>
  <c r="C95" i="9"/>
  <c r="AK94" i="9"/>
  <c r="AJ94" i="9"/>
  <c r="AI94" i="9"/>
  <c r="AH94" i="9"/>
  <c r="AG94" i="9"/>
  <c r="AB94" i="9"/>
  <c r="Z94" i="9"/>
  <c r="X94" i="9"/>
  <c r="V94" i="9"/>
  <c r="T94" i="9"/>
  <c r="I94" i="9"/>
  <c r="G94" i="9"/>
  <c r="H93" i="9"/>
  <c r="O93" i="9" s="1"/>
  <c r="AE92" i="9"/>
  <c r="AF92" i="9" s="1"/>
  <c r="H92" i="9"/>
  <c r="O92" i="9" s="1"/>
  <c r="H91" i="9"/>
  <c r="H94" i="9" s="1"/>
  <c r="AC89" i="9"/>
  <c r="AC95" i="9" s="1"/>
  <c r="AA89" i="9"/>
  <c r="AA95" i="9" s="1"/>
  <c r="Y89" i="9"/>
  <c r="Y95" i="9" s="1"/>
  <c r="W89" i="9"/>
  <c r="W95" i="9" s="1"/>
  <c r="U89" i="9"/>
  <c r="U95" i="9" s="1"/>
  <c r="F89" i="9"/>
  <c r="E89" i="9"/>
  <c r="D89" i="9"/>
  <c r="C89" i="9"/>
  <c r="AB88" i="9"/>
  <c r="Z88" i="9"/>
  <c r="X88" i="9"/>
  <c r="V88" i="9"/>
  <c r="T88" i="9"/>
  <c r="N88" i="9"/>
  <c r="M88" i="9"/>
  <c r="K88" i="9"/>
  <c r="J88" i="9"/>
  <c r="G88" i="9"/>
  <c r="H87" i="9"/>
  <c r="O87" i="9" s="1"/>
  <c r="I86" i="9"/>
  <c r="H86" i="9"/>
  <c r="O86" i="9" s="1"/>
  <c r="I85" i="9"/>
  <c r="O85" i="9" s="1"/>
  <c r="H85" i="9"/>
  <c r="I84" i="9"/>
  <c r="H84" i="9"/>
  <c r="O84" i="9" s="1"/>
  <c r="AF83" i="9"/>
  <c r="I83" i="9"/>
  <c r="H83" i="9"/>
  <c r="I82" i="9"/>
  <c r="AE82" i="9" s="1"/>
  <c r="AF82" i="9" s="1"/>
  <c r="H82" i="9"/>
  <c r="I81" i="9"/>
  <c r="H81" i="9"/>
  <c r="O81" i="9" s="1"/>
  <c r="I80" i="9"/>
  <c r="H80" i="9"/>
  <c r="O80" i="9" s="1"/>
  <c r="I79" i="9"/>
  <c r="H79" i="9"/>
  <c r="O79" i="9" s="1"/>
  <c r="I78" i="9"/>
  <c r="H78" i="9"/>
  <c r="AE78" i="9" s="1"/>
  <c r="AF78" i="9" s="1"/>
  <c r="I77" i="9"/>
  <c r="H77" i="9"/>
  <c r="O77" i="9" s="1"/>
  <c r="I76" i="9"/>
  <c r="H76" i="9"/>
  <c r="O76" i="9" s="1"/>
  <c r="I75" i="9"/>
  <c r="O75" i="9" s="1"/>
  <c r="H75" i="9"/>
  <c r="I74" i="9"/>
  <c r="H74" i="9"/>
  <c r="O74" i="9" s="1"/>
  <c r="I73" i="9"/>
  <c r="AE73" i="9" s="1"/>
  <c r="AF73" i="9" s="1"/>
  <c r="H73" i="9"/>
  <c r="O73" i="9" s="1"/>
  <c r="I72" i="9"/>
  <c r="AE72" i="9" s="1"/>
  <c r="AF72" i="9" s="1"/>
  <c r="H72" i="9"/>
  <c r="I71" i="9"/>
  <c r="AE71" i="9" s="1"/>
  <c r="AF71" i="9" s="1"/>
  <c r="H71" i="9"/>
  <c r="I70" i="9"/>
  <c r="H70" i="9"/>
  <c r="AE70" i="9" s="1"/>
  <c r="AF70" i="9" s="1"/>
  <c r="I69" i="9"/>
  <c r="AE69" i="9" s="1"/>
  <c r="AF69" i="9" s="1"/>
  <c r="H69" i="9"/>
  <c r="I68" i="9"/>
  <c r="AE68" i="9" s="1"/>
  <c r="AF68" i="9" s="1"/>
  <c r="H68" i="9"/>
  <c r="I67" i="9"/>
  <c r="O67" i="9" s="1"/>
  <c r="H67" i="9"/>
  <c r="I66" i="9"/>
  <c r="H66" i="9"/>
  <c r="O66" i="9" s="1"/>
  <c r="AB64" i="9"/>
  <c r="AB89" i="9" s="1"/>
  <c r="AB95" i="9" s="1"/>
  <c r="AB96" i="9" s="1"/>
  <c r="Z64" i="9"/>
  <c r="Z89" i="9" s="1"/>
  <c r="Z95" i="9" s="1"/>
  <c r="Z96" i="9" s="1"/>
  <c r="X64" i="9"/>
  <c r="X89" i="9" s="1"/>
  <c r="X95" i="9" s="1"/>
  <c r="X96" i="9" s="1"/>
  <c r="V64" i="9"/>
  <c r="T64" i="9"/>
  <c r="T89" i="9" s="1"/>
  <c r="T95" i="9" s="1"/>
  <c r="T96" i="9" s="1"/>
  <c r="N64" i="9"/>
  <c r="M64" i="9"/>
  <c r="K64" i="9"/>
  <c r="K95" i="9" s="1"/>
  <c r="J64" i="9"/>
  <c r="J89" i="9" s="1"/>
  <c r="G64" i="9"/>
  <c r="G95" i="9" s="1"/>
  <c r="I63" i="9"/>
  <c r="AE63" i="9" s="1"/>
  <c r="AF63" i="9" s="1"/>
  <c r="H63" i="9"/>
  <c r="I62" i="9"/>
  <c r="H62" i="9"/>
  <c r="I61" i="9"/>
  <c r="AE61" i="9" s="1"/>
  <c r="AF61" i="9" s="1"/>
  <c r="H61" i="9"/>
  <c r="I60" i="9"/>
  <c r="AE60" i="9" s="1"/>
  <c r="AF60" i="9" s="1"/>
  <c r="H60" i="9"/>
  <c r="I59" i="9"/>
  <c r="AE59" i="9" s="1"/>
  <c r="AF59" i="9" s="1"/>
  <c r="H59" i="9"/>
  <c r="I58" i="9"/>
  <c r="H58" i="9"/>
  <c r="I57" i="9"/>
  <c r="AE57" i="9" s="1"/>
  <c r="AF57" i="9" s="1"/>
  <c r="H57" i="9"/>
  <c r="I56" i="9"/>
  <c r="H56" i="9"/>
  <c r="O56" i="9" s="1"/>
  <c r="I55" i="9"/>
  <c r="H55" i="9"/>
  <c r="O55" i="9" s="1"/>
  <c r="I54" i="9"/>
  <c r="H54" i="9"/>
  <c r="AE54" i="9" s="1"/>
  <c r="AF54" i="9" s="1"/>
  <c r="I53" i="9"/>
  <c r="H53" i="9"/>
  <c r="AE53" i="9" s="1"/>
  <c r="AF53" i="9" s="1"/>
  <c r="I52" i="9"/>
  <c r="H52" i="9"/>
  <c r="R47" i="9"/>
  <c r="W46" i="9"/>
  <c r="V46" i="9"/>
  <c r="U46" i="9"/>
  <c r="T46" i="9"/>
  <c r="S46" i="9"/>
  <c r="R46" i="9"/>
  <c r="Q46" i="9"/>
  <c r="P46" i="9"/>
  <c r="O46" i="9"/>
  <c r="N46" i="9"/>
  <c r="N47" i="9" s="1"/>
  <c r="M46" i="9"/>
  <c r="L46" i="9"/>
  <c r="L47" i="9" s="1"/>
  <c r="K46" i="9"/>
  <c r="J46" i="9"/>
  <c r="AE45" i="9"/>
  <c r="I45" i="9"/>
  <c r="I46" i="9" s="1"/>
  <c r="H45" i="9"/>
  <c r="H46" i="9" s="1"/>
  <c r="V43" i="9"/>
  <c r="T43" i="9"/>
  <c r="R43" i="9"/>
  <c r="P43" i="9"/>
  <c r="O43" i="9"/>
  <c r="M43" i="9"/>
  <c r="K43" i="9"/>
  <c r="J43" i="9"/>
  <c r="S42" i="9"/>
  <c r="Q42" i="9"/>
  <c r="I42" i="9"/>
  <c r="H42" i="9"/>
  <c r="U41" i="9"/>
  <c r="S41" i="9"/>
  <c r="Q41" i="9"/>
  <c r="I41" i="9"/>
  <c r="H41" i="9" s="1"/>
  <c r="U40" i="9"/>
  <c r="S40" i="9"/>
  <c r="Q40" i="9"/>
  <c r="I40" i="9"/>
  <c r="H40" i="9" s="1"/>
  <c r="U38" i="9"/>
  <c r="S38" i="9"/>
  <c r="Q38" i="9"/>
  <c r="I38" i="9"/>
  <c r="H38" i="9" s="1"/>
  <c r="U37" i="9"/>
  <c r="S37" i="9"/>
  <c r="Q37" i="9"/>
  <c r="I37" i="9"/>
  <c r="H37" i="9" s="1"/>
  <c r="W36" i="9"/>
  <c r="S36" i="9"/>
  <c r="Q36" i="9"/>
  <c r="I36" i="9"/>
  <c r="H36" i="9" s="1"/>
  <c r="Q35" i="9"/>
  <c r="AE35" i="9" s="1"/>
  <c r="I35" i="9"/>
  <c r="H35" i="9" s="1"/>
  <c r="Q34" i="9"/>
  <c r="AE34" i="9" s="1"/>
  <c r="I34" i="9"/>
  <c r="H34" i="9"/>
  <c r="W33" i="9"/>
  <c r="AE33" i="9" s="1"/>
  <c r="S33" i="9"/>
  <c r="Q33" i="9"/>
  <c r="I33" i="9"/>
  <c r="H33" i="9"/>
  <c r="W32" i="9"/>
  <c r="S32" i="9"/>
  <c r="I32" i="9"/>
  <c r="H32" i="9"/>
  <c r="W30" i="9"/>
  <c r="V30" i="9"/>
  <c r="U30" i="9"/>
  <c r="T30" i="9"/>
  <c r="R30" i="9"/>
  <c r="P30" i="9"/>
  <c r="O30" i="9"/>
  <c r="M30" i="9"/>
  <c r="K30" i="9"/>
  <c r="J30" i="9"/>
  <c r="S29" i="9"/>
  <c r="Q29" i="9"/>
  <c r="AE29" i="9" s="1"/>
  <c r="I29" i="9"/>
  <c r="H29" i="9" s="1"/>
  <c r="S28" i="9"/>
  <c r="Q28" i="9"/>
  <c r="Q30" i="9" s="1"/>
  <c r="I28" i="9"/>
  <c r="H28" i="9"/>
  <c r="S27" i="9"/>
  <c r="AE27" i="9" s="1"/>
  <c r="I27" i="9"/>
  <c r="H27" i="9" s="1"/>
  <c r="V25" i="9"/>
  <c r="T25" i="9"/>
  <c r="R25" i="9"/>
  <c r="P25" i="9"/>
  <c r="O25" i="9"/>
  <c r="M25" i="9"/>
  <c r="K25" i="9"/>
  <c r="J25" i="9"/>
  <c r="AE24" i="9"/>
  <c r="I24" i="9"/>
  <c r="H24" i="9" s="1"/>
  <c r="AE23" i="9"/>
  <c r="I23" i="9"/>
  <c r="H23" i="9" s="1"/>
  <c r="U22" i="9"/>
  <c r="S22" i="9"/>
  <c r="AE22" i="9" s="1"/>
  <c r="I22" i="9"/>
  <c r="H22" i="9" s="1"/>
  <c r="U21" i="9"/>
  <c r="AE21" i="9" s="1"/>
  <c r="I21" i="9"/>
  <c r="H21" i="9"/>
  <c r="W20" i="9"/>
  <c r="U20" i="9"/>
  <c r="I20" i="9"/>
  <c r="H20" i="9"/>
  <c r="W19" i="9"/>
  <c r="U19" i="9"/>
  <c r="S19" i="9"/>
  <c r="Q19" i="9"/>
  <c r="I19" i="9"/>
  <c r="H19" i="9" s="1"/>
  <c r="S18" i="9"/>
  <c r="Q18" i="9"/>
  <c r="I18" i="9"/>
  <c r="H18" i="9"/>
  <c r="AE17" i="9"/>
  <c r="W17" i="9"/>
  <c r="U17" i="9"/>
  <c r="S17" i="9"/>
  <c r="I17" i="9"/>
  <c r="W16" i="9"/>
  <c r="U16" i="9"/>
  <c r="S16" i="9"/>
  <c r="AE16" i="9" s="1"/>
  <c r="I16" i="9"/>
  <c r="H16" i="9" s="1"/>
  <c r="W15" i="9"/>
  <c r="S15" i="9"/>
  <c r="AE15" i="9" s="1"/>
  <c r="I15" i="9"/>
  <c r="H15" i="9" s="1"/>
  <c r="W14" i="9"/>
  <c r="U14" i="9"/>
  <c r="S14" i="9"/>
  <c r="Q14" i="9"/>
  <c r="I14" i="9"/>
  <c r="H14" i="9"/>
  <c r="W13" i="9"/>
  <c r="U13" i="9"/>
  <c r="S13" i="9"/>
  <c r="I13" i="9"/>
  <c r="H13" i="9"/>
  <c r="W12" i="9"/>
  <c r="U12" i="9"/>
  <c r="S12" i="9"/>
  <c r="Q12" i="9"/>
  <c r="I12" i="9"/>
  <c r="H12" i="9" s="1"/>
  <c r="W11" i="9"/>
  <c r="U11" i="9"/>
  <c r="S11" i="9"/>
  <c r="Q11" i="9"/>
  <c r="I11" i="9"/>
  <c r="BI28" i="8"/>
  <c r="BH32" i="8"/>
  <c r="BG32" i="8"/>
  <c r="BF32" i="8"/>
  <c r="BE32" i="8"/>
  <c r="BD32" i="8"/>
  <c r="BC32" i="8"/>
  <c r="BI31" i="8"/>
  <c r="BI30" i="8"/>
  <c r="BI29" i="8"/>
  <c r="BI32" i="8" s="1"/>
  <c r="Q25" i="9" l="1"/>
  <c r="AE13" i="9"/>
  <c r="AE20" i="9"/>
  <c r="AE38" i="9"/>
  <c r="I30" i="9"/>
  <c r="M95" i="9"/>
  <c r="V47" i="9"/>
  <c r="V89" i="9"/>
  <c r="V95" i="9" s="1"/>
  <c r="V96" i="9" s="1"/>
  <c r="G89" i="9"/>
  <c r="O61" i="9"/>
  <c r="AE76" i="9"/>
  <c r="AF76" i="9" s="1"/>
  <c r="AE79" i="9"/>
  <c r="AF79" i="9" s="1"/>
  <c r="U25" i="9"/>
  <c r="H30" i="9"/>
  <c r="S43" i="9"/>
  <c r="H64" i="9"/>
  <c r="AE58" i="9"/>
  <c r="AF58" i="9" s="1"/>
  <c r="AE66" i="9"/>
  <c r="AF66" i="9" s="1"/>
  <c r="AE83" i="9"/>
  <c r="W25" i="9"/>
  <c r="AE14" i="9"/>
  <c r="AE18" i="9"/>
  <c r="S30" i="9"/>
  <c r="W43" i="9"/>
  <c r="W47" i="9" s="1"/>
  <c r="AE36" i="9"/>
  <c r="AE40" i="9"/>
  <c r="AE42" i="9"/>
  <c r="I64" i="9"/>
  <c r="AE55" i="9"/>
  <c r="AF55" i="9" s="1"/>
  <c r="AE62" i="9"/>
  <c r="AF62" i="9" s="1"/>
  <c r="N95" i="9"/>
  <c r="O70" i="9"/>
  <c r="AE77" i="9"/>
  <c r="AF77" i="9" s="1"/>
  <c r="AE80" i="9"/>
  <c r="AF80" i="9" s="1"/>
  <c r="O47" i="9"/>
  <c r="AE12" i="9"/>
  <c r="P47" i="9"/>
  <c r="J47" i="9"/>
  <c r="O60" i="9"/>
  <c r="O63" i="9"/>
  <c r="O71" i="9"/>
  <c r="AE74" i="9"/>
  <c r="AF74" i="9" s="1"/>
  <c r="AL94" i="9"/>
  <c r="Q43" i="9"/>
  <c r="Q47" i="9" s="1"/>
  <c r="AE41" i="9"/>
  <c r="O53" i="9"/>
  <c r="AE56" i="9"/>
  <c r="AF56" i="9" s="1"/>
  <c r="O78" i="9"/>
  <c r="AE81" i="9"/>
  <c r="AF81" i="9" s="1"/>
  <c r="AE28" i="9"/>
  <c r="AE30" i="9" s="1"/>
  <c r="AE37" i="9"/>
  <c r="O57" i="9"/>
  <c r="O69" i="9"/>
  <c r="O72" i="9"/>
  <c r="O82" i="9"/>
  <c r="H88" i="9"/>
  <c r="O83" i="9"/>
  <c r="O52" i="9"/>
  <c r="AE52" i="9"/>
  <c r="AF52" i="9" s="1"/>
  <c r="K89" i="9"/>
  <c r="AE91" i="9"/>
  <c r="AF91" i="9" s="1"/>
  <c r="AE93" i="9"/>
  <c r="AF93" i="9" s="1"/>
  <c r="J95" i="9"/>
  <c r="O58" i="9"/>
  <c r="O54" i="9"/>
  <c r="O62" i="9"/>
  <c r="M89" i="9"/>
  <c r="I88" i="9"/>
  <c r="I95" i="9" s="1"/>
  <c r="AE67" i="9"/>
  <c r="AF67" i="9" s="1"/>
  <c r="AE75" i="9"/>
  <c r="AF75" i="9" s="1"/>
  <c r="O59" i="9"/>
  <c r="O68" i="9"/>
  <c r="N89" i="9"/>
  <c r="O91" i="9"/>
  <c r="O94" i="9" s="1"/>
  <c r="AE32" i="9"/>
  <c r="M47" i="9"/>
  <c r="H11" i="9"/>
  <c r="H25" i="9" s="1"/>
  <c r="I25" i="9"/>
  <c r="H43" i="9"/>
  <c r="K47" i="9"/>
  <c r="AE11" i="9"/>
  <c r="AE19" i="9"/>
  <c r="I43" i="9"/>
  <c r="U43" i="9"/>
  <c r="U47" i="9" s="1"/>
  <c r="T47" i="9"/>
  <c r="S25" i="9"/>
  <c r="Z61" i="6"/>
  <c r="Z60" i="6"/>
  <c r="Z59" i="6"/>
  <c r="Z58" i="6"/>
  <c r="Q54" i="7"/>
  <c r="I89" i="9" l="1"/>
  <c r="AE43" i="9"/>
  <c r="S47" i="9"/>
  <c r="O88" i="9"/>
  <c r="H95" i="9"/>
  <c r="O64" i="9"/>
  <c r="O89" i="9" s="1"/>
  <c r="O95" i="9" s="1"/>
  <c r="H89" i="9"/>
  <c r="AE25" i="9"/>
  <c r="I47" i="9"/>
  <c r="H47" i="9"/>
  <c r="AG47" i="9" s="1"/>
  <c r="J13" i="7"/>
  <c r="AE47" i="9" l="1"/>
  <c r="O61" i="6"/>
  <c r="O60" i="6"/>
  <c r="O58" i="6"/>
  <c r="O59" i="6"/>
  <c r="Y48" i="6"/>
  <c r="Y54" i="6" s="1"/>
  <c r="W48" i="6"/>
  <c r="W54" i="6" s="1"/>
  <c r="U48" i="6"/>
  <c r="U54" i="6" s="1"/>
  <c r="S48" i="6"/>
  <c r="S54" i="6" s="1"/>
  <c r="Q48" i="6"/>
  <c r="Q54" i="6" s="1"/>
  <c r="AD53" i="6" l="1"/>
  <c r="AE53" i="6"/>
  <c r="AF53" i="6"/>
  <c r="AG53" i="6"/>
  <c r="AC53" i="6"/>
  <c r="AC38" i="7" l="1"/>
  <c r="J38" i="7"/>
  <c r="AB38" i="7" s="1"/>
  <c r="H38" i="7"/>
  <c r="Z60" i="7"/>
  <c r="Z59" i="7"/>
  <c r="Z58" i="7"/>
  <c r="Z57" i="7"/>
  <c r="AI53" i="7"/>
  <c r="AH53" i="7"/>
  <c r="AG53" i="7"/>
  <c r="AF53" i="7"/>
  <c r="AE53" i="7"/>
  <c r="X53" i="7"/>
  <c r="V53" i="7"/>
  <c r="T53" i="7"/>
  <c r="R53" i="7"/>
  <c r="P53" i="7"/>
  <c r="N53" i="7"/>
  <c r="M53" i="7"/>
  <c r="L53" i="7"/>
  <c r="K53" i="7"/>
  <c r="I53" i="7"/>
  <c r="G53" i="7"/>
  <c r="F53" i="7"/>
  <c r="E53" i="7"/>
  <c r="C53" i="7"/>
  <c r="AC52" i="7"/>
  <c r="AB52" i="7"/>
  <c r="H52" i="7"/>
  <c r="O52" i="7" s="1"/>
  <c r="AC51" i="7"/>
  <c r="H51" i="7"/>
  <c r="Z51" i="7" s="1"/>
  <c r="AA51" i="7" s="1"/>
  <c r="AC50" i="7"/>
  <c r="AB50" i="7"/>
  <c r="H50" i="7"/>
  <c r="Z50" i="7" s="1"/>
  <c r="AA50" i="7" s="1"/>
  <c r="F48" i="7"/>
  <c r="E48" i="7"/>
  <c r="D48" i="7"/>
  <c r="C48" i="7"/>
  <c r="X47" i="7"/>
  <c r="V47" i="7"/>
  <c r="T47" i="7"/>
  <c r="R47" i="7"/>
  <c r="P47" i="7"/>
  <c r="N47" i="7"/>
  <c r="M47" i="7"/>
  <c r="L47" i="7"/>
  <c r="K47" i="7"/>
  <c r="I47" i="7"/>
  <c r="I48" i="7" s="1"/>
  <c r="G47" i="7"/>
  <c r="H46" i="7"/>
  <c r="O46" i="7" s="1"/>
  <c r="H45" i="7"/>
  <c r="Z45" i="7" s="1"/>
  <c r="H44" i="7"/>
  <c r="Z44" i="7" s="1"/>
  <c r="H43" i="7"/>
  <c r="H42" i="7"/>
  <c r="O42" i="7" s="1"/>
  <c r="AC41" i="7"/>
  <c r="J41" i="7"/>
  <c r="AB41" i="7" s="1"/>
  <c r="H41" i="7"/>
  <c r="AC40" i="7"/>
  <c r="J40" i="7"/>
  <c r="AB40" i="7" s="1"/>
  <c r="H40" i="7"/>
  <c r="AC39" i="7"/>
  <c r="J39" i="7"/>
  <c r="AB39" i="7" s="1"/>
  <c r="H39" i="7"/>
  <c r="AC37" i="7"/>
  <c r="J37" i="7"/>
  <c r="AB37" i="7" s="1"/>
  <c r="H37" i="7"/>
  <c r="AC36" i="7"/>
  <c r="J36" i="7"/>
  <c r="AB36" i="7" s="1"/>
  <c r="H36" i="7"/>
  <c r="AC35" i="7"/>
  <c r="J35" i="7"/>
  <c r="AB35" i="7" s="1"/>
  <c r="H35" i="7"/>
  <c r="AC34" i="7"/>
  <c r="J34" i="7"/>
  <c r="AB34" i="7" s="1"/>
  <c r="H34" i="7"/>
  <c r="O34" i="7" s="1"/>
  <c r="AC33" i="7"/>
  <c r="J33" i="7"/>
  <c r="AB33" i="7" s="1"/>
  <c r="H33" i="7"/>
  <c r="AC32" i="7"/>
  <c r="J32" i="7"/>
  <c r="AB32" i="7" s="1"/>
  <c r="H32" i="7"/>
  <c r="AC31" i="7"/>
  <c r="J31" i="7"/>
  <c r="AB31" i="7" s="1"/>
  <c r="H31" i="7"/>
  <c r="O31" i="7" s="1"/>
  <c r="AC30" i="7"/>
  <c r="J30" i="7"/>
  <c r="AB30" i="7" s="1"/>
  <c r="H30" i="7"/>
  <c r="AC29" i="7"/>
  <c r="J29" i="7"/>
  <c r="AB29" i="7" s="1"/>
  <c r="H29" i="7"/>
  <c r="AC28" i="7"/>
  <c r="J28" i="7"/>
  <c r="AB28" i="7" s="1"/>
  <c r="H28" i="7"/>
  <c r="AC27" i="7"/>
  <c r="J27" i="7"/>
  <c r="AB27" i="7" s="1"/>
  <c r="H27" i="7"/>
  <c r="O27" i="7" s="1"/>
  <c r="AC26" i="7"/>
  <c r="J26" i="7"/>
  <c r="AB26" i="7" s="1"/>
  <c r="H26" i="7"/>
  <c r="O26" i="7" s="1"/>
  <c r="AC25" i="7"/>
  <c r="J25" i="7"/>
  <c r="AB25" i="7" s="1"/>
  <c r="H25" i="7"/>
  <c r="O25" i="7" s="1"/>
  <c r="X22" i="7"/>
  <c r="V22" i="7"/>
  <c r="T22" i="7"/>
  <c r="R22" i="7"/>
  <c r="P22" i="7"/>
  <c r="N22" i="7"/>
  <c r="M22" i="7"/>
  <c r="L22" i="7"/>
  <c r="K22" i="7"/>
  <c r="G22" i="7"/>
  <c r="AC21" i="7"/>
  <c r="J21" i="7"/>
  <c r="AB21" i="7" s="1"/>
  <c r="H21" i="7"/>
  <c r="Z21" i="7" s="1"/>
  <c r="AA21" i="7" s="1"/>
  <c r="AC13" i="7"/>
  <c r="AB13" i="7"/>
  <c r="H13" i="7"/>
  <c r="Z13" i="7" s="1"/>
  <c r="AA13" i="7" s="1"/>
  <c r="AC19" i="7"/>
  <c r="J19" i="7"/>
  <c r="AB19" i="7" s="1"/>
  <c r="H19" i="7"/>
  <c r="Z19" i="7" s="1"/>
  <c r="AA19" i="7" s="1"/>
  <c r="AC18" i="7"/>
  <c r="J18" i="7"/>
  <c r="AB18" i="7" s="1"/>
  <c r="H18" i="7"/>
  <c r="AC17" i="7"/>
  <c r="J17" i="7"/>
  <c r="AB17" i="7" s="1"/>
  <c r="H17" i="7"/>
  <c r="O17" i="7" s="1"/>
  <c r="AC16" i="7"/>
  <c r="J16" i="7"/>
  <c r="AB16" i="7" s="1"/>
  <c r="H16" i="7"/>
  <c r="Z16" i="7" s="1"/>
  <c r="AA16" i="7" s="1"/>
  <c r="AC15" i="7"/>
  <c r="J15" i="7"/>
  <c r="AB15" i="7" s="1"/>
  <c r="H15" i="7"/>
  <c r="O15" i="7" s="1"/>
  <c r="AC14" i="7"/>
  <c r="J14" i="7"/>
  <c r="AB14" i="7" s="1"/>
  <c r="H14" i="7"/>
  <c r="Z14" i="7" s="1"/>
  <c r="AA14" i="7" s="1"/>
  <c r="AC12" i="7"/>
  <c r="J12" i="7"/>
  <c r="AB12" i="7" s="1"/>
  <c r="H12" i="7"/>
  <c r="Z12" i="7" s="1"/>
  <c r="AA12" i="7" s="1"/>
  <c r="AC20" i="7"/>
  <c r="J20" i="7"/>
  <c r="AB20" i="7" s="1"/>
  <c r="H20" i="7"/>
  <c r="Z20" i="7" s="1"/>
  <c r="AA20" i="7" s="1"/>
  <c r="AC11" i="7"/>
  <c r="J11" i="7"/>
  <c r="AB11" i="7" s="1"/>
  <c r="H11" i="7"/>
  <c r="AC10" i="7"/>
  <c r="J10" i="7"/>
  <c r="H10" i="7"/>
  <c r="X7" i="7"/>
  <c r="V7" i="7"/>
  <c r="B7" i="7"/>
  <c r="C7" i="7" s="1"/>
  <c r="D7" i="7" s="1"/>
  <c r="E7" i="7" s="1"/>
  <c r="F7" i="7" s="1"/>
  <c r="G7" i="7" s="1"/>
  <c r="F54" i="6"/>
  <c r="E54" i="6"/>
  <c r="D54" i="6"/>
  <c r="C54" i="6"/>
  <c r="AH53" i="6"/>
  <c r="X53" i="6"/>
  <c r="V53" i="6"/>
  <c r="T53" i="6"/>
  <c r="R53" i="6"/>
  <c r="P53" i="6"/>
  <c r="I53" i="6"/>
  <c r="G53" i="6"/>
  <c r="H52" i="6"/>
  <c r="AA52" i="6" s="1"/>
  <c r="AB52" i="6" s="1"/>
  <c r="H51" i="6"/>
  <c r="AA51" i="6" s="1"/>
  <c r="AB51" i="6" s="1"/>
  <c r="H50" i="6"/>
  <c r="AA50" i="6" s="1"/>
  <c r="AB50" i="6" s="1"/>
  <c r="F48" i="6"/>
  <c r="E48" i="6"/>
  <c r="D48" i="6"/>
  <c r="C48" i="6"/>
  <c r="X47" i="6"/>
  <c r="V47" i="6"/>
  <c r="T47" i="6"/>
  <c r="R47" i="6"/>
  <c r="P47" i="6"/>
  <c r="N47" i="6"/>
  <c r="M47" i="6"/>
  <c r="K47" i="6"/>
  <c r="J47" i="6"/>
  <c r="G47" i="6"/>
  <c r="H46" i="6"/>
  <c r="O46" i="6" s="1"/>
  <c r="I45" i="6"/>
  <c r="H45" i="6"/>
  <c r="O45" i="6" s="1"/>
  <c r="I44" i="6"/>
  <c r="H44" i="6"/>
  <c r="I43" i="6"/>
  <c r="H43" i="6"/>
  <c r="O43" i="6" s="1"/>
  <c r="AB42" i="6"/>
  <c r="I42" i="6"/>
  <c r="H42" i="6"/>
  <c r="I41" i="6"/>
  <c r="H41" i="6"/>
  <c r="O41" i="6" s="1"/>
  <c r="I40" i="6"/>
  <c r="H40" i="6"/>
  <c r="O40" i="6" s="1"/>
  <c r="I39" i="6"/>
  <c r="H39" i="6"/>
  <c r="O39" i="6" s="1"/>
  <c r="I38" i="6"/>
  <c r="H38" i="6"/>
  <c r="I37" i="6"/>
  <c r="H37" i="6"/>
  <c r="O37" i="6" s="1"/>
  <c r="I36" i="6"/>
  <c r="H36" i="6"/>
  <c r="O36" i="6" s="1"/>
  <c r="I35" i="6"/>
  <c r="H35" i="6"/>
  <c r="O35" i="6" s="1"/>
  <c r="I34" i="6"/>
  <c r="H34" i="6"/>
  <c r="I33" i="6"/>
  <c r="H33" i="6"/>
  <c r="O33" i="6" s="1"/>
  <c r="I32" i="6"/>
  <c r="H32" i="6"/>
  <c r="I31" i="6"/>
  <c r="H31" i="6"/>
  <c r="O31" i="6" s="1"/>
  <c r="I30" i="6"/>
  <c r="H30" i="6"/>
  <c r="O30" i="6" s="1"/>
  <c r="I29" i="6"/>
  <c r="H29" i="6"/>
  <c r="O29" i="6" s="1"/>
  <c r="I28" i="6"/>
  <c r="H28" i="6"/>
  <c r="O28" i="6" s="1"/>
  <c r="I27" i="6"/>
  <c r="H27" i="6"/>
  <c r="O27" i="6" s="1"/>
  <c r="I26" i="6"/>
  <c r="H26" i="6"/>
  <c r="I25" i="6"/>
  <c r="H25" i="6"/>
  <c r="O25" i="6" s="1"/>
  <c r="X23" i="6"/>
  <c r="V23" i="6"/>
  <c r="T23" i="6"/>
  <c r="R23" i="6"/>
  <c r="P23" i="6"/>
  <c r="N23" i="6"/>
  <c r="M23" i="6"/>
  <c r="K23" i="6"/>
  <c r="J23" i="6"/>
  <c r="G23" i="6"/>
  <c r="I22" i="6"/>
  <c r="H22" i="6"/>
  <c r="O22" i="6" s="1"/>
  <c r="I21" i="6"/>
  <c r="H21" i="6"/>
  <c r="I20" i="6"/>
  <c r="H20" i="6"/>
  <c r="O20" i="6" s="1"/>
  <c r="I19" i="6"/>
  <c r="H19" i="6"/>
  <c r="O19" i="6" s="1"/>
  <c r="I18" i="6"/>
  <c r="H18" i="6"/>
  <c r="O18" i="6" s="1"/>
  <c r="I17" i="6"/>
  <c r="H17" i="6"/>
  <c r="O17" i="6" s="1"/>
  <c r="I16" i="6"/>
  <c r="H16" i="6"/>
  <c r="O16" i="6" s="1"/>
  <c r="I15" i="6"/>
  <c r="H15" i="6"/>
  <c r="O15" i="6" s="1"/>
  <c r="I14" i="6"/>
  <c r="H14" i="6"/>
  <c r="I13" i="6"/>
  <c r="H13" i="6"/>
  <c r="I12" i="6"/>
  <c r="H12" i="6"/>
  <c r="O12" i="6" s="1"/>
  <c r="I11" i="6"/>
  <c r="H11" i="6"/>
  <c r="O11" i="6" s="1"/>
  <c r="B8" i="6"/>
  <c r="C8" i="6" s="1"/>
  <c r="D8" i="6" s="1"/>
  <c r="E8" i="6" s="1"/>
  <c r="F8" i="6" s="1"/>
  <c r="G8" i="6" s="1"/>
  <c r="H8" i="6" s="1"/>
  <c r="I8" i="6" s="1"/>
  <c r="J8" i="6" s="1"/>
  <c r="K8" i="6" s="1"/>
  <c r="L8" i="6" s="1"/>
  <c r="M8" i="6" s="1"/>
  <c r="O38" i="6" l="1"/>
  <c r="O44" i="6"/>
  <c r="Z39" i="7"/>
  <c r="AA39" i="7" s="1"/>
  <c r="O39" i="7"/>
  <c r="Z33" i="7"/>
  <c r="AA33" i="7" s="1"/>
  <c r="O33" i="7"/>
  <c r="Z28" i="7"/>
  <c r="AA28" i="7" s="1"/>
  <c r="O28" i="7"/>
  <c r="Z40" i="7"/>
  <c r="AA40" i="7" s="1"/>
  <c r="O40" i="7"/>
  <c r="N48" i="7"/>
  <c r="N56" i="7" s="1"/>
  <c r="Z29" i="7"/>
  <c r="AA29" i="7" s="1"/>
  <c r="O29" i="7"/>
  <c r="Z41" i="7"/>
  <c r="AA41" i="7" s="1"/>
  <c r="O41" i="7"/>
  <c r="Z35" i="7"/>
  <c r="AA35" i="7" s="1"/>
  <c r="O35" i="7"/>
  <c r="Z30" i="7"/>
  <c r="AA30" i="7" s="1"/>
  <c r="O30" i="7"/>
  <c r="Z36" i="7"/>
  <c r="AA36" i="7" s="1"/>
  <c r="O36" i="7"/>
  <c r="Z38" i="7"/>
  <c r="AA38" i="7" s="1"/>
  <c r="O38" i="7"/>
  <c r="Z37" i="7"/>
  <c r="AA37" i="7" s="1"/>
  <c r="O37" i="7"/>
  <c r="Z32" i="7"/>
  <c r="AA32" i="7" s="1"/>
  <c r="O32" i="7"/>
  <c r="N54" i="6"/>
  <c r="P48" i="6"/>
  <c r="P54" i="6" s="1"/>
  <c r="P55" i="6" s="1"/>
  <c r="R48" i="6"/>
  <c r="R54" i="6" s="1"/>
  <c r="R55" i="6" s="1"/>
  <c r="T48" i="6"/>
  <c r="T54" i="6" s="1"/>
  <c r="T55" i="6" s="1"/>
  <c r="O13" i="6"/>
  <c r="O21" i="6"/>
  <c r="O26" i="6"/>
  <c r="O34" i="6"/>
  <c r="O42" i="6"/>
  <c r="AA35" i="6"/>
  <c r="AB35" i="6" s="1"/>
  <c r="AA38" i="6"/>
  <c r="AB38" i="6" s="1"/>
  <c r="AA13" i="6"/>
  <c r="AB13" i="6" s="1"/>
  <c r="G48" i="6"/>
  <c r="V48" i="6"/>
  <c r="V54" i="6" s="1"/>
  <c r="V55" i="6" s="1"/>
  <c r="X48" i="6"/>
  <c r="X54" i="6" s="1"/>
  <c r="X55" i="6" s="1"/>
  <c r="AA17" i="6"/>
  <c r="AB17" i="6" s="1"/>
  <c r="AA30" i="6"/>
  <c r="AB30" i="6" s="1"/>
  <c r="AA37" i="6"/>
  <c r="AB37" i="6" s="1"/>
  <c r="AA18" i="6"/>
  <c r="AB18" i="6" s="1"/>
  <c r="AA31" i="6"/>
  <c r="AB31" i="6" s="1"/>
  <c r="AA11" i="6"/>
  <c r="AB11" i="6" s="1"/>
  <c r="AA19" i="6"/>
  <c r="AB19" i="6" s="1"/>
  <c r="O32" i="6"/>
  <c r="O50" i="6"/>
  <c r="AA12" i="6"/>
  <c r="AB12" i="6" s="1"/>
  <c r="AA39" i="6"/>
  <c r="AB39" i="6" s="1"/>
  <c r="AA20" i="6"/>
  <c r="AB20" i="6" s="1"/>
  <c r="AA25" i="6"/>
  <c r="AB25" i="6" s="1"/>
  <c r="AA33" i="6"/>
  <c r="AB33" i="6" s="1"/>
  <c r="AA40" i="6"/>
  <c r="AB40" i="6" s="1"/>
  <c r="AA21" i="6"/>
  <c r="AB21" i="6" s="1"/>
  <c r="AA26" i="6"/>
  <c r="AB26" i="6" s="1"/>
  <c r="AA34" i="6"/>
  <c r="AB34" i="6" s="1"/>
  <c r="AA41" i="6"/>
  <c r="AB41" i="6" s="1"/>
  <c r="AA14" i="6"/>
  <c r="AB14" i="6" s="1"/>
  <c r="AA22" i="6"/>
  <c r="AB22" i="6" s="1"/>
  <c r="AA27" i="6"/>
  <c r="AB27" i="6" s="1"/>
  <c r="AA42" i="6"/>
  <c r="AA15" i="6"/>
  <c r="AB15" i="6" s="1"/>
  <c r="AA28" i="6"/>
  <c r="AB28" i="6" s="1"/>
  <c r="AA16" i="6"/>
  <c r="AB16" i="6" s="1"/>
  <c r="AA29" i="6"/>
  <c r="AB29" i="6" s="1"/>
  <c r="AA36" i="6"/>
  <c r="AB36" i="6" s="1"/>
  <c r="G54" i="6"/>
  <c r="J54" i="6"/>
  <c r="K54" i="6"/>
  <c r="M54" i="6"/>
  <c r="K48" i="7"/>
  <c r="L48" i="7"/>
  <c r="O18" i="7"/>
  <c r="M48" i="7"/>
  <c r="O11" i="7"/>
  <c r="G48" i="7"/>
  <c r="G56" i="7" s="1"/>
  <c r="J53" i="7"/>
  <c r="O14" i="6"/>
  <c r="O43" i="7"/>
  <c r="F56" i="7"/>
  <c r="C56" i="7"/>
  <c r="D56" i="7"/>
  <c r="E56" i="7"/>
  <c r="O14" i="7"/>
  <c r="T48" i="7"/>
  <c r="T56" i="7" s="1"/>
  <c r="V48" i="7"/>
  <c r="V56" i="7" s="1"/>
  <c r="X48" i="7"/>
  <c r="X56" i="7" s="1"/>
  <c r="H22" i="7"/>
  <c r="J22" i="7"/>
  <c r="O44" i="7"/>
  <c r="Z31" i="7"/>
  <c r="AA31" i="7" s="1"/>
  <c r="I56" i="7"/>
  <c r="P48" i="7"/>
  <c r="P56" i="7" s="1"/>
  <c r="R48" i="7"/>
  <c r="R56" i="7" s="1"/>
  <c r="H47" i="7"/>
  <c r="I7" i="7"/>
  <c r="H7" i="7"/>
  <c r="J7" i="7" s="1"/>
  <c r="K7" i="7" s="1"/>
  <c r="L7" i="7" s="1"/>
  <c r="M7" i="7" s="1"/>
  <c r="N7" i="7" s="1"/>
  <c r="Z27" i="7"/>
  <c r="AA27" i="7" s="1"/>
  <c r="Z34" i="7"/>
  <c r="AA34" i="7" s="1"/>
  <c r="H53" i="7"/>
  <c r="Z42" i="7"/>
  <c r="AA42" i="7" s="1"/>
  <c r="AB51" i="7"/>
  <c r="Z15" i="7"/>
  <c r="AA15" i="7" s="1"/>
  <c r="Z46" i="7"/>
  <c r="O12" i="7"/>
  <c r="J47" i="7"/>
  <c r="Z52" i="7"/>
  <c r="AA52" i="7" s="1"/>
  <c r="Z18" i="7"/>
  <c r="AA18" i="7" s="1"/>
  <c r="Z26" i="7"/>
  <c r="AA26" i="7" s="1"/>
  <c r="Z43" i="7"/>
  <c r="O50" i="7"/>
  <c r="O20" i="7"/>
  <c r="O45" i="7"/>
  <c r="O51" i="7"/>
  <c r="Z17" i="7"/>
  <c r="AA17" i="7" s="1"/>
  <c r="Z25" i="7"/>
  <c r="AA25" i="7" s="1"/>
  <c r="AB10" i="7"/>
  <c r="O13" i="7"/>
  <c r="Z11" i="7"/>
  <c r="AA11" i="7" s="1"/>
  <c r="O16" i="7"/>
  <c r="O21" i="7"/>
  <c r="O19" i="7"/>
  <c r="O10" i="7"/>
  <c r="Z10" i="7"/>
  <c r="AA10" i="7" s="1"/>
  <c r="I23" i="6"/>
  <c r="AA32" i="6"/>
  <c r="AB32" i="6" s="1"/>
  <c r="H47" i="6"/>
  <c r="H23" i="6"/>
  <c r="I47" i="6"/>
  <c r="I54" i="6" s="1"/>
  <c r="J48" i="6"/>
  <c r="K48" i="6"/>
  <c r="M48" i="6"/>
  <c r="N48" i="6"/>
  <c r="O52" i="6"/>
  <c r="H53" i="6"/>
  <c r="O51" i="6"/>
  <c r="O23" i="6" l="1"/>
  <c r="O47" i="6"/>
  <c r="O53" i="6"/>
  <c r="H48" i="7"/>
  <c r="H56" i="7" s="1"/>
  <c r="J48" i="7"/>
  <c r="J56" i="7" s="1"/>
  <c r="Z56" i="7"/>
  <c r="O47" i="7"/>
  <c r="O53" i="7"/>
  <c r="O22" i="7"/>
  <c r="O48" i="7" s="1"/>
  <c r="O56" i="7" s="1"/>
  <c r="H48" i="6"/>
  <c r="H54" i="6"/>
  <c r="I48" i="6"/>
  <c r="O48" i="6" l="1"/>
  <c r="O54" i="6" s="1"/>
  <c r="H54" i="7"/>
  <c r="BJ29" i="4" l="1"/>
  <c r="BJ30" i="4"/>
  <c r="BJ28" i="4"/>
  <c r="BH31" i="4"/>
  <c r="BG31" i="4"/>
  <c r="BF31" i="4"/>
  <c r="BE31" i="4"/>
  <c r="BD31" i="4"/>
  <c r="BC31" i="4"/>
  <c r="BI31" i="4"/>
  <c r="BH31" i="2" l="1"/>
  <c r="BG31" i="2"/>
  <c r="BF31" i="2"/>
  <c r="BE31" i="2"/>
  <c r="BD31" i="2"/>
  <c r="BC31" i="2"/>
  <c r="BI30" i="2"/>
  <c r="BI29" i="2"/>
  <c r="BI28" i="2"/>
  <c r="BI31" i="2" l="1"/>
</calcChain>
</file>

<file path=xl/comments1.xml><?xml version="1.0" encoding="utf-8"?>
<comments xmlns="http://schemas.openxmlformats.org/spreadsheetml/2006/main">
  <authors>
    <author>admin</author>
  </authors>
  <commentList>
    <comment ref="B48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1</t>
        </r>
      </text>
    </comment>
  </commentList>
</comments>
</file>

<file path=xl/sharedStrings.xml><?xml version="1.0" encoding="utf-8"?>
<sst xmlns="http://schemas.openxmlformats.org/spreadsheetml/2006/main" count="1341" uniqueCount="367">
  <si>
    <t>V. ПЛАН ОСВІТНЬОГО ПРОЦЕСУ</t>
  </si>
  <si>
    <t>Код освітньої компоненти</t>
  </si>
  <si>
    <t>Розподіл за семестрами</t>
  </si>
  <si>
    <t>Кількість кредитів ЄКТС</t>
  </si>
  <si>
    <t>Кількість годин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</si>
  <si>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</si>
  <si>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</si>
  <si>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</si>
  <si>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</si>
  <si>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</si>
  <si>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</si>
  <si>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</si>
  <si>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ІІ курс</t>
  </si>
  <si>
    <t>ІІІ курс</t>
  </si>
  <si>
    <t>проєкти</t>
  </si>
  <si>
    <t>роботи</t>
  </si>
  <si>
    <t>всього</t>
  </si>
  <si>
    <t>у тому числі:</t>
  </si>
  <si>
    <t>лекції</t>
  </si>
  <si>
    <t>лабораторні</t>
  </si>
  <si>
    <t>практичні</t>
  </si>
  <si>
    <t>І. ЦИКЛ ЗАГАЛЬНОЇ ПІДГОТОВКИ</t>
  </si>
  <si>
    <t>1 сем</t>
  </si>
  <si>
    <t>2 сем</t>
  </si>
  <si>
    <t>3 сем</t>
  </si>
  <si>
    <t>4 сем</t>
  </si>
  <si>
    <t>5 сем</t>
  </si>
  <si>
    <t>ОК 1.1</t>
  </si>
  <si>
    <t>ОК 1.2</t>
  </si>
  <si>
    <t>Українська мова (за професійним спрямуванням)</t>
  </si>
  <si>
    <t>ОК 1.3</t>
  </si>
  <si>
    <t>Інформаційні технології</t>
  </si>
  <si>
    <t>ОК 1.4</t>
  </si>
  <si>
    <t>Фізична культура (Фізичне виховання. Основи здорового способу життя. Психологія стресу і стресостійкості особистості)</t>
  </si>
  <si>
    <t>ОК 1.5</t>
  </si>
  <si>
    <t>Україна в контексті світового розвитку</t>
  </si>
  <si>
    <t>ОК 1.6</t>
  </si>
  <si>
    <t>Інклюзивне суспільство</t>
  </si>
  <si>
    <t>ОК 1.7</t>
  </si>
  <si>
    <t>Екологія та екологічна етика</t>
  </si>
  <si>
    <t>ОК 1.8</t>
  </si>
  <si>
    <t>ОК 1.9</t>
  </si>
  <si>
    <t>Іноземна мова (за професійним спрямуванням)</t>
  </si>
  <si>
    <t>ОК 1.10</t>
  </si>
  <si>
    <t>ОК 1.11</t>
  </si>
  <si>
    <t>Права людини та верховенство права в сучасних реаліях</t>
  </si>
  <si>
    <t>ІІ. ЦИКЛ ПРОФЕСІЙНОЇ ПІДГОТОВКИ</t>
  </si>
  <si>
    <t>ОК 2.1</t>
  </si>
  <si>
    <t>Вступ до спеціальності "Харчові технології"</t>
  </si>
  <si>
    <t>ОК 2.2</t>
  </si>
  <si>
    <t>ОК 2.3</t>
  </si>
  <si>
    <t>Основи стандартизації, метрології та сертифікації харчових виробництв</t>
  </si>
  <si>
    <t>ОК 2.4</t>
  </si>
  <si>
    <t>ОК 2.5</t>
  </si>
  <si>
    <t>Товарознавство продовольчих товарів (з овновами експертизи якості)</t>
  </si>
  <si>
    <t>ОК 2.6</t>
  </si>
  <si>
    <t>Технічна мікробіологія та біохімія харчових продуктів</t>
  </si>
  <si>
    <t>ОК 2.7</t>
  </si>
  <si>
    <t>Харчова хімія</t>
  </si>
  <si>
    <t>ОК 2.8</t>
  </si>
  <si>
    <t>ОК 2.9</t>
  </si>
  <si>
    <t>ОК 2.10</t>
  </si>
  <si>
    <t>ОК 2.11</t>
  </si>
  <si>
    <t>ОК 2.12</t>
  </si>
  <si>
    <t>Організація виробництва</t>
  </si>
  <si>
    <t>ОК 2.13</t>
  </si>
  <si>
    <t>Технологічне обладнання та основи автоматизації в галузі</t>
  </si>
  <si>
    <t>ОК 2.14</t>
  </si>
  <si>
    <t>3, 4</t>
  </si>
  <si>
    <t>ОК 2.15</t>
  </si>
  <si>
    <t>ПР 1</t>
  </si>
  <si>
    <t>Навчальна (ознайомча) практика</t>
  </si>
  <si>
    <t>ПР 2</t>
  </si>
  <si>
    <t>Навчальна практика</t>
  </si>
  <si>
    <t>ПР 3</t>
  </si>
  <si>
    <t>Комплексний кваліфікаційний іспит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</si>
  <si>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</si>
  <si>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</si>
  <si>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</si>
  <si>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заліків</t>
  </si>
  <si>
    <t>Кількість курсових проєктів</t>
  </si>
  <si>
    <t>Кількість курсових робіт</t>
  </si>
  <si>
    <t>VI. ПЕРЕЛІК НЕОБХІДНИХ КАБІНЕТІВ, ЛАБОРАТОРІЙ, МАЙСТЕРЕНЬ</t>
  </si>
  <si>
    <t>№</t>
  </si>
  <si>
    <t>Кабінети</t>
  </si>
  <si>
    <t>Лабораторії</t>
  </si>
  <si>
    <t>Майстерні</t>
  </si>
  <si>
    <t>2*05</t>
  </si>
  <si>
    <t>Охорони праці та безпеки життєдіяльності</t>
  </si>
  <si>
    <t>3*07</t>
  </si>
  <si>
    <t>Навчально-наукова лабораторія мікробіології, імунології та біотехнологій</t>
  </si>
  <si>
    <t>Комп'ютерний клас</t>
  </si>
  <si>
    <t>2*01</t>
  </si>
  <si>
    <t>Лабораторія загальної та аналітичної хімії</t>
  </si>
  <si>
    <t>№*0_201</t>
  </si>
  <si>
    <t>Зал для занять з лікувальної фізкультури</t>
  </si>
  <si>
    <t>2*02</t>
  </si>
  <si>
    <t>Лабораторія фізичної та органічної хімії</t>
  </si>
  <si>
    <t>ПОГОДЖЕНО</t>
  </si>
  <si>
    <t>Голова Науково-методичного об'єднання</t>
  </si>
  <si>
    <t>В.о. проректора з освітньої діяльності</t>
  </si>
  <si>
    <t>____________ Світлана СМОЛЯНОВА</t>
  </si>
  <si>
    <t>з харчових технологій та готельно-ресторанної справи</t>
  </si>
  <si>
    <t>___________ Світлана НЕСТЕРЕНКО</t>
  </si>
  <si>
    <t>______________ Антоніна РАТУШЕНКО</t>
  </si>
  <si>
    <t>"23" квітня 2026 р.</t>
  </si>
  <si>
    <t>"16" квітня 2026 р.</t>
  </si>
  <si>
    <t>Голова циклової комісії харчових технологій</t>
  </si>
  <si>
    <t>____________ Оксана ОЛІФЕРЧУК</t>
  </si>
  <si>
    <t>"10" березня 2026 р.</t>
  </si>
  <si>
    <t>Заклад вищої освіти</t>
  </si>
  <si>
    <t>Відкритий міжнародний університет розвитку людини "Україна"</t>
  </si>
  <si>
    <t>ЗАТВЕРДЖУЮ:</t>
  </si>
  <si>
    <t>Фаховий коледж "Освіта"</t>
  </si>
  <si>
    <t>Президент Відкритого</t>
  </si>
  <si>
    <t>Циклова комісія харчових технологій</t>
  </si>
  <si>
    <t>міжнародного університету</t>
  </si>
  <si>
    <t>розвитку людини "Україна"</t>
  </si>
  <si>
    <t>Н А В Ч А Л Ь Н И Й    П Л А Н</t>
  </si>
  <si>
    <t>_________________ Петро ТАЛАНЧУК</t>
  </si>
  <si>
    <r>
      <rPr>
        <sz val="12"/>
        <rFont val="Times New Roman"/>
        <family val="1"/>
        <charset val="204"/>
      </rP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 xml:space="preserve">фахового молодшого бакалавра </t>
    </r>
  </si>
  <si>
    <t>"30" квітня  2026  року</t>
  </si>
  <si>
    <t>(рівень фахової передвищої освіти)</t>
  </si>
  <si>
    <t xml:space="preserve"> освітньо-професійна програма</t>
  </si>
  <si>
    <t>ID 78410</t>
  </si>
  <si>
    <r>
      <t xml:space="preserve">Галузь знань: </t>
    </r>
    <r>
      <rPr>
        <b/>
        <sz val="10"/>
        <rFont val="Times New Roman"/>
        <family val="1"/>
        <charset val="204"/>
      </rPr>
      <t>G  Інженерія, виробництво та будівництво</t>
    </r>
  </si>
  <si>
    <r>
      <t xml:space="preserve">Освітньо-професійний ступінь: </t>
    </r>
    <r>
      <rPr>
        <b/>
        <sz val="10"/>
        <rFont val="Times New Roman"/>
        <family val="1"/>
        <charset val="204"/>
      </rPr>
      <t>фаховий молодший бакалавр</t>
    </r>
  </si>
  <si>
    <r>
      <t xml:space="preserve">Спеціальність:  </t>
    </r>
    <r>
      <rPr>
        <b/>
        <sz val="10"/>
        <rFont val="Times New Roman"/>
        <family val="1"/>
        <charset val="204"/>
      </rPr>
      <t>G13 Харчові технології</t>
    </r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</si>
  <si>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фаховий молодший бакалавр з харчових технологій</t>
    </r>
  </si>
  <si>
    <t xml:space="preserve">                                                        </t>
  </si>
  <si>
    <t>Спеціалізація _____________________________________________</t>
  </si>
  <si>
    <t>Професійна кваліфікація _______________________________</t>
  </si>
  <si>
    <t xml:space="preserve">                                                                                                 </t>
  </si>
  <si>
    <r>
      <t xml:space="preserve">Термін навчання: </t>
    </r>
    <r>
      <rPr>
        <b/>
        <sz val="10"/>
        <rFont val="Times New Roman"/>
        <family val="1"/>
        <charset val="204"/>
      </rPr>
      <t>2 роки 6 місяців</t>
    </r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</si>
  <si>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</si>
  <si>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повної загальної середньої освіти</t>
    </r>
  </si>
  <si>
    <t>І . ГРАФІК ОСВІТНЬОГО ПРОЦЕСУ</t>
  </si>
  <si>
    <t>II. ЗВЕДЕНІ ДАНІ ПРО БЮДЖЕТ ЧАСУ, тижні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</si>
  <si>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</si>
  <si>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</si>
  <si>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</si>
  <si>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</si>
  <si>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</si>
  <si>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</si>
  <si>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</si>
  <si>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</si>
  <si>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</si>
  <si>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</si>
  <si>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</si>
  <si>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</si>
  <si>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</si>
  <si>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Теоретичне 
навчання</t>
  </si>
  <si>
    <t>Екзамена-ційна сесія</t>
  </si>
  <si>
    <t>Практика</t>
  </si>
  <si>
    <t>Захист дипломного проєкту (роботи)</t>
  </si>
  <si>
    <t>Випусковий екзамен</t>
  </si>
  <si>
    <t>Канікули</t>
  </si>
  <si>
    <t>Усього</t>
  </si>
  <si>
    <t>I</t>
  </si>
  <si>
    <t>Т</t>
  </si>
  <si>
    <t>С</t>
  </si>
  <si>
    <t>К</t>
  </si>
  <si>
    <t>П</t>
  </si>
  <si>
    <t>II</t>
  </si>
  <si>
    <t>IIІ</t>
  </si>
  <si>
    <t>Е</t>
  </si>
  <si>
    <t>Разом</t>
  </si>
  <si>
    <t>ІІІ. ПРАКТИКА</t>
  </si>
  <si>
    <t>IV.  АТЕСТАЦІЯ</t>
  </si>
  <si>
    <t>Назва
 практики</t>
  </si>
  <si>
    <t>Семестр</t>
  </si>
  <si>
    <t>Тижні</t>
  </si>
  <si>
    <t>Назва освітніх компонентів, які включено до іспиту</t>
  </si>
  <si>
    <t>Форма випускової атестації (іспит, дипломний проєкт (робота))</t>
  </si>
  <si>
    <t>Навчальна (ознайомча)</t>
  </si>
  <si>
    <t>Навчальна</t>
  </si>
  <si>
    <t>Навчальна (за фахом)</t>
  </si>
  <si>
    <t>ОК 1.12</t>
  </si>
  <si>
    <t>Вибіркові компоненти освітньої програми</t>
  </si>
  <si>
    <t>Всього ОК за циклом загальної підготовки</t>
  </si>
  <si>
    <t>Навчальна практика (за фахом)</t>
  </si>
  <si>
    <t>Всього за обов'язковими освітніми компонентами</t>
  </si>
  <si>
    <t>Всього за вибірковими освітніми компонентами</t>
  </si>
  <si>
    <t>КР 1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</si>
  <si>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Е – випусковий екзамен.</t>
    </r>
  </si>
  <si>
    <t>НАЗВА ОСВІТНІХ КОМПОНЕНТІВ</t>
  </si>
  <si>
    <t>ККІ</t>
  </si>
  <si>
    <t>ВК 3.1</t>
  </si>
  <si>
    <t>ВК 3.2</t>
  </si>
  <si>
    <t>ВК 3.3</t>
  </si>
  <si>
    <t>Основи навчання, наукового пошуку та академічної доброчесності</t>
  </si>
  <si>
    <t>1, 2</t>
  </si>
  <si>
    <t>Хімія</t>
  </si>
  <si>
    <t>Процеси та апарати харчових виробництв</t>
  </si>
  <si>
    <t>Харчові технології</t>
  </si>
  <si>
    <t xml:space="preserve">Food Technology </t>
  </si>
  <si>
    <t>Основи здорового харчування</t>
  </si>
  <si>
    <t>Логістика харчових продуктів</t>
  </si>
  <si>
    <t>Організація обслуговування та кейтеринг у закладах ресторанного господарства</t>
  </si>
  <si>
    <t>Облік і звітність у галузі</t>
  </si>
  <si>
    <t>Контроль якості та безпечності харчових продуктів</t>
  </si>
  <si>
    <t>ОК 2.16</t>
  </si>
  <si>
    <t>С/Т</t>
  </si>
  <si>
    <t>Екзамена-ційна сесія/Теоретичне навчання</t>
  </si>
  <si>
    <t>НАЗВА НАВЧАЛЬНОЇ ДИСЦИПЛІНИ</t>
  </si>
  <si>
    <t>всього за ДФН</t>
  </si>
  <si>
    <t>всього за ЗФН</t>
  </si>
  <si>
    <t>ЗФН має бути годин (25% від дфн)</t>
  </si>
  <si>
    <t>1.1. Обов’язкові навчальні дисципліни</t>
  </si>
  <si>
    <t>ДФН</t>
  </si>
  <si>
    <t>ЗФН</t>
  </si>
  <si>
    <t>2.1. Обов’язкові навчальні дисципліни</t>
  </si>
  <si>
    <t>2.2. Дисципліни вільного вибору студентів</t>
  </si>
  <si>
    <t>Дисципліни вільного вибору студентів із переліку циклу професійної підготовки</t>
  </si>
  <si>
    <t>Проректор з освітньої діяльності</t>
  </si>
  <si>
    <t>______________ Світлана НЕСТЕРЕНКО</t>
  </si>
  <si>
    <t>Начальник відділу методичної роботи</t>
  </si>
  <si>
    <t>______________ Оксана ОЛІФЕРЧУК</t>
  </si>
  <si>
    <t>__________________ Антоніна РАТУШЕНКО</t>
  </si>
  <si>
    <t>_______________ Вікторія БАУЛА</t>
  </si>
  <si>
    <t>Цифровізація та технічне документування в галузі</t>
  </si>
  <si>
    <t>Основи економіки та підприємництва</t>
  </si>
  <si>
    <t>Всього за п. ІІ</t>
  </si>
  <si>
    <t xml:space="preserve">Основи національного спротиву </t>
  </si>
  <si>
    <t>1*</t>
  </si>
  <si>
    <t>Харчові добавки, спеції та приправи</t>
  </si>
  <si>
    <t>ОК 2.17</t>
  </si>
  <si>
    <t>Начальник відділу</t>
  </si>
  <si>
    <t>методичної роботи</t>
  </si>
  <si>
    <t>__________ Вікторія БАУЛА</t>
  </si>
  <si>
    <t>Вибірковий компонент</t>
  </si>
  <si>
    <t>ЗАТВЕРДЖУЮ</t>
  </si>
  <si>
    <t xml:space="preserve">Директор </t>
  </si>
  <si>
    <t>Фахового коледжу "Освіта"</t>
  </si>
  <si>
    <t>30 квітня 2026 року</t>
  </si>
  <si>
    <t xml:space="preserve"> Освітньо-професійна програма</t>
  </si>
  <si>
    <t>ЗВЕДЕНІ ДАНІ ПРО БЮДЖЕТ ЧАСУ, тижні</t>
  </si>
  <si>
    <t>ІІ. ПРАКТИКА</t>
  </si>
  <si>
    <t>ІІІ.АТЕСТАЦІЯ ЗДОБУВАЧІВ ФАХОВОЇ ПЕРЕДВИЩОЇ ОСВІТИ</t>
  </si>
  <si>
    <t>Кредити ЄКТС</t>
  </si>
  <si>
    <t>Форма випускової атестації</t>
  </si>
  <si>
    <t>А</t>
  </si>
  <si>
    <r>
      <t xml:space="preserve">ПОЗНАЧЕННЯ:    </t>
    </r>
    <r>
      <rPr>
        <sz val="12"/>
        <rFont val="Times New Roman"/>
        <family val="1"/>
        <charset val="204"/>
      </rPr>
      <t xml:space="preserve"> Т – теоретичне навчання;    С – екзаменаційна сесія;    П – практика;    К – канікули;  Д – підготовка дипломної роботи; З – захист дипломної роботи;  А – атестація.</t>
    </r>
  </si>
  <si>
    <t xml:space="preserve">підготовки фахового молодшого бакалавра </t>
  </si>
  <si>
    <t>Освітньо-професійна програма</t>
  </si>
  <si>
    <t>семінарські</t>
  </si>
  <si>
    <t>Розподіл навчальної роботи в кредитах ЄКТС та аудиторних годинах за курсами, семестрами, тижнями</t>
  </si>
  <si>
    <t>1 семестр</t>
  </si>
  <si>
    <t xml:space="preserve">2 семестро </t>
  </si>
  <si>
    <t>3 семестр</t>
  </si>
  <si>
    <t>4 семестр</t>
  </si>
  <si>
    <t>5 семестр</t>
  </si>
  <si>
    <t>15 тижнів</t>
  </si>
  <si>
    <t>14 тижнів</t>
  </si>
  <si>
    <t>годин на тиждень</t>
  </si>
  <si>
    <t>кредити / години на семестр</t>
  </si>
  <si>
    <t>ІV. ПЛАН ОСВІТНЬОГО ПРОЦЕСУ</t>
  </si>
  <si>
    <t>підготовка до екзамену (1 кредит ЄКТС із годин на с.р.)</t>
  </si>
  <si>
    <t>розрахункові роботи</t>
  </si>
  <si>
    <t>Шифр за ОПП</t>
  </si>
  <si>
    <t>І. ОБОВ'ЯЗКОВІ КОМПОНЕНТИ ОСВІТНЬОЇ ПРОГРАМИ</t>
  </si>
  <si>
    <t>1.1. Освітні компоненти, що формують загальні компетентності</t>
  </si>
  <si>
    <t>2.1. Освітні компоненти, що формують спеціальні компетентності</t>
  </si>
  <si>
    <t xml:space="preserve">Всього ОК за пунктом 1.1. </t>
  </si>
  <si>
    <t>Всього за пунктом 1.2.</t>
  </si>
  <si>
    <t>Загальний обсяг обов'язкових освітніх компонентів</t>
  </si>
  <si>
    <t>ІІ. ВИБІРКОВІ КОМПОНЕНТИ ОСВІТНЬОЇ ПРОГРАМИ</t>
  </si>
  <si>
    <t>ВСЬОГО ЗА НАВЧАЛЬНИМ ПЛАНОМ :</t>
  </si>
  <si>
    <t>Всього за вибірковими освітніми компонентами:</t>
  </si>
  <si>
    <t>Разом тижневе навантаження</t>
  </si>
  <si>
    <t>Всього дисциплін, що вивчаються за рік</t>
  </si>
  <si>
    <t>Всього дисциплін, що вивчаються за семестр</t>
  </si>
  <si>
    <t>Кількість розрахункових робіт</t>
  </si>
  <si>
    <t>V. ПЕРЕЛІК НЕОБХІДНИХ КАБІНЕТІВ, ЛАБОРАТОРІЙ, МАЙСТЕРЕНЬ</t>
  </si>
  <si>
    <t>VІ. ПОЯСНЕННЯ ДО НАВЧАЛЬНОГО ПЛАНУ</t>
  </si>
  <si>
    <t>Охорона праці, безпека життєдіяльності та цивільний захист</t>
  </si>
  <si>
    <r>
      <rPr>
        <sz val="14"/>
        <color rgb="FFFF0000"/>
        <rFont val="Times New Roman"/>
        <family val="1"/>
        <charset val="204"/>
      </rPr>
      <t>Цифровізація</t>
    </r>
    <r>
      <rPr>
        <sz val="14"/>
        <color rgb="FF002060"/>
        <rFont val="Times New Roman"/>
        <family val="1"/>
        <charset val="204"/>
      </rPr>
      <t xml:space="preserve"> та технічне документування в галузі</t>
    </r>
  </si>
  <si>
    <r>
      <t xml:space="preserve">Основи економіки </t>
    </r>
    <r>
      <rPr>
        <sz val="14"/>
        <color rgb="FFFF0000"/>
        <rFont val="Times New Roman"/>
        <family val="1"/>
        <charset val="204"/>
      </rPr>
      <t>та підприємництва</t>
    </r>
  </si>
  <si>
    <t>3(90)</t>
  </si>
  <si>
    <t>4(120)</t>
  </si>
  <si>
    <t>6(180)</t>
  </si>
  <si>
    <t>2(60)</t>
  </si>
  <si>
    <t>5(150)</t>
  </si>
  <si>
    <t>1(30)</t>
  </si>
  <si>
    <r>
      <rPr>
        <sz val="16"/>
        <color theme="1"/>
        <rFont val="Times New Roman"/>
        <family val="1"/>
        <charset val="204"/>
      </rPr>
      <t>затвердженої Вченою радою Закладу вищої освіти</t>
    </r>
    <r>
      <rPr>
        <b/>
        <sz val="16"/>
        <color theme="1"/>
        <rFont val="Times New Roman"/>
        <family val="1"/>
        <charset val="204"/>
      </rPr>
      <t xml:space="preserve"> "Відкритий міжнародний університет розвитку людини "Україна" (Протокол №2 від 30.04.2026) </t>
    </r>
  </si>
  <si>
    <t>Навчальний план складено на підставі освітньо-професійної програми G13 "Харчові технології", ID 78410</t>
  </si>
  <si>
    <r>
      <t xml:space="preserve">Форма здобуття фахової передвищої освіти: </t>
    </r>
    <r>
      <rPr>
        <b/>
        <sz val="10"/>
        <rFont val="Times New Roman"/>
        <family val="1"/>
        <charset val="204"/>
      </rPr>
      <t>заочна</t>
    </r>
  </si>
  <si>
    <r>
      <t xml:space="preserve">Галузь знань: </t>
    </r>
    <r>
      <rPr>
        <b/>
        <sz val="14"/>
        <rFont val="Times New Roman"/>
        <family val="1"/>
        <charset val="204"/>
      </rPr>
      <t>G  Інженерія, виробництво та будівництво</t>
    </r>
  </si>
  <si>
    <r>
      <t xml:space="preserve">Освітньо-професійний ступінь: </t>
    </r>
    <r>
      <rPr>
        <b/>
        <sz val="14"/>
        <rFont val="Times New Roman"/>
        <family val="1"/>
        <charset val="204"/>
      </rPr>
      <t>фаховий молодший бакалавр</t>
    </r>
  </si>
  <si>
    <r>
      <t xml:space="preserve">Спеціальність:  </t>
    </r>
    <r>
      <rPr>
        <b/>
        <sz val="14"/>
        <rFont val="Times New Roman"/>
        <family val="1"/>
        <charset val="204"/>
      </rPr>
      <t>G13 Харчові технології</t>
    </r>
  </si>
  <si>
    <r>
      <t xml:space="preserve">Освітня кваліфікація: </t>
    </r>
    <r>
      <rPr>
        <b/>
        <sz val="14"/>
        <rFont val="Times New Roman"/>
        <family val="1"/>
        <charset val="204"/>
      </rPr>
      <t>фаховий молодший бакалавр з харчових технологій</t>
    </r>
  </si>
  <si>
    <r>
      <t xml:space="preserve">Форма здобуття освіти: </t>
    </r>
    <r>
      <rPr>
        <b/>
        <sz val="14"/>
        <rFont val="Times New Roman"/>
        <family val="1"/>
        <charset val="204"/>
      </rPr>
      <t>денна</t>
    </r>
  </si>
  <si>
    <r>
      <t xml:space="preserve">Термін навчання: </t>
    </r>
    <r>
      <rPr>
        <b/>
        <sz val="14"/>
        <rFont val="Times New Roman"/>
        <family val="1"/>
        <charset val="204"/>
      </rPr>
      <t>2 роки 6 місяців</t>
    </r>
  </si>
  <si>
    <r>
      <t xml:space="preserve">Рік вступу: </t>
    </r>
    <r>
      <rPr>
        <b/>
        <sz val="14"/>
        <rFont val="Times New Roman"/>
        <family val="1"/>
        <charset val="204"/>
      </rPr>
      <t>2026-2027 н.р.</t>
    </r>
  </si>
  <si>
    <r>
      <t>На основі:</t>
    </r>
    <r>
      <rPr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повної загальної середньої освіти</t>
    </r>
  </si>
  <si>
    <t>Лабораторія інноваційних технологій харчування</t>
  </si>
  <si>
    <t>підготовка до екзамену  (1 кредит ЄКТС із годин на с.р.)</t>
  </si>
  <si>
    <t>2 семестр</t>
  </si>
  <si>
    <t>Технології виробництва харчової продукції</t>
  </si>
  <si>
    <r>
      <t>Технологі</t>
    </r>
    <r>
      <rPr>
        <sz val="14"/>
        <color rgb="FFFF0000"/>
        <rFont val="Times New Roman"/>
        <family val="1"/>
        <charset val="204"/>
      </rPr>
      <t>ї</t>
    </r>
    <r>
      <rPr>
        <sz val="14"/>
        <color rgb="FF002060"/>
        <rFont val="Times New Roman"/>
        <family val="1"/>
        <charset val="204"/>
      </rPr>
      <t xml:space="preserve"> виробництва харчової продукції</t>
    </r>
  </si>
  <si>
    <r>
      <t>Курсова робота з освітньої компоненти "Технологі</t>
    </r>
    <r>
      <rPr>
        <sz val="14"/>
        <color rgb="FFFF0000"/>
        <rFont val="Times New Roman"/>
        <family val="1"/>
        <charset val="204"/>
      </rPr>
      <t>ї</t>
    </r>
    <r>
      <rPr>
        <sz val="14"/>
        <rFont val="Times New Roman"/>
        <family val="1"/>
        <charset val="204"/>
      </rPr>
      <t xml:space="preserve"> виробництва харчової продукції"</t>
    </r>
  </si>
  <si>
    <t>1.Технології виробництва харчової продукції, 
2.Організація виробництва, 
3.Контроль якості та безпечності харчових продуктів</t>
  </si>
  <si>
    <t xml:space="preserve">1.Технології виробництва харчової продукції, 
2.Організація виробництва, 
3.Контроль якості та безпечності харчових продуктів
</t>
  </si>
  <si>
    <r>
      <t>Курсова робота з освітньої компоненти "Технолог</t>
    </r>
    <r>
      <rPr>
        <sz val="14"/>
        <rFont val="Times New Roman"/>
        <family val="1"/>
        <charset val="204"/>
      </rPr>
      <t>ії</t>
    </r>
    <r>
      <rPr>
        <sz val="14"/>
        <color rgb="FF002060"/>
        <rFont val="Times New Roman"/>
        <family val="1"/>
        <charset val="204"/>
      </rPr>
      <t xml:space="preserve"> виробництва харчової продукції"</t>
    </r>
  </si>
  <si>
    <t>Кабінет інноваційних технологій харчування</t>
  </si>
  <si>
    <r>
      <t xml:space="preserve">Термін навчання: </t>
    </r>
    <r>
      <rPr>
        <b/>
        <sz val="14"/>
        <rFont val="Times New Roman"/>
        <family val="1"/>
        <charset val="204"/>
      </rPr>
      <t>3 роки 6 місяців</t>
    </r>
  </si>
  <si>
    <r>
      <t>На основі:</t>
    </r>
    <r>
      <rPr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базової загальної середньої освіти</t>
    </r>
  </si>
  <si>
    <t>IV</t>
  </si>
  <si>
    <t>IІ курс</t>
  </si>
  <si>
    <t>IІI курс</t>
  </si>
  <si>
    <t>IV курс</t>
  </si>
  <si>
    <t>у тому числі</t>
  </si>
  <si>
    <t>6 семестр</t>
  </si>
  <si>
    <t>7 семестр</t>
  </si>
  <si>
    <t>18 тижнів</t>
  </si>
  <si>
    <t>22 тижнів</t>
  </si>
  <si>
    <t>кредити/години на семестр</t>
  </si>
  <si>
    <t>За програмою профільної середньої освіти</t>
  </si>
  <si>
    <t>Загальноосвітня підготовка</t>
  </si>
  <si>
    <t xml:space="preserve">Українська мова </t>
  </si>
  <si>
    <t>Українська література</t>
  </si>
  <si>
    <t>Зарубіжна література</t>
  </si>
  <si>
    <t xml:space="preserve">Іноземна мова </t>
  </si>
  <si>
    <t>Історія України</t>
  </si>
  <si>
    <t>Всесвітня історія</t>
  </si>
  <si>
    <t>Громадянська освіта</t>
  </si>
  <si>
    <t xml:space="preserve">Математика (алгебра і початки аналізу та геометрія) </t>
  </si>
  <si>
    <t xml:space="preserve">Біологія і екологія </t>
  </si>
  <si>
    <t>Географія</t>
  </si>
  <si>
    <t>Фізика і астрономія</t>
  </si>
  <si>
    <t>Захист України</t>
  </si>
  <si>
    <t>*Фізична культура (Фізична культура (Фізичне виховання. Основи здорового способу життя. Психологія стресу і стресостійкості особистості)</t>
  </si>
  <si>
    <t>Вибірково-обов'язкові предмети</t>
  </si>
  <si>
    <t>*Інформатика (Інформаційні технології)</t>
  </si>
  <si>
    <t>16</t>
  </si>
  <si>
    <t>17</t>
  </si>
  <si>
    <t>Профільні предмети та спеціальні курси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</si>
  <si>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</si>
  <si>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</si>
  <si>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</si>
  <si>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</si>
  <si>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</si>
  <si>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</si>
  <si>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</si>
  <si>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</si>
  <si>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</si>
  <si>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</si>
  <si>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Факультативи</t>
  </si>
  <si>
    <t>n</t>
  </si>
  <si>
    <t>Факультативи (підготовка до ЗНО/НМТ)</t>
  </si>
  <si>
    <t>Всього за програмою профільної середньої освіти</t>
  </si>
  <si>
    <t>Максимальне тижневе навантаження</t>
  </si>
  <si>
    <t>30+2</t>
  </si>
  <si>
    <t>За освітньо-професійною програмою фахового молодшого бакалавра</t>
  </si>
  <si>
    <t>*Фізична культура (Фізичне виховання. Основи здорового способу життя. Психологія стресу і стресостійкості особистості)</t>
  </si>
  <si>
    <t>*Інформаційні технології</t>
  </si>
  <si>
    <t>5*</t>
  </si>
  <si>
    <t>6 сем</t>
  </si>
  <si>
    <t>7 сем</t>
  </si>
  <si>
    <t>*Хімія</t>
  </si>
  <si>
    <t>*Технології: Основи здорового харчування</t>
  </si>
  <si>
    <t>*Технології: Вступ до спеціальності "Харчові технології"</t>
  </si>
  <si>
    <t>*Вступ до спеціальності "Харчові технології" (Технології)</t>
  </si>
  <si>
    <t>*Основи здорового харчування (Технології)</t>
  </si>
  <si>
    <t>28</t>
  </si>
  <si>
    <t>4 тижнів</t>
  </si>
  <si>
    <t>2 тижнів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</si>
</sst>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\2\.0"/>
    <numFmt numFmtId="166" formatCode="\3\.00"/>
    <numFmt numFmtId="167" formatCode="0.0%"/>
    <numFmt numFmtId="168" formatCode="\1\.00"/>
  </numFmts>
  <fonts count="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sz val="10"/>
      <name val="Arial Cyr"/>
      <charset val="204"/>
    </font>
    <font>
      <sz val="12"/>
      <color theme="6" tint="-0.499984740745262"/>
      <name val="Times New Roman"/>
      <family val="1"/>
      <charset val="204"/>
    </font>
    <font>
      <sz val="11"/>
      <color theme="6" tint="-0.49998474074526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u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name val="Arial Cyr"/>
      <charset val="204"/>
    </font>
    <font>
      <u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4"/>
      <color rgb="FF000080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sz val="14"/>
      <color theme="8" tint="-0.499984740745262"/>
      <name val="Times New Roman"/>
      <family val="1"/>
      <charset val="204"/>
    </font>
    <font>
      <sz val="14"/>
      <color rgb="FF003366"/>
      <name val="Times New Roman"/>
      <family val="1"/>
      <charset val="204"/>
    </font>
    <font>
      <b/>
      <sz val="14"/>
      <color indexed="18"/>
      <name val="Times New Roman"/>
      <family val="1"/>
      <charset val="204"/>
    </font>
    <font>
      <b/>
      <sz val="14"/>
      <color theme="8" tint="-0.49998474074526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indexed="10"/>
      <name val="Times New Roman"/>
      <family val="1"/>
      <charset val="204"/>
    </font>
    <font>
      <sz val="14"/>
      <name val="Arial Cyr"/>
      <charset val="204"/>
    </font>
    <font>
      <b/>
      <sz val="14"/>
      <color indexed="5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b/>
      <sz val="11"/>
      <color rgb="FF4F6228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56"/>
      <name val="Calibri"/>
      <family val="2"/>
      <charset val="204"/>
    </font>
    <font>
      <sz val="11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1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66CC"/>
        <bgColor indexed="64"/>
      </patternFill>
    </fill>
  </fills>
  <borders count="1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 style="medium">
        <color indexed="64"/>
      </bottom>
      <diagonal/>
    </border>
    <border>
      <left style="thin">
        <color indexed="26"/>
      </left>
      <right style="thin">
        <color indexed="26"/>
      </right>
      <top style="medium">
        <color indexed="64"/>
      </top>
      <bottom style="medium">
        <color indexed="64"/>
      </bottom>
      <diagonal/>
    </border>
    <border>
      <left style="thin">
        <color indexed="26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</cellStyleXfs>
  <cellXfs count="2096">
    <xf numFmtId="0" fontId="0" fillId="0" borderId="0" xfId="0"/>
    <xf numFmtId="0" fontId="3" fillId="0" borderId="0" xfId="0" applyFont="1" applyFill="1" applyAlignment="1">
      <alignment vertical="center" wrapText="1"/>
    </xf>
    <xf numFmtId="1" fontId="3" fillId="0" borderId="0" xfId="0" applyNumberFormat="1" applyFont="1" applyFill="1" applyAlignment="1">
      <alignment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1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1" fontId="7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14" xfId="0" applyFont="1" applyFill="1" applyBorder="1" applyAlignment="1">
      <alignment horizontal="center" vertical="center"/>
    </xf>
    <xf numFmtId="9" fontId="7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14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9" fontId="13" fillId="0" borderId="0" xfId="1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7" fillId="0" borderId="47" xfId="0" applyFont="1" applyFill="1" applyBorder="1" applyAlignment="1">
      <alignment horizontal="center" vertical="center"/>
    </xf>
    <xf numFmtId="0" fontId="7" fillId="0" borderId="7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" fontId="10" fillId="0" borderId="0" xfId="0" applyNumberFormat="1" applyFont="1" applyFill="1" applyAlignment="1">
      <alignment horizontal="center" vertical="center"/>
    </xf>
    <xf numFmtId="164" fontId="15" fillId="0" borderId="0" xfId="0" applyNumberFormat="1" applyFont="1" applyFill="1" applyAlignment="1">
      <alignment vertical="center"/>
    </xf>
    <xf numFmtId="1" fontId="7" fillId="0" borderId="0" xfId="0" applyNumberFormat="1" applyFont="1" applyFill="1" applyAlignment="1">
      <alignment horizontal="center" vertical="center"/>
    </xf>
    <xf numFmtId="1" fontId="15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wrapText="1"/>
    </xf>
    <xf numFmtId="1" fontId="9" fillId="0" borderId="0" xfId="0" applyNumberFormat="1" applyFont="1" applyFill="1" applyAlignment="1">
      <alignment wrapText="1"/>
    </xf>
    <xf numFmtId="0" fontId="9" fillId="0" borderId="0" xfId="0" applyFont="1" applyAlignment="1">
      <alignment wrapText="1"/>
    </xf>
    <xf numFmtId="0" fontId="1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49" fontId="18" fillId="0" borderId="0" xfId="2" applyNumberFormat="1" applyFont="1" applyFill="1"/>
    <xf numFmtId="0" fontId="19" fillId="0" borderId="0" xfId="2" applyFont="1" applyFill="1" applyAlignment="1"/>
    <xf numFmtId="0" fontId="18" fillId="0" borderId="0" xfId="0" applyFont="1" applyFill="1" applyAlignment="1">
      <alignment vertical="center"/>
    </xf>
    <xf numFmtId="0" fontId="18" fillId="0" borderId="0" xfId="2" applyFont="1" applyFill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8" fillId="0" borderId="0" xfId="2" applyFont="1" applyFill="1" applyAlignment="1">
      <alignment horizontal="left" wrapText="1"/>
    </xf>
    <xf numFmtId="0" fontId="18" fillId="0" borderId="0" xfId="2" applyFont="1" applyFill="1" applyAlignment="1"/>
    <xf numFmtId="0" fontId="9" fillId="0" borderId="0" xfId="0" applyFont="1" applyFill="1" applyAlignment="1">
      <alignment vertical="center" wrapText="1"/>
    </xf>
    <xf numFmtId="1" fontId="9" fillId="0" borderId="0" xfId="0" applyNumberFormat="1" applyFont="1" applyFill="1" applyAlignment="1">
      <alignment vertical="center" wrapText="1"/>
    </xf>
    <xf numFmtId="0" fontId="18" fillId="0" borderId="0" xfId="2" applyFont="1" applyFill="1" applyAlignment="1">
      <alignment wrapText="1"/>
    </xf>
    <xf numFmtId="0" fontId="18" fillId="0" borderId="0" xfId="2" applyFont="1" applyFill="1"/>
    <xf numFmtId="0" fontId="18" fillId="0" borderId="0" xfId="2" applyFont="1" applyFill="1" applyBorder="1"/>
    <xf numFmtId="0" fontId="19" fillId="0" borderId="0" xfId="2" applyFont="1" applyFill="1" applyBorder="1" applyAlignment="1">
      <alignment horizontal="left" wrapText="1"/>
    </xf>
    <xf numFmtId="0" fontId="18" fillId="0" borderId="0" xfId="2" applyFont="1" applyFill="1" applyAlignment="1">
      <alignment horizontal="center"/>
    </xf>
    <xf numFmtId="1" fontId="18" fillId="0" borderId="0" xfId="2" applyNumberFormat="1" applyFont="1" applyFill="1" applyAlignment="1">
      <alignment horizontal="center"/>
    </xf>
    <xf numFmtId="0" fontId="18" fillId="0" borderId="0" xfId="2" applyFont="1" applyFill="1" applyBorder="1" applyAlignment="1"/>
    <xf numFmtId="0" fontId="18" fillId="0" borderId="0" xfId="2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8" fillId="0" borderId="0" xfId="0" applyFont="1" applyFill="1" applyAlignment="1">
      <alignment horizontal="center" vertical="center"/>
    </xf>
    <xf numFmtId="1" fontId="9" fillId="0" borderId="0" xfId="0" applyNumberFormat="1" applyFont="1" applyAlignment="1">
      <alignment horizontal="center" wrapText="1"/>
    </xf>
    <xf numFmtId="0" fontId="3" fillId="0" borderId="0" xfId="0" applyFont="1" applyFill="1"/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vertical="center" wrapText="1"/>
    </xf>
    <xf numFmtId="0" fontId="21" fillId="0" borderId="0" xfId="0" applyFont="1" applyFill="1" applyAlignment="1">
      <alignment vertical="center"/>
    </xf>
    <xf numFmtId="0" fontId="4" fillId="0" borderId="0" xfId="0" applyFont="1" applyFill="1"/>
    <xf numFmtId="0" fontId="24" fillId="0" borderId="0" xfId="0" applyFont="1" applyFill="1" applyAlignment="1">
      <alignment horizontal="center" vertical="top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3" fillId="0" borderId="0" xfId="5" applyFont="1" applyFill="1" applyAlignment="1">
      <alignment wrapText="1"/>
    </xf>
    <xf numFmtId="0" fontId="28" fillId="0" borderId="0" xfId="5" applyFont="1" applyFill="1" applyAlignment="1">
      <alignment vertical="center"/>
    </xf>
    <xf numFmtId="0" fontId="4" fillId="0" borderId="0" xfId="5" applyFont="1" applyFill="1"/>
    <xf numFmtId="0" fontId="4" fillId="0" borderId="0" xfId="5" applyFont="1" applyFill="1" applyAlignment="1">
      <alignment horizontal="left" wrapText="1"/>
    </xf>
    <xf numFmtId="0" fontId="4" fillId="0" borderId="0" xfId="5" applyFont="1" applyFill="1" applyBorder="1" applyAlignment="1">
      <alignment wrapText="1"/>
    </xf>
    <xf numFmtId="0" fontId="3" fillId="0" borderId="0" xfId="5" applyFont="1" applyFill="1" applyBorder="1" applyAlignment="1">
      <alignment wrapText="1"/>
    </xf>
    <xf numFmtId="0" fontId="29" fillId="0" borderId="0" xfId="5" applyFont="1" applyFill="1" applyBorder="1" applyAlignment="1">
      <alignment horizontal="center" vertical="top" wrapText="1"/>
    </xf>
    <xf numFmtId="0" fontId="3" fillId="0" borderId="0" xfId="5" applyFont="1" applyFill="1" applyAlignment="1">
      <alignment vertical="center" wrapText="1"/>
    </xf>
    <xf numFmtId="0" fontId="3" fillId="0" borderId="0" xfId="5" applyFont="1" applyFill="1" applyBorder="1" applyAlignment="1">
      <alignment vertical="top" wrapText="1"/>
    </xf>
    <xf numFmtId="0" fontId="24" fillId="0" borderId="0" xfId="0" applyFont="1" applyFill="1"/>
    <xf numFmtId="0" fontId="33" fillId="0" borderId="0" xfId="0" applyFont="1" applyFill="1"/>
    <xf numFmtId="0" fontId="4" fillId="0" borderId="9" xfId="6" applyFont="1" applyFill="1" applyBorder="1" applyAlignment="1">
      <alignment horizontal="centerContinuous"/>
    </xf>
    <xf numFmtId="0" fontId="4" fillId="0" borderId="10" xfId="6" applyFont="1" applyFill="1" applyBorder="1" applyAlignment="1">
      <alignment horizontal="centerContinuous"/>
    </xf>
    <xf numFmtId="0" fontId="4" fillId="0" borderId="82" xfId="6" applyFont="1" applyFill="1" applyBorder="1" applyAlignment="1">
      <alignment horizontal="centerContinuous"/>
    </xf>
    <xf numFmtId="0" fontId="4" fillId="0" borderId="12" xfId="6" applyFont="1" applyFill="1" applyBorder="1" applyAlignment="1">
      <alignment horizontal="centerContinuous"/>
    </xf>
    <xf numFmtId="0" fontId="4" fillId="0" borderId="11" xfId="6" applyFont="1" applyFill="1" applyBorder="1" applyAlignment="1">
      <alignment horizontal="centerContinuous"/>
    </xf>
    <xf numFmtId="0" fontId="4" fillId="0" borderId="38" xfId="6" applyFont="1" applyFill="1" applyBorder="1" applyAlignment="1">
      <alignment horizontal="centerContinuous"/>
    </xf>
    <xf numFmtId="0" fontId="4" fillId="0" borderId="29" xfId="6" applyFont="1" applyFill="1" applyBorder="1" applyAlignment="1">
      <alignment horizontal="centerContinuous"/>
    </xf>
    <xf numFmtId="0" fontId="4" fillId="0" borderId="10" xfId="6" applyFont="1" applyFill="1" applyBorder="1" applyAlignment="1">
      <alignment horizontal="center"/>
    </xf>
    <xf numFmtId="0" fontId="4" fillId="0" borderId="11" xfId="6" applyFont="1" applyFill="1" applyBorder="1" applyAlignment="1">
      <alignment horizontal="center"/>
    </xf>
    <xf numFmtId="0" fontId="3" fillId="8" borderId="46" xfId="6" applyFont="1" applyFill="1" applyBorder="1" applyAlignment="1">
      <alignment horizontal="center" vertical="center"/>
    </xf>
    <xf numFmtId="0" fontId="3" fillId="8" borderId="47" xfId="6" applyFont="1" applyFill="1" applyBorder="1" applyAlignment="1">
      <alignment horizontal="center" vertical="center"/>
    </xf>
    <xf numFmtId="0" fontId="3" fillId="8" borderId="87" xfId="6" applyFont="1" applyFill="1" applyBorder="1" applyAlignment="1">
      <alignment horizontal="center" vertical="center"/>
    </xf>
    <xf numFmtId="0" fontId="3" fillId="8" borderId="21" xfId="6" applyFont="1" applyFill="1" applyBorder="1" applyAlignment="1">
      <alignment horizontal="center" vertical="center"/>
    </xf>
    <xf numFmtId="0" fontId="3" fillId="8" borderId="78" xfId="6" applyFont="1" applyFill="1" applyBorder="1" applyAlignment="1">
      <alignment horizontal="center" vertical="center"/>
    </xf>
    <xf numFmtId="0" fontId="3" fillId="8" borderId="56" xfId="6" applyFont="1" applyFill="1" applyBorder="1" applyAlignment="1">
      <alignment horizontal="center" vertical="center"/>
    </xf>
    <xf numFmtId="0" fontId="3" fillId="8" borderId="77" xfId="6" applyFont="1" applyFill="1" applyBorder="1" applyAlignment="1">
      <alignment horizontal="center" vertical="center"/>
    </xf>
    <xf numFmtId="0" fontId="3" fillId="8" borderId="52" xfId="6" applyFont="1" applyFill="1" applyBorder="1" applyAlignment="1">
      <alignment horizontal="center" vertical="center"/>
    </xf>
    <xf numFmtId="0" fontId="3" fillId="8" borderId="43" xfId="6" applyFont="1" applyFill="1" applyBorder="1" applyAlignment="1">
      <alignment horizontal="center" vertical="center"/>
    </xf>
    <xf numFmtId="0" fontId="3" fillId="8" borderId="88" xfId="6" applyFont="1" applyFill="1" applyBorder="1" applyAlignment="1">
      <alignment horizontal="center" vertical="center"/>
    </xf>
    <xf numFmtId="0" fontId="3" fillId="8" borderId="76" xfId="6" applyFont="1" applyFill="1" applyBorder="1" applyAlignment="1">
      <alignment horizontal="center" vertical="center"/>
    </xf>
    <xf numFmtId="0" fontId="3" fillId="8" borderId="49" xfId="6" applyFont="1" applyFill="1" applyBorder="1" applyAlignment="1">
      <alignment horizontal="center" vertical="center"/>
    </xf>
    <xf numFmtId="0" fontId="3" fillId="8" borderId="51" xfId="6" applyFont="1" applyFill="1" applyBorder="1" applyAlignment="1">
      <alignment horizontal="center" vertical="center"/>
    </xf>
    <xf numFmtId="0" fontId="3" fillId="8" borderId="31" xfId="6" applyFont="1" applyFill="1" applyBorder="1" applyAlignment="1">
      <alignment horizontal="center" vertical="center"/>
    </xf>
    <xf numFmtId="0" fontId="3" fillId="8" borderId="15" xfId="6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Continuous"/>
    </xf>
    <xf numFmtId="0" fontId="5" fillId="0" borderId="4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78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/>
    </xf>
    <xf numFmtId="0" fontId="24" fillId="0" borderId="16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4" fillId="0" borderId="81" xfId="0" applyFont="1" applyFill="1" applyBorder="1" applyAlignment="1">
      <alignment horizontal="centerContinuous"/>
    </xf>
    <xf numFmtId="0" fontId="24" fillId="0" borderId="10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/>
    </xf>
    <xf numFmtId="0" fontId="31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24" fillId="0" borderId="0" xfId="0" applyFont="1" applyFill="1" applyBorder="1"/>
    <xf numFmtId="0" fontId="3" fillId="0" borderId="86" xfId="0" applyFont="1" applyFill="1" applyBorder="1"/>
    <xf numFmtId="1" fontId="9" fillId="0" borderId="14" xfId="0" applyNumberFormat="1" applyFont="1" applyFill="1" applyBorder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 wrapText="1"/>
    </xf>
    <xf numFmtId="1" fontId="9" fillId="0" borderId="43" xfId="0" applyNumberFormat="1" applyFont="1" applyFill="1" applyBorder="1" applyAlignment="1">
      <alignment horizontal="center" vertical="center"/>
    </xf>
    <xf numFmtId="1" fontId="9" fillId="0" borderId="37" xfId="0" applyNumberFormat="1" applyFont="1" applyFill="1" applyBorder="1" applyAlignment="1">
      <alignment horizontal="center" vertical="center"/>
    </xf>
    <xf numFmtId="1" fontId="9" fillId="0" borderId="39" xfId="0" applyNumberFormat="1" applyFont="1" applyFill="1" applyBorder="1" applyAlignment="1">
      <alignment horizontal="center" vertical="center"/>
    </xf>
    <xf numFmtId="1" fontId="9" fillId="0" borderId="23" xfId="0" applyNumberFormat="1" applyFont="1" applyFill="1" applyBorder="1" applyAlignment="1">
      <alignment horizontal="center" vertical="center"/>
    </xf>
    <xf numFmtId="1" fontId="9" fillId="10" borderId="14" xfId="0" applyNumberFormat="1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36" xfId="0" applyFont="1" applyFill="1" applyBorder="1" applyAlignment="1">
      <alignment horizontal="center" vertical="center"/>
    </xf>
    <xf numFmtId="0" fontId="3" fillId="0" borderId="31" xfId="0" applyFont="1" applyFill="1" applyBorder="1"/>
    <xf numFmtId="1" fontId="9" fillId="10" borderId="6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" fontId="15" fillId="2" borderId="0" xfId="0" applyNumberFormat="1" applyFont="1" applyFill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4" fillId="0" borderId="0" xfId="0" applyFont="1" applyFill="1" applyBorder="1" applyAlignment="1">
      <alignment horizontal="center" vertical="center" textRotation="90" wrapText="1"/>
    </xf>
    <xf numFmtId="0" fontId="24" fillId="2" borderId="46" xfId="0" applyFont="1" applyFill="1" applyBorder="1" applyAlignment="1">
      <alignment horizontal="center" vertical="center"/>
    </xf>
    <xf numFmtId="0" fontId="24" fillId="2" borderId="47" xfId="0" applyFont="1" applyFill="1" applyBorder="1" applyAlignment="1">
      <alignment horizontal="center" vertical="center"/>
    </xf>
    <xf numFmtId="0" fontId="24" fillId="2" borderId="77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0" fontId="24" fillId="2" borderId="78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67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30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3" fillId="0" borderId="41" xfId="0" applyFont="1" applyFill="1" applyBorder="1"/>
    <xf numFmtId="0" fontId="3" fillId="0" borderId="32" xfId="0" applyFont="1" applyFill="1" applyBorder="1"/>
    <xf numFmtId="0" fontId="5" fillId="0" borderId="2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9" fontId="7" fillId="0" borderId="14" xfId="1" applyNumberFormat="1" applyFont="1" applyFill="1" applyBorder="1" applyAlignment="1">
      <alignment vertical="center"/>
    </xf>
    <xf numFmtId="1" fontId="7" fillId="0" borderId="14" xfId="1" applyNumberFormat="1" applyFont="1" applyFill="1" applyBorder="1" applyAlignment="1">
      <alignment vertical="center"/>
    </xf>
    <xf numFmtId="1" fontId="7" fillId="0" borderId="0" xfId="1" applyNumberFormat="1" applyFont="1" applyFill="1" applyAlignment="1">
      <alignment vertical="center"/>
    </xf>
    <xf numFmtId="0" fontId="9" fillId="11" borderId="14" xfId="0" applyFont="1" applyFill="1" applyBorder="1" applyAlignment="1">
      <alignment horizontal="center" vertical="center"/>
    </xf>
    <xf numFmtId="1" fontId="10" fillId="0" borderId="0" xfId="0" applyNumberFormat="1" applyFont="1" applyFill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9" fillId="12" borderId="14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1" fontId="17" fillId="0" borderId="0" xfId="0" applyNumberFormat="1" applyFont="1" applyFill="1" applyAlignment="1">
      <alignment horizontal="center" vertical="center" wrapText="1"/>
    </xf>
    <xf numFmtId="1" fontId="18" fillId="0" borderId="0" xfId="2" applyNumberFormat="1" applyFont="1" applyAlignment="1">
      <alignment horizontal="center" vertical="center"/>
    </xf>
    <xf numFmtId="1" fontId="9" fillId="0" borderId="0" xfId="0" applyNumberFormat="1" applyFont="1" applyAlignment="1">
      <alignment vertical="center" wrapText="1"/>
    </xf>
    <xf numFmtId="1" fontId="18" fillId="0" borderId="0" xfId="2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1" fontId="9" fillId="0" borderId="0" xfId="0" applyNumberFormat="1" applyFont="1" applyAlignment="1">
      <alignment wrapText="1"/>
    </xf>
    <xf numFmtId="0" fontId="9" fillId="13" borderId="0" xfId="0" applyFont="1" applyFill="1" applyAlignment="1">
      <alignment wrapText="1"/>
    </xf>
    <xf numFmtId="0" fontId="18" fillId="0" borderId="0" xfId="0" applyFont="1" applyFill="1" applyAlignment="1">
      <alignment horizontal="left" vertical="center"/>
    </xf>
    <xf numFmtId="0" fontId="7" fillId="0" borderId="67" xfId="0" applyFont="1" applyFill="1" applyBorder="1" applyAlignment="1">
      <alignment horizontal="center" vertical="center"/>
    </xf>
    <xf numFmtId="0" fontId="7" fillId="0" borderId="78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1" fontId="2" fillId="10" borderId="14" xfId="0" applyNumberFormat="1" applyFont="1" applyFill="1" applyBorder="1" applyAlignment="1">
      <alignment horizontal="center" vertical="center"/>
    </xf>
    <xf numFmtId="0" fontId="10" fillId="1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7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5" applyFont="1" applyFill="1" applyAlignment="1">
      <alignment wrapText="1"/>
    </xf>
    <xf numFmtId="0" fontId="35" fillId="0" borderId="0" xfId="5" applyFont="1" applyFill="1" applyAlignment="1">
      <alignment vertical="center"/>
    </xf>
    <xf numFmtId="0" fontId="6" fillId="0" borderId="0" xfId="5" applyFont="1" applyFill="1"/>
    <xf numFmtId="0" fontId="7" fillId="0" borderId="0" xfId="5" applyFont="1" applyFill="1" applyAlignment="1">
      <alignment vertical="center" wrapText="1"/>
    </xf>
    <xf numFmtId="0" fontId="7" fillId="0" borderId="0" xfId="5" applyFont="1" applyFill="1" applyBorder="1" applyAlignment="1">
      <alignment vertical="top" wrapText="1"/>
    </xf>
    <xf numFmtId="0" fontId="6" fillId="0" borderId="9" xfId="6" applyFont="1" applyFill="1" applyBorder="1" applyAlignment="1">
      <alignment horizontal="centerContinuous"/>
    </xf>
    <xf numFmtId="0" fontId="6" fillId="0" borderId="10" xfId="6" applyFont="1" applyFill="1" applyBorder="1" applyAlignment="1">
      <alignment horizontal="centerContinuous"/>
    </xf>
    <xf numFmtId="0" fontId="6" fillId="0" borderId="82" xfId="6" applyFont="1" applyFill="1" applyBorder="1" applyAlignment="1">
      <alignment horizontal="centerContinuous"/>
    </xf>
    <xf numFmtId="0" fontId="6" fillId="0" borderId="12" xfId="6" applyFont="1" applyFill="1" applyBorder="1" applyAlignment="1">
      <alignment horizontal="centerContinuous"/>
    </xf>
    <xf numFmtId="0" fontId="6" fillId="0" borderId="11" xfId="6" applyFont="1" applyFill="1" applyBorder="1" applyAlignment="1">
      <alignment horizontal="centerContinuous"/>
    </xf>
    <xf numFmtId="0" fontId="6" fillId="0" borderId="38" xfId="6" applyFont="1" applyFill="1" applyBorder="1" applyAlignment="1">
      <alignment horizontal="centerContinuous"/>
    </xf>
    <xf numFmtId="0" fontId="6" fillId="0" borderId="29" xfId="6" applyFont="1" applyFill="1" applyBorder="1" applyAlignment="1">
      <alignment horizontal="centerContinuous"/>
    </xf>
    <xf numFmtId="0" fontId="6" fillId="0" borderId="10" xfId="6" applyFont="1" applyFill="1" applyBorder="1" applyAlignment="1">
      <alignment horizontal="center"/>
    </xf>
    <xf numFmtId="0" fontId="6" fillId="0" borderId="11" xfId="6" applyFont="1" applyFill="1" applyBorder="1" applyAlignment="1">
      <alignment horizontal="center"/>
    </xf>
    <xf numFmtId="0" fontId="7" fillId="8" borderId="46" xfId="6" applyFont="1" applyFill="1" applyBorder="1" applyAlignment="1">
      <alignment horizontal="center" vertical="center"/>
    </xf>
    <xf numFmtId="0" fontId="7" fillId="8" borderId="47" xfId="6" applyFont="1" applyFill="1" applyBorder="1" applyAlignment="1">
      <alignment horizontal="center" vertical="center"/>
    </xf>
    <xf numFmtId="0" fontId="7" fillId="8" borderId="87" xfId="6" applyFont="1" applyFill="1" applyBorder="1" applyAlignment="1">
      <alignment horizontal="center" vertical="center"/>
    </xf>
    <xf numFmtId="0" fontId="7" fillId="8" borderId="21" xfId="6" applyFont="1" applyFill="1" applyBorder="1" applyAlignment="1">
      <alignment horizontal="center" vertical="center"/>
    </xf>
    <xf numFmtId="0" fontId="7" fillId="8" borderId="78" xfId="6" applyFont="1" applyFill="1" applyBorder="1" applyAlignment="1">
      <alignment horizontal="center" vertical="center"/>
    </xf>
    <xf numFmtId="0" fontId="7" fillId="8" borderId="56" xfId="6" applyFont="1" applyFill="1" applyBorder="1" applyAlignment="1">
      <alignment horizontal="center" vertical="center"/>
    </xf>
    <xf numFmtId="0" fontId="7" fillId="8" borderId="77" xfId="6" applyFont="1" applyFill="1" applyBorder="1" applyAlignment="1">
      <alignment horizontal="center" vertical="center"/>
    </xf>
    <xf numFmtId="0" fontId="7" fillId="8" borderId="52" xfId="6" applyFont="1" applyFill="1" applyBorder="1" applyAlignment="1">
      <alignment horizontal="center" vertical="center"/>
    </xf>
    <xf numFmtId="0" fontId="7" fillId="8" borderId="43" xfId="6" applyFont="1" applyFill="1" applyBorder="1" applyAlignment="1">
      <alignment horizontal="center" vertical="center"/>
    </xf>
    <xf numFmtId="0" fontId="7" fillId="8" borderId="88" xfId="6" applyFont="1" applyFill="1" applyBorder="1" applyAlignment="1">
      <alignment horizontal="center" vertical="center"/>
    </xf>
    <xf numFmtId="0" fontId="7" fillId="8" borderId="76" xfId="6" applyFont="1" applyFill="1" applyBorder="1" applyAlignment="1">
      <alignment horizontal="center" vertical="center"/>
    </xf>
    <xf numFmtId="0" fontId="7" fillId="8" borderId="49" xfId="6" applyFont="1" applyFill="1" applyBorder="1" applyAlignment="1">
      <alignment horizontal="center" vertical="center"/>
    </xf>
    <xf numFmtId="0" fontId="7" fillId="8" borderId="51" xfId="6" applyFont="1" applyFill="1" applyBorder="1" applyAlignment="1">
      <alignment horizontal="center" vertical="center"/>
    </xf>
    <xf numFmtId="0" fontId="7" fillId="8" borderId="31" xfId="6" applyFont="1" applyFill="1" applyBorder="1" applyAlignment="1">
      <alignment horizontal="center" vertical="center"/>
    </xf>
    <xf numFmtId="0" fontId="7" fillId="8" borderId="15" xfId="6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Continuous"/>
    </xf>
    <xf numFmtId="0" fontId="7" fillId="0" borderId="46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/>
    </xf>
    <xf numFmtId="0" fontId="6" fillId="0" borderId="77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10" borderId="47" xfId="0" applyFont="1" applyFill="1" applyBorder="1" applyAlignment="1">
      <alignment horizontal="center" vertical="center"/>
    </xf>
    <xf numFmtId="0" fontId="6" fillId="10" borderId="21" xfId="0" applyFont="1" applyFill="1" applyBorder="1" applyAlignment="1">
      <alignment horizontal="center" vertical="center"/>
    </xf>
    <xf numFmtId="0" fontId="6" fillId="10" borderId="46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78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Continuous"/>
    </xf>
    <xf numFmtId="0" fontId="6" fillId="0" borderId="14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10" borderId="14" xfId="0" applyFont="1" applyFill="1" applyBorder="1" applyAlignment="1">
      <alignment horizontal="center" vertical="center"/>
    </xf>
    <xf numFmtId="0" fontId="6" fillId="10" borderId="27" xfId="0" applyFont="1" applyFill="1" applyBorder="1" applyAlignment="1">
      <alignment horizontal="center" vertical="center"/>
    </xf>
    <xf numFmtId="0" fontId="6" fillId="10" borderId="1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7" xfId="0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10" borderId="31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1" xfId="0" applyFont="1" applyFill="1" applyBorder="1"/>
    <xf numFmtId="0" fontId="7" fillId="0" borderId="36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textRotation="90" wrapText="1"/>
    </xf>
    <xf numFmtId="0" fontId="7" fillId="0" borderId="86" xfId="0" applyFont="1" applyFill="1" applyBorder="1"/>
    <xf numFmtId="0" fontId="7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6" fillId="0" borderId="0" xfId="0" applyFont="1" applyFill="1" applyAlignment="1"/>
    <xf numFmtId="0" fontId="7" fillId="0" borderId="0" xfId="5" applyFont="1" applyFill="1" applyAlignment="1">
      <alignment horizontal="left" vertical="center" wrapText="1"/>
    </xf>
    <xf numFmtId="0" fontId="7" fillId="0" borderId="0" xfId="5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39" fillId="0" borderId="41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36" fillId="0" borderId="0" xfId="0" applyFont="1" applyFill="1" applyAlignment="1">
      <alignment wrapText="1"/>
    </xf>
    <xf numFmtId="0" fontId="38" fillId="0" borderId="0" xfId="0" applyFont="1" applyFill="1" applyAlignment="1">
      <alignment vertical="top"/>
    </xf>
    <xf numFmtId="0" fontId="3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Alignment="1"/>
    <xf numFmtId="0" fontId="7" fillId="0" borderId="0" xfId="0" applyFont="1" applyFill="1" applyBorder="1" applyAlignment="1">
      <alignment vertical="top" wrapText="1"/>
    </xf>
    <xf numFmtId="0" fontId="37" fillId="2" borderId="0" xfId="0" applyFont="1" applyFill="1" applyBorder="1" applyAlignment="1"/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80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2" borderId="8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2" xfId="0" applyFont="1" applyFill="1" applyBorder="1" applyAlignment="1">
      <alignment horizontal="center" vertical="center" wrapText="1"/>
    </xf>
    <xf numFmtId="1" fontId="6" fillId="0" borderId="9" xfId="0" applyNumberFormat="1" applyFont="1" applyFill="1" applyBorder="1" applyAlignment="1">
      <alignment horizontal="center" vertical="center" wrapText="1"/>
    </xf>
    <xf numFmtId="1" fontId="6" fillId="0" borderId="82" xfId="0" applyNumberFormat="1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41" fillId="0" borderId="14" xfId="0" applyFont="1" applyFill="1" applyBorder="1" applyAlignment="1" applyProtection="1">
      <alignment horizontal="center" vertical="center"/>
      <protection locked="0"/>
    </xf>
    <xf numFmtId="0" fontId="41" fillId="0" borderId="43" xfId="0" applyFont="1" applyFill="1" applyBorder="1" applyAlignment="1" applyProtection="1">
      <alignment horizontal="center" vertical="center"/>
      <protection locked="0"/>
    </xf>
    <xf numFmtId="0" fontId="41" fillId="0" borderId="15" xfId="0" applyFont="1" applyFill="1" applyBorder="1" applyAlignment="1" applyProtection="1">
      <alignment horizontal="center" vertical="center"/>
      <protection locked="0"/>
    </xf>
    <xf numFmtId="0" fontId="42" fillId="10" borderId="44" xfId="0" applyFont="1" applyFill="1" applyBorder="1" applyAlignment="1" applyProtection="1">
      <alignment horizontal="center" vertical="center"/>
      <protection locked="0"/>
    </xf>
    <xf numFmtId="1" fontId="41" fillId="3" borderId="45" xfId="0" applyNumberFormat="1" applyFont="1" applyFill="1" applyBorder="1" applyAlignment="1">
      <alignment horizontal="center" vertical="center"/>
    </xf>
    <xf numFmtId="1" fontId="42" fillId="0" borderId="5" xfId="0" applyNumberFormat="1" applyFont="1" applyFill="1" applyBorder="1" applyAlignment="1">
      <alignment horizontal="center" vertical="center"/>
    </xf>
    <xf numFmtId="1" fontId="41" fillId="6" borderId="5" xfId="0" applyNumberFormat="1" applyFont="1" applyFill="1" applyBorder="1" applyAlignment="1" applyProtection="1">
      <alignment horizontal="center" vertical="center"/>
      <protection locked="0"/>
    </xf>
    <xf numFmtId="1" fontId="41" fillId="6" borderId="28" xfId="0" applyNumberFormat="1" applyFont="1" applyFill="1" applyBorder="1" applyAlignment="1" applyProtection="1">
      <alignment horizontal="center" vertical="center"/>
      <protection locked="0"/>
    </xf>
    <xf numFmtId="1" fontId="41" fillId="4" borderId="19" xfId="0" applyNumberFormat="1" applyFont="1" applyFill="1" applyBorder="1" applyAlignment="1" applyProtection="1">
      <alignment horizontal="center" vertical="center"/>
      <protection locked="0"/>
    </xf>
    <xf numFmtId="1" fontId="41" fillId="4" borderId="17" xfId="0" applyNumberFormat="1" applyFont="1" applyFill="1" applyBorder="1" applyAlignment="1" applyProtection="1">
      <alignment horizontal="center" vertical="center"/>
      <protection locked="0"/>
    </xf>
    <xf numFmtId="0" fontId="41" fillId="0" borderId="63" xfId="0" applyFont="1" applyFill="1" applyBorder="1" applyAlignment="1" applyProtection="1">
      <alignment horizontal="center" vertical="center"/>
      <protection locked="0"/>
    </xf>
    <xf numFmtId="0" fontId="41" fillId="15" borderId="48" xfId="0" applyFont="1" applyFill="1" applyBorder="1" applyAlignment="1" applyProtection="1">
      <alignment horizontal="center" vertical="center"/>
      <protection locked="0"/>
    </xf>
    <xf numFmtId="0" fontId="41" fillId="0" borderId="111" xfId="0" applyFont="1" applyFill="1" applyBorder="1" applyAlignment="1" applyProtection="1">
      <alignment horizontal="center" vertical="center"/>
      <protection locked="0"/>
    </xf>
    <xf numFmtId="0" fontId="41" fillId="15" borderId="61" xfId="0" applyFont="1" applyFill="1" applyBorder="1" applyAlignment="1" applyProtection="1">
      <alignment horizontal="center" vertical="center"/>
      <protection locked="0"/>
    </xf>
    <xf numFmtId="1" fontId="41" fillId="0" borderId="111" xfId="0" applyNumberFormat="1" applyFont="1" applyFill="1" applyBorder="1" applyAlignment="1" applyProtection="1">
      <alignment horizontal="center" vertical="center"/>
      <protection locked="0"/>
    </xf>
    <xf numFmtId="1" fontId="41" fillId="15" borderId="61" xfId="0" applyNumberFormat="1" applyFont="1" applyFill="1" applyBorder="1" applyAlignment="1" applyProtection="1">
      <alignment horizontal="center" vertical="center"/>
      <protection locked="0"/>
    </xf>
    <xf numFmtId="0" fontId="41" fillId="0" borderId="84" xfId="0" applyFont="1" applyFill="1" applyBorder="1" applyAlignment="1" applyProtection="1">
      <alignment horizontal="center" vertical="center"/>
      <protection locked="0"/>
    </xf>
    <xf numFmtId="0" fontId="41" fillId="0" borderId="0" xfId="0" applyFont="1" applyFill="1" applyBorder="1" applyAlignment="1" applyProtection="1">
      <alignment horizontal="center" vertical="center"/>
      <protection locked="0"/>
    </xf>
    <xf numFmtId="0" fontId="44" fillId="0" borderId="14" xfId="0" applyFont="1" applyFill="1" applyBorder="1" applyAlignment="1">
      <alignment horizontal="center" vertical="center"/>
    </xf>
    <xf numFmtId="0" fontId="44" fillId="0" borderId="14" xfId="0" applyFont="1" applyFill="1" applyBorder="1" applyAlignment="1">
      <alignment vertical="center"/>
    </xf>
    <xf numFmtId="0" fontId="41" fillId="0" borderId="24" xfId="0" applyFont="1" applyFill="1" applyBorder="1" applyAlignment="1" applyProtection="1">
      <alignment horizontal="center" vertical="center"/>
      <protection locked="0"/>
    </xf>
    <xf numFmtId="0" fontId="42" fillId="10" borderId="16" xfId="0" applyFont="1" applyFill="1" applyBorder="1" applyAlignment="1" applyProtection="1">
      <alignment horizontal="center" vertical="center"/>
      <protection locked="0"/>
    </xf>
    <xf numFmtId="1" fontId="41" fillId="3" borderId="25" xfId="0" applyNumberFormat="1" applyFont="1" applyFill="1" applyBorder="1" applyAlignment="1">
      <alignment horizontal="center" vertical="center"/>
    </xf>
    <xf numFmtId="1" fontId="42" fillId="0" borderId="14" xfId="0" applyNumberFormat="1" applyFont="1" applyFill="1" applyBorder="1" applyAlignment="1">
      <alignment horizontal="center" vertical="center"/>
    </xf>
    <xf numFmtId="1" fontId="41" fillId="6" borderId="14" xfId="0" applyNumberFormat="1" applyFont="1" applyFill="1" applyBorder="1" applyAlignment="1" applyProtection="1">
      <alignment horizontal="center" vertical="center"/>
      <protection locked="0"/>
    </xf>
    <xf numFmtId="1" fontId="41" fillId="6" borderId="24" xfId="0" applyNumberFormat="1" applyFont="1" applyFill="1" applyBorder="1" applyAlignment="1" applyProtection="1">
      <alignment horizontal="center" vertical="center"/>
      <protection locked="0"/>
    </xf>
    <xf numFmtId="1" fontId="41" fillId="4" borderId="26" xfId="0" applyNumberFormat="1" applyFont="1" applyFill="1" applyBorder="1" applyAlignment="1" applyProtection="1">
      <alignment horizontal="center" vertical="center"/>
      <protection locked="0"/>
    </xf>
    <xf numFmtId="1" fontId="41" fillId="4" borderId="16" xfId="0" applyNumberFormat="1" applyFont="1" applyFill="1" applyBorder="1" applyAlignment="1" applyProtection="1">
      <alignment horizontal="center" vertical="center"/>
      <protection locked="0"/>
    </xf>
    <xf numFmtId="0" fontId="44" fillId="0" borderId="13" xfId="0" applyFont="1" applyFill="1" applyBorder="1" applyAlignment="1" applyProtection="1">
      <alignment horizontal="center" vertical="center"/>
      <protection locked="0"/>
    </xf>
    <xf numFmtId="0" fontId="44" fillId="15" borderId="79" xfId="0" applyFont="1" applyFill="1" applyBorder="1" applyAlignment="1" applyProtection="1">
      <alignment horizontal="center" vertical="center"/>
      <protection locked="0"/>
    </xf>
    <xf numFmtId="164" fontId="44" fillId="0" borderId="25" xfId="0" applyNumberFormat="1" applyFont="1" applyFill="1" applyBorder="1" applyAlignment="1" applyProtection="1">
      <alignment horizontal="center" vertical="center"/>
      <protection locked="0"/>
    </xf>
    <xf numFmtId="164" fontId="44" fillId="15" borderId="27" xfId="0" applyNumberFormat="1" applyFont="1" applyFill="1" applyBorder="1" applyAlignment="1" applyProtection="1">
      <alignment horizontal="center" vertical="center"/>
      <protection locked="0"/>
    </xf>
    <xf numFmtId="0" fontId="44" fillId="0" borderId="25" xfId="0" applyFont="1" applyFill="1" applyBorder="1" applyAlignment="1" applyProtection="1">
      <alignment horizontal="center" vertical="center"/>
      <protection locked="0"/>
    </xf>
    <xf numFmtId="0" fontId="44" fillId="15" borderId="27" xfId="0" applyFont="1" applyFill="1" applyBorder="1" applyAlignment="1" applyProtection="1">
      <alignment horizontal="center" vertical="center"/>
      <protection locked="0"/>
    </xf>
    <xf numFmtId="1" fontId="44" fillId="0" borderId="25" xfId="0" applyNumberFormat="1" applyFont="1" applyFill="1" applyBorder="1" applyAlignment="1" applyProtection="1">
      <alignment horizontal="center" vertical="center"/>
      <protection locked="0"/>
    </xf>
    <xf numFmtId="1" fontId="44" fillId="15" borderId="27" xfId="0" applyNumberFormat="1" applyFont="1" applyFill="1" applyBorder="1" applyAlignment="1" applyProtection="1">
      <alignment horizontal="center" vertical="center"/>
      <protection locked="0"/>
    </xf>
    <xf numFmtId="0" fontId="44" fillId="15" borderId="76" xfId="0" applyFont="1" applyFill="1" applyBorder="1" applyAlignment="1" applyProtection="1">
      <alignment horizontal="center" vertical="center"/>
      <protection locked="0"/>
    </xf>
    <xf numFmtId="0" fontId="44" fillId="0" borderId="0" xfId="0" applyFont="1" applyFill="1" applyBorder="1" applyAlignment="1" applyProtection="1">
      <alignment horizontal="center" vertical="center"/>
      <protection locked="0"/>
    </xf>
    <xf numFmtId="2" fontId="41" fillId="10" borderId="16" xfId="0" applyNumberFormat="1" applyFont="1" applyFill="1" applyBorder="1" applyAlignment="1" applyProtection="1">
      <alignment horizontal="center" vertical="center" wrapText="1"/>
      <protection locked="0"/>
    </xf>
    <xf numFmtId="0" fontId="43" fillId="2" borderId="92" xfId="0" applyFont="1" applyFill="1" applyBorder="1" applyAlignment="1">
      <alignment horizontal="center" vertical="center"/>
    </xf>
    <xf numFmtId="0" fontId="43" fillId="2" borderId="93" xfId="0" applyFont="1" applyFill="1" applyBorder="1" applyAlignment="1">
      <alignment horizontal="center" vertical="center" wrapText="1"/>
    </xf>
    <xf numFmtId="0" fontId="43" fillId="2" borderId="94" xfId="0" applyFont="1" applyFill="1" applyBorder="1" applyAlignment="1">
      <alignment horizontal="center" vertical="center"/>
    </xf>
    <xf numFmtId="0" fontId="45" fillId="10" borderId="74" xfId="0" applyFont="1" applyFill="1" applyBorder="1" applyAlignment="1">
      <alignment horizontal="center" vertical="center"/>
    </xf>
    <xf numFmtId="1" fontId="46" fillId="3" borderId="49" xfId="0" applyNumberFormat="1" applyFont="1" applyFill="1" applyBorder="1" applyAlignment="1">
      <alignment horizontal="center" vertical="center"/>
    </xf>
    <xf numFmtId="1" fontId="42" fillId="2" borderId="14" xfId="0" applyNumberFormat="1" applyFont="1" applyFill="1" applyBorder="1" applyAlignment="1">
      <alignment horizontal="center" vertical="center"/>
    </xf>
    <xf numFmtId="1" fontId="43" fillId="6" borderId="72" xfId="0" applyNumberFormat="1" applyFont="1" applyFill="1" applyBorder="1" applyAlignment="1">
      <alignment horizontal="center" vertical="center"/>
    </xf>
    <xf numFmtId="1" fontId="43" fillId="6" borderId="73" xfId="0" applyNumberFormat="1" applyFont="1" applyFill="1" applyBorder="1" applyAlignment="1">
      <alignment horizontal="center" vertical="center"/>
    </xf>
    <xf numFmtId="1" fontId="46" fillId="4" borderId="99" xfId="0" applyNumberFormat="1" applyFont="1" applyFill="1" applyBorder="1" applyAlignment="1">
      <alignment horizontal="center" vertical="center"/>
    </xf>
    <xf numFmtId="0" fontId="43" fillId="10" borderId="100" xfId="0" applyFont="1" applyFill="1" applyBorder="1" applyAlignment="1">
      <alignment horizontal="center" vertical="center"/>
    </xf>
    <xf numFmtId="0" fontId="43" fillId="15" borderId="83" xfId="0" applyFont="1" applyFill="1" applyBorder="1" applyAlignment="1">
      <alignment horizontal="center" vertical="center"/>
    </xf>
    <xf numFmtId="0" fontId="43" fillId="0" borderId="92" xfId="0" applyFont="1" applyFill="1" applyBorder="1" applyAlignment="1">
      <alignment horizontal="center" vertical="center"/>
    </xf>
    <xf numFmtId="0" fontId="43" fillId="15" borderId="101" xfId="0" applyFont="1" applyFill="1" applyBorder="1" applyAlignment="1">
      <alignment horizontal="center" vertical="center"/>
    </xf>
    <xf numFmtId="0" fontId="43" fillId="0" borderId="45" xfId="0" applyFont="1" applyFill="1" applyBorder="1" applyAlignment="1">
      <alignment horizontal="center" vertical="center"/>
    </xf>
    <xf numFmtId="0" fontId="43" fillId="15" borderId="76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41" fillId="2" borderId="14" xfId="0" applyFont="1" applyFill="1" applyBorder="1" applyAlignment="1" applyProtection="1">
      <alignment horizontal="center" vertical="center"/>
      <protection locked="0"/>
    </xf>
    <xf numFmtId="0" fontId="42" fillId="2" borderId="14" xfId="0" applyFont="1" applyFill="1" applyBorder="1" applyAlignment="1">
      <alignment horizontal="center" vertical="center"/>
    </xf>
    <xf numFmtId="0" fontId="42" fillId="2" borderId="24" xfId="0" applyFont="1" applyFill="1" applyBorder="1" applyAlignment="1">
      <alignment horizontal="center" vertical="center"/>
    </xf>
    <xf numFmtId="0" fontId="42" fillId="10" borderId="16" xfId="0" applyFont="1" applyFill="1" applyBorder="1" applyAlignment="1">
      <alignment horizontal="center" vertical="center"/>
    </xf>
    <xf numFmtId="1" fontId="41" fillId="9" borderId="25" xfId="0" applyNumberFormat="1" applyFont="1" applyFill="1" applyBorder="1" applyAlignment="1">
      <alignment horizontal="center" vertical="center"/>
    </xf>
    <xf numFmtId="1" fontId="41" fillId="14" borderId="14" xfId="0" applyNumberFormat="1" applyFont="1" applyFill="1" applyBorder="1" applyAlignment="1" applyProtection="1">
      <alignment horizontal="center" vertical="center"/>
      <protection locked="0"/>
    </xf>
    <xf numFmtId="1" fontId="44" fillId="14" borderId="43" xfId="0" applyNumberFormat="1" applyFont="1" applyFill="1" applyBorder="1" applyAlignment="1" applyProtection="1">
      <alignment horizontal="center" vertical="center"/>
      <protection locked="0"/>
    </xf>
    <xf numFmtId="1" fontId="44" fillId="14" borderId="15" xfId="0" applyNumberFormat="1" applyFont="1" applyFill="1" applyBorder="1" applyAlignment="1" applyProtection="1">
      <alignment horizontal="center" vertical="center"/>
      <protection locked="0"/>
    </xf>
    <xf numFmtId="1" fontId="41" fillId="14" borderId="24" xfId="0" applyNumberFormat="1" applyFont="1" applyFill="1" applyBorder="1" applyAlignment="1" applyProtection="1">
      <alignment horizontal="center" vertical="center"/>
      <protection locked="0"/>
    </xf>
    <xf numFmtId="1" fontId="44" fillId="14" borderId="89" xfId="0" applyNumberFormat="1" applyFont="1" applyFill="1" applyBorder="1" applyAlignment="1" applyProtection="1">
      <alignment horizontal="center" vertical="center"/>
      <protection locked="0"/>
    </xf>
    <xf numFmtId="1" fontId="41" fillId="14" borderId="16" xfId="0" applyNumberFormat="1" applyFont="1" applyFill="1" applyBorder="1" applyAlignment="1" applyProtection="1">
      <alignment horizontal="center" vertical="center"/>
      <protection locked="0"/>
    </xf>
    <xf numFmtId="0" fontId="41" fillId="14" borderId="13" xfId="0" applyFont="1" applyFill="1" applyBorder="1" applyAlignment="1" applyProtection="1">
      <alignment horizontal="center" vertical="center"/>
      <protection locked="0"/>
    </xf>
    <xf numFmtId="0" fontId="41" fillId="15" borderId="79" xfId="0" applyFont="1" applyFill="1" applyBorder="1" applyAlignment="1" applyProtection="1">
      <alignment horizontal="center" vertical="center"/>
      <protection locked="0"/>
    </xf>
    <xf numFmtId="0" fontId="41" fillId="0" borderId="25" xfId="0" applyFont="1" applyFill="1" applyBorder="1" applyAlignment="1" applyProtection="1">
      <alignment horizontal="center" vertical="center"/>
      <protection locked="0"/>
    </xf>
    <xf numFmtId="0" fontId="41" fillId="15" borderId="27" xfId="0" applyFont="1" applyFill="1" applyBorder="1" applyAlignment="1" applyProtection="1">
      <alignment horizontal="center" vertical="center"/>
      <protection locked="0"/>
    </xf>
    <xf numFmtId="1" fontId="41" fillId="0" borderId="25" xfId="0" applyNumberFormat="1" applyFont="1" applyFill="1" applyBorder="1" applyAlignment="1" applyProtection="1">
      <alignment horizontal="center" vertical="center"/>
      <protection locked="0"/>
    </xf>
    <xf numFmtId="1" fontId="41" fillId="15" borderId="27" xfId="0" applyNumberFormat="1" applyFont="1" applyFill="1" applyBorder="1" applyAlignment="1" applyProtection="1">
      <alignment horizontal="center" vertical="center"/>
      <protection locked="0"/>
    </xf>
    <xf numFmtId="0" fontId="41" fillId="15" borderId="76" xfId="0" applyFont="1" applyFill="1" applyBorder="1" applyAlignment="1" applyProtection="1">
      <alignment horizontal="center" vertical="center"/>
      <protection locked="0"/>
    </xf>
    <xf numFmtId="0" fontId="41" fillId="0" borderId="13" xfId="0" applyFont="1" applyFill="1" applyBorder="1" applyAlignment="1" applyProtection="1">
      <alignment horizontal="center" vertical="center"/>
      <protection locked="0"/>
    </xf>
    <xf numFmtId="0" fontId="47" fillId="0" borderId="14" xfId="0" applyFont="1" applyFill="1" applyBorder="1" applyAlignment="1">
      <alignment horizontal="center" vertical="center"/>
    </xf>
    <xf numFmtId="0" fontId="44" fillId="0" borderId="14" xfId="0" applyFont="1" applyFill="1" applyBorder="1" applyAlignment="1" applyProtection="1">
      <alignment horizontal="center" vertical="center"/>
      <protection locked="0"/>
    </xf>
    <xf numFmtId="0" fontId="44" fillId="0" borderId="24" xfId="0" applyFont="1" applyFill="1" applyBorder="1" applyAlignment="1" applyProtection="1">
      <alignment horizontal="center" vertical="center"/>
      <protection locked="0"/>
    </xf>
    <xf numFmtId="0" fontId="48" fillId="10" borderId="16" xfId="0" applyFont="1" applyFill="1" applyBorder="1" applyAlignment="1" applyProtection="1">
      <alignment horizontal="center" vertical="center"/>
      <protection locked="0"/>
    </xf>
    <xf numFmtId="1" fontId="44" fillId="6" borderId="14" xfId="0" applyNumberFormat="1" applyFont="1" applyFill="1" applyBorder="1" applyAlignment="1" applyProtection="1">
      <alignment horizontal="center" vertical="center"/>
      <protection locked="0"/>
    </xf>
    <xf numFmtId="1" fontId="44" fillId="6" borderId="24" xfId="0" applyNumberFormat="1" applyFont="1" applyFill="1" applyBorder="1" applyAlignment="1" applyProtection="1">
      <alignment horizontal="center" vertical="center"/>
      <protection locked="0"/>
    </xf>
    <xf numFmtId="1" fontId="44" fillId="4" borderId="26" xfId="0" applyNumberFormat="1" applyFont="1" applyFill="1" applyBorder="1" applyAlignment="1" applyProtection="1">
      <alignment horizontal="center" vertical="center"/>
      <protection locked="0"/>
    </xf>
    <xf numFmtId="0" fontId="43" fillId="2" borderId="50" xfId="0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/>
    </xf>
    <xf numFmtId="0" fontId="42" fillId="10" borderId="8" xfId="0" applyFont="1" applyFill="1" applyBorder="1" applyAlignment="1">
      <alignment horizontal="center" vertical="center"/>
    </xf>
    <xf numFmtId="1" fontId="41" fillId="3" borderId="18" xfId="0" applyNumberFormat="1" applyFont="1" applyFill="1" applyBorder="1" applyAlignment="1">
      <alignment horizontal="center" vertical="center"/>
    </xf>
    <xf numFmtId="1" fontId="42" fillId="0" borderId="6" xfId="0" applyNumberFormat="1" applyFont="1" applyFill="1" applyBorder="1" applyAlignment="1">
      <alignment horizontal="center" vertical="center"/>
    </xf>
    <xf numFmtId="1" fontId="41" fillId="6" borderId="6" xfId="0" applyNumberFormat="1" applyFont="1" applyFill="1" applyBorder="1" applyAlignment="1" applyProtection="1">
      <alignment horizontal="center" vertical="center"/>
      <protection locked="0"/>
    </xf>
    <xf numFmtId="1" fontId="41" fillId="6" borderId="7" xfId="0" applyNumberFormat="1" applyFont="1" applyFill="1" applyBorder="1" applyAlignment="1" applyProtection="1">
      <alignment horizontal="center" vertical="center"/>
      <protection locked="0"/>
    </xf>
    <xf numFmtId="0" fontId="41" fillId="0" borderId="4" xfId="0" applyFont="1" applyFill="1" applyBorder="1" applyAlignment="1">
      <alignment horizontal="center" vertical="center"/>
    </xf>
    <xf numFmtId="0" fontId="41" fillId="15" borderId="85" xfId="0" applyFont="1" applyFill="1" applyBorder="1" applyAlignment="1">
      <alignment horizontal="center" vertical="center"/>
    </xf>
    <xf numFmtId="0" fontId="41" fillId="0" borderId="18" xfId="0" applyFont="1" applyFill="1" applyBorder="1" applyAlignment="1">
      <alignment horizontal="center" vertical="center"/>
    </xf>
    <xf numFmtId="0" fontId="42" fillId="0" borderId="18" xfId="0" applyFont="1" applyFill="1" applyBorder="1" applyAlignment="1">
      <alignment horizontal="center" vertical="center"/>
    </xf>
    <xf numFmtId="0" fontId="42" fillId="15" borderId="67" xfId="0" applyFont="1" applyFill="1" applyBorder="1" applyAlignment="1">
      <alignment horizontal="center" vertical="center"/>
    </xf>
    <xf numFmtId="1" fontId="42" fillId="0" borderId="18" xfId="0" applyNumberFormat="1" applyFont="1" applyFill="1" applyBorder="1" applyAlignment="1">
      <alignment horizontal="center" vertical="center"/>
    </xf>
    <xf numFmtId="1" fontId="42" fillId="15" borderId="67" xfId="0" applyNumberFormat="1" applyFont="1" applyFill="1" applyBorder="1" applyAlignment="1">
      <alignment horizontal="center" vertical="center"/>
    </xf>
    <xf numFmtId="0" fontId="42" fillId="15" borderId="27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6" fillId="2" borderId="53" xfId="0" applyFont="1" applyFill="1" applyBorder="1" applyAlignment="1">
      <alignment vertical="center"/>
    </xf>
    <xf numFmtId="0" fontId="46" fillId="0" borderId="53" xfId="0" applyFont="1" applyFill="1" applyBorder="1" applyAlignment="1">
      <alignment horizontal="center" vertical="center"/>
    </xf>
    <xf numFmtId="0" fontId="46" fillId="2" borderId="54" xfId="0" applyFont="1" applyFill="1" applyBorder="1" applyAlignment="1">
      <alignment vertical="center"/>
    </xf>
    <xf numFmtId="1" fontId="49" fillId="10" borderId="55" xfId="0" applyNumberFormat="1" applyFont="1" applyFill="1" applyBorder="1" applyAlignment="1">
      <alignment horizontal="center" vertical="center"/>
    </xf>
    <xf numFmtId="1" fontId="46" fillId="3" borderId="25" xfId="0" applyNumberFormat="1" applyFont="1" applyFill="1" applyBorder="1" applyAlignment="1">
      <alignment horizontal="center" vertical="center"/>
    </xf>
    <xf numFmtId="1" fontId="49" fillId="0" borderId="14" xfId="0" applyNumberFormat="1" applyFont="1" applyFill="1" applyBorder="1" applyAlignment="1">
      <alignment horizontal="center" vertical="center"/>
    </xf>
    <xf numFmtId="1" fontId="46" fillId="6" borderId="14" xfId="0" applyNumberFormat="1" applyFont="1" applyFill="1" applyBorder="1" applyAlignment="1">
      <alignment horizontal="center" vertical="center"/>
    </xf>
    <xf numFmtId="1" fontId="46" fillId="6" borderId="24" xfId="0" applyNumberFormat="1" applyFont="1" applyFill="1" applyBorder="1" applyAlignment="1">
      <alignment horizontal="center" vertical="center"/>
    </xf>
    <xf numFmtId="1" fontId="46" fillId="4" borderId="26" xfId="0" applyNumberFormat="1" applyFont="1" applyFill="1" applyBorder="1" applyAlignment="1">
      <alignment horizontal="center" vertical="center"/>
    </xf>
    <xf numFmtId="1" fontId="18" fillId="0" borderId="13" xfId="0" applyNumberFormat="1" applyFont="1" applyFill="1" applyBorder="1" applyAlignment="1">
      <alignment horizontal="center" vertical="center"/>
    </xf>
    <xf numFmtId="1" fontId="18" fillId="15" borderId="79" xfId="0" applyNumberFormat="1" applyFont="1" applyFill="1" applyBorder="1" applyAlignment="1">
      <alignment horizontal="center" vertical="center"/>
    </xf>
    <xf numFmtId="1" fontId="18" fillId="0" borderId="71" xfId="0" applyNumberFormat="1" applyFont="1" applyFill="1" applyBorder="1" applyAlignment="1">
      <alignment horizontal="center" vertical="center"/>
    </xf>
    <xf numFmtId="1" fontId="18" fillId="15" borderId="27" xfId="0" applyNumberFormat="1" applyFont="1" applyFill="1" applyBorder="1" applyAlignment="1">
      <alignment horizontal="center" vertical="center"/>
    </xf>
    <xf numFmtId="1" fontId="18" fillId="0" borderId="25" xfId="0" applyNumberFormat="1" applyFont="1" applyFill="1" applyBorder="1" applyAlignment="1">
      <alignment horizontal="center" vertical="center"/>
    </xf>
    <xf numFmtId="1" fontId="18" fillId="15" borderId="83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/>
    </xf>
    <xf numFmtId="0" fontId="41" fillId="10" borderId="14" xfId="0" applyFont="1" applyFill="1" applyBorder="1" applyAlignment="1" applyProtection="1">
      <alignment horizontal="center" vertical="center"/>
      <protection locked="0"/>
    </xf>
    <xf numFmtId="0" fontId="41" fillId="10" borderId="25" xfId="0" applyFont="1" applyFill="1" applyBorder="1" applyAlignment="1" applyProtection="1">
      <alignment horizontal="center" vertical="center"/>
      <protection locked="0"/>
    </xf>
    <xf numFmtId="1" fontId="41" fillId="10" borderId="25" xfId="0" applyNumberFormat="1" applyFont="1" applyFill="1" applyBorder="1" applyAlignment="1" applyProtection="1">
      <alignment horizontal="center" vertical="center"/>
      <protection locked="0"/>
    </xf>
    <xf numFmtId="2" fontId="41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42" fillId="2" borderId="6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1" fontId="44" fillId="6" borderId="43" xfId="0" applyNumberFormat="1" applyFont="1" applyFill="1" applyBorder="1" applyAlignment="1" applyProtection="1">
      <alignment horizontal="center" vertical="center"/>
      <protection locked="0"/>
    </xf>
    <xf numFmtId="1" fontId="44" fillId="6" borderId="15" xfId="0" applyNumberFormat="1" applyFont="1" applyFill="1" applyBorder="1" applyAlignment="1" applyProtection="1">
      <alignment horizontal="center" vertical="center"/>
      <protection locked="0"/>
    </xf>
    <xf numFmtId="0" fontId="40" fillId="2" borderId="58" xfId="0" applyFont="1" applyFill="1" applyBorder="1" applyAlignment="1">
      <alignment vertical="center"/>
    </xf>
    <xf numFmtId="0" fontId="40" fillId="2" borderId="58" xfId="0" applyFont="1" applyFill="1" applyBorder="1" applyAlignment="1">
      <alignment horizontal="center" vertical="center"/>
    </xf>
    <xf numFmtId="0" fontId="44" fillId="0" borderId="43" xfId="0" applyFont="1" applyFill="1" applyBorder="1" applyAlignment="1" applyProtection="1">
      <alignment horizontal="center" vertical="center"/>
      <protection locked="0"/>
    </xf>
    <xf numFmtId="0" fontId="44" fillId="0" borderId="15" xfId="0" applyFont="1" applyFill="1" applyBorder="1" applyAlignment="1" applyProtection="1">
      <alignment horizontal="center" vertical="center"/>
      <protection locked="0"/>
    </xf>
    <xf numFmtId="0" fontId="48" fillId="10" borderId="57" xfId="0" applyFont="1" applyFill="1" applyBorder="1" applyAlignment="1" applyProtection="1">
      <alignment horizontal="center" vertical="center"/>
      <protection locked="0"/>
    </xf>
    <xf numFmtId="1" fontId="44" fillId="3" borderId="49" xfId="0" applyNumberFormat="1" applyFont="1" applyFill="1" applyBorder="1" applyAlignment="1">
      <alignment horizontal="center" vertical="center"/>
    </xf>
    <xf numFmtId="1" fontId="42" fillId="0" borderId="43" xfId="0" applyNumberFormat="1" applyFont="1" applyFill="1" applyBorder="1" applyAlignment="1">
      <alignment horizontal="center" vertical="center"/>
    </xf>
    <xf numFmtId="1" fontId="44" fillId="4" borderId="35" xfId="0" applyNumberFormat="1" applyFont="1" applyFill="1" applyBorder="1" applyAlignment="1" applyProtection="1">
      <alignment horizontal="center" vertical="center"/>
      <protection locked="0"/>
    </xf>
    <xf numFmtId="1" fontId="41" fillId="4" borderId="33" xfId="0" applyNumberFormat="1" applyFont="1" applyFill="1" applyBorder="1" applyAlignment="1" applyProtection="1">
      <alignment horizontal="center" vertical="center"/>
      <protection locked="0"/>
    </xf>
    <xf numFmtId="0" fontId="44" fillId="0" borderId="30" xfId="0" applyFont="1" applyFill="1" applyBorder="1" applyAlignment="1" applyProtection="1">
      <alignment horizontal="center" vertical="center"/>
      <protection locked="0"/>
    </xf>
    <xf numFmtId="0" fontId="44" fillId="15" borderId="59" xfId="0" applyFont="1" applyFill="1" applyBorder="1" applyAlignment="1" applyProtection="1">
      <alignment horizontal="center" vertical="center"/>
      <protection locked="0"/>
    </xf>
    <xf numFmtId="164" fontId="44" fillId="0" borderId="34" xfId="0" applyNumberFormat="1" applyFont="1" applyFill="1" applyBorder="1" applyAlignment="1" applyProtection="1">
      <alignment horizontal="center" vertical="center"/>
      <protection locked="0"/>
    </xf>
    <xf numFmtId="164" fontId="44" fillId="15" borderId="36" xfId="0" applyNumberFormat="1" applyFont="1" applyFill="1" applyBorder="1" applyAlignment="1" applyProtection="1">
      <alignment horizontal="center" vertical="center"/>
      <protection locked="0"/>
    </xf>
    <xf numFmtId="0" fontId="44" fillId="0" borderId="34" xfId="0" applyFont="1" applyFill="1" applyBorder="1" applyAlignment="1" applyProtection="1">
      <alignment horizontal="center" vertical="center"/>
      <protection locked="0"/>
    </xf>
    <xf numFmtId="0" fontId="44" fillId="15" borderId="36" xfId="0" applyFont="1" applyFill="1" applyBorder="1" applyAlignment="1" applyProtection="1">
      <alignment horizontal="center" vertical="center"/>
      <protection locked="0"/>
    </xf>
    <xf numFmtId="1" fontId="44" fillId="0" borderId="34" xfId="0" applyNumberFormat="1" applyFont="1" applyFill="1" applyBorder="1" applyAlignment="1" applyProtection="1">
      <alignment horizontal="center" vertical="center"/>
      <protection locked="0"/>
    </xf>
    <xf numFmtId="1" fontId="44" fillId="15" borderId="36" xfId="0" applyNumberFormat="1" applyFont="1" applyFill="1" applyBorder="1" applyAlignment="1" applyProtection="1">
      <alignment horizontal="center" vertical="center"/>
      <protection locked="0"/>
    </xf>
    <xf numFmtId="0" fontId="48" fillId="10" borderId="39" xfId="0" applyFont="1" applyFill="1" applyBorder="1" applyAlignment="1">
      <alignment horizontal="center" vertical="center"/>
    </xf>
    <xf numFmtId="0" fontId="48" fillId="15" borderId="39" xfId="0" applyFont="1" applyFill="1" applyBorder="1" applyAlignment="1">
      <alignment horizontal="center" vertical="center"/>
    </xf>
    <xf numFmtId="0" fontId="48" fillId="15" borderId="40" xfId="0" applyFont="1" applyFill="1" applyBorder="1" applyAlignment="1">
      <alignment horizontal="center" vertical="center"/>
    </xf>
    <xf numFmtId="0" fontId="48" fillId="15" borderId="41" xfId="0" applyFont="1" applyFill="1" applyBorder="1" applyAlignment="1">
      <alignment horizontal="center" vertical="center"/>
    </xf>
    <xf numFmtId="1" fontId="48" fillId="15" borderId="2" xfId="0" applyNumberFormat="1" applyFont="1" applyFill="1" applyBorder="1" applyAlignment="1">
      <alignment horizontal="center" vertical="center"/>
    </xf>
    <xf numFmtId="1" fontId="48" fillId="15" borderId="40" xfId="0" applyNumberFormat="1" applyFont="1" applyFill="1" applyBorder="1" applyAlignment="1">
      <alignment horizontal="center" vertical="center"/>
    </xf>
    <xf numFmtId="1" fontId="48" fillId="15" borderId="80" xfId="0" applyNumberFormat="1" applyFont="1" applyFill="1" applyBorder="1" applyAlignment="1">
      <alignment horizontal="center" vertical="center"/>
    </xf>
    <xf numFmtId="164" fontId="48" fillId="15" borderId="1" xfId="0" applyNumberFormat="1" applyFont="1" applyFill="1" applyBorder="1" applyAlignment="1">
      <alignment horizontal="center" vertical="center"/>
    </xf>
    <xf numFmtId="164" fontId="48" fillId="15" borderId="23" xfId="0" applyNumberFormat="1" applyFont="1" applyFill="1" applyBorder="1" applyAlignment="1">
      <alignment horizontal="center" vertical="center"/>
    </xf>
    <xf numFmtId="164" fontId="48" fillId="15" borderId="2" xfId="0" applyNumberFormat="1" applyFont="1" applyFill="1" applyBorder="1" applyAlignment="1">
      <alignment horizontal="center" vertical="center"/>
    </xf>
    <xf numFmtId="164" fontId="48" fillId="15" borderId="22" xfId="0" applyNumberFormat="1" applyFont="1" applyFill="1" applyBorder="1" applyAlignment="1">
      <alignment horizontal="center" vertical="center"/>
    </xf>
    <xf numFmtId="164" fontId="48" fillId="15" borderId="3" xfId="0" applyNumberFormat="1" applyFont="1" applyFill="1" applyBorder="1" applyAlignment="1">
      <alignment horizontal="center" vertical="center"/>
    </xf>
    <xf numFmtId="164" fontId="48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43" fillId="2" borderId="98" xfId="0" applyFont="1" applyFill="1" applyBorder="1" applyAlignment="1">
      <alignment horizontal="center" vertical="center"/>
    </xf>
    <xf numFmtId="0" fontId="43" fillId="2" borderId="117" xfId="0" applyFont="1" applyFill="1" applyBorder="1" applyAlignment="1">
      <alignment horizontal="center" vertical="center" wrapText="1"/>
    </xf>
    <xf numFmtId="0" fontId="43" fillId="2" borderId="117" xfId="0" applyFont="1" applyFill="1" applyBorder="1" applyAlignment="1">
      <alignment horizontal="center" vertical="center"/>
    </xf>
    <xf numFmtId="0" fontId="43" fillId="2" borderId="118" xfId="0" applyFont="1" applyFill="1" applyBorder="1" applyAlignment="1">
      <alignment horizontal="center" vertical="center"/>
    </xf>
    <xf numFmtId="0" fontId="45" fillId="2" borderId="66" xfId="0" applyFont="1" applyFill="1" applyBorder="1" applyAlignment="1">
      <alignment horizontal="center" vertical="center"/>
    </xf>
    <xf numFmtId="1" fontId="46" fillId="3" borderId="78" xfId="0" applyNumberFormat="1" applyFont="1" applyFill="1" applyBorder="1" applyAlignment="1">
      <alignment horizontal="center" vertical="center"/>
    </xf>
    <xf numFmtId="1" fontId="49" fillId="0" borderId="47" xfId="0" applyNumberFormat="1" applyFont="1" applyFill="1" applyBorder="1" applyAlignment="1">
      <alignment horizontal="center" vertical="center"/>
    </xf>
    <xf numFmtId="1" fontId="43" fillId="6" borderId="117" xfId="0" applyNumberFormat="1" applyFont="1" applyFill="1" applyBorder="1" applyAlignment="1">
      <alignment horizontal="center" vertical="center"/>
    </xf>
    <xf numFmtId="1" fontId="43" fillId="6" borderId="118" xfId="0" applyNumberFormat="1" applyFont="1" applyFill="1" applyBorder="1" applyAlignment="1">
      <alignment horizontal="center" vertical="center"/>
    </xf>
    <xf numFmtId="0" fontId="46" fillId="4" borderId="19" xfId="0" applyFont="1" applyFill="1" applyBorder="1" applyAlignment="1" applyProtection="1">
      <alignment horizontal="center" vertical="center" wrapText="1"/>
      <protection locked="0"/>
    </xf>
    <xf numFmtId="1" fontId="50" fillId="2" borderId="98" xfId="0" applyNumberFormat="1" applyFont="1" applyFill="1" applyBorder="1" applyAlignment="1">
      <alignment horizontal="center" vertical="center"/>
    </xf>
    <xf numFmtId="0" fontId="18" fillId="0" borderId="87" xfId="0" applyFont="1" applyFill="1" applyBorder="1" applyAlignment="1" applyProtection="1">
      <alignment horizontal="center" vertical="center"/>
      <protection locked="0"/>
    </xf>
    <xf numFmtId="0" fontId="18" fillId="15" borderId="77" xfId="0" applyFont="1" applyFill="1" applyBorder="1" applyAlignment="1" applyProtection="1">
      <alignment horizontal="center" vertical="center"/>
      <protection locked="0"/>
    </xf>
    <xf numFmtId="0" fontId="18" fillId="0" borderId="46" xfId="0" applyFont="1" applyFill="1" applyBorder="1" applyAlignment="1" applyProtection="1">
      <alignment horizontal="center" vertical="center"/>
      <protection locked="0"/>
    </xf>
    <xf numFmtId="0" fontId="18" fillId="15" borderId="56" xfId="0" applyFont="1" applyFill="1" applyBorder="1" applyAlignment="1" applyProtection="1">
      <alignment horizontal="center" vertical="center"/>
      <protection locked="0"/>
    </xf>
    <xf numFmtId="1" fontId="18" fillId="0" borderId="78" xfId="0" applyNumberFormat="1" applyFont="1" applyFill="1" applyBorder="1" applyAlignment="1" applyProtection="1">
      <alignment horizontal="center" vertical="center"/>
      <protection locked="0"/>
    </xf>
    <xf numFmtId="1" fontId="18" fillId="15" borderId="56" xfId="0" applyNumberFormat="1" applyFont="1" applyFill="1" applyBorder="1" applyAlignment="1" applyProtection="1">
      <alignment horizontal="center" vertical="center"/>
      <protection locked="0"/>
    </xf>
    <xf numFmtId="0" fontId="18" fillId="0" borderId="78" xfId="0" applyFont="1" applyFill="1" applyBorder="1" applyAlignment="1" applyProtection="1">
      <alignment horizontal="center" vertical="center"/>
      <protection locked="0"/>
    </xf>
    <xf numFmtId="0" fontId="18" fillId="15" borderId="48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41" fillId="2" borderId="64" xfId="0" applyFont="1" applyFill="1" applyBorder="1" applyAlignment="1">
      <alignment horizontal="center" vertical="center"/>
    </xf>
    <xf numFmtId="0" fontId="43" fillId="10" borderId="50" xfId="0" applyFont="1" applyFill="1" applyBorder="1" applyAlignment="1">
      <alignment horizontal="center" vertical="center" wrapText="1"/>
    </xf>
    <xf numFmtId="0" fontId="43" fillId="2" borderId="64" xfId="0" applyFont="1" applyFill="1" applyBorder="1" applyAlignment="1">
      <alignment horizontal="center" vertical="center"/>
    </xf>
    <xf numFmtId="0" fontId="43" fillId="2" borderId="65" xfId="0" applyFont="1" applyFill="1" applyBorder="1" applyAlignment="1">
      <alignment horizontal="center" vertical="center"/>
    </xf>
    <xf numFmtId="0" fontId="45" fillId="10" borderId="68" xfId="0" applyFont="1" applyFill="1" applyBorder="1" applyAlignment="1">
      <alignment horizontal="center" vertical="center" wrapText="1"/>
    </xf>
    <xf numFmtId="1" fontId="49" fillId="2" borderId="14" xfId="0" applyNumberFormat="1" applyFont="1" applyFill="1" applyBorder="1" applyAlignment="1">
      <alignment horizontal="center" vertical="center"/>
    </xf>
    <xf numFmtId="1" fontId="43" fillId="6" borderId="50" xfId="0" applyNumberFormat="1" applyFont="1" applyFill="1" applyBorder="1" applyAlignment="1">
      <alignment horizontal="center" vertical="center"/>
    </xf>
    <xf numFmtId="1" fontId="43" fillId="6" borderId="65" xfId="0" applyNumberFormat="1" applyFont="1" applyFill="1" applyBorder="1" applyAlignment="1">
      <alignment horizontal="center" vertical="center"/>
    </xf>
    <xf numFmtId="0" fontId="43" fillId="10" borderId="64" xfId="0" applyFont="1" applyFill="1" applyBorder="1" applyAlignment="1">
      <alignment horizontal="center" vertical="center"/>
    </xf>
    <xf numFmtId="0" fontId="43" fillId="15" borderId="112" xfId="0" applyFont="1" applyFill="1" applyBorder="1" applyAlignment="1">
      <alignment horizontal="center" vertical="center"/>
    </xf>
    <xf numFmtId="0" fontId="43" fillId="0" borderId="64" xfId="0" applyFont="1" applyFill="1" applyBorder="1" applyAlignment="1">
      <alignment horizontal="center" vertical="center"/>
    </xf>
    <xf numFmtId="0" fontId="43" fillId="15" borderId="65" xfId="0" applyFont="1" applyFill="1" applyBorder="1" applyAlignment="1">
      <alignment horizontal="center" vertical="center"/>
    </xf>
    <xf numFmtId="0" fontId="43" fillId="0" borderId="114" xfId="0" applyFont="1" applyFill="1" applyBorder="1" applyAlignment="1">
      <alignment horizontal="center" vertical="center"/>
    </xf>
    <xf numFmtId="0" fontId="43" fillId="15" borderId="97" xfId="0" applyFont="1" applyFill="1" applyBorder="1" applyAlignment="1">
      <alignment horizontal="center" vertical="center"/>
    </xf>
    <xf numFmtId="0" fontId="43" fillId="0" borderId="119" xfId="0" applyFont="1" applyFill="1" applyBorder="1" applyAlignment="1">
      <alignment horizontal="center" vertical="center"/>
    </xf>
    <xf numFmtId="0" fontId="43" fillId="15" borderId="27" xfId="0" applyFont="1" applyFill="1" applyBorder="1" applyAlignment="1">
      <alignment horizontal="center" vertical="center"/>
    </xf>
    <xf numFmtId="0" fontId="43" fillId="2" borderId="50" xfId="0" applyFont="1" applyFill="1" applyBorder="1" applyAlignment="1">
      <alignment horizontal="center" vertical="center" wrapText="1"/>
    </xf>
    <xf numFmtId="1" fontId="49" fillId="2" borderId="6" xfId="0" applyNumberFormat="1" applyFont="1" applyFill="1" applyBorder="1" applyAlignment="1">
      <alignment horizontal="center" vertical="center"/>
    </xf>
    <xf numFmtId="0" fontId="46" fillId="4" borderId="26" xfId="0" applyFont="1" applyFill="1" applyBorder="1" applyAlignment="1" applyProtection="1">
      <alignment horizontal="center" vertical="center" wrapText="1"/>
      <protection locked="0"/>
    </xf>
    <xf numFmtId="0" fontId="50" fillId="0" borderId="64" xfId="0" applyFont="1" applyFill="1" applyBorder="1" applyAlignment="1">
      <alignment horizontal="center" vertical="center"/>
    </xf>
    <xf numFmtId="0" fontId="18" fillId="0" borderId="71" xfId="0" applyFont="1" applyFill="1" applyBorder="1" applyAlignment="1" applyProtection="1">
      <alignment horizontal="center" vertical="center" wrapText="1"/>
      <protection locked="0"/>
    </xf>
    <xf numFmtId="0" fontId="18" fillId="0" borderId="115" xfId="0" applyFont="1" applyFill="1" applyBorder="1" applyAlignment="1" applyProtection="1">
      <alignment horizontal="center" vertical="center" wrapText="1"/>
      <protection locked="0"/>
    </xf>
    <xf numFmtId="0" fontId="18" fillId="15" borderId="83" xfId="0" applyFont="1" applyFill="1" applyBorder="1" applyAlignment="1" applyProtection="1">
      <alignment horizontal="center" vertical="center" wrapText="1"/>
      <protection locked="0"/>
    </xf>
    <xf numFmtId="1" fontId="18" fillId="0" borderId="18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8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8" xfId="0" applyFont="1" applyFill="1" applyBorder="1" applyAlignment="1" applyProtection="1">
      <alignment horizontal="center" vertical="center" wrapText="1"/>
      <protection locked="0"/>
    </xf>
    <xf numFmtId="0" fontId="18" fillId="15" borderId="27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0" fontId="45" fillId="10" borderId="68" xfId="0" applyFont="1" applyFill="1" applyBorder="1" applyAlignment="1">
      <alignment horizontal="center" vertical="center"/>
    </xf>
    <xf numFmtId="1" fontId="43" fillId="0" borderId="64" xfId="0" applyNumberFormat="1" applyFont="1" applyFill="1" applyBorder="1" applyAlignment="1">
      <alignment horizontal="center" vertical="center"/>
    </xf>
    <xf numFmtId="1" fontId="43" fillId="15" borderId="83" xfId="0" applyNumberFormat="1" applyFont="1" applyFill="1" applyBorder="1" applyAlignment="1">
      <alignment horizontal="center" vertical="center"/>
    </xf>
    <xf numFmtId="164" fontId="44" fillId="10" borderId="25" xfId="0" applyNumberFormat="1" applyFont="1" applyFill="1" applyBorder="1" applyAlignment="1" applyProtection="1">
      <alignment horizontal="center" vertical="center"/>
      <protection locked="0"/>
    </xf>
    <xf numFmtId="0" fontId="44" fillId="15" borderId="83" xfId="0" applyFont="1" applyFill="1" applyBorder="1" applyAlignment="1" applyProtection="1">
      <alignment horizontal="center" vertical="center"/>
      <protection locked="0"/>
    </xf>
    <xf numFmtId="0" fontId="45" fillId="2" borderId="68" xfId="0" applyFont="1" applyFill="1" applyBorder="1" applyAlignment="1">
      <alignment horizontal="center" vertical="center" wrapText="1"/>
    </xf>
    <xf numFmtId="1" fontId="46" fillId="3" borderId="18" xfId="0" applyNumberFormat="1" applyFont="1" applyFill="1" applyBorder="1" applyAlignment="1">
      <alignment horizontal="center" vertical="center"/>
    </xf>
    <xf numFmtId="0" fontId="50" fillId="10" borderId="64" xfId="0" applyFont="1" applyFill="1" applyBorder="1" applyAlignment="1">
      <alignment horizontal="center" vertical="center"/>
    </xf>
    <xf numFmtId="0" fontId="43" fillId="2" borderId="14" xfId="0" applyFont="1" applyFill="1" applyBorder="1" applyAlignment="1">
      <alignment horizontal="center" vertical="center"/>
    </xf>
    <xf numFmtId="0" fontId="50" fillId="10" borderId="14" xfId="0" applyFont="1" applyFill="1" applyBorder="1" applyAlignment="1">
      <alignment horizontal="center" vertical="center" wrapText="1"/>
    </xf>
    <xf numFmtId="0" fontId="43" fillId="2" borderId="24" xfId="0" applyFont="1" applyFill="1" applyBorder="1" applyAlignment="1">
      <alignment horizontal="center" vertical="center"/>
    </xf>
    <xf numFmtId="0" fontId="51" fillId="2" borderId="16" xfId="0" applyFont="1" applyFill="1" applyBorder="1" applyAlignment="1">
      <alignment horizontal="center" vertical="center"/>
    </xf>
    <xf numFmtId="1" fontId="43" fillId="6" borderId="14" xfId="0" applyNumberFormat="1" applyFont="1" applyFill="1" applyBorder="1" applyAlignment="1">
      <alignment horizontal="center" vertical="center"/>
    </xf>
    <xf numFmtId="1" fontId="43" fillId="6" borderId="24" xfId="0" applyNumberFormat="1" applyFont="1" applyFill="1" applyBorder="1" applyAlignment="1">
      <alignment horizontal="center" vertical="center"/>
    </xf>
    <xf numFmtId="0" fontId="43" fillId="0" borderId="25" xfId="0" applyFont="1" applyFill="1" applyBorder="1" applyAlignment="1">
      <alignment horizontal="center" vertical="center"/>
    </xf>
    <xf numFmtId="0" fontId="43" fillId="15" borderId="79" xfId="0" applyFont="1" applyFill="1" applyBorder="1" applyAlignment="1">
      <alignment horizontal="center" vertical="center"/>
    </xf>
    <xf numFmtId="1" fontId="50" fillId="10" borderId="25" xfId="0" applyNumberFormat="1" applyFont="1" applyFill="1" applyBorder="1" applyAlignment="1">
      <alignment horizontal="center" vertical="center"/>
    </xf>
    <xf numFmtId="0" fontId="43" fillId="0" borderId="13" xfId="0" applyFont="1" applyFill="1" applyBorder="1" applyAlignment="1">
      <alignment horizontal="center" vertical="center"/>
    </xf>
    <xf numFmtId="0" fontId="50" fillId="2" borderId="64" xfId="0" applyFont="1" applyFill="1" applyBorder="1" applyAlignment="1">
      <alignment horizontal="center" vertical="center"/>
    </xf>
    <xf numFmtId="0" fontId="50" fillId="2" borderId="50" xfId="0" applyFont="1" applyFill="1" applyBorder="1" applyAlignment="1">
      <alignment horizontal="center" vertical="center" wrapText="1"/>
    </xf>
    <xf numFmtId="1" fontId="46" fillId="4" borderId="26" xfId="0" applyNumberFormat="1" applyFont="1" applyFill="1" applyBorder="1" applyAlignment="1" applyProtection="1">
      <alignment horizontal="center" vertical="center"/>
      <protection locked="0"/>
    </xf>
    <xf numFmtId="0" fontId="43" fillId="2" borderId="114" xfId="0" applyFont="1" applyFill="1" applyBorder="1" applyAlignment="1">
      <alignment horizontal="center" vertical="center"/>
    </xf>
    <xf numFmtId="0" fontId="43" fillId="2" borderId="14" xfId="0" applyFont="1" applyFill="1" applyBorder="1" applyAlignment="1">
      <alignment horizontal="center" vertical="center" wrapText="1"/>
    </xf>
    <xf numFmtId="0" fontId="45" fillId="2" borderId="16" xfId="0" applyFont="1" applyFill="1" applyBorder="1" applyAlignment="1">
      <alignment horizontal="center" vertical="center"/>
    </xf>
    <xf numFmtId="1" fontId="50" fillId="6" borderId="14" xfId="0" applyNumberFormat="1" applyFont="1" applyFill="1" applyBorder="1" applyAlignment="1">
      <alignment horizontal="center" vertical="center"/>
    </xf>
    <xf numFmtId="1" fontId="50" fillId="6" borderId="24" xfId="0" applyNumberFormat="1" applyFont="1" applyFill="1" applyBorder="1" applyAlignment="1">
      <alignment horizontal="center" vertical="center"/>
    </xf>
    <xf numFmtId="1" fontId="43" fillId="0" borderId="25" xfId="0" applyNumberFormat="1" applyFont="1" applyFill="1" applyBorder="1" applyAlignment="1">
      <alignment horizontal="center" vertical="center"/>
    </xf>
    <xf numFmtId="1" fontId="43" fillId="15" borderId="24" xfId="0" applyNumberFormat="1" applyFont="1" applyFill="1" applyBorder="1" applyAlignment="1">
      <alignment horizontal="center" vertical="center"/>
    </xf>
    <xf numFmtId="0" fontId="18" fillId="10" borderId="13" xfId="0" applyFont="1" applyFill="1" applyBorder="1" applyAlignment="1">
      <alignment horizontal="center" vertical="center"/>
    </xf>
    <xf numFmtId="0" fontId="43" fillId="10" borderId="69" xfId="0" applyFont="1" applyFill="1" applyBorder="1" applyAlignment="1">
      <alignment horizontal="center" vertical="center"/>
    </xf>
    <xf numFmtId="0" fontId="43" fillId="10" borderId="69" xfId="0" applyFont="1" applyFill="1" applyBorder="1" applyAlignment="1">
      <alignment horizontal="center" vertical="center" wrapText="1"/>
    </xf>
    <xf numFmtId="0" fontId="43" fillId="2" borderId="70" xfId="0" applyFont="1" applyFill="1" applyBorder="1" applyAlignment="1">
      <alignment horizontal="center" vertical="center"/>
    </xf>
    <xf numFmtId="0" fontId="43" fillId="2" borderId="71" xfId="0" applyFont="1" applyFill="1" applyBorder="1" applyAlignment="1">
      <alignment horizontal="center" vertical="center"/>
    </xf>
    <xf numFmtId="1" fontId="50" fillId="6" borderId="58" xfId="0" applyNumberFormat="1" applyFont="1" applyFill="1" applyBorder="1" applyAlignment="1">
      <alignment horizontal="center" vertical="center"/>
    </xf>
    <xf numFmtId="1" fontId="43" fillId="6" borderId="90" xfId="0" applyNumberFormat="1" applyFont="1" applyFill="1" applyBorder="1" applyAlignment="1">
      <alignment horizontal="center" vertical="center"/>
    </xf>
    <xf numFmtId="1" fontId="43" fillId="6" borderId="91" xfId="0" applyNumberFormat="1" applyFont="1" applyFill="1" applyBorder="1" applyAlignment="1">
      <alignment horizontal="center" vertical="center"/>
    </xf>
    <xf numFmtId="0" fontId="43" fillId="0" borderId="70" xfId="0" applyFont="1" applyFill="1" applyBorder="1" applyAlignment="1">
      <alignment horizontal="center" vertical="center"/>
    </xf>
    <xf numFmtId="0" fontId="43" fillId="15" borderId="0" xfId="0" applyFont="1" applyFill="1" applyBorder="1" applyAlignment="1">
      <alignment horizontal="center" vertical="center"/>
    </xf>
    <xf numFmtId="0" fontId="18" fillId="2" borderId="114" xfId="0" applyFont="1" applyFill="1" applyBorder="1" applyAlignment="1">
      <alignment horizontal="center" vertical="center"/>
    </xf>
    <xf numFmtId="0" fontId="18" fillId="15" borderId="83" xfId="0" applyFont="1" applyFill="1" applyBorder="1" applyAlignment="1">
      <alignment horizontal="center" vertical="center"/>
    </xf>
    <xf numFmtId="0" fontId="50" fillId="2" borderId="70" xfId="0" applyFont="1" applyFill="1" applyBorder="1" applyAlignment="1">
      <alignment horizontal="center" vertical="center"/>
    </xf>
    <xf numFmtId="0" fontId="43" fillId="0" borderId="120" xfId="0" applyFont="1" applyFill="1" applyBorder="1" applyAlignment="1">
      <alignment horizontal="center" vertical="center"/>
    </xf>
    <xf numFmtId="0" fontId="51" fillId="2" borderId="68" xfId="0" applyFont="1" applyFill="1" applyBorder="1" applyAlignment="1">
      <alignment horizontal="center" vertical="center"/>
    </xf>
    <xf numFmtId="1" fontId="42" fillId="2" borderId="6" xfId="0" applyNumberFormat="1" applyFont="1" applyFill="1" applyBorder="1" applyAlignment="1">
      <alignment horizontal="center" vertical="center"/>
    </xf>
    <xf numFmtId="0" fontId="43" fillId="2" borderId="69" xfId="0" applyFont="1" applyFill="1" applyBorder="1" applyAlignment="1">
      <alignment horizontal="center" vertical="center"/>
    </xf>
    <xf numFmtId="0" fontId="43" fillId="2" borderId="69" xfId="0" applyFont="1" applyFill="1" applyBorder="1" applyAlignment="1">
      <alignment horizontal="center" vertical="center" wrapText="1"/>
    </xf>
    <xf numFmtId="0" fontId="43" fillId="2" borderId="75" xfId="0" applyFont="1" applyFill="1" applyBorder="1" applyAlignment="1">
      <alignment horizontal="center" vertical="center"/>
    </xf>
    <xf numFmtId="0" fontId="45" fillId="2" borderId="8" xfId="0" applyFont="1" applyFill="1" applyBorder="1" applyAlignment="1">
      <alignment horizontal="center" vertical="center"/>
    </xf>
    <xf numFmtId="0" fontId="43" fillId="0" borderId="69" xfId="0" applyFont="1" applyFill="1" applyBorder="1" applyAlignment="1">
      <alignment horizontal="center" vertical="center"/>
    </xf>
    <xf numFmtId="0" fontId="43" fillId="15" borderId="85" xfId="0" applyFont="1" applyFill="1" applyBorder="1" applyAlignment="1">
      <alignment horizontal="center" vertical="center"/>
    </xf>
    <xf numFmtId="0" fontId="50" fillId="2" borderId="69" xfId="0" applyFont="1" applyFill="1" applyBorder="1" applyAlignment="1">
      <alignment horizontal="center" vertical="center"/>
    </xf>
    <xf numFmtId="1" fontId="50" fillId="6" borderId="50" xfId="0" applyNumberFormat="1" applyFont="1" applyFill="1" applyBorder="1" applyAlignment="1">
      <alignment horizontal="center" vertical="center"/>
    </xf>
    <xf numFmtId="1" fontId="50" fillId="6" borderId="65" xfId="0" applyNumberFormat="1" applyFont="1" applyFill="1" applyBorder="1" applyAlignment="1">
      <alignment horizontal="center" vertical="center"/>
    </xf>
    <xf numFmtId="0" fontId="50" fillId="15" borderId="97" xfId="0" applyFont="1" applyFill="1" applyBorder="1" applyAlignment="1">
      <alignment horizontal="center" vertical="center"/>
    </xf>
    <xf numFmtId="0" fontId="45" fillId="2" borderId="68" xfId="0" applyFont="1" applyFill="1" applyBorder="1" applyAlignment="1">
      <alignment horizontal="center" vertical="center"/>
    </xf>
    <xf numFmtId="1" fontId="43" fillId="10" borderId="50" xfId="0" applyNumberFormat="1" applyFont="1" applyFill="1" applyBorder="1" applyAlignment="1">
      <alignment horizontal="center" vertical="center"/>
    </xf>
    <xf numFmtId="1" fontId="43" fillId="10" borderId="65" xfId="0" applyNumberFormat="1" applyFont="1" applyFill="1" applyBorder="1" applyAlignment="1">
      <alignment horizontal="center" vertical="center"/>
    </xf>
    <xf numFmtId="0" fontId="50" fillId="0" borderId="114" xfId="0" applyFont="1" applyFill="1" applyBorder="1" applyAlignment="1">
      <alignment horizontal="center" vertical="center"/>
    </xf>
    <xf numFmtId="0" fontId="51" fillId="10" borderId="68" xfId="0" applyFont="1" applyFill="1" applyBorder="1" applyAlignment="1">
      <alignment horizontal="center" vertical="center"/>
    </xf>
    <xf numFmtId="1" fontId="43" fillId="6" borderId="0" xfId="0" applyNumberFormat="1" applyFont="1" applyFill="1" applyBorder="1" applyAlignment="1">
      <alignment horizontal="center" vertical="center"/>
    </xf>
    <xf numFmtId="0" fontId="45" fillId="10" borderId="16" xfId="0" applyFont="1" applyFill="1" applyBorder="1" applyAlignment="1">
      <alignment horizontal="center" vertical="center"/>
    </xf>
    <xf numFmtId="0" fontId="43" fillId="15" borderId="24" xfId="0" applyFont="1" applyFill="1" applyBorder="1" applyAlignment="1">
      <alignment horizontal="center" vertical="center"/>
    </xf>
    <xf numFmtId="0" fontId="43" fillId="10" borderId="25" xfId="0" applyFont="1" applyFill="1" applyBorder="1" applyAlignment="1">
      <alignment horizontal="center" vertical="center"/>
    </xf>
    <xf numFmtId="0" fontId="43" fillId="2" borderId="53" xfId="0" applyFont="1" applyFill="1" applyBorder="1" applyAlignment="1">
      <alignment horizontal="center" vertical="center"/>
    </xf>
    <xf numFmtId="0" fontId="43" fillId="2" borderId="90" xfId="0" applyFont="1" applyFill="1" applyBorder="1" applyAlignment="1">
      <alignment horizontal="center" vertical="center"/>
    </xf>
    <xf numFmtId="0" fontId="43" fillId="2" borderId="91" xfId="0" applyFont="1" applyFill="1" applyBorder="1" applyAlignment="1">
      <alignment horizontal="center" vertical="center"/>
    </xf>
    <xf numFmtId="0" fontId="51" fillId="2" borderId="55" xfId="0" applyFont="1" applyFill="1" applyBorder="1" applyAlignment="1">
      <alignment horizontal="center" vertical="center"/>
    </xf>
    <xf numFmtId="1" fontId="18" fillId="6" borderId="58" xfId="0" applyNumberFormat="1" applyFont="1" applyFill="1" applyBorder="1" applyAlignment="1">
      <alignment horizontal="center" vertical="center"/>
    </xf>
    <xf numFmtId="1" fontId="50" fillId="6" borderId="91" xfId="0" applyNumberFormat="1" applyFont="1" applyFill="1" applyBorder="1" applyAlignment="1">
      <alignment horizontal="center" vertical="center"/>
    </xf>
    <xf numFmtId="0" fontId="43" fillId="0" borderId="53" xfId="0" applyFont="1" applyFill="1" applyBorder="1" applyAlignment="1">
      <alignment horizontal="center" vertical="center"/>
    </xf>
    <xf numFmtId="0" fontId="43" fillId="15" borderId="113" xfId="0" applyFont="1" applyFill="1" applyBorder="1" applyAlignment="1">
      <alignment horizontal="center" vertical="center"/>
    </xf>
    <xf numFmtId="0" fontId="43" fillId="15" borderId="91" xfId="0" applyFont="1" applyFill="1" applyBorder="1" applyAlignment="1">
      <alignment horizontal="center" vertical="center"/>
    </xf>
    <xf numFmtId="0" fontId="43" fillId="0" borderId="116" xfId="0" applyFont="1" applyFill="1" applyBorder="1" applyAlignment="1">
      <alignment horizontal="center" vertical="center"/>
    </xf>
    <xf numFmtId="0" fontId="43" fillId="15" borderId="95" xfId="0" applyFont="1" applyFill="1" applyBorder="1" applyAlignment="1">
      <alignment horizontal="center" vertical="center"/>
    </xf>
    <xf numFmtId="0" fontId="50" fillId="10" borderId="102" xfId="0" applyFont="1" applyFill="1" applyBorder="1" applyAlignment="1">
      <alignment horizontal="center" vertical="center"/>
    </xf>
    <xf numFmtId="0" fontId="43" fillId="2" borderId="10" xfId="0" applyFont="1" applyFill="1" applyBorder="1" applyAlignment="1">
      <alignment horizontal="center" vertical="center"/>
    </xf>
    <xf numFmtId="0" fontId="43" fillId="2" borderId="10" xfId="0" applyFont="1" applyFill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/>
    </xf>
    <xf numFmtId="0" fontId="45" fillId="2" borderId="80" xfId="0" applyFont="1" applyFill="1" applyBorder="1" applyAlignment="1">
      <alignment horizontal="center" vertical="center"/>
    </xf>
    <xf numFmtId="1" fontId="46" fillId="3" borderId="29" xfId="0" applyNumberFormat="1" applyFont="1" applyFill="1" applyBorder="1" applyAlignment="1">
      <alignment horizontal="center" vertical="center"/>
    </xf>
    <xf numFmtId="1" fontId="49" fillId="0" borderId="10" xfId="0" applyNumberFormat="1" applyFont="1" applyFill="1" applyBorder="1" applyAlignment="1">
      <alignment horizontal="center" vertical="center"/>
    </xf>
    <xf numFmtId="1" fontId="43" fillId="6" borderId="10" xfId="0" applyNumberFormat="1" applyFont="1" applyFill="1" applyBorder="1" applyAlignment="1">
      <alignment horizontal="center" vertical="center"/>
    </xf>
    <xf numFmtId="1" fontId="43" fillId="6" borderId="11" xfId="0" applyNumberFormat="1" applyFont="1" applyFill="1" applyBorder="1" applyAlignment="1">
      <alignment horizontal="center" vertical="center"/>
    </xf>
    <xf numFmtId="1" fontId="46" fillId="4" borderId="9" xfId="0" applyNumberFormat="1" applyFont="1" applyFill="1" applyBorder="1" applyAlignment="1">
      <alignment horizontal="center" vertical="center"/>
    </xf>
    <xf numFmtId="1" fontId="41" fillId="4" borderId="80" xfId="0" applyNumberFormat="1" applyFont="1" applyFill="1" applyBorder="1" applyAlignment="1" applyProtection="1">
      <alignment horizontal="center" vertical="center"/>
      <protection locked="0"/>
    </xf>
    <xf numFmtId="0" fontId="43" fillId="0" borderId="29" xfId="0" applyFont="1" applyFill="1" applyBorder="1" applyAlignment="1">
      <alignment horizontal="center" vertical="center"/>
    </xf>
    <xf numFmtId="0" fontId="43" fillId="15" borderId="38" xfId="0" applyFont="1" applyFill="1" applyBorder="1" applyAlignment="1">
      <alignment horizontal="center" vertical="center"/>
    </xf>
    <xf numFmtId="1" fontId="43" fillId="0" borderId="29" xfId="0" applyNumberFormat="1" applyFont="1" applyFill="1" applyBorder="1" applyAlignment="1">
      <alignment horizontal="center" vertical="center"/>
    </xf>
    <xf numFmtId="1" fontId="43" fillId="15" borderId="11" xfId="0" applyNumberFormat="1" applyFont="1" applyFill="1" applyBorder="1" applyAlignment="1">
      <alignment horizontal="center" vertical="center"/>
    </xf>
    <xf numFmtId="0" fontId="43" fillId="0" borderId="9" xfId="0" applyFont="1" applyFill="1" applyBorder="1" applyAlignment="1">
      <alignment horizontal="center" vertical="center"/>
    </xf>
    <xf numFmtId="0" fontId="43" fillId="15" borderId="12" xfId="0" applyFont="1" applyFill="1" applyBorder="1" applyAlignment="1">
      <alignment horizontal="center" vertical="center"/>
    </xf>
    <xf numFmtId="0" fontId="18" fillId="0" borderId="47" xfId="0" applyFont="1" applyFill="1" applyBorder="1" applyAlignment="1">
      <alignment horizontal="center" vertical="center"/>
    </xf>
    <xf numFmtId="0" fontId="18" fillId="0" borderId="77" xfId="0" applyFont="1" applyFill="1" applyBorder="1" applyAlignment="1">
      <alignment horizontal="center" vertical="center"/>
    </xf>
    <xf numFmtId="0" fontId="19" fillId="10" borderId="17" xfId="0" applyFont="1" applyFill="1" applyBorder="1" applyAlignment="1" applyProtection="1">
      <alignment horizontal="center" vertical="center" wrapText="1"/>
      <protection locked="0"/>
    </xf>
    <xf numFmtId="1" fontId="18" fillId="3" borderId="78" xfId="0" applyNumberFormat="1" applyFont="1" applyFill="1" applyBorder="1" applyAlignment="1">
      <alignment horizontal="center" vertical="center"/>
    </xf>
    <xf numFmtId="1" fontId="19" fillId="0" borderId="47" xfId="0" applyNumberFormat="1" applyFont="1" applyFill="1" applyBorder="1" applyAlignment="1">
      <alignment horizontal="center" vertical="center"/>
    </xf>
    <xf numFmtId="1" fontId="18" fillId="6" borderId="47" xfId="0" applyNumberFormat="1" applyFont="1" applyFill="1" applyBorder="1" applyAlignment="1">
      <alignment horizontal="center" vertical="center"/>
    </xf>
    <xf numFmtId="1" fontId="18" fillId="6" borderId="77" xfId="0" applyNumberFormat="1" applyFont="1" applyFill="1" applyBorder="1" applyAlignment="1">
      <alignment horizontal="center" vertical="center"/>
    </xf>
    <xf numFmtId="1" fontId="18" fillId="4" borderId="46" xfId="0" applyNumberFormat="1" applyFont="1" applyFill="1" applyBorder="1" applyAlignment="1">
      <alignment horizontal="center" vertical="center"/>
    </xf>
    <xf numFmtId="1" fontId="18" fillId="4" borderId="17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78" xfId="0" applyNumberFormat="1" applyFont="1" applyFill="1" applyBorder="1" applyAlignment="1">
      <alignment horizontal="center" vertical="center"/>
    </xf>
    <xf numFmtId="1" fontId="18" fillId="0" borderId="46" xfId="0" applyNumberFormat="1" applyFont="1" applyFill="1" applyBorder="1" applyAlignment="1">
      <alignment horizontal="center" vertical="center"/>
    </xf>
    <xf numFmtId="1" fontId="18" fillId="15" borderId="56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19" fillId="10" borderId="16" xfId="0" applyFont="1" applyFill="1" applyBorder="1" applyAlignment="1" applyProtection="1">
      <alignment horizontal="center" vertical="center" wrapText="1"/>
      <protection locked="0"/>
    </xf>
    <xf numFmtId="1" fontId="18" fillId="3" borderId="25" xfId="0" applyNumberFormat="1" applyFont="1" applyFill="1" applyBorder="1" applyAlignment="1">
      <alignment horizontal="center" vertical="center"/>
    </xf>
    <xf numFmtId="1" fontId="19" fillId="0" borderId="14" xfId="0" applyNumberFormat="1" applyFont="1" applyFill="1" applyBorder="1" applyAlignment="1">
      <alignment horizontal="center" vertical="center"/>
    </xf>
    <xf numFmtId="1" fontId="18" fillId="6" borderId="14" xfId="0" applyNumberFormat="1" applyFont="1" applyFill="1" applyBorder="1" applyAlignment="1">
      <alignment horizontal="center" vertical="center"/>
    </xf>
    <xf numFmtId="1" fontId="18" fillId="6" borderId="24" xfId="0" applyNumberFormat="1" applyFont="1" applyFill="1" applyBorder="1" applyAlignment="1">
      <alignment horizontal="center" vertical="center"/>
    </xf>
    <xf numFmtId="1" fontId="18" fillId="4" borderId="13" xfId="0" applyNumberFormat="1" applyFont="1" applyFill="1" applyBorder="1" applyAlignment="1">
      <alignment horizontal="center" vertical="center"/>
    </xf>
    <xf numFmtId="1" fontId="18" fillId="4" borderId="16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71" xfId="0" applyNumberFormat="1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19" fillId="10" borderId="33" xfId="0" applyFont="1" applyFill="1" applyBorder="1" applyAlignment="1" applyProtection="1">
      <alignment horizontal="center" vertical="center" wrapText="1"/>
      <protection locked="0"/>
    </xf>
    <xf numFmtId="1" fontId="18" fillId="3" borderId="34" xfId="0" applyNumberFormat="1" applyFont="1" applyFill="1" applyBorder="1" applyAlignment="1">
      <alignment horizontal="center" vertical="center"/>
    </xf>
    <xf numFmtId="1" fontId="19" fillId="0" borderId="31" xfId="0" applyNumberFormat="1" applyFont="1" applyFill="1" applyBorder="1" applyAlignment="1">
      <alignment horizontal="center" vertical="center"/>
    </xf>
    <xf numFmtId="1" fontId="18" fillId="6" borderId="31" xfId="0" applyNumberFormat="1" applyFont="1" applyFill="1" applyBorder="1" applyAlignment="1">
      <alignment horizontal="center" vertical="center"/>
    </xf>
    <xf numFmtId="1" fontId="18" fillId="6" borderId="32" xfId="0" applyNumberFormat="1" applyFont="1" applyFill="1" applyBorder="1" applyAlignment="1">
      <alignment horizontal="center" vertical="center"/>
    </xf>
    <xf numFmtId="1" fontId="18" fillId="4" borderId="30" xfId="0" applyNumberFormat="1" applyFont="1" applyFill="1" applyBorder="1" applyAlignment="1">
      <alignment horizontal="center" vertical="center"/>
    </xf>
    <xf numFmtId="1" fontId="18" fillId="4" borderId="33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34" xfId="0" applyNumberFormat="1" applyFont="1" applyFill="1" applyBorder="1" applyAlignment="1">
      <alignment horizontal="center" vertical="center"/>
    </xf>
    <xf numFmtId="1" fontId="18" fillId="15" borderId="36" xfId="0" applyNumberFormat="1" applyFont="1" applyFill="1" applyBorder="1" applyAlignment="1">
      <alignment horizontal="center" vertical="center"/>
    </xf>
    <xf numFmtId="1" fontId="18" fillId="15" borderId="96" xfId="0" applyNumberFormat="1" applyFont="1" applyFill="1" applyBorder="1" applyAlignment="1">
      <alignment horizontal="center" vertical="center"/>
    </xf>
    <xf numFmtId="1" fontId="18" fillId="0" borderId="30" xfId="0" applyNumberFormat="1" applyFont="1" applyFill="1" applyBorder="1" applyAlignment="1">
      <alignment horizontal="center" vertical="center"/>
    </xf>
    <xf numFmtId="1" fontId="18" fillId="15" borderId="59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9" fillId="0" borderId="80" xfId="0" applyFont="1" applyFill="1" applyBorder="1" applyAlignment="1" applyProtection="1">
      <alignment horizontal="center" vertical="center" wrapText="1"/>
      <protection locked="0"/>
    </xf>
    <xf numFmtId="1" fontId="18" fillId="3" borderId="29" xfId="0" applyNumberFormat="1" applyFont="1" applyFill="1" applyBorder="1" applyAlignment="1">
      <alignment horizontal="center" vertical="center"/>
    </xf>
    <xf numFmtId="1" fontId="19" fillId="0" borderId="10" xfId="0" applyNumberFormat="1" applyFont="1" applyFill="1" applyBorder="1" applyAlignment="1">
      <alignment horizontal="center" vertical="center"/>
    </xf>
    <xf numFmtId="1" fontId="18" fillId="6" borderId="10" xfId="0" applyNumberFormat="1" applyFont="1" applyFill="1" applyBorder="1" applyAlignment="1">
      <alignment horizontal="center" vertical="center"/>
    </xf>
    <xf numFmtId="1" fontId="18" fillId="6" borderId="11" xfId="0" applyNumberFormat="1" applyFont="1" applyFill="1" applyBorder="1" applyAlignment="1">
      <alignment horizontal="center" vertical="center"/>
    </xf>
    <xf numFmtId="1" fontId="18" fillId="4" borderId="9" xfId="0" applyNumberFormat="1" applyFont="1" applyFill="1" applyBorder="1" applyAlignment="1">
      <alignment horizontal="center" vertical="center"/>
    </xf>
    <xf numFmtId="1" fontId="18" fillId="4" borderId="80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29" xfId="0" applyNumberFormat="1" applyFont="1" applyFill="1" applyBorder="1" applyAlignment="1">
      <alignment horizontal="center" vertical="center"/>
    </xf>
    <xf numFmtId="1" fontId="18" fillId="15" borderId="12" xfId="0" applyNumberFormat="1" applyFont="1" applyFill="1" applyBorder="1" applyAlignment="1">
      <alignment horizontal="center" vertical="center"/>
    </xf>
    <xf numFmtId="1" fontId="18" fillId="15" borderId="82" xfId="0" applyNumberFormat="1" applyFont="1" applyFill="1" applyBorder="1" applyAlignment="1">
      <alignment horizontal="center" vertical="center"/>
    </xf>
    <xf numFmtId="1" fontId="18" fillId="0" borderId="9" xfId="0" applyNumberFormat="1" applyFont="1" applyFill="1" applyBorder="1" applyAlignment="1">
      <alignment horizontal="center" vertical="center"/>
    </xf>
    <xf numFmtId="1" fontId="18" fillId="15" borderId="38" xfId="0" applyNumberFormat="1" applyFont="1" applyFill="1" applyBorder="1" applyAlignment="1">
      <alignment horizontal="center" vertical="center"/>
    </xf>
    <xf numFmtId="1" fontId="18" fillId="15" borderId="3" xfId="0" applyNumberFormat="1" applyFont="1" applyFill="1" applyBorder="1" applyAlignment="1">
      <alignment horizontal="center" vertical="center"/>
    </xf>
    <xf numFmtId="1" fontId="18" fillId="2" borderId="0" xfId="0" applyNumberFormat="1" applyFont="1" applyFill="1" applyBorder="1" applyAlignment="1">
      <alignment horizontal="center" vertical="center"/>
    </xf>
    <xf numFmtId="0" fontId="19" fillId="15" borderId="10" xfId="0" applyFont="1" applyFill="1" applyBorder="1" applyAlignment="1">
      <alignment horizontal="center" vertical="center"/>
    </xf>
    <xf numFmtId="0" fontId="19" fillId="15" borderId="11" xfId="0" applyFont="1" applyFill="1" applyBorder="1" applyAlignment="1">
      <alignment horizontal="center" vertical="center"/>
    </xf>
    <xf numFmtId="0" fontId="19" fillId="15" borderId="80" xfId="0" applyFont="1" applyFill="1" applyBorder="1" applyAlignment="1">
      <alignment horizontal="center" vertical="center"/>
    </xf>
    <xf numFmtId="1" fontId="19" fillId="15" borderId="29" xfId="0" applyNumberFormat="1" applyFont="1" applyFill="1" applyBorder="1" applyAlignment="1">
      <alignment horizontal="center" vertical="center"/>
    </xf>
    <xf numFmtId="1" fontId="19" fillId="15" borderId="10" xfId="0" applyNumberFormat="1" applyFont="1" applyFill="1" applyBorder="1" applyAlignment="1">
      <alignment horizontal="center" vertical="center"/>
    </xf>
    <xf numFmtId="1" fontId="19" fillId="15" borderId="11" xfId="0" applyNumberFormat="1" applyFont="1" applyFill="1" applyBorder="1" applyAlignment="1">
      <alignment horizontal="center" vertical="center"/>
    </xf>
    <xf numFmtId="1" fontId="19" fillId="15" borderId="38" xfId="0" applyNumberFormat="1" applyFont="1" applyFill="1" applyBorder="1" applyAlignment="1">
      <alignment horizontal="center" vertical="center"/>
    </xf>
    <xf numFmtId="164" fontId="19" fillId="15" borderId="10" xfId="0" applyNumberFormat="1" applyFont="1" applyFill="1" applyBorder="1" applyAlignment="1">
      <alignment horizontal="center" vertical="center"/>
    </xf>
    <xf numFmtId="164" fontId="19" fillId="15" borderId="12" xfId="0" applyNumberFormat="1" applyFont="1" applyFill="1" applyBorder="1" applyAlignment="1">
      <alignment horizontal="center" vertical="center"/>
    </xf>
    <xf numFmtId="164" fontId="19" fillId="15" borderId="29" xfId="0" applyNumberFormat="1" applyFont="1" applyFill="1" applyBorder="1" applyAlignment="1">
      <alignment horizontal="center" vertical="center"/>
    </xf>
    <xf numFmtId="164" fontId="19" fillId="15" borderId="82" xfId="0" applyNumberFormat="1" applyFont="1" applyFill="1" applyBorder="1" applyAlignment="1">
      <alignment horizontal="center" vertical="center"/>
    </xf>
    <xf numFmtId="164" fontId="19" fillId="15" borderId="9" xfId="0" applyNumberFormat="1" applyFont="1" applyFill="1" applyBorder="1" applyAlignment="1">
      <alignment horizontal="center" vertical="center"/>
    </xf>
    <xf numFmtId="164" fontId="19" fillId="15" borderId="38" xfId="0" applyNumberFormat="1" applyFont="1" applyFill="1" applyBorder="1" applyAlignment="1">
      <alignment horizontal="center" vertical="center"/>
    </xf>
    <xf numFmtId="164" fontId="19" fillId="15" borderId="83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  <xf numFmtId="164" fontId="19" fillId="15" borderId="3" xfId="0" applyNumberFormat="1" applyFont="1" applyFill="1" applyBorder="1" applyAlignment="1">
      <alignment horizontal="center" vertical="center"/>
    </xf>
    <xf numFmtId="2" fontId="18" fillId="10" borderId="7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0" fontId="18" fillId="2" borderId="6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7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1" fontId="18" fillId="3" borderId="18" xfId="0" applyNumberFormat="1" applyFont="1" applyFill="1" applyBorder="1" applyAlignment="1">
      <alignment horizontal="center" vertical="center"/>
    </xf>
    <xf numFmtId="1" fontId="19" fillId="0" borderId="6" xfId="0" applyNumberFormat="1" applyFont="1" applyFill="1" applyBorder="1" applyAlignment="1">
      <alignment horizontal="center" vertical="center"/>
    </xf>
    <xf numFmtId="0" fontId="18" fillId="6" borderId="6" xfId="0" applyFont="1" applyFill="1" applyBorder="1" applyAlignment="1" applyProtection="1">
      <alignment horizontal="center" vertical="center" wrapText="1"/>
      <protection locked="0"/>
    </xf>
    <xf numFmtId="0" fontId="18" fillId="6" borderId="7" xfId="0" applyFont="1" applyFill="1" applyBorder="1" applyAlignment="1" applyProtection="1">
      <alignment horizontal="center" vertical="center" wrapText="1"/>
      <protection locked="0"/>
    </xf>
    <xf numFmtId="1" fontId="18" fillId="6" borderId="7" xfId="0" applyNumberFormat="1" applyFont="1" applyFill="1" applyBorder="1" applyAlignment="1" applyProtection="1">
      <alignment horizontal="center" vertical="center" wrapText="1"/>
      <protection locked="0"/>
    </xf>
    <xf numFmtId="1" fontId="18" fillId="4" borderId="4" xfId="0" applyNumberFormat="1" applyFont="1" applyFill="1" applyBorder="1" applyAlignment="1" applyProtection="1">
      <alignment horizontal="center" vertical="center" wrapText="1"/>
      <protection locked="0"/>
    </xf>
    <xf numFmtId="1" fontId="18" fillId="4" borderId="8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75" xfId="0" applyFont="1" applyFill="1" applyBorder="1" applyAlignment="1" applyProtection="1">
      <alignment horizontal="center" vertical="center" wrapText="1"/>
      <protection locked="0"/>
    </xf>
    <xf numFmtId="164" fontId="18" fillId="0" borderId="18" xfId="0" applyNumberFormat="1" applyFont="1" applyFill="1" applyBorder="1" applyAlignment="1" applyProtection="1">
      <alignment horizontal="center" vertical="center" wrapText="1"/>
      <protection locked="0"/>
    </xf>
    <xf numFmtId="2" fontId="18" fillId="10" borderId="24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6" xfId="0" applyFont="1" applyFill="1" applyBorder="1" applyAlignment="1" applyProtection="1">
      <alignment horizontal="center" vertical="center" wrapText="1"/>
      <protection locked="0"/>
    </xf>
    <xf numFmtId="0" fontId="18" fillId="4" borderId="4" xfId="0" applyFont="1" applyFill="1" applyBorder="1" applyAlignment="1" applyProtection="1">
      <alignment horizontal="center" vertical="center" wrapText="1"/>
      <protection locked="0"/>
    </xf>
    <xf numFmtId="0" fontId="18" fillId="0" borderId="49" xfId="0" applyFont="1" applyFill="1" applyBorder="1" applyAlignment="1" applyProtection="1">
      <alignment horizontal="center" vertical="center" wrapText="1"/>
      <protection locked="0"/>
    </xf>
    <xf numFmtId="0" fontId="18" fillId="10" borderId="43" xfId="0" applyFont="1" applyFill="1" applyBorder="1" applyAlignment="1" applyProtection="1">
      <alignment horizontal="center" vertical="center" wrapText="1"/>
      <protection locked="0"/>
    </xf>
    <xf numFmtId="0" fontId="18" fillId="0" borderId="43" xfId="0" applyFont="1" applyFill="1" applyBorder="1" applyAlignment="1" applyProtection="1">
      <alignment horizontal="center" vertical="center" wrapText="1"/>
      <protection locked="0"/>
    </xf>
    <xf numFmtId="0" fontId="18" fillId="0" borderId="15" xfId="0" applyFont="1" applyFill="1" applyBorder="1" applyAlignment="1" applyProtection="1">
      <alignment horizontal="center" vertical="center" wrapText="1"/>
      <protection locked="0"/>
    </xf>
    <xf numFmtId="0" fontId="19" fillId="0" borderId="57" xfId="0" applyFont="1" applyFill="1" applyBorder="1" applyAlignment="1" applyProtection="1">
      <alignment horizontal="center" vertical="center" wrapText="1"/>
      <protection locked="0"/>
    </xf>
    <xf numFmtId="1" fontId="18" fillId="3" borderId="49" xfId="0" applyNumberFormat="1" applyFont="1" applyFill="1" applyBorder="1" applyAlignment="1">
      <alignment horizontal="center" vertical="center"/>
    </xf>
    <xf numFmtId="0" fontId="19" fillId="0" borderId="5" xfId="0" applyFont="1" applyFill="1" applyBorder="1" applyAlignment="1" applyProtection="1">
      <alignment horizontal="center" vertical="center" wrapText="1"/>
      <protection locked="0"/>
    </xf>
    <xf numFmtId="0" fontId="18" fillId="6" borderId="43" xfId="0" applyFont="1" applyFill="1" applyBorder="1" applyAlignment="1" applyProtection="1">
      <alignment horizontal="center" vertical="center" wrapText="1"/>
      <protection locked="0"/>
    </xf>
    <xf numFmtId="0" fontId="18" fillId="6" borderId="15" xfId="0" applyFont="1" applyFill="1" applyBorder="1" applyAlignment="1" applyProtection="1">
      <alignment horizontal="center" vertical="center" wrapText="1"/>
      <protection locked="0"/>
    </xf>
    <xf numFmtId="0" fontId="18" fillId="4" borderId="30" xfId="0" applyFont="1" applyFill="1" applyBorder="1" applyAlignment="1" applyProtection="1">
      <alignment horizontal="center" vertical="center" wrapText="1"/>
      <protection locked="0"/>
    </xf>
    <xf numFmtId="1" fontId="18" fillId="4" borderId="59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49" xfId="0" applyNumberFormat="1" applyFont="1" applyFill="1" applyBorder="1" applyAlignment="1" applyProtection="1">
      <alignment horizontal="center" vertical="center" wrapText="1"/>
      <protection locked="0"/>
    </xf>
    <xf numFmtId="0" fontId="19" fillId="15" borderId="22" xfId="0" applyFont="1" applyFill="1" applyBorder="1" applyAlignment="1">
      <alignment horizontal="center" vertical="center"/>
    </xf>
    <xf numFmtId="0" fontId="19" fillId="15" borderId="39" xfId="0" applyFont="1" applyFill="1" applyBorder="1" applyAlignment="1">
      <alignment horizontal="center" vertical="center"/>
    </xf>
    <xf numFmtId="1" fontId="19" fillId="15" borderId="39" xfId="0" applyNumberFormat="1" applyFont="1" applyFill="1" applyBorder="1" applyAlignment="1">
      <alignment horizontal="center" vertical="center"/>
    </xf>
    <xf numFmtId="0" fontId="19" fillId="15" borderId="40" xfId="0" applyFont="1" applyFill="1" applyBorder="1" applyAlignment="1">
      <alignment horizontal="center" vertical="center"/>
    </xf>
    <xf numFmtId="1" fontId="19" fillId="15" borderId="41" xfId="0" applyNumberFormat="1" applyFont="1" applyFill="1" applyBorder="1" applyAlignment="1">
      <alignment horizontal="center" vertical="center"/>
    </xf>
    <xf numFmtId="1" fontId="19" fillId="15" borderId="40" xfId="0" applyNumberFormat="1" applyFont="1" applyFill="1" applyBorder="1" applyAlignment="1">
      <alignment horizontal="center" vertical="center"/>
    </xf>
    <xf numFmtId="164" fontId="19" fillId="15" borderId="37" xfId="0" applyNumberFormat="1" applyFont="1" applyFill="1" applyBorder="1" applyAlignment="1">
      <alignment horizontal="center" vertical="center"/>
    </xf>
    <xf numFmtId="164" fontId="19" fillId="15" borderId="2" xfId="0" applyNumberFormat="1" applyFont="1" applyFill="1" applyBorder="1" applyAlignment="1">
      <alignment horizontal="center" vertical="center"/>
    </xf>
    <xf numFmtId="164" fontId="19" fillId="15" borderId="23" xfId="0" applyNumberFormat="1" applyFont="1" applyFill="1" applyBorder="1" applyAlignment="1">
      <alignment horizontal="center" vertical="center"/>
    </xf>
    <xf numFmtId="164" fontId="19" fillId="15" borderId="22" xfId="0" applyNumberFormat="1" applyFont="1" applyFill="1" applyBorder="1" applyAlignment="1">
      <alignment horizontal="center" vertical="center"/>
    </xf>
    <xf numFmtId="165" fontId="52" fillId="0" borderId="0" xfId="0" applyNumberFormat="1" applyFont="1" applyFill="1" applyBorder="1" applyAlignment="1">
      <alignment horizontal="right" vertical="center"/>
    </xf>
    <xf numFmtId="165" fontId="52" fillId="0" borderId="83" xfId="0" applyNumberFormat="1" applyFont="1" applyFill="1" applyBorder="1" applyAlignment="1">
      <alignment horizontal="right" vertical="center"/>
    </xf>
    <xf numFmtId="164" fontId="19" fillId="2" borderId="37" xfId="0" applyNumberFormat="1" applyFont="1" applyFill="1" applyBorder="1" applyAlignment="1">
      <alignment horizontal="center" vertical="center"/>
    </xf>
    <xf numFmtId="164" fontId="19" fillId="2" borderId="48" xfId="0" applyNumberFormat="1" applyFont="1" applyFill="1" applyBorder="1" applyAlignment="1">
      <alignment horizontal="center" vertical="center"/>
    </xf>
    <xf numFmtId="164" fontId="19" fillId="2" borderId="23" xfId="0" applyNumberFormat="1" applyFont="1" applyFill="1" applyBorder="1" applyAlignment="1">
      <alignment horizontal="center" vertical="center"/>
    </xf>
    <xf numFmtId="164" fontId="19" fillId="2" borderId="63" xfId="0" applyNumberFormat="1" applyFont="1" applyFill="1" applyBorder="1" applyAlignment="1">
      <alignment horizontal="center" vertical="center"/>
    </xf>
    <xf numFmtId="164" fontId="19" fillId="2" borderId="106" xfId="0" applyNumberFormat="1" applyFont="1" applyFill="1" applyBorder="1" applyAlignment="1">
      <alignment horizontal="center" vertical="center"/>
    </xf>
    <xf numFmtId="1" fontId="19" fillId="2" borderId="0" xfId="0" applyNumberFormat="1" applyFont="1" applyFill="1" applyBorder="1" applyAlignment="1">
      <alignment vertical="center"/>
    </xf>
    <xf numFmtId="1" fontId="19" fillId="2" borderId="83" xfId="0" applyNumberFormat="1" applyFont="1" applyFill="1" applyBorder="1" applyAlignment="1">
      <alignment vertical="center"/>
    </xf>
    <xf numFmtId="166" fontId="18" fillId="0" borderId="0" xfId="0" applyNumberFormat="1" applyFont="1" applyFill="1" applyBorder="1" applyAlignment="1">
      <alignment vertical="center"/>
    </xf>
    <xf numFmtId="0" fontId="18" fillId="0" borderId="83" xfId="0" applyFont="1" applyFill="1" applyBorder="1" applyAlignment="1">
      <alignment vertical="center" wrapText="1"/>
    </xf>
    <xf numFmtId="1" fontId="18" fillId="0" borderId="4" xfId="0" applyNumberFormat="1" applyFont="1" applyFill="1" applyBorder="1" applyAlignment="1">
      <alignment horizontal="center" vertical="center"/>
    </xf>
    <xf numFmtId="1" fontId="18" fillId="0" borderId="67" xfId="0" applyNumberFormat="1" applyFont="1" applyFill="1" applyBorder="1" applyAlignment="1">
      <alignment horizontal="center" vertical="center"/>
    </xf>
    <xf numFmtId="1" fontId="18" fillId="0" borderId="18" xfId="0" applyNumberFormat="1" applyFont="1" applyFill="1" applyBorder="1" applyAlignment="1">
      <alignment horizontal="center" vertical="center"/>
    </xf>
    <xf numFmtId="1" fontId="18" fillId="0" borderId="85" xfId="0" applyNumberFormat="1" applyFont="1" applyFill="1" applyBorder="1" applyAlignment="1">
      <alignment horizontal="center" vertical="center"/>
    </xf>
    <xf numFmtId="1" fontId="18" fillId="0" borderId="21" xfId="0" applyNumberFormat="1" applyFont="1" applyFill="1" applyBorder="1" applyAlignment="1">
      <alignment horizontal="center" vertical="center"/>
    </xf>
    <xf numFmtId="1" fontId="41" fillId="0" borderId="0" xfId="0" applyNumberFormat="1" applyFont="1" applyFill="1" applyBorder="1" applyAlignment="1" applyProtection="1">
      <alignment horizontal="center" vertical="center"/>
      <protection locked="0"/>
    </xf>
    <xf numFmtId="1" fontId="18" fillId="0" borderId="42" xfId="0" applyNumberFormat="1" applyFont="1" applyFill="1" applyBorder="1" applyAlignment="1">
      <alignment horizontal="center" vertical="center"/>
    </xf>
    <xf numFmtId="1" fontId="18" fillId="0" borderId="106" xfId="0" applyNumberFormat="1" applyFont="1" applyFill="1" applyBorder="1" applyAlignment="1">
      <alignment horizontal="center" vertical="center"/>
    </xf>
    <xf numFmtId="1" fontId="18" fillId="0" borderId="45" xfId="0" applyNumberFormat="1" applyFont="1" applyFill="1" applyBorder="1" applyAlignment="1">
      <alignment horizontal="center" vertical="center"/>
    </xf>
    <xf numFmtId="1" fontId="18" fillId="0" borderId="79" xfId="0" applyNumberFormat="1" applyFont="1" applyFill="1" applyBorder="1" applyAlignment="1">
      <alignment horizontal="center" vertical="center"/>
    </xf>
    <xf numFmtId="1" fontId="18" fillId="0" borderId="27" xfId="0" applyNumberFormat="1" applyFont="1" applyFill="1" applyBorder="1" applyAlignment="1">
      <alignment horizontal="center" vertical="center"/>
    </xf>
    <xf numFmtId="1" fontId="18" fillId="0" borderId="76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1" fontId="18" fillId="0" borderId="52" xfId="0" applyNumberFormat="1" applyFont="1" applyFill="1" applyBorder="1" applyAlignment="1">
      <alignment horizontal="center" vertical="center"/>
    </xf>
    <xf numFmtId="1" fontId="18" fillId="0" borderId="49" xfId="0" applyNumberFormat="1" applyFont="1" applyFill="1" applyBorder="1" applyAlignment="1">
      <alignment horizontal="center" vertical="center"/>
    </xf>
    <xf numFmtId="1" fontId="18" fillId="0" borderId="51" xfId="0" applyNumberFormat="1" applyFont="1" applyFill="1" applyBorder="1" applyAlignment="1">
      <alignment horizontal="center" vertical="center"/>
    </xf>
    <xf numFmtId="1" fontId="18" fillId="0" borderId="36" xfId="0" applyNumberFormat="1" applyFont="1" applyFill="1" applyBorder="1" applyAlignment="1">
      <alignment horizontal="center" vertical="center"/>
    </xf>
    <xf numFmtId="1" fontId="18" fillId="0" borderId="59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1" fontId="19" fillId="0" borderId="0" xfId="0" applyNumberFormat="1" applyFont="1" applyFill="1" applyBorder="1" applyAlignment="1">
      <alignment horizontal="left" vertical="center" wrapText="1"/>
    </xf>
    <xf numFmtId="0" fontId="19" fillId="0" borderId="6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wrapText="1"/>
    </xf>
    <xf numFmtId="0" fontId="40" fillId="0" borderId="2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/>
    </xf>
    <xf numFmtId="0" fontId="40" fillId="0" borderId="33" xfId="0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40" fillId="0" borderId="2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40" fillId="0" borderId="44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8" fillId="0" borderId="0" xfId="0" applyFont="1" applyFill="1" applyAlignment="1">
      <alignment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wrapText="1"/>
    </xf>
    <xf numFmtId="2" fontId="41" fillId="10" borderId="62" xfId="0" applyNumberFormat="1" applyFont="1" applyFill="1" applyBorder="1" applyAlignment="1" applyProtection="1">
      <alignment horizontal="center" vertical="center" wrapText="1"/>
      <protection locked="0"/>
    </xf>
    <xf numFmtId="2" fontId="41" fillId="10" borderId="57" xfId="0" applyNumberFormat="1" applyFont="1" applyFill="1" applyBorder="1" applyAlignment="1" applyProtection="1">
      <alignment horizontal="center" vertical="center" wrapText="1"/>
      <protection locked="0"/>
    </xf>
    <xf numFmtId="0" fontId="18" fillId="15" borderId="65" xfId="0" applyFont="1" applyFill="1" applyBorder="1" applyAlignment="1">
      <alignment horizontal="center" vertical="center"/>
    </xf>
    <xf numFmtId="0" fontId="18" fillId="15" borderId="85" xfId="0" applyFont="1" applyFill="1" applyBorder="1" applyAlignment="1" applyProtection="1">
      <alignment horizontal="center" vertical="center" wrapText="1"/>
      <protection locked="0"/>
    </xf>
    <xf numFmtId="0" fontId="18" fillId="15" borderId="51" xfId="0" applyFont="1" applyFill="1" applyBorder="1" applyAlignment="1" applyProtection="1">
      <alignment horizontal="center" vertical="center" wrapText="1"/>
      <protection locked="0"/>
    </xf>
    <xf numFmtId="0" fontId="18" fillId="15" borderId="67" xfId="0" applyFont="1" applyFill="1" applyBorder="1" applyAlignment="1" applyProtection="1">
      <alignment horizontal="center" vertical="center" wrapText="1"/>
      <protection locked="0"/>
    </xf>
    <xf numFmtId="0" fontId="18" fillId="15" borderId="76" xfId="0" applyFont="1" applyFill="1" applyBorder="1" applyAlignment="1" applyProtection="1">
      <alignment horizontal="center" vertical="center" wrapText="1"/>
      <protection locked="0"/>
    </xf>
    <xf numFmtId="164" fontId="18" fillId="15" borderId="67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76" xfId="0" applyNumberFormat="1" applyFont="1" applyFill="1" applyBorder="1" applyAlignment="1" applyProtection="1">
      <alignment horizontal="center" vertical="center" wrapText="1"/>
      <protection locked="0"/>
    </xf>
    <xf numFmtId="0" fontId="18" fillId="15" borderId="36" xfId="0" applyFont="1" applyFill="1" applyBorder="1" applyAlignment="1" applyProtection="1">
      <alignment horizontal="center" vertical="center" wrapText="1"/>
      <protection locked="0"/>
    </xf>
    <xf numFmtId="0" fontId="43" fillId="0" borderId="86" xfId="0" applyFont="1" applyFill="1" applyBorder="1" applyAlignment="1">
      <alignment horizontal="center" vertical="center"/>
    </xf>
    <xf numFmtId="0" fontId="41" fillId="15" borderId="83" xfId="0" applyFont="1" applyFill="1" applyBorder="1" applyAlignment="1" applyProtection="1">
      <alignment horizontal="center" vertical="center"/>
      <protection locked="0"/>
    </xf>
    <xf numFmtId="0" fontId="41" fillId="15" borderId="121" xfId="0" applyFont="1" applyFill="1" applyBorder="1" applyAlignment="1" applyProtection="1">
      <alignment horizontal="center" vertical="center"/>
      <protection locked="0"/>
    </xf>
    <xf numFmtId="0" fontId="18" fillId="15" borderId="73" xfId="0" applyFont="1" applyFill="1" applyBorder="1" applyAlignment="1">
      <alignment horizontal="center" vertical="center"/>
    </xf>
    <xf numFmtId="0" fontId="41" fillId="15" borderId="122" xfId="0" applyFont="1" applyFill="1" applyBorder="1" applyAlignment="1" applyProtection="1">
      <alignment horizontal="center" vertical="center"/>
      <protection locked="0"/>
    </xf>
    <xf numFmtId="0" fontId="41" fillId="15" borderId="123" xfId="0" applyFont="1" applyFill="1" applyBorder="1" applyAlignment="1" applyProtection="1">
      <alignment horizontal="center" vertical="center"/>
      <protection locked="0"/>
    </xf>
    <xf numFmtId="0" fontId="18" fillId="15" borderId="124" xfId="0" applyFont="1" applyFill="1" applyBorder="1" applyAlignment="1">
      <alignment horizontal="center" vertical="center"/>
    </xf>
    <xf numFmtId="0" fontId="18" fillId="15" borderId="125" xfId="0" applyFont="1" applyFill="1" applyBorder="1" applyAlignment="1" applyProtection="1">
      <alignment horizontal="center" vertical="center" wrapText="1"/>
      <protection locked="0"/>
    </xf>
    <xf numFmtId="0" fontId="41" fillId="15" borderId="36" xfId="0" applyFont="1" applyFill="1" applyBorder="1" applyAlignment="1" applyProtection="1">
      <alignment horizontal="center" vertical="center"/>
      <protection locked="0"/>
    </xf>
    <xf numFmtId="0" fontId="41" fillId="15" borderId="51" xfId="0" applyFont="1" applyFill="1" applyBorder="1" applyAlignment="1" applyProtection="1">
      <alignment horizontal="center" vertical="center"/>
      <protection locked="0"/>
    </xf>
    <xf numFmtId="0" fontId="41" fillId="15" borderId="126" xfId="0" applyFont="1" applyFill="1" applyBorder="1" applyAlignment="1" applyProtection="1">
      <alignment horizontal="center" vertical="center"/>
      <protection locked="0"/>
    </xf>
    <xf numFmtId="0" fontId="43" fillId="0" borderId="127" xfId="0" applyFont="1" applyFill="1" applyBorder="1" applyAlignment="1">
      <alignment horizontal="center" vertical="center"/>
    </xf>
    <xf numFmtId="0" fontId="43" fillId="0" borderId="128" xfId="0" applyFont="1" applyFill="1" applyBorder="1" applyAlignment="1">
      <alignment horizontal="center" vertical="center"/>
    </xf>
    <xf numFmtId="1" fontId="19" fillId="15" borderId="37" xfId="0" applyNumberFormat="1" applyFont="1" applyFill="1" applyBorder="1" applyAlignment="1">
      <alignment horizontal="center" vertical="center"/>
    </xf>
    <xf numFmtId="1" fontId="19" fillId="0" borderId="24" xfId="0" applyNumberFormat="1" applyFont="1" applyFill="1" applyBorder="1" applyAlignment="1">
      <alignment vertical="center"/>
    </xf>
    <xf numFmtId="1" fontId="19" fillId="0" borderId="15" xfId="0" applyNumberFormat="1" applyFont="1" applyFill="1" applyBorder="1" applyAlignment="1">
      <alignment vertical="center"/>
    </xf>
    <xf numFmtId="0" fontId="19" fillId="0" borderId="84" xfId="0" applyFont="1" applyFill="1" applyBorder="1" applyAlignment="1">
      <alignment vertical="center"/>
    </xf>
    <xf numFmtId="164" fontId="19" fillId="2" borderId="86" xfId="0" applyNumberFormat="1" applyFont="1" applyFill="1" applyBorder="1" applyAlignment="1">
      <alignment horizontal="center" vertical="center"/>
    </xf>
    <xf numFmtId="164" fontId="19" fillId="15" borderId="40" xfId="0" applyNumberFormat="1" applyFont="1" applyFill="1" applyBorder="1" applyAlignment="1">
      <alignment horizontal="center" vertical="center"/>
    </xf>
    <xf numFmtId="164" fontId="19" fillId="15" borderId="1" xfId="0" applyNumberFormat="1" applyFont="1" applyFill="1" applyBorder="1" applyAlignment="1">
      <alignment horizontal="center" vertical="center"/>
    </xf>
    <xf numFmtId="1" fontId="19" fillId="15" borderId="1" xfId="0" applyNumberFormat="1" applyFont="1" applyFill="1" applyBorder="1" applyAlignment="1">
      <alignment horizontal="center" vertical="center"/>
    </xf>
    <xf numFmtId="1" fontId="19" fillId="15" borderId="23" xfId="0" applyNumberFormat="1" applyFont="1" applyFill="1" applyBorder="1" applyAlignment="1">
      <alignment horizontal="center" vertical="center"/>
    </xf>
    <xf numFmtId="1" fontId="19" fillId="15" borderId="2" xfId="0" applyNumberFormat="1" applyFont="1" applyFill="1" applyBorder="1" applyAlignment="1">
      <alignment horizontal="center" vertical="center"/>
    </xf>
    <xf numFmtId="1" fontId="19" fillId="15" borderId="82" xfId="0" applyNumberFormat="1" applyFont="1" applyFill="1" applyBorder="1" applyAlignment="1">
      <alignment horizontal="center" vertical="center"/>
    </xf>
    <xf numFmtId="2" fontId="18" fillId="0" borderId="17" xfId="0" applyNumberFormat="1" applyFont="1" applyFill="1" applyBorder="1" applyAlignment="1" applyProtection="1">
      <alignment horizontal="center" vertical="center" wrapText="1"/>
      <protection locked="0"/>
    </xf>
    <xf numFmtId="2" fontId="18" fillId="10" borderId="8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8" xfId="0" applyNumberFormat="1" applyFont="1" applyFill="1" applyBorder="1" applyAlignment="1" applyProtection="1">
      <alignment horizontal="center" vertical="center" wrapText="1"/>
      <protection locked="0"/>
    </xf>
    <xf numFmtId="2" fontId="44" fillId="10" borderId="16" xfId="0" applyNumberFormat="1" applyFont="1" applyFill="1" applyBorder="1" applyAlignment="1" applyProtection="1">
      <alignment horizontal="center" vertical="center" wrapText="1"/>
      <protection locked="0"/>
    </xf>
    <xf numFmtId="2" fontId="18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8" fillId="10" borderId="16" xfId="0" applyNumberFormat="1" applyFont="1" applyFill="1" applyBorder="1" applyAlignment="1" applyProtection="1">
      <alignment horizontal="center" vertical="center" wrapText="1"/>
      <protection locked="0"/>
    </xf>
    <xf numFmtId="2" fontId="44" fillId="2" borderId="16" xfId="0" applyNumberFormat="1" applyFont="1" applyFill="1" applyBorder="1" applyAlignment="1" applyProtection="1">
      <alignment horizontal="center" vertical="center" wrapText="1"/>
      <protection locked="0"/>
    </xf>
    <xf numFmtId="2" fontId="18" fillId="2" borderId="16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80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7" xfId="0" applyFont="1" applyFill="1" applyBorder="1" applyAlignment="1" applyProtection="1">
      <alignment horizontal="center" vertical="center"/>
      <protection locked="0"/>
    </xf>
    <xf numFmtId="0" fontId="18" fillId="0" borderId="16" xfId="0" applyFont="1" applyFill="1" applyBorder="1" applyAlignment="1" applyProtection="1">
      <alignment horizontal="center" vertical="center"/>
      <protection locked="0"/>
    </xf>
    <xf numFmtId="0" fontId="18" fillId="0" borderId="33" xfId="0" applyFont="1" applyFill="1" applyBorder="1" applyAlignment="1" applyProtection="1">
      <alignment horizontal="center" vertical="center"/>
      <protection locked="0"/>
    </xf>
    <xf numFmtId="0" fontId="18" fillId="0" borderId="80" xfId="0" applyFont="1" applyFill="1" applyBorder="1" applyAlignment="1" applyProtection="1">
      <alignment horizontal="center" vertical="center"/>
      <protection locked="0"/>
    </xf>
    <xf numFmtId="0" fontId="43" fillId="2" borderId="25" xfId="0" applyFont="1" applyFill="1" applyBorder="1" applyAlignment="1">
      <alignment horizontal="center" vertical="center"/>
    </xf>
    <xf numFmtId="0" fontId="43" fillId="2" borderId="29" xfId="0" applyFont="1" applyFill="1" applyBorder="1" applyAlignment="1">
      <alignment horizontal="center" vertical="center"/>
    </xf>
    <xf numFmtId="0" fontId="41" fillId="2" borderId="66" xfId="0" applyFont="1" applyFill="1" applyBorder="1" applyAlignment="1">
      <alignment vertical="center" wrapText="1"/>
    </xf>
    <xf numFmtId="0" fontId="41" fillId="10" borderId="68" xfId="0" applyFont="1" applyFill="1" applyBorder="1" applyAlignment="1">
      <alignment vertical="center" wrapText="1"/>
    </xf>
    <xf numFmtId="0" fontId="41" fillId="2" borderId="68" xfId="0" applyFont="1" applyFill="1" applyBorder="1" applyAlignment="1">
      <alignment vertical="center" wrapText="1"/>
    </xf>
    <xf numFmtId="0" fontId="50" fillId="10" borderId="16" xfId="0" applyFont="1" applyFill="1" applyBorder="1" applyAlignment="1">
      <alignment vertical="center" wrapText="1"/>
    </xf>
    <xf numFmtId="0" fontId="41" fillId="2" borderId="16" xfId="0" applyFont="1" applyFill="1" applyBorder="1" applyAlignment="1" applyProtection="1">
      <alignment horizontal="left" vertical="center" wrapText="1"/>
      <protection locked="0"/>
    </xf>
    <xf numFmtId="0" fontId="41" fillId="2" borderId="8" xfId="0" applyFont="1" applyFill="1" applyBorder="1" applyAlignment="1" applyProtection="1">
      <alignment horizontal="left" vertical="center" wrapText="1"/>
      <protection locked="0"/>
    </xf>
    <xf numFmtId="0" fontId="18" fillId="2" borderId="68" xfId="0" applyFont="1" applyFill="1" applyBorder="1" applyAlignment="1">
      <alignment vertical="center" wrapText="1"/>
    </xf>
    <xf numFmtId="0" fontId="50" fillId="10" borderId="68" xfId="0" applyFont="1" applyFill="1" applyBorder="1" applyAlignment="1">
      <alignment vertical="center" wrapText="1"/>
    </xf>
    <xf numFmtId="0" fontId="50" fillId="10" borderId="16" xfId="3" applyFont="1" applyFill="1" applyBorder="1" applyAlignment="1" applyProtection="1">
      <alignment vertical="center" wrapText="1"/>
      <protection locked="0"/>
    </xf>
    <xf numFmtId="0" fontId="41" fillId="2" borderId="55" xfId="0" applyFont="1" applyFill="1" applyBorder="1" applyAlignment="1">
      <alignment vertical="center" wrapText="1"/>
    </xf>
    <xf numFmtId="0" fontId="41" fillId="2" borderId="16" xfId="3" applyFont="1" applyFill="1" applyBorder="1" applyAlignment="1" applyProtection="1">
      <alignment vertical="center" wrapText="1"/>
      <protection locked="0"/>
    </xf>
    <xf numFmtId="0" fontId="18" fillId="0" borderId="80" xfId="0" applyFont="1" applyFill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/>
    </xf>
    <xf numFmtId="0" fontId="18" fillId="0" borderId="78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center" vertical="center"/>
    </xf>
    <xf numFmtId="0" fontId="19" fillId="0" borderId="41" xfId="0" applyFont="1" applyFill="1" applyBorder="1" applyAlignment="1" applyProtection="1">
      <alignment horizontal="left" vertical="center" wrapText="1"/>
      <protection locked="0"/>
    </xf>
    <xf numFmtId="0" fontId="18" fillId="0" borderId="17" xfId="0" applyFont="1" applyFill="1" applyBorder="1" applyAlignment="1" applyProtection="1">
      <alignment horizontal="left" vertical="center" wrapText="1"/>
      <protection locked="0"/>
    </xf>
    <xf numFmtId="0" fontId="18" fillId="0" borderId="16" xfId="0" applyFont="1" applyFill="1" applyBorder="1" applyAlignment="1" applyProtection="1">
      <alignment horizontal="left" vertical="center" wrapText="1"/>
      <protection locked="0"/>
    </xf>
    <xf numFmtId="0" fontId="18" fillId="0" borderId="33" xfId="0" applyFont="1" applyFill="1" applyBorder="1" applyAlignment="1" applyProtection="1">
      <alignment horizontal="left" vertical="center" wrapText="1"/>
      <protection locked="0"/>
    </xf>
    <xf numFmtId="0" fontId="19" fillId="15" borderId="29" xfId="0" applyFont="1" applyFill="1" applyBorder="1" applyAlignment="1">
      <alignment horizontal="center" vertical="center"/>
    </xf>
    <xf numFmtId="0" fontId="44" fillId="0" borderId="25" xfId="0" applyFont="1" applyFill="1" applyBorder="1" applyAlignment="1">
      <alignment horizontal="center" vertical="center"/>
    </xf>
    <xf numFmtId="0" fontId="41" fillId="2" borderId="25" xfId="0" applyFont="1" applyFill="1" applyBorder="1" applyAlignment="1" applyProtection="1">
      <alignment horizontal="center" vertical="center"/>
      <protection locked="0"/>
    </xf>
    <xf numFmtId="0" fontId="47" fillId="0" borderId="25" xfId="0" applyNumberFormat="1" applyFont="1" applyFill="1" applyBorder="1" applyAlignment="1" applyProtection="1">
      <alignment horizontal="center" vertical="center"/>
      <protection locked="0"/>
    </xf>
    <xf numFmtId="0" fontId="44" fillId="0" borderId="25" xfId="0" applyFont="1" applyFill="1" applyBorder="1" applyAlignment="1">
      <alignment vertical="center"/>
    </xf>
    <xf numFmtId="0" fontId="43" fillId="2" borderId="68" xfId="0" applyFont="1" applyFill="1" applyBorder="1" applyAlignment="1">
      <alignment horizontal="left" vertical="center" wrapText="1"/>
    </xf>
    <xf numFmtId="0" fontId="41" fillId="10" borderId="74" xfId="0" applyFont="1" applyFill="1" applyBorder="1" applyAlignment="1">
      <alignment vertical="center" wrapText="1"/>
    </xf>
    <xf numFmtId="0" fontId="18" fillId="10" borderId="16" xfId="0" applyFont="1" applyFill="1" applyBorder="1" applyAlignment="1" applyProtection="1">
      <alignment horizontal="left" vertical="center" wrapText="1"/>
      <protection locked="0"/>
    </xf>
    <xf numFmtId="0" fontId="41" fillId="0" borderId="16" xfId="0" applyNumberFormat="1" applyFont="1" applyFill="1" applyBorder="1" applyAlignment="1" applyProtection="1">
      <alignment vertical="center" wrapText="1"/>
      <protection locked="0"/>
    </xf>
    <xf numFmtId="0" fontId="47" fillId="0" borderId="16" xfId="0" applyFont="1" applyFill="1" applyBorder="1" applyAlignment="1" applyProtection="1">
      <alignment vertical="center" wrapText="1"/>
      <protection locked="0"/>
    </xf>
    <xf numFmtId="0" fontId="41" fillId="0" borderId="16" xfId="0" applyFont="1" applyFill="1" applyBorder="1" applyAlignment="1" applyProtection="1">
      <alignment vertical="center" wrapText="1"/>
      <protection locked="0"/>
    </xf>
    <xf numFmtId="0" fontId="46" fillId="2" borderId="55" xfId="0" applyFont="1" applyFill="1" applyBorder="1" applyAlignment="1">
      <alignment vertical="center" wrapText="1"/>
    </xf>
    <xf numFmtId="0" fontId="46" fillId="2" borderId="16" xfId="0" applyFont="1" applyFill="1" applyBorder="1" applyAlignment="1" applyProtection="1">
      <alignment horizontal="left" vertical="center" wrapText="1"/>
      <protection locked="0"/>
    </xf>
    <xf numFmtId="0" fontId="43" fillId="2" borderId="129" xfId="0" applyFont="1" applyFill="1" applyBorder="1" applyAlignment="1">
      <alignment vertical="center" wrapText="1"/>
    </xf>
    <xf numFmtId="0" fontId="48" fillId="10" borderId="37" xfId="0" applyFont="1" applyFill="1" applyBorder="1" applyAlignment="1">
      <alignment horizontal="center" vertical="center"/>
    </xf>
    <xf numFmtId="49" fontId="6" fillId="0" borderId="41" xfId="0" applyNumberFormat="1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Continuous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wrapText="1"/>
    </xf>
    <xf numFmtId="0" fontId="21" fillId="0" borderId="0" xfId="0" applyFont="1" applyFill="1" applyAlignment="1">
      <alignment horizontal="center" wrapText="1"/>
    </xf>
    <xf numFmtId="0" fontId="54" fillId="0" borderId="0" xfId="0" applyFont="1" applyFill="1" applyAlignment="1">
      <alignment horizontal="center" wrapText="1"/>
    </xf>
    <xf numFmtId="0" fontId="54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1" fontId="21" fillId="0" borderId="0" xfId="0" applyNumberFormat="1" applyFont="1" applyFill="1" applyBorder="1" applyAlignment="1">
      <alignment horizontal="center" wrapText="1"/>
    </xf>
    <xf numFmtId="49" fontId="21" fillId="0" borderId="0" xfId="2" applyNumberFormat="1" applyFont="1" applyFill="1"/>
    <xf numFmtId="0" fontId="36" fillId="0" borderId="0" xfId="2" applyFont="1" applyFill="1" applyAlignment="1">
      <alignment horizontal="left" wrapText="1"/>
    </xf>
    <xf numFmtId="0" fontId="36" fillId="0" borderId="0" xfId="2" applyFont="1" applyFill="1" applyBorder="1" applyAlignment="1">
      <alignment horizontal="left"/>
    </xf>
    <xf numFmtId="0" fontId="36" fillId="0" borderId="0" xfId="2" applyFont="1" applyFill="1" applyAlignment="1"/>
    <xf numFmtId="0" fontId="36" fillId="0" borderId="0" xfId="0" applyFont="1" applyFill="1" applyAlignment="1">
      <alignment horizontal="left" vertical="center"/>
    </xf>
    <xf numFmtId="1" fontId="21" fillId="0" borderId="0" xfId="0" applyNumberFormat="1" applyFont="1" applyFill="1" applyAlignment="1">
      <alignment vertical="center"/>
    </xf>
    <xf numFmtId="0" fontId="21" fillId="0" borderId="0" xfId="2" applyFont="1" applyFill="1" applyAlignment="1">
      <alignment horizontal="left" wrapText="1"/>
    </xf>
    <xf numFmtId="0" fontId="21" fillId="0" borderId="0" xfId="2" applyFont="1" applyFill="1" applyBorder="1" applyAlignment="1">
      <alignment horizontal="left"/>
    </xf>
    <xf numFmtId="0" fontId="21" fillId="0" borderId="0" xfId="2" applyFont="1" applyFill="1" applyAlignment="1"/>
    <xf numFmtId="0" fontId="21" fillId="0" borderId="0" xfId="0" applyFont="1" applyFill="1" applyAlignment="1">
      <alignment horizontal="left" vertical="top" wrapText="1"/>
    </xf>
    <xf numFmtId="0" fontId="54" fillId="0" borderId="0" xfId="0" applyFont="1" applyFill="1" applyAlignment="1">
      <alignment vertical="center" wrapText="1"/>
    </xf>
    <xf numFmtId="0" fontId="21" fillId="0" borderId="0" xfId="2" applyFont="1" applyFill="1" applyBorder="1" applyAlignment="1">
      <alignment horizontal="left" vertical="top" wrapText="1"/>
    </xf>
    <xf numFmtId="0" fontId="21" fillId="0" borderId="0" xfId="2" applyFont="1" applyFill="1" applyAlignment="1">
      <alignment wrapText="1"/>
    </xf>
    <xf numFmtId="0" fontId="21" fillId="2" borderId="0" xfId="2" applyFont="1" applyFill="1" applyAlignment="1">
      <alignment horizontal="left"/>
    </xf>
    <xf numFmtId="0" fontId="21" fillId="0" borderId="0" xfId="2" applyFont="1" applyFill="1"/>
    <xf numFmtId="0" fontId="21" fillId="0" borderId="0" xfId="2" applyFont="1" applyFill="1" applyBorder="1"/>
    <xf numFmtId="0" fontId="36" fillId="0" borderId="0" xfId="2" applyFont="1" applyFill="1" applyBorder="1" applyAlignment="1">
      <alignment horizontal="left" wrapText="1"/>
    </xf>
    <xf numFmtId="0" fontId="54" fillId="0" borderId="0" xfId="0" applyFont="1" applyFill="1" applyAlignment="1">
      <alignment wrapText="1"/>
    </xf>
    <xf numFmtId="0" fontId="36" fillId="0" borderId="0" xfId="4" applyFont="1" applyFill="1" applyBorder="1" applyAlignment="1">
      <alignment horizontal="left" vertical="center"/>
    </xf>
    <xf numFmtId="1" fontId="36" fillId="0" borderId="0" xfId="4" applyNumberFormat="1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1" fillId="0" borderId="0" xfId="2" applyFont="1" applyFill="1" applyBorder="1" applyAlignment="1"/>
    <xf numFmtId="0" fontId="21" fillId="0" borderId="0" xfId="4" applyFont="1" applyFill="1" applyBorder="1" applyAlignment="1">
      <alignment horizontal="left" vertical="center"/>
    </xf>
    <xf numFmtId="1" fontId="21" fillId="0" borderId="0" xfId="4" applyNumberFormat="1" applyFont="1" applyFill="1" applyBorder="1" applyAlignment="1">
      <alignment horizontal="left" vertical="center"/>
    </xf>
    <xf numFmtId="0" fontId="21" fillId="0" borderId="0" xfId="2" applyFont="1" applyFill="1" applyBorder="1" applyAlignment="1">
      <alignment horizontal="center"/>
    </xf>
    <xf numFmtId="0" fontId="21" fillId="2" borderId="0" xfId="0" applyFont="1" applyFill="1" applyBorder="1" applyAlignment="1">
      <alignment vertical="center" wrapText="1"/>
    </xf>
    <xf numFmtId="0" fontId="54" fillId="0" borderId="0" xfId="0" applyFont="1" applyAlignment="1">
      <alignment horizontal="center" wrapText="1"/>
    </xf>
    <xf numFmtId="1" fontId="21" fillId="0" borderId="0" xfId="2" applyNumberFormat="1" applyFont="1" applyFill="1" applyBorder="1" applyAlignment="1">
      <alignment horizontal="left"/>
    </xf>
    <xf numFmtId="0" fontId="54" fillId="0" borderId="0" xfId="0" applyFont="1" applyAlignment="1">
      <alignment vertical="center" wrapText="1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 wrapText="1"/>
    </xf>
    <xf numFmtId="1" fontId="21" fillId="0" borderId="0" xfId="0" applyNumberFormat="1" applyFont="1" applyFill="1" applyBorder="1" applyAlignment="1">
      <alignment horizontal="center" vertical="center"/>
    </xf>
    <xf numFmtId="0" fontId="37" fillId="2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top"/>
    </xf>
    <xf numFmtId="0" fontId="50" fillId="14" borderId="114" xfId="0" applyFont="1" applyFill="1" applyBorder="1" applyAlignment="1">
      <alignment horizontal="center" vertical="center"/>
    </xf>
    <xf numFmtId="0" fontId="50" fillId="14" borderId="119" xfId="0" applyFont="1" applyFill="1" applyBorder="1" applyAlignment="1">
      <alignment horizontal="center" vertical="center"/>
    </xf>
    <xf numFmtId="0" fontId="43" fillId="14" borderId="6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55" fillId="0" borderId="0" xfId="2" applyFont="1" applyFill="1" applyAlignment="1">
      <alignment horizontal="left" vertical="top" wrapText="1"/>
    </xf>
    <xf numFmtId="0" fontId="18" fillId="0" borderId="0" xfId="2" applyFont="1" applyFill="1" applyAlignment="1">
      <alignment horizontal="left" vertical="top" wrapText="1"/>
    </xf>
    <xf numFmtId="0" fontId="18" fillId="0" borderId="0" xfId="2" applyFont="1" applyFill="1" applyBorder="1" applyAlignment="1">
      <alignment horizontal="left" wrapText="1"/>
    </xf>
    <xf numFmtId="0" fontId="19" fillId="0" borderId="0" xfId="0" applyFont="1" applyFill="1"/>
    <xf numFmtId="0" fontId="18" fillId="0" borderId="0" xfId="0" applyFont="1" applyFill="1" applyAlignment="1">
      <alignment vertical="center" wrapText="1"/>
    </xf>
    <xf numFmtId="0" fontId="18" fillId="0" borderId="0" xfId="0" applyFont="1" applyFill="1"/>
    <xf numFmtId="0" fontId="55" fillId="0" borderId="0" xfId="0" applyFont="1" applyFill="1" applyAlignment="1">
      <alignment vertical="top"/>
    </xf>
    <xf numFmtId="0" fontId="18" fillId="0" borderId="0" xfId="0" applyFont="1" applyFill="1" applyBorder="1"/>
    <xf numFmtId="0" fontId="19" fillId="0" borderId="0" xfId="0" applyFont="1" applyFill="1" applyBorder="1" applyAlignment="1">
      <alignment horizontal="left"/>
    </xf>
    <xf numFmtId="0" fontId="19" fillId="0" borderId="0" xfId="0" applyFont="1" applyFill="1" applyAlignment="1">
      <alignment horizontal="left"/>
    </xf>
    <xf numFmtId="0" fontId="18" fillId="0" borderId="0" xfId="5" applyFont="1" applyFill="1" applyAlignment="1">
      <alignment wrapText="1"/>
    </xf>
    <xf numFmtId="0" fontId="23" fillId="0" borderId="0" xfId="5" applyFont="1" applyFill="1" applyAlignment="1">
      <alignment vertical="center"/>
    </xf>
    <xf numFmtId="0" fontId="19" fillId="0" borderId="0" xfId="5" applyFont="1" applyFill="1"/>
    <xf numFmtId="0" fontId="19" fillId="0" borderId="0" xfId="5" applyFont="1" applyFill="1" applyAlignment="1">
      <alignment horizontal="left" wrapText="1"/>
    </xf>
    <xf numFmtId="0" fontId="19" fillId="0" borderId="0" xfId="5" applyFont="1" applyFill="1" applyBorder="1" applyAlignment="1">
      <alignment wrapText="1"/>
    </xf>
    <xf numFmtId="0" fontId="18" fillId="0" borderId="0" xfId="5" applyFont="1" applyFill="1" applyBorder="1" applyAlignment="1">
      <alignment wrapText="1"/>
    </xf>
    <xf numFmtId="0" fontId="55" fillId="0" borderId="0" xfId="5" applyFont="1" applyFill="1" applyBorder="1" applyAlignment="1">
      <alignment horizontal="center" vertical="top" wrapText="1"/>
    </xf>
    <xf numFmtId="0" fontId="18" fillId="0" borderId="0" xfId="5" applyFont="1" applyFill="1" applyAlignment="1">
      <alignment vertical="center" wrapText="1"/>
    </xf>
    <xf numFmtId="0" fontId="18" fillId="0" borderId="0" xfId="5" applyFont="1" applyFill="1" applyBorder="1" applyAlignment="1">
      <alignment vertical="top" wrapText="1"/>
    </xf>
    <xf numFmtId="0" fontId="19" fillId="0" borderId="0" xfId="2" applyFont="1" applyFill="1" applyAlignment="1">
      <alignment horizontal="left" wrapText="1"/>
    </xf>
    <xf numFmtId="0" fontId="18" fillId="0" borderId="0" xfId="2" applyFont="1" applyFill="1" applyAlignment="1">
      <alignment horizontal="left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34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top"/>
    </xf>
    <xf numFmtId="9" fontId="7" fillId="0" borderId="25" xfId="1" applyFont="1" applyFill="1" applyBorder="1" applyAlignment="1">
      <alignment vertical="center"/>
    </xf>
    <xf numFmtId="9" fontId="7" fillId="0" borderId="18" xfId="1" applyFont="1" applyFill="1" applyBorder="1" applyAlignment="1">
      <alignment vertical="center"/>
    </xf>
    <xf numFmtId="0" fontId="18" fillId="0" borderId="83" xfId="0" applyFont="1" applyFill="1" applyBorder="1" applyAlignment="1">
      <alignment horizontal="left" vertical="top"/>
    </xf>
    <xf numFmtId="0" fontId="18" fillId="0" borderId="83" xfId="2" applyFont="1" applyFill="1" applyBorder="1" applyAlignment="1">
      <alignment horizontal="center" vertical="top"/>
    </xf>
    <xf numFmtId="0" fontId="19" fillId="0" borderId="83" xfId="4" applyFont="1" applyFill="1" applyBorder="1" applyAlignment="1">
      <alignment horizontal="left" vertical="top"/>
    </xf>
    <xf numFmtId="0" fontId="18" fillId="0" borderId="83" xfId="4" applyFont="1" applyFill="1" applyBorder="1" applyAlignment="1">
      <alignment horizontal="left" vertical="top"/>
    </xf>
    <xf numFmtId="0" fontId="18" fillId="0" borderId="83" xfId="2" applyFont="1" applyFill="1" applyBorder="1" applyAlignment="1">
      <alignment horizontal="left"/>
    </xf>
    <xf numFmtId="0" fontId="3" fillId="16" borderId="0" xfId="0" applyFont="1" applyFill="1" applyAlignment="1">
      <alignment vertical="center" wrapText="1"/>
    </xf>
    <xf numFmtId="0" fontId="56" fillId="0" borderId="38" xfId="0" applyFont="1" applyBorder="1" applyAlignment="1">
      <alignment horizontal="center" vertical="center" wrapText="1"/>
    </xf>
    <xf numFmtId="49" fontId="19" fillId="0" borderId="37" xfId="0" applyNumberFormat="1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Continuous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4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7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83" xfId="0" applyFont="1" applyFill="1" applyBorder="1" applyAlignment="1">
      <alignment horizontal="center" vertical="center" wrapText="1"/>
    </xf>
    <xf numFmtId="0" fontId="19" fillId="7" borderId="23" xfId="0" applyFont="1" applyFill="1" applyBorder="1" applyAlignment="1">
      <alignment horizontal="center" vertical="center"/>
    </xf>
    <xf numFmtId="2" fontId="4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6" xfId="0" applyFont="1" applyFill="1" applyBorder="1" applyAlignment="1" applyProtection="1">
      <alignment horizontal="left" vertical="center" wrapText="1"/>
      <protection locked="0"/>
    </xf>
    <xf numFmtId="0" fontId="41" fillId="2" borderId="43" xfId="0" applyFont="1" applyFill="1" applyBorder="1" applyAlignment="1" applyProtection="1">
      <alignment horizontal="center" vertical="center"/>
      <protection locked="0"/>
    </xf>
    <xf numFmtId="0" fontId="41" fillId="2" borderId="15" xfId="0" applyFont="1" applyFill="1" applyBorder="1" applyAlignment="1" applyProtection="1">
      <alignment horizontal="center" vertical="center"/>
      <protection locked="0"/>
    </xf>
    <xf numFmtId="0" fontId="42" fillId="2" borderId="44" xfId="0" applyFont="1" applyFill="1" applyBorder="1" applyAlignment="1" applyProtection="1">
      <alignment horizontal="center" vertical="center"/>
      <protection locked="0"/>
    </xf>
    <xf numFmtId="1" fontId="41" fillId="3" borderId="0" xfId="0" applyNumberFormat="1" applyFont="1" applyFill="1" applyBorder="1" applyAlignment="1">
      <alignment horizontal="center" vertical="center"/>
    </xf>
    <xf numFmtId="1" fontId="42" fillId="0" borderId="62" xfId="0" applyNumberFormat="1" applyFont="1" applyFill="1" applyBorder="1" applyAlignment="1">
      <alignment horizontal="center" vertical="center"/>
    </xf>
    <xf numFmtId="1" fontId="42" fillId="0" borderId="45" xfId="0" applyNumberFormat="1" applyFont="1" applyFill="1" applyBorder="1" applyAlignment="1">
      <alignment horizontal="center" vertical="center"/>
    </xf>
    <xf numFmtId="1" fontId="41" fillId="4" borderId="46" xfId="0" applyNumberFormat="1" applyFont="1" applyFill="1" applyBorder="1" applyAlignment="1" applyProtection="1">
      <alignment horizontal="center" vertical="center"/>
      <protection locked="0"/>
    </xf>
    <xf numFmtId="1" fontId="41" fillId="4" borderId="48" xfId="0" applyNumberFormat="1" applyFont="1" applyFill="1" applyBorder="1" applyAlignment="1" applyProtection="1">
      <alignment horizontal="center" vertical="center"/>
      <protection locked="0"/>
    </xf>
    <xf numFmtId="0" fontId="41" fillId="0" borderId="46" xfId="0" applyFont="1" applyFill="1" applyBorder="1" applyAlignment="1" applyProtection="1">
      <alignment horizontal="center" vertical="center"/>
      <protection locked="0"/>
    </xf>
    <xf numFmtId="0" fontId="41" fillId="16" borderId="48" xfId="0" applyFont="1" applyFill="1" applyBorder="1" applyAlignment="1" applyProtection="1">
      <alignment horizontal="center" vertical="center"/>
      <protection locked="0"/>
    </xf>
    <xf numFmtId="0" fontId="41" fillId="0" borderId="45" xfId="0" applyFont="1" applyFill="1" applyBorder="1" applyAlignment="1" applyProtection="1">
      <alignment horizontal="center" vertical="center"/>
      <protection locked="0"/>
    </xf>
    <xf numFmtId="0" fontId="41" fillId="16" borderId="0" xfId="0" applyFont="1" applyFill="1" applyBorder="1" applyAlignment="1" applyProtection="1">
      <alignment horizontal="center" vertical="center"/>
      <protection locked="0"/>
    </xf>
    <xf numFmtId="0" fontId="41" fillId="0" borderId="20" xfId="0" applyFont="1" applyFill="1" applyBorder="1" applyAlignment="1" applyProtection="1">
      <alignment horizontal="center" vertical="center"/>
      <protection locked="0"/>
    </xf>
    <xf numFmtId="0" fontId="41" fillId="0" borderId="78" xfId="0" applyFont="1" applyFill="1" applyBorder="1" applyAlignment="1" applyProtection="1">
      <alignment horizontal="center" vertical="center"/>
      <protection locked="0"/>
    </xf>
    <xf numFmtId="0" fontId="41" fillId="16" borderId="47" xfId="0" applyFont="1" applyFill="1" applyBorder="1" applyAlignment="1" applyProtection="1">
      <alignment horizontal="center" vertical="center"/>
      <protection locked="0"/>
    </xf>
    <xf numFmtId="2" fontId="4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4" fillId="2" borderId="25" xfId="0" applyFont="1" applyFill="1" applyBorder="1" applyAlignment="1">
      <alignment horizontal="center" vertical="center"/>
    </xf>
    <xf numFmtId="0" fontId="44" fillId="2" borderId="14" xfId="0" applyFont="1" applyFill="1" applyBorder="1" applyAlignment="1">
      <alignment vertical="center"/>
    </xf>
    <xf numFmtId="0" fontId="41" fillId="2" borderId="24" xfId="0" applyFont="1" applyFill="1" applyBorder="1" applyAlignment="1" applyProtection="1">
      <alignment horizontal="center" vertical="center"/>
      <protection locked="0"/>
    </xf>
    <xf numFmtId="0" fontId="42" fillId="2" borderId="16" xfId="0" applyFont="1" applyFill="1" applyBorder="1" applyAlignment="1" applyProtection="1">
      <alignment horizontal="center" vertical="center"/>
      <protection locked="0"/>
    </xf>
    <xf numFmtId="1" fontId="41" fillId="3" borderId="71" xfId="0" applyNumberFormat="1" applyFont="1" applyFill="1" applyBorder="1" applyAlignment="1">
      <alignment horizontal="center" vertical="center"/>
    </xf>
    <xf numFmtId="1" fontId="42" fillId="0" borderId="16" xfId="0" applyNumberFormat="1" applyFont="1" applyFill="1" applyBorder="1" applyAlignment="1">
      <alignment horizontal="center" vertical="center"/>
    </xf>
    <xf numFmtId="1" fontId="42" fillId="0" borderId="25" xfId="0" applyNumberFormat="1" applyFont="1" applyFill="1" applyBorder="1" applyAlignment="1">
      <alignment horizontal="center" vertical="center"/>
    </xf>
    <xf numFmtId="1" fontId="41" fillId="4" borderId="13" xfId="0" applyNumberFormat="1" applyFont="1" applyFill="1" applyBorder="1" applyAlignment="1" applyProtection="1">
      <alignment horizontal="center" vertical="center"/>
      <protection locked="0"/>
    </xf>
    <xf numFmtId="1" fontId="41" fillId="4" borderId="51" xfId="0" applyNumberFormat="1" applyFont="1" applyFill="1" applyBorder="1" applyAlignment="1" applyProtection="1">
      <alignment horizontal="center" vertical="center"/>
      <protection locked="0"/>
    </xf>
    <xf numFmtId="164" fontId="44" fillId="16" borderId="79" xfId="0" applyNumberFormat="1" applyFont="1" applyFill="1" applyBorder="1" applyAlignment="1" applyProtection="1">
      <alignment horizontal="center" vertical="center"/>
      <protection locked="0"/>
    </xf>
    <xf numFmtId="0" fontId="44" fillId="16" borderId="71" xfId="0" applyFont="1" applyFill="1" applyBorder="1" applyAlignment="1" applyProtection="1">
      <alignment horizontal="center" vertical="center"/>
      <protection locked="0"/>
    </xf>
    <xf numFmtId="0" fontId="44" fillId="16" borderId="79" xfId="0" applyFont="1" applyFill="1" applyBorder="1" applyAlignment="1" applyProtection="1">
      <alignment horizontal="center" vertical="center"/>
      <protection locked="0"/>
    </xf>
    <xf numFmtId="0" fontId="44" fillId="16" borderId="25" xfId="0" applyFont="1" applyFill="1" applyBorder="1" applyAlignment="1" applyProtection="1">
      <alignment horizontal="center" vertical="center"/>
      <protection locked="0"/>
    </xf>
    <xf numFmtId="0" fontId="41" fillId="2" borderId="74" xfId="0" applyFont="1" applyFill="1" applyBorder="1" applyAlignment="1">
      <alignment vertical="center" wrapText="1"/>
    </xf>
    <xf numFmtId="0" fontId="43" fillId="2" borderId="94" xfId="0" applyFont="1" applyFill="1" applyBorder="1" applyAlignment="1">
      <alignment horizontal="center" vertical="center" wrapText="1"/>
    </xf>
    <xf numFmtId="0" fontId="43" fillId="2" borderId="109" xfId="0" applyFont="1" applyFill="1" applyBorder="1" applyAlignment="1">
      <alignment horizontal="center" vertical="center"/>
    </xf>
    <xf numFmtId="0" fontId="43" fillId="2" borderId="110" xfId="0" applyFont="1" applyFill="1" applyBorder="1" applyAlignment="1">
      <alignment horizontal="center" vertical="center"/>
    </xf>
    <xf numFmtId="1" fontId="42" fillId="0" borderId="79" xfId="0" applyNumberFormat="1" applyFont="1" applyFill="1" applyBorder="1" applyAlignment="1">
      <alignment horizontal="center" vertical="center"/>
    </xf>
    <xf numFmtId="0" fontId="41" fillId="16" borderId="79" xfId="0" applyFont="1" applyFill="1" applyBorder="1" applyAlignment="1" applyProtection="1">
      <alignment horizontal="center" vertical="center"/>
      <protection locked="0"/>
    </xf>
    <xf numFmtId="0" fontId="41" fillId="16" borderId="71" xfId="0" applyFont="1" applyFill="1" applyBorder="1" applyAlignment="1" applyProtection="1">
      <alignment horizontal="center" vertical="center"/>
      <protection locked="0"/>
    </xf>
    <xf numFmtId="0" fontId="41" fillId="16" borderId="25" xfId="0" applyFont="1" applyFill="1" applyBorder="1" applyAlignment="1" applyProtection="1">
      <alignment horizontal="center" vertical="center"/>
      <protection locked="0"/>
    </xf>
    <xf numFmtId="0" fontId="42" fillId="2" borderId="8" xfId="0" applyFont="1" applyFill="1" applyBorder="1" applyAlignment="1">
      <alignment horizontal="center" vertical="center"/>
    </xf>
    <xf numFmtId="1" fontId="41" fillId="9" borderId="75" xfId="0" applyNumberFormat="1" applyFont="1" applyFill="1" applyBorder="1" applyAlignment="1">
      <alignment horizontal="center" vertical="center"/>
    </xf>
    <xf numFmtId="1" fontId="42" fillId="14" borderId="57" xfId="0" applyNumberFormat="1" applyFont="1" applyFill="1" applyBorder="1" applyAlignment="1">
      <alignment horizontal="center" vertical="center"/>
    </xf>
    <xf numFmtId="1" fontId="42" fillId="0" borderId="49" xfId="0" applyNumberFormat="1" applyFont="1" applyFill="1" applyBorder="1" applyAlignment="1">
      <alignment horizontal="center" vertical="center"/>
    </xf>
    <xf numFmtId="1" fontId="44" fillId="4" borderId="13" xfId="0" applyNumberFormat="1" applyFont="1" applyFill="1" applyBorder="1" applyAlignment="1" applyProtection="1">
      <alignment horizontal="center" vertical="center"/>
      <protection locked="0"/>
    </xf>
    <xf numFmtId="0" fontId="44" fillId="14" borderId="52" xfId="0" applyFont="1" applyFill="1" applyBorder="1" applyAlignment="1" applyProtection="1">
      <alignment horizontal="center" vertical="center"/>
      <protection locked="0"/>
    </xf>
    <xf numFmtId="1" fontId="44" fillId="0" borderId="43" xfId="0" applyNumberFormat="1" applyFont="1" applyFill="1" applyBorder="1" applyAlignment="1" applyProtection="1">
      <alignment horizontal="center" vertical="center"/>
      <protection locked="0"/>
    </xf>
    <xf numFmtId="1" fontId="44" fillId="16" borderId="51" xfId="0" applyNumberFormat="1" applyFont="1" applyFill="1" applyBorder="1" applyAlignment="1" applyProtection="1">
      <alignment horizontal="center" vertical="center"/>
      <protection locked="0"/>
    </xf>
    <xf numFmtId="0" fontId="44" fillId="0" borderId="49" xfId="0" applyFont="1" applyFill="1" applyBorder="1" applyAlignment="1" applyProtection="1">
      <alignment horizontal="center" vertical="center"/>
      <protection locked="0"/>
    </xf>
    <xf numFmtId="0" fontId="44" fillId="16" borderId="88" xfId="0" applyFont="1" applyFill="1" applyBorder="1" applyAlignment="1" applyProtection="1">
      <alignment horizontal="center" vertical="center"/>
      <protection locked="0"/>
    </xf>
    <xf numFmtId="0" fontId="44" fillId="16" borderId="51" xfId="0" applyFont="1" applyFill="1" applyBorder="1" applyAlignment="1" applyProtection="1">
      <alignment horizontal="center" vertical="center"/>
      <protection locked="0"/>
    </xf>
    <xf numFmtId="0" fontId="44" fillId="16" borderId="49" xfId="0" applyFont="1" applyFill="1" applyBorder="1" applyAlignment="1" applyProtection="1">
      <alignment horizontal="center" vertical="center"/>
      <protection locked="0"/>
    </xf>
    <xf numFmtId="0" fontId="41" fillId="2" borderId="16" xfId="0" applyNumberFormat="1" applyFont="1" applyFill="1" applyBorder="1" applyAlignment="1" applyProtection="1">
      <alignment vertical="center" wrapText="1"/>
      <protection locked="0"/>
    </xf>
    <xf numFmtId="0" fontId="47" fillId="2" borderId="16" xfId="0" applyFont="1" applyFill="1" applyBorder="1" applyAlignment="1" applyProtection="1">
      <alignment vertical="center" wrapText="1"/>
      <protection locked="0"/>
    </xf>
    <xf numFmtId="0" fontId="47" fillId="2" borderId="25" xfId="0" applyNumberFormat="1" applyFont="1" applyFill="1" applyBorder="1" applyAlignment="1" applyProtection="1">
      <alignment horizontal="center" vertical="center"/>
      <protection locked="0"/>
    </xf>
    <xf numFmtId="0" fontId="47" fillId="2" borderId="14" xfId="0" applyFont="1" applyFill="1" applyBorder="1" applyAlignment="1">
      <alignment horizontal="center" vertical="center"/>
    </xf>
    <xf numFmtId="1" fontId="44" fillId="14" borderId="14" xfId="0" applyNumberFormat="1" applyFont="1" applyFill="1" applyBorder="1" applyAlignment="1" applyProtection="1">
      <alignment horizontal="center" vertical="center"/>
      <protection locked="0"/>
    </xf>
    <xf numFmtId="0" fontId="41" fillId="2" borderId="16" xfId="0" applyFont="1" applyFill="1" applyBorder="1" applyAlignment="1" applyProtection="1">
      <alignment vertical="center" wrapText="1"/>
      <protection locked="0"/>
    </xf>
    <xf numFmtId="0" fontId="44" fillId="2" borderId="25" xfId="0" applyFont="1" applyFill="1" applyBorder="1" applyAlignment="1">
      <alignment vertical="center"/>
    </xf>
    <xf numFmtId="0" fontId="44" fillId="2" borderId="14" xfId="0" applyFont="1" applyFill="1" applyBorder="1" applyAlignment="1">
      <alignment horizontal="center" vertical="center"/>
    </xf>
    <xf numFmtId="0" fontId="44" fillId="2" borderId="14" xfId="0" applyFont="1" applyFill="1" applyBorder="1" applyAlignment="1" applyProtection="1">
      <alignment horizontal="center" vertical="center"/>
      <protection locked="0"/>
    </xf>
    <xf numFmtId="0" fontId="44" fillId="2" borderId="24" xfId="0" applyFont="1" applyFill="1" applyBorder="1" applyAlignment="1" applyProtection="1">
      <alignment horizontal="center" vertical="center"/>
      <protection locked="0"/>
    </xf>
    <xf numFmtId="0" fontId="48" fillId="2" borderId="16" xfId="0" applyFont="1" applyFill="1" applyBorder="1" applyAlignment="1" applyProtection="1">
      <alignment horizontal="center" vertical="center"/>
      <protection locked="0"/>
    </xf>
    <xf numFmtId="1" fontId="44" fillId="0" borderId="14" xfId="0" applyNumberFormat="1" applyFont="1" applyFill="1" applyBorder="1" applyAlignment="1" applyProtection="1">
      <alignment horizontal="center" vertical="center"/>
      <protection locked="0"/>
    </xf>
    <xf numFmtId="1" fontId="41" fillId="3" borderId="75" xfId="0" applyNumberFormat="1" applyFont="1" applyFill="1" applyBorder="1" applyAlignment="1">
      <alignment horizontal="center" vertical="center"/>
    </xf>
    <xf numFmtId="1" fontId="42" fillId="0" borderId="8" xfId="0" applyNumberFormat="1" applyFont="1" applyFill="1" applyBorder="1" applyAlignment="1">
      <alignment horizontal="center" vertical="center"/>
    </xf>
    <xf numFmtId="1" fontId="41" fillId="6" borderId="27" xfId="0" applyNumberFormat="1" applyFont="1" applyFill="1" applyBorder="1" applyAlignment="1" applyProtection="1">
      <alignment horizontal="center" vertical="center"/>
      <protection locked="0"/>
    </xf>
    <xf numFmtId="0" fontId="41" fillId="16" borderId="75" xfId="0" applyFont="1" applyFill="1" applyBorder="1" applyAlignment="1">
      <alignment horizontal="center" vertical="center"/>
    </xf>
    <xf numFmtId="0" fontId="41" fillId="0" borderId="6" xfId="0" applyFont="1" applyFill="1" applyBorder="1" applyAlignment="1">
      <alignment horizontal="center" vertical="center"/>
    </xf>
    <xf numFmtId="0" fontId="42" fillId="16" borderId="75" xfId="0" applyFont="1" applyFill="1" applyBorder="1" applyAlignment="1">
      <alignment horizontal="center" vertical="center"/>
    </xf>
    <xf numFmtId="0" fontId="42" fillId="16" borderId="85" xfId="0" applyFont="1" applyFill="1" applyBorder="1" applyAlignment="1">
      <alignment horizontal="center" vertical="center"/>
    </xf>
    <xf numFmtId="0" fontId="42" fillId="16" borderId="18" xfId="0" applyFont="1" applyFill="1" applyBorder="1" applyAlignment="1">
      <alignment horizontal="center" vertical="center"/>
    </xf>
    <xf numFmtId="0" fontId="46" fillId="2" borderId="53" xfId="0" applyFont="1" applyFill="1" applyBorder="1" applyAlignment="1">
      <alignment horizontal="center" vertical="center"/>
    </xf>
    <xf numFmtId="1" fontId="49" fillId="2" borderId="55" xfId="0" applyNumberFormat="1" applyFont="1" applyFill="1" applyBorder="1" applyAlignment="1">
      <alignment horizontal="center" vertical="center"/>
    </xf>
    <xf numFmtId="1" fontId="46" fillId="3" borderId="71" xfId="0" applyNumberFormat="1" applyFont="1" applyFill="1" applyBorder="1" applyAlignment="1">
      <alignment horizontal="center" vertical="center"/>
    </xf>
    <xf numFmtId="1" fontId="42" fillId="0" borderId="57" xfId="0" applyNumberFormat="1" applyFont="1" applyFill="1" applyBorder="1" applyAlignment="1">
      <alignment horizontal="center" vertical="center"/>
    </xf>
    <xf numFmtId="1" fontId="44" fillId="6" borderId="27" xfId="0" applyNumberFormat="1" applyFont="1" applyFill="1" applyBorder="1" applyAlignment="1" applyProtection="1">
      <alignment horizontal="center" vertical="center"/>
      <protection locked="0"/>
    </xf>
    <xf numFmtId="0" fontId="44" fillId="0" borderId="52" xfId="0" applyFont="1" applyFill="1" applyBorder="1" applyAlignment="1" applyProtection="1">
      <alignment horizontal="center" vertical="center"/>
      <protection locked="0"/>
    </xf>
    <xf numFmtId="1" fontId="41" fillId="14" borderId="67" xfId="0" applyNumberFormat="1" applyFont="1" applyFill="1" applyBorder="1" applyAlignment="1" applyProtection="1">
      <alignment horizontal="center" vertical="center"/>
      <protection locked="0"/>
    </xf>
    <xf numFmtId="0" fontId="41" fillId="14" borderId="14" xfId="0" applyFont="1" applyFill="1" applyBorder="1" applyAlignment="1" applyProtection="1">
      <alignment horizontal="center" vertical="center"/>
      <protection locked="0"/>
    </xf>
    <xf numFmtId="0" fontId="41" fillId="14" borderId="25" xfId="0" applyFont="1" applyFill="1" applyBorder="1" applyAlignment="1" applyProtection="1">
      <alignment horizontal="center" vertical="center"/>
      <protection locked="0"/>
    </xf>
    <xf numFmtId="2" fontId="41" fillId="2" borderId="33" xfId="0" applyNumberFormat="1" applyFont="1" applyFill="1" applyBorder="1" applyAlignment="1" applyProtection="1">
      <alignment horizontal="center" vertical="center" wrapText="1"/>
      <protection locked="0"/>
    </xf>
    <xf numFmtId="0" fontId="43" fillId="2" borderId="108" xfId="0" applyFont="1" applyFill="1" applyBorder="1" applyAlignment="1">
      <alignment vertical="center" wrapText="1"/>
    </xf>
    <xf numFmtId="0" fontId="44" fillId="2" borderId="43" xfId="0" applyFont="1" applyFill="1" applyBorder="1" applyAlignment="1" applyProtection="1">
      <alignment horizontal="center" vertical="center"/>
      <protection locked="0"/>
    </xf>
    <xf numFmtId="0" fontId="44" fillId="2" borderId="15" xfId="0" applyFont="1" applyFill="1" applyBorder="1" applyAlignment="1" applyProtection="1">
      <alignment horizontal="center" vertical="center"/>
      <protection locked="0"/>
    </xf>
    <xf numFmtId="0" fontId="48" fillId="2" borderId="57" xfId="0" applyFont="1" applyFill="1" applyBorder="1" applyAlignment="1" applyProtection="1">
      <alignment horizontal="center" vertical="center"/>
      <protection locked="0"/>
    </xf>
    <xf numFmtId="1" fontId="44" fillId="3" borderId="88" xfId="0" applyNumberFormat="1" applyFont="1" applyFill="1" applyBorder="1" applyAlignment="1">
      <alignment horizontal="center" vertical="center"/>
    </xf>
    <xf numFmtId="1" fontId="42" fillId="0" borderId="33" xfId="0" applyNumberFormat="1" applyFont="1" applyFill="1" applyBorder="1" applyAlignment="1">
      <alignment horizontal="center" vertical="center"/>
    </xf>
    <xf numFmtId="1" fontId="44" fillId="4" borderId="30" xfId="0" applyNumberFormat="1" applyFont="1" applyFill="1" applyBorder="1" applyAlignment="1" applyProtection="1">
      <alignment horizontal="center" vertical="center"/>
      <protection locked="0"/>
    </xf>
    <xf numFmtId="1" fontId="41" fillId="4" borderId="59" xfId="0" applyNumberFormat="1" applyFont="1" applyFill="1" applyBorder="1" applyAlignment="1" applyProtection="1">
      <alignment horizontal="center" vertical="center"/>
      <protection locked="0"/>
    </xf>
    <xf numFmtId="0" fontId="44" fillId="16" borderId="96" xfId="0" applyFont="1" applyFill="1" applyBorder="1" applyAlignment="1" applyProtection="1">
      <alignment horizontal="center" vertical="center"/>
      <protection locked="0"/>
    </xf>
    <xf numFmtId="164" fontId="44" fillId="0" borderId="31" xfId="0" applyNumberFormat="1" applyFont="1" applyFill="1" applyBorder="1" applyAlignment="1" applyProtection="1">
      <alignment horizontal="center" vertical="center"/>
      <protection locked="0"/>
    </xf>
    <xf numFmtId="164" fontId="44" fillId="16" borderId="51" xfId="0" applyNumberFormat="1" applyFont="1" applyFill="1" applyBorder="1" applyAlignment="1" applyProtection="1">
      <alignment horizontal="center" vertical="center"/>
      <protection locked="0"/>
    </xf>
    <xf numFmtId="0" fontId="44" fillId="16" borderId="31" xfId="0" applyFont="1" applyFill="1" applyBorder="1" applyAlignment="1" applyProtection="1">
      <alignment horizontal="center" vertical="center"/>
      <protection locked="0"/>
    </xf>
    <xf numFmtId="0" fontId="48" fillId="0" borderId="63" xfId="0" applyFont="1" applyFill="1" applyBorder="1" applyAlignment="1">
      <alignment horizontal="center" vertical="center"/>
    </xf>
    <xf numFmtId="0" fontId="48" fillId="0" borderId="20" xfId="0" applyFont="1" applyFill="1" applyBorder="1" applyAlignment="1">
      <alignment horizontal="center" vertical="center"/>
    </xf>
    <xf numFmtId="0" fontId="48" fillId="0" borderId="107" xfId="0" applyFont="1" applyFill="1" applyBorder="1" applyAlignment="1">
      <alignment horizontal="center" vertical="center"/>
    </xf>
    <xf numFmtId="0" fontId="48" fillId="0" borderId="62" xfId="0" applyFont="1" applyFill="1" applyBorder="1" applyAlignment="1">
      <alignment horizontal="center" vertical="center"/>
    </xf>
    <xf numFmtId="1" fontId="48" fillId="0" borderId="84" xfId="0" applyNumberFormat="1" applyFont="1" applyFill="1" applyBorder="1" applyAlignment="1">
      <alignment horizontal="center" vertical="center"/>
    </xf>
    <xf numFmtId="1" fontId="48" fillId="0" borderId="60" xfId="0" applyNumberFormat="1" applyFont="1" applyFill="1" applyBorder="1" applyAlignment="1">
      <alignment horizontal="center" vertical="center"/>
    </xf>
    <xf numFmtId="1" fontId="48" fillId="0" borderId="63" xfId="0" applyNumberFormat="1" applyFont="1" applyFill="1" applyBorder="1" applyAlignment="1">
      <alignment horizontal="center" vertical="center"/>
    </xf>
    <xf numFmtId="1" fontId="48" fillId="0" borderId="107" xfId="0" applyNumberFormat="1" applyFont="1" applyFill="1" applyBorder="1" applyAlignment="1">
      <alignment horizontal="center" vertical="center"/>
    </xf>
    <xf numFmtId="1" fontId="48" fillId="0" borderId="62" xfId="0" applyNumberFormat="1" applyFont="1" applyFill="1" applyBorder="1" applyAlignment="1">
      <alignment horizontal="center" vertical="center"/>
    </xf>
    <xf numFmtId="0" fontId="48" fillId="0" borderId="60" xfId="0" applyFont="1" applyFill="1" applyBorder="1" applyAlignment="1">
      <alignment horizontal="center" vertical="center"/>
    </xf>
    <xf numFmtId="0" fontId="48" fillId="16" borderId="84" xfId="0" applyFont="1" applyFill="1" applyBorder="1" applyAlignment="1">
      <alignment horizontal="center" vertical="center"/>
    </xf>
    <xf numFmtId="1" fontId="48" fillId="0" borderId="39" xfId="0" applyNumberFormat="1" applyFont="1" applyFill="1" applyBorder="1" applyAlignment="1">
      <alignment horizontal="center" vertical="center"/>
    </xf>
    <xf numFmtId="1" fontId="48" fillId="16" borderId="48" xfId="0" applyNumberFormat="1" applyFont="1" applyFill="1" applyBorder="1" applyAlignment="1">
      <alignment horizontal="center" vertical="center"/>
    </xf>
    <xf numFmtId="1" fontId="48" fillId="0" borderId="111" xfId="0" applyNumberFormat="1" applyFont="1" applyFill="1" applyBorder="1" applyAlignment="1">
      <alignment horizontal="center" vertical="center"/>
    </xf>
    <xf numFmtId="1" fontId="48" fillId="16" borderId="84" xfId="0" applyNumberFormat="1" applyFont="1" applyFill="1" applyBorder="1" applyAlignment="1">
      <alignment horizontal="center" vertical="center"/>
    </xf>
    <xf numFmtId="1" fontId="48" fillId="16" borderId="83" xfId="0" applyNumberFormat="1" applyFont="1" applyFill="1" applyBorder="1" applyAlignment="1">
      <alignment horizontal="center" vertical="center"/>
    </xf>
    <xf numFmtId="2" fontId="18" fillId="0" borderId="99" xfId="0" applyNumberFormat="1" applyFont="1" applyFill="1" applyBorder="1" applyAlignment="1" applyProtection="1">
      <alignment horizontal="center" vertical="center" wrapText="1"/>
      <protection locked="0"/>
    </xf>
    <xf numFmtId="1" fontId="46" fillId="3" borderId="75" xfId="0" applyNumberFormat="1" applyFont="1" applyFill="1" applyBorder="1" applyAlignment="1">
      <alignment horizontal="center" vertical="center"/>
    </xf>
    <xf numFmtId="1" fontId="19" fillId="0" borderId="17" xfId="0" applyNumberFormat="1" applyFont="1" applyFill="1" applyBorder="1" applyAlignment="1">
      <alignment horizontal="center" vertical="center"/>
    </xf>
    <xf numFmtId="1" fontId="19" fillId="0" borderId="18" xfId="0" applyNumberFormat="1" applyFont="1" applyFill="1" applyBorder="1" applyAlignment="1">
      <alignment horizontal="center" vertical="center"/>
    </xf>
    <xf numFmtId="0" fontId="18" fillId="4" borderId="46" xfId="0" applyFont="1" applyFill="1" applyBorder="1" applyAlignment="1" applyProtection="1">
      <alignment horizontal="center" vertical="center" wrapText="1"/>
      <protection locked="0"/>
    </xf>
    <xf numFmtId="1" fontId="18" fillId="4" borderId="21" xfId="0" applyNumberFormat="1" applyFont="1" applyFill="1" applyBorder="1" applyAlignment="1" applyProtection="1">
      <alignment horizontal="center" vertical="center" wrapText="1"/>
      <protection locked="0"/>
    </xf>
    <xf numFmtId="0" fontId="18" fillId="16" borderId="75" xfId="0" applyFont="1" applyFill="1" applyBorder="1" applyAlignment="1" applyProtection="1">
      <alignment horizontal="center" vertical="center" wrapText="1"/>
      <protection locked="0"/>
    </xf>
    <xf numFmtId="0" fontId="18" fillId="16" borderId="75" xfId="0" applyFont="1" applyFill="1" applyBorder="1" applyAlignment="1" applyProtection="1">
      <alignment horizontal="center" vertical="center"/>
      <protection locked="0"/>
    </xf>
    <xf numFmtId="0" fontId="18" fillId="16" borderId="87" xfId="0" applyFont="1" applyFill="1" applyBorder="1" applyAlignment="1" applyProtection="1">
      <alignment horizontal="center" vertical="center"/>
      <protection locked="0"/>
    </xf>
    <xf numFmtId="0" fontId="18" fillId="2" borderId="47" xfId="0" applyFont="1" applyFill="1" applyBorder="1" applyAlignment="1" applyProtection="1">
      <alignment horizontal="center" vertical="center"/>
      <protection locked="0"/>
    </xf>
    <xf numFmtId="0" fontId="18" fillId="16" borderId="56" xfId="0" applyFont="1" applyFill="1" applyBorder="1" applyAlignment="1" applyProtection="1">
      <alignment horizontal="center" vertical="center"/>
      <protection locked="0"/>
    </xf>
    <xf numFmtId="0" fontId="18" fillId="16" borderId="85" xfId="0" applyFont="1" applyFill="1" applyBorder="1" applyAlignment="1" applyProtection="1">
      <alignment horizontal="center" vertical="center"/>
      <protection locked="0"/>
    </xf>
    <xf numFmtId="2" fontId="41" fillId="2" borderId="99" xfId="0" applyNumberFormat="1" applyFont="1" applyFill="1" applyBorder="1" applyAlignment="1" applyProtection="1">
      <alignment horizontal="center" vertical="center" wrapText="1"/>
      <protection locked="0"/>
    </xf>
    <xf numFmtId="0" fontId="41" fillId="2" borderId="50" xfId="0" applyFont="1" applyFill="1" applyBorder="1" applyAlignment="1">
      <alignment horizontal="center" vertical="center" wrapText="1"/>
    </xf>
    <xf numFmtId="0" fontId="41" fillId="2" borderId="65" xfId="0" applyFont="1" applyFill="1" applyBorder="1" applyAlignment="1">
      <alignment horizontal="center" vertical="center"/>
    </xf>
    <xf numFmtId="0" fontId="42" fillId="2" borderId="68" xfId="0" applyFont="1" applyFill="1" applyBorder="1" applyAlignment="1">
      <alignment horizontal="center" vertical="center" wrapText="1"/>
    </xf>
    <xf numFmtId="1" fontId="19" fillId="0" borderId="8" xfId="0" applyNumberFormat="1" applyFont="1" applyFill="1" applyBorder="1" applyAlignment="1">
      <alignment horizontal="center" vertical="center"/>
    </xf>
    <xf numFmtId="0" fontId="18" fillId="6" borderId="14" xfId="0" applyFont="1" applyFill="1" applyBorder="1" applyAlignment="1" applyProtection="1">
      <alignment horizontal="center" vertical="center" wrapText="1"/>
      <protection locked="0"/>
    </xf>
    <xf numFmtId="0" fontId="18" fillId="6" borderId="24" xfId="0" applyFont="1" applyFill="1" applyBorder="1" applyAlignment="1" applyProtection="1">
      <alignment horizontal="center" vertical="center" wrapText="1"/>
      <protection locked="0"/>
    </xf>
    <xf numFmtId="0" fontId="18" fillId="4" borderId="13" xfId="0" applyFont="1" applyFill="1" applyBorder="1" applyAlignment="1" applyProtection="1">
      <alignment horizontal="center" vertical="center" wrapText="1"/>
      <protection locked="0"/>
    </xf>
    <xf numFmtId="0" fontId="18" fillId="0" borderId="13" xfId="0" applyFont="1" applyFill="1" applyBorder="1" applyAlignment="1" applyProtection="1">
      <alignment horizontal="center" vertical="center" wrapText="1"/>
      <protection locked="0"/>
    </xf>
    <xf numFmtId="0" fontId="18" fillId="16" borderId="71" xfId="0" applyFont="1" applyFill="1" applyBorder="1" applyAlignment="1" applyProtection="1">
      <alignment horizontal="center" vertical="center" wrapText="1"/>
      <protection locked="0"/>
    </xf>
    <xf numFmtId="0" fontId="18" fillId="0" borderId="14" xfId="0" applyFont="1" applyFill="1" applyBorder="1" applyAlignment="1" applyProtection="1">
      <alignment horizontal="center" vertical="center" wrapText="1"/>
      <protection locked="0"/>
    </xf>
    <xf numFmtId="0" fontId="18" fillId="16" borderId="79" xfId="0" applyFont="1" applyFill="1" applyBorder="1" applyAlignment="1" applyProtection="1">
      <alignment horizontal="center" vertical="center" wrapText="1"/>
      <protection locked="0"/>
    </xf>
    <xf numFmtId="0" fontId="18" fillId="0" borderId="25" xfId="0" applyFont="1" applyFill="1" applyBorder="1" applyAlignment="1" applyProtection="1">
      <alignment horizontal="center" vertical="center" wrapText="1"/>
      <protection locked="0"/>
    </xf>
    <xf numFmtId="0" fontId="18" fillId="16" borderId="85" xfId="0" applyFont="1" applyFill="1" applyBorder="1" applyAlignment="1" applyProtection="1">
      <alignment horizontal="center" vertical="center" wrapText="1"/>
      <protection locked="0"/>
    </xf>
    <xf numFmtId="2" fontId="4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41" fillId="2" borderId="50" xfId="0" applyFont="1" applyFill="1" applyBorder="1" applyAlignment="1">
      <alignment horizontal="center" vertical="center"/>
    </xf>
    <xf numFmtId="0" fontId="42" fillId="2" borderId="68" xfId="0" applyFont="1" applyFill="1" applyBorder="1" applyAlignment="1">
      <alignment horizontal="center" vertical="center"/>
    </xf>
    <xf numFmtId="1" fontId="18" fillId="6" borderId="6" xfId="0" applyNumberFormat="1" applyFont="1" applyFill="1" applyBorder="1" applyAlignment="1">
      <alignment horizontal="center" vertical="center"/>
    </xf>
    <xf numFmtId="1" fontId="18" fillId="6" borderId="7" xfId="0" applyNumberFormat="1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16" borderId="71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16" borderId="7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16" borderId="85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1" fontId="19" fillId="0" borderId="16" xfId="0" applyNumberFormat="1" applyFont="1" applyFill="1" applyBorder="1" applyAlignment="1">
      <alignment horizontal="center" vertical="center"/>
    </xf>
    <xf numFmtId="1" fontId="19" fillId="0" borderId="25" xfId="0" applyNumberFormat="1" applyFont="1" applyFill="1" applyBorder="1" applyAlignment="1">
      <alignment horizontal="center" vertical="center"/>
    </xf>
    <xf numFmtId="1" fontId="18" fillId="6" borderId="14" xfId="0" applyNumberFormat="1" applyFont="1" applyFill="1" applyBorder="1" applyAlignment="1" applyProtection="1">
      <alignment horizontal="center" vertical="center"/>
      <protection locked="0"/>
    </xf>
    <xf numFmtId="1" fontId="18" fillId="6" borderId="24" xfId="0" applyNumberFormat="1" applyFont="1" applyFill="1" applyBorder="1" applyAlignment="1" applyProtection="1">
      <alignment horizontal="center" vertical="center"/>
      <protection locked="0"/>
    </xf>
    <xf numFmtId="1" fontId="18" fillId="4" borderId="13" xfId="0" applyNumberFormat="1" applyFont="1" applyFill="1" applyBorder="1" applyAlignment="1" applyProtection="1">
      <alignment horizontal="center" vertical="center"/>
      <protection locked="0"/>
    </xf>
    <xf numFmtId="0" fontId="18" fillId="0" borderId="13" xfId="0" applyFont="1" applyFill="1" applyBorder="1" applyAlignment="1" applyProtection="1">
      <alignment horizontal="center" vertical="center"/>
      <protection locked="0"/>
    </xf>
    <xf numFmtId="0" fontId="18" fillId="16" borderId="71" xfId="0" applyFont="1" applyFill="1" applyBorder="1" applyAlignment="1" applyProtection="1">
      <alignment horizontal="center" vertical="center"/>
      <protection locked="0"/>
    </xf>
    <xf numFmtId="0" fontId="18" fillId="0" borderId="14" xfId="0" applyFont="1" applyFill="1" applyBorder="1" applyAlignment="1" applyProtection="1">
      <alignment horizontal="center" vertical="center"/>
      <protection locked="0"/>
    </xf>
    <xf numFmtId="0" fontId="18" fillId="16" borderId="79" xfId="0" applyFont="1" applyFill="1" applyBorder="1" applyAlignment="1" applyProtection="1">
      <alignment horizontal="center" vertical="center"/>
      <protection locked="0"/>
    </xf>
    <xf numFmtId="0" fontId="18" fillId="0" borderId="25" xfId="0" applyFont="1" applyFill="1" applyBorder="1" applyAlignment="1" applyProtection="1">
      <alignment horizontal="center" vertical="center"/>
      <protection locked="0"/>
    </xf>
    <xf numFmtId="0" fontId="41" fillId="2" borderId="16" xfId="0" applyFont="1" applyFill="1" applyBorder="1" applyAlignment="1">
      <alignment vertical="center" wrapText="1"/>
    </xf>
    <xf numFmtId="0" fontId="41" fillId="2" borderId="25" xfId="0" applyFont="1" applyFill="1" applyBorder="1" applyAlignment="1">
      <alignment horizontal="center" vertical="center"/>
    </xf>
    <xf numFmtId="0" fontId="41" fillId="2" borderId="14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horizontal="center" vertical="center"/>
    </xf>
    <xf numFmtId="0" fontId="41" fillId="2" borderId="24" xfId="0" applyFont="1" applyFill="1" applyBorder="1" applyAlignment="1">
      <alignment horizontal="center" vertical="center"/>
    </xf>
    <xf numFmtId="0" fontId="42" fillId="2" borderId="16" xfId="0" applyFont="1" applyFill="1" applyBorder="1" applyAlignment="1">
      <alignment horizontal="center" vertical="center"/>
    </xf>
    <xf numFmtId="0" fontId="18" fillId="16" borderId="79" xfId="0" applyFont="1" applyFill="1" applyBorder="1" applyAlignment="1">
      <alignment horizontal="center" vertical="center"/>
    </xf>
    <xf numFmtId="1" fontId="18" fillId="16" borderId="71" xfId="0" applyNumberFormat="1" applyFont="1" applyFill="1" applyBorder="1" applyAlignment="1">
      <alignment horizontal="center" vertical="center"/>
    </xf>
    <xf numFmtId="1" fontId="18" fillId="0" borderId="14" xfId="0" applyNumberFormat="1" applyFont="1" applyFill="1" applyBorder="1" applyAlignment="1">
      <alignment horizontal="center" vertical="center"/>
    </xf>
    <xf numFmtId="1" fontId="18" fillId="16" borderId="75" xfId="0" applyNumberFormat="1" applyFont="1" applyFill="1" applyBorder="1" applyAlignment="1">
      <alignment horizontal="center" vertical="center"/>
    </xf>
    <xf numFmtId="1" fontId="18" fillId="0" borderId="6" xfId="0" applyNumberFormat="1" applyFont="1" applyFill="1" applyBorder="1" applyAlignment="1">
      <alignment horizontal="center" vertical="center"/>
    </xf>
    <xf numFmtId="1" fontId="18" fillId="16" borderId="85" xfId="0" applyNumberFormat="1" applyFont="1" applyFill="1" applyBorder="1" applyAlignment="1">
      <alignment horizontal="center" vertical="center"/>
    </xf>
    <xf numFmtId="0" fontId="41" fillId="2" borderId="69" xfId="0" applyFont="1" applyFill="1" applyBorder="1" applyAlignment="1">
      <alignment horizontal="center" vertical="center"/>
    </xf>
    <xf numFmtId="0" fontId="41" fillId="2" borderId="69" xfId="0" applyFont="1" applyFill="1" applyBorder="1" applyAlignment="1">
      <alignment horizontal="center" vertical="center" wrapText="1"/>
    </xf>
    <xf numFmtId="0" fontId="41" fillId="2" borderId="70" xfId="0" applyFont="1" applyFill="1" applyBorder="1" applyAlignment="1">
      <alignment horizontal="center" vertical="center"/>
    </xf>
    <xf numFmtId="0" fontId="41" fillId="2" borderId="71" xfId="0" applyFont="1" applyFill="1" applyBorder="1" applyAlignment="1">
      <alignment horizontal="center" vertical="center"/>
    </xf>
    <xf numFmtId="1" fontId="18" fillId="16" borderId="79" xfId="0" applyNumberFormat="1" applyFont="1" applyFill="1" applyBorder="1" applyAlignment="1">
      <alignment horizontal="center" vertical="center"/>
    </xf>
    <xf numFmtId="164" fontId="18" fillId="16" borderId="79" xfId="0" applyNumberFormat="1" applyFont="1" applyFill="1" applyBorder="1" applyAlignment="1">
      <alignment horizontal="center" vertical="center"/>
    </xf>
    <xf numFmtId="0" fontId="41" fillId="2" borderId="75" xfId="0" applyFont="1" applyFill="1" applyBorder="1" applyAlignment="1">
      <alignment horizontal="center" vertical="center"/>
    </xf>
    <xf numFmtId="2" fontId="41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41" fillId="2" borderId="53" xfId="0" applyFont="1" applyFill="1" applyBorder="1" applyAlignment="1">
      <alignment horizontal="center" vertical="center"/>
    </xf>
    <xf numFmtId="0" fontId="41" fillId="2" borderId="90" xfId="0" applyFont="1" applyFill="1" applyBorder="1" applyAlignment="1">
      <alignment horizontal="center" vertical="center"/>
    </xf>
    <xf numFmtId="0" fontId="41" fillId="2" borderId="91" xfId="0" applyFont="1" applyFill="1" applyBorder="1" applyAlignment="1">
      <alignment horizontal="center" vertical="center"/>
    </xf>
    <xf numFmtId="0" fontId="42" fillId="2" borderId="55" xfId="0" applyFont="1" applyFill="1" applyBorder="1" applyAlignment="1">
      <alignment horizontal="center" vertical="center"/>
    </xf>
    <xf numFmtId="1" fontId="19" fillId="0" borderId="57" xfId="0" applyNumberFormat="1" applyFont="1" applyFill="1" applyBorder="1" applyAlignment="1">
      <alignment horizontal="center" vertical="center"/>
    </xf>
    <xf numFmtId="1" fontId="19" fillId="0" borderId="49" xfId="0" applyNumberFormat="1" applyFont="1" applyFill="1" applyBorder="1" applyAlignment="1">
      <alignment horizontal="center" vertical="center"/>
    </xf>
    <xf numFmtId="1" fontId="18" fillId="6" borderId="43" xfId="0" applyNumberFormat="1" applyFont="1" applyFill="1" applyBorder="1" applyAlignment="1">
      <alignment horizontal="center" vertical="center"/>
    </xf>
    <xf numFmtId="1" fontId="18" fillId="6" borderId="15" xfId="0" applyNumberFormat="1" applyFont="1" applyFill="1" applyBorder="1" applyAlignment="1">
      <alignment horizontal="center" vertical="center"/>
    </xf>
    <xf numFmtId="1" fontId="18" fillId="4" borderId="52" xfId="0" applyNumberFormat="1" applyFont="1" applyFill="1" applyBorder="1" applyAlignment="1">
      <alignment horizontal="center" vertical="center"/>
    </xf>
    <xf numFmtId="1" fontId="18" fillId="16" borderId="88" xfId="0" applyNumberFormat="1" applyFont="1" applyFill="1" applyBorder="1" applyAlignment="1">
      <alignment horizontal="center" vertical="center"/>
    </xf>
    <xf numFmtId="1" fontId="18" fillId="0" borderId="43" xfId="0" applyNumberFormat="1" applyFont="1" applyFill="1" applyBorder="1" applyAlignment="1">
      <alignment horizontal="center" vertical="center"/>
    </xf>
    <xf numFmtId="1" fontId="18" fillId="16" borderId="0" xfId="0" applyNumberFormat="1" applyFont="1" applyFill="1" applyBorder="1" applyAlignment="1">
      <alignment horizontal="center" vertical="center"/>
    </xf>
    <xf numFmtId="1" fontId="18" fillId="0" borderId="5" xfId="0" applyNumberFormat="1" applyFont="1" applyFill="1" applyBorder="1" applyAlignment="1">
      <alignment horizontal="center" vertical="center"/>
    </xf>
    <xf numFmtId="1" fontId="18" fillId="16" borderId="83" xfId="0" applyNumberFormat="1" applyFont="1" applyFill="1" applyBorder="1" applyAlignment="1">
      <alignment horizontal="center" vertical="center"/>
    </xf>
    <xf numFmtId="1" fontId="18" fillId="16" borderId="51" xfId="0" applyNumberFormat="1" applyFont="1" applyFill="1" applyBorder="1" applyAlignment="1">
      <alignment horizontal="center" vertical="center"/>
    </xf>
    <xf numFmtId="2" fontId="41" fillId="2" borderId="81" xfId="0" applyNumberFormat="1" applyFont="1" applyFill="1" applyBorder="1" applyAlignment="1" applyProtection="1">
      <alignment horizontal="center" vertical="center" wrapText="1"/>
      <protection locked="0"/>
    </xf>
    <xf numFmtId="0" fontId="41" fillId="2" borderId="80" xfId="0" applyFont="1" applyFill="1" applyBorder="1" applyAlignment="1">
      <alignment vertical="center" wrapText="1"/>
    </xf>
    <xf numFmtId="0" fontId="41" fillId="2" borderId="29" xfId="0" applyFont="1" applyFill="1" applyBorder="1" applyAlignment="1">
      <alignment horizontal="center" vertical="center"/>
    </xf>
    <xf numFmtId="0" fontId="41" fillId="2" borderId="10" xfId="0" applyFont="1" applyFill="1" applyBorder="1" applyAlignment="1">
      <alignment horizontal="center" vertical="center" wrapText="1"/>
    </xf>
    <xf numFmtId="0" fontId="41" fillId="2" borderId="10" xfId="0" applyFont="1" applyFill="1" applyBorder="1" applyAlignment="1">
      <alignment horizontal="center" vertical="center"/>
    </xf>
    <xf numFmtId="0" fontId="41" fillId="2" borderId="11" xfId="0" applyFont="1" applyFill="1" applyBorder="1" applyAlignment="1">
      <alignment horizontal="center" vertical="center"/>
    </xf>
    <xf numFmtId="0" fontId="42" fillId="2" borderId="80" xfId="0" applyFont="1" applyFill="1" applyBorder="1" applyAlignment="1">
      <alignment horizontal="center" vertical="center"/>
    </xf>
    <xf numFmtId="1" fontId="46" fillId="3" borderId="82" xfId="0" applyNumberFormat="1" applyFont="1" applyFill="1" applyBorder="1" applyAlignment="1">
      <alignment horizontal="center" vertical="center"/>
    </xf>
    <xf numFmtId="1" fontId="18" fillId="16" borderId="96" xfId="0" applyNumberFormat="1" applyFont="1" applyFill="1" applyBorder="1" applyAlignment="1">
      <alignment horizontal="center" vertical="center"/>
    </xf>
    <xf numFmtId="1" fontId="18" fillId="0" borderId="31" xfId="0" applyNumberFormat="1" applyFont="1" applyFill="1" applyBorder="1" applyAlignment="1">
      <alignment horizontal="center" vertical="center"/>
    </xf>
    <xf numFmtId="1" fontId="18" fillId="16" borderId="59" xfId="0" applyNumberFormat="1" applyFont="1" applyFill="1" applyBorder="1" applyAlignment="1">
      <alignment horizontal="center" vertical="center"/>
    </xf>
    <xf numFmtId="0" fontId="18" fillId="0" borderId="19" xfId="0" applyFont="1" applyFill="1" applyBorder="1" applyAlignment="1" applyProtection="1">
      <alignment horizontal="center" vertical="center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1" fontId="18" fillId="3" borderId="87" xfId="0" applyNumberFormat="1" applyFont="1" applyFill="1" applyBorder="1" applyAlignment="1">
      <alignment horizontal="center" vertical="center"/>
    </xf>
    <xf numFmtId="1" fontId="19" fillId="0" borderId="78" xfId="0" applyNumberFormat="1" applyFont="1" applyFill="1" applyBorder="1" applyAlignment="1">
      <alignment horizontal="center" vertical="center"/>
    </xf>
    <xf numFmtId="1" fontId="18" fillId="4" borderId="56" xfId="0" applyNumberFormat="1" applyFont="1" applyFill="1" applyBorder="1" applyAlignment="1" applyProtection="1">
      <alignment horizontal="center" vertical="center" wrapText="1"/>
      <protection locked="0"/>
    </xf>
    <xf numFmtId="1" fontId="18" fillId="16" borderId="87" xfId="0" applyNumberFormat="1" applyFont="1" applyFill="1" applyBorder="1" applyAlignment="1">
      <alignment horizontal="center" vertical="center"/>
    </xf>
    <xf numFmtId="1" fontId="18" fillId="0" borderId="47" xfId="0" applyNumberFormat="1" applyFont="1" applyFill="1" applyBorder="1" applyAlignment="1">
      <alignment horizontal="center" vertical="center"/>
    </xf>
    <xf numFmtId="1" fontId="18" fillId="16" borderId="56" xfId="0" applyNumberFormat="1" applyFont="1" applyFill="1" applyBorder="1" applyAlignment="1">
      <alignment horizontal="center" vertical="center"/>
    </xf>
    <xf numFmtId="0" fontId="18" fillId="0" borderId="26" xfId="0" applyFont="1" applyFill="1" applyBorder="1" applyAlignment="1" applyProtection="1">
      <alignment horizontal="center" vertical="center"/>
      <protection locked="0"/>
    </xf>
    <xf numFmtId="0" fontId="19" fillId="0" borderId="16" xfId="0" applyFont="1" applyFill="1" applyBorder="1" applyAlignment="1" applyProtection="1">
      <alignment horizontal="center" vertical="center" wrapText="1"/>
      <protection locked="0"/>
    </xf>
    <xf numFmtId="1" fontId="18" fillId="3" borderId="71" xfId="0" applyNumberFormat="1" applyFont="1" applyFill="1" applyBorder="1" applyAlignment="1">
      <alignment horizontal="center" vertical="center"/>
    </xf>
    <xf numFmtId="1" fontId="18" fillId="4" borderId="79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35" xfId="0" applyFont="1" applyFill="1" applyBorder="1" applyAlignment="1" applyProtection="1">
      <alignment horizontal="center" vertical="center"/>
      <protection locked="0"/>
    </xf>
    <xf numFmtId="0" fontId="19" fillId="0" borderId="33" xfId="0" applyFont="1" applyFill="1" applyBorder="1" applyAlignment="1" applyProtection="1">
      <alignment horizontal="left" vertical="center" wrapText="1"/>
      <protection locked="0"/>
    </xf>
    <xf numFmtId="0" fontId="19" fillId="0" borderId="33" xfId="0" applyFont="1" applyFill="1" applyBorder="1" applyAlignment="1" applyProtection="1">
      <alignment horizontal="center" vertical="center" wrapText="1"/>
      <protection locked="0"/>
    </xf>
    <xf numFmtId="1" fontId="18" fillId="3" borderId="96" xfId="0" applyNumberFormat="1" applyFont="1" applyFill="1" applyBorder="1" applyAlignment="1">
      <alignment horizontal="center" vertical="center"/>
    </xf>
    <xf numFmtId="1" fontId="19" fillId="0" borderId="33" xfId="0" applyNumberFormat="1" applyFont="1" applyFill="1" applyBorder="1" applyAlignment="1">
      <alignment horizontal="center" vertical="center"/>
    </xf>
    <xf numFmtId="1" fontId="19" fillId="0" borderId="34" xfId="0" applyNumberFormat="1" applyFont="1" applyFill="1" applyBorder="1" applyAlignment="1">
      <alignment horizontal="center" vertical="center"/>
    </xf>
    <xf numFmtId="1" fontId="19" fillId="0" borderId="23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2" fontId="18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18" fillId="3" borderId="75" xfId="0" applyNumberFormat="1" applyFont="1" applyFill="1" applyBorder="1" applyAlignment="1">
      <alignment horizontal="center" vertical="center"/>
    </xf>
    <xf numFmtId="0" fontId="18" fillId="0" borderId="47" xfId="0" applyFont="1" applyFill="1" applyBorder="1" applyAlignment="1" applyProtection="1">
      <alignment horizontal="center" vertical="center" wrapText="1"/>
      <protection locked="0"/>
    </xf>
    <xf numFmtId="0" fontId="18" fillId="0" borderId="46" xfId="0" applyFont="1" applyFill="1" applyBorder="1" applyAlignment="1" applyProtection="1">
      <alignment horizontal="center" vertical="center" wrapText="1"/>
      <protection locked="0"/>
    </xf>
    <xf numFmtId="0" fontId="18" fillId="0" borderId="78" xfId="0" applyFont="1" applyFill="1" applyBorder="1" applyAlignment="1" applyProtection="1">
      <alignment horizontal="center" vertical="center" wrapText="1"/>
      <protection locked="0"/>
    </xf>
    <xf numFmtId="2" fontId="18" fillId="0" borderId="52" xfId="0" applyNumberFormat="1" applyFont="1" applyFill="1" applyBorder="1" applyAlignment="1" applyProtection="1">
      <alignment horizontal="center" vertical="center" wrapText="1"/>
      <protection locked="0"/>
    </xf>
    <xf numFmtId="1" fontId="18" fillId="3" borderId="88" xfId="0" applyNumberFormat="1" applyFont="1" applyFill="1" applyBorder="1" applyAlignment="1">
      <alignment horizontal="center" vertical="center"/>
    </xf>
    <xf numFmtId="0" fontId="19" fillId="0" borderId="44" xfId="0" applyFont="1" applyFill="1" applyBorder="1" applyAlignment="1" applyProtection="1">
      <alignment horizontal="center" vertical="center" wrapText="1"/>
      <protection locked="0"/>
    </xf>
    <xf numFmtId="0" fontId="18" fillId="0" borderId="52" xfId="0" applyFont="1" applyFill="1" applyBorder="1" applyAlignment="1" applyProtection="1">
      <alignment horizontal="center" vertical="center" wrapText="1"/>
      <protection locked="0"/>
    </xf>
    <xf numFmtId="0" fontId="60" fillId="0" borderId="37" xfId="0" applyFont="1" applyFill="1" applyBorder="1" applyAlignment="1">
      <alignment horizontal="center" vertical="center"/>
    </xf>
    <xf numFmtId="0" fontId="60" fillId="0" borderId="39" xfId="0" applyFont="1" applyFill="1" applyBorder="1" applyAlignment="1">
      <alignment horizontal="center" vertical="center"/>
    </xf>
    <xf numFmtId="0" fontId="60" fillId="0" borderId="41" xfId="0" applyFont="1" applyFill="1" applyBorder="1" applyAlignment="1">
      <alignment horizontal="center" vertical="center"/>
    </xf>
    <xf numFmtId="167" fontId="60" fillId="0" borderId="2" xfId="1" applyNumberFormat="1" applyFont="1" applyFill="1" applyBorder="1" applyAlignment="1">
      <alignment horizontal="center" vertical="center"/>
    </xf>
    <xf numFmtId="0" fontId="60" fillId="0" borderId="22" xfId="0" applyFont="1" applyFill="1" applyBorder="1" applyAlignment="1">
      <alignment horizontal="center" vertical="center"/>
    </xf>
    <xf numFmtId="0" fontId="60" fillId="0" borderId="40" xfId="0" applyFont="1" applyFill="1" applyBorder="1" applyAlignment="1">
      <alignment horizontal="center" vertical="center"/>
    </xf>
    <xf numFmtId="0" fontId="60" fillId="0" borderId="3" xfId="0" applyFont="1" applyFill="1" applyBorder="1" applyAlignment="1">
      <alignment horizontal="center" vertical="center"/>
    </xf>
    <xf numFmtId="0" fontId="60" fillId="0" borderId="2" xfId="0" applyFont="1" applyFill="1" applyBorder="1" applyAlignment="1">
      <alignment horizontal="center" vertical="center"/>
    </xf>
    <xf numFmtId="0" fontId="60" fillId="0" borderId="23" xfId="0" applyFont="1" applyFill="1" applyBorder="1" applyAlignment="1">
      <alignment horizontal="center" vertical="center"/>
    </xf>
    <xf numFmtId="0" fontId="60" fillId="0" borderId="83" xfId="0" applyFont="1" applyFill="1" applyBorder="1" applyAlignment="1">
      <alignment horizontal="center" vertical="center"/>
    </xf>
    <xf numFmtId="165" fontId="19" fillId="0" borderId="3" xfId="0" applyNumberFormat="1" applyFont="1" applyFill="1" applyBorder="1" applyAlignment="1">
      <alignment horizontal="center" vertical="center"/>
    </xf>
    <xf numFmtId="165" fontId="52" fillId="0" borderId="60" xfId="0" applyNumberFormat="1" applyFont="1" applyFill="1" applyBorder="1" applyAlignment="1">
      <alignment horizontal="center" vertical="center"/>
    </xf>
    <xf numFmtId="0" fontId="19" fillId="0" borderId="48" xfId="0" applyFont="1" applyFill="1" applyBorder="1" applyAlignment="1">
      <alignment horizontal="right" vertical="center" wrapText="1"/>
    </xf>
    <xf numFmtId="1" fontId="19" fillId="14" borderId="23" xfId="0" applyNumberFormat="1" applyFont="1" applyFill="1" applyBorder="1" applyAlignment="1">
      <alignment horizontal="center" vertical="center"/>
    </xf>
    <xf numFmtId="1" fontId="19" fillId="2" borderId="23" xfId="0" applyNumberFormat="1" applyFont="1" applyFill="1" applyBorder="1" applyAlignment="1">
      <alignment horizontal="center" vertical="center"/>
    </xf>
    <xf numFmtId="1" fontId="19" fillId="0" borderId="39" xfId="0" applyNumberFormat="1" applyFont="1" applyFill="1" applyBorder="1" applyAlignment="1">
      <alignment horizontal="center" vertical="center"/>
    </xf>
    <xf numFmtId="1" fontId="19" fillId="0" borderId="40" xfId="0" applyNumberFormat="1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/>
    </xf>
    <xf numFmtId="1" fontId="19" fillId="0" borderId="22" xfId="0" applyNumberFormat="1" applyFont="1" applyFill="1" applyBorder="1" applyAlignment="1">
      <alignment horizontal="center" vertical="center"/>
    </xf>
    <xf numFmtId="1" fontId="19" fillId="0" borderId="2" xfId="0" applyNumberFormat="1" applyFont="1" applyFill="1" applyBorder="1" applyAlignment="1">
      <alignment horizontal="center" vertical="center"/>
    </xf>
    <xf numFmtId="1" fontId="19" fillId="0" borderId="3" xfId="0" applyNumberFormat="1" applyFont="1" applyFill="1" applyBorder="1" applyAlignment="1">
      <alignment horizontal="center" vertical="center"/>
    </xf>
    <xf numFmtId="166" fontId="18" fillId="0" borderId="86" xfId="0" applyNumberFormat="1" applyFont="1" applyFill="1" applyBorder="1" applyAlignment="1">
      <alignment vertical="center"/>
    </xf>
    <xf numFmtId="1" fontId="18" fillId="0" borderId="56" xfId="0" applyNumberFormat="1" applyFont="1" applyFill="1" applyBorder="1" applyAlignment="1">
      <alignment horizontal="center" vertical="center"/>
    </xf>
    <xf numFmtId="1" fontId="18" fillId="0" borderId="61" xfId="0" applyNumberFormat="1" applyFont="1" applyFill="1" applyBorder="1" applyAlignment="1">
      <alignment horizontal="center" vertical="center"/>
    </xf>
    <xf numFmtId="0" fontId="18" fillId="0" borderId="86" xfId="0" applyFont="1" applyFill="1" applyBorder="1" applyAlignment="1">
      <alignment vertical="center"/>
    </xf>
    <xf numFmtId="1" fontId="18" fillId="0" borderId="88" xfId="0" applyNumberFormat="1" applyFont="1" applyFill="1" applyBorder="1" applyAlignment="1">
      <alignment horizontal="center" vertical="center"/>
    </xf>
    <xf numFmtId="1" fontId="18" fillId="0" borderId="83" xfId="0" applyNumberFormat="1" applyFont="1" applyFill="1" applyBorder="1" applyAlignment="1">
      <alignment horizontal="center" vertical="center"/>
    </xf>
    <xf numFmtId="1" fontId="18" fillId="0" borderId="96" xfId="0" applyNumberFormat="1" applyFont="1" applyFill="1" applyBorder="1" applyAlignment="1">
      <alignment horizontal="center" vertical="center"/>
    </xf>
    <xf numFmtId="1" fontId="18" fillId="0" borderId="48" xfId="0" applyNumberFormat="1" applyFont="1" applyFill="1" applyBorder="1" applyAlignment="1">
      <alignment horizontal="center" vertical="center"/>
    </xf>
    <xf numFmtId="0" fontId="19" fillId="0" borderId="86" xfId="0" applyFont="1" applyFill="1" applyBorder="1" applyAlignment="1">
      <alignment horizontal="left" vertical="center" wrapText="1"/>
    </xf>
    <xf numFmtId="0" fontId="19" fillId="0" borderId="83" xfId="0" applyFont="1" applyFill="1" applyBorder="1" applyAlignment="1">
      <alignment horizontal="left" vertical="center" wrapText="1"/>
    </xf>
    <xf numFmtId="0" fontId="18" fillId="0" borderId="41" xfId="0" applyFont="1" applyFill="1" applyBorder="1" applyAlignment="1">
      <alignment horizontal="left" vertical="center" wrapText="1"/>
    </xf>
    <xf numFmtId="0" fontId="18" fillId="2" borderId="41" xfId="0" applyFont="1" applyFill="1" applyBorder="1" applyAlignment="1">
      <alignment horizontal="left" vertical="center" wrapText="1"/>
    </xf>
    <xf numFmtId="0" fontId="40" fillId="0" borderId="41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Alignment="1">
      <alignment horizontal="center" wrapText="1"/>
    </xf>
    <xf numFmtId="0" fontId="40" fillId="0" borderId="0" xfId="0" applyFont="1" applyFill="1" applyBorder="1" applyAlignment="1">
      <alignment horizontal="center" wrapText="1"/>
    </xf>
    <xf numFmtId="0" fontId="18" fillId="0" borderId="83" xfId="0" applyFont="1" applyFill="1" applyBorder="1" applyAlignment="1">
      <alignment horizontal="center" wrapText="1"/>
    </xf>
    <xf numFmtId="0" fontId="18" fillId="0" borderId="83" xfId="0" applyFont="1" applyFill="1" applyBorder="1" applyAlignment="1">
      <alignment vertical="center"/>
    </xf>
    <xf numFmtId="0" fontId="40" fillId="0" borderId="0" xfId="0" applyFont="1" applyFill="1" applyAlignment="1">
      <alignment vertical="center" wrapText="1"/>
    </xf>
    <xf numFmtId="0" fontId="40" fillId="0" borderId="0" xfId="0" applyFont="1" applyFill="1" applyAlignment="1">
      <alignment wrapText="1"/>
    </xf>
    <xf numFmtId="0" fontId="40" fillId="0" borderId="83" xfId="0" applyFont="1" applyFill="1" applyBorder="1" applyAlignment="1">
      <alignment horizontal="left" vertical="top" wrapText="1"/>
    </xf>
    <xf numFmtId="0" fontId="40" fillId="0" borderId="0" xfId="0" applyFont="1" applyAlignment="1">
      <alignment horizontal="center" wrapText="1"/>
    </xf>
    <xf numFmtId="0" fontId="40" fillId="0" borderId="0" xfId="0" applyFont="1" applyAlignment="1">
      <alignment vertical="center" wrapText="1"/>
    </xf>
    <xf numFmtId="1" fontId="44" fillId="0" borderId="49" xfId="0" applyNumberFormat="1" applyFont="1" applyFill="1" applyBorder="1" applyAlignment="1" applyProtection="1">
      <alignment horizontal="center" vertical="center"/>
      <protection locked="0"/>
    </xf>
    <xf numFmtId="0" fontId="41" fillId="15" borderId="20" xfId="0" applyFont="1" applyFill="1" applyBorder="1" applyAlignment="1" applyProtection="1">
      <alignment horizontal="center" vertical="center"/>
      <protection locked="0"/>
    </xf>
    <xf numFmtId="0" fontId="41" fillId="15" borderId="43" xfId="0" applyFont="1" applyFill="1" applyBorder="1" applyAlignment="1" applyProtection="1">
      <alignment horizontal="center" vertical="center"/>
      <protection locked="0"/>
    </xf>
    <xf numFmtId="0" fontId="41" fillId="15" borderId="14" xfId="0" applyFont="1" applyFill="1" applyBorder="1" applyAlignment="1" applyProtection="1">
      <alignment horizontal="center" vertical="center"/>
      <protection locked="0"/>
    </xf>
    <xf numFmtId="0" fontId="41" fillId="15" borderId="5" xfId="0" applyFont="1" applyFill="1" applyBorder="1" applyAlignment="1" applyProtection="1">
      <alignment horizontal="center" vertical="center"/>
      <protection locked="0"/>
    </xf>
    <xf numFmtId="0" fontId="19" fillId="2" borderId="29" xfId="0" applyFont="1" applyFill="1" applyBorder="1" applyAlignment="1">
      <alignment horizontal="center" vertical="center" textRotation="90" wrapText="1"/>
    </xf>
    <xf numFmtId="0" fontId="19" fillId="16" borderId="82" xfId="0" applyFont="1" applyFill="1" applyBorder="1" applyAlignment="1">
      <alignment horizontal="center" vertical="center" textRotation="90" wrapText="1"/>
    </xf>
    <xf numFmtId="0" fontId="19" fillId="2" borderId="37" xfId="0" applyFont="1" applyFill="1" applyBorder="1" applyAlignment="1">
      <alignment horizontal="center" vertical="center" textRotation="90" wrapText="1"/>
    </xf>
    <xf numFmtId="0" fontId="19" fillId="0" borderId="41" xfId="0" applyFont="1" applyFill="1" applyBorder="1" applyAlignment="1">
      <alignment wrapText="1"/>
    </xf>
    <xf numFmtId="0" fontId="18" fillId="0" borderId="44" xfId="0" applyFont="1" applyFill="1" applyBorder="1" applyAlignment="1">
      <alignment vertical="center" wrapText="1"/>
    </xf>
    <xf numFmtId="0" fontId="19" fillId="0" borderId="8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wrapText="1"/>
    </xf>
    <xf numFmtId="0" fontId="19" fillId="0" borderId="19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19" fillId="16" borderId="23" xfId="0" applyFont="1" applyFill="1" applyBorder="1" applyAlignment="1">
      <alignment horizontal="center" vertical="center" textRotation="90" wrapText="1"/>
    </xf>
    <xf numFmtId="0" fontId="3" fillId="0" borderId="86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wrapText="1"/>
    </xf>
    <xf numFmtId="0" fontId="19" fillId="15" borderId="2" xfId="0" applyFont="1" applyFill="1" applyBorder="1" applyAlignment="1">
      <alignment horizontal="center" vertical="center"/>
    </xf>
    <xf numFmtId="0" fontId="19" fillId="15" borderId="3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vertical="center" wrapText="1"/>
    </xf>
    <xf numFmtId="164" fontId="18" fillId="0" borderId="13" xfId="0" applyNumberFormat="1" applyFont="1" applyFill="1" applyBorder="1" applyAlignment="1">
      <alignment horizontal="center" vertical="center"/>
    </xf>
    <xf numFmtId="0" fontId="43" fillId="15" borderId="36" xfId="0" applyFont="1" applyFill="1" applyBorder="1" applyAlignment="1">
      <alignment horizontal="center" vertical="center"/>
    </xf>
    <xf numFmtId="0" fontId="18" fillId="15" borderId="0" xfId="0" applyFont="1" applyFill="1" applyBorder="1" applyAlignment="1">
      <alignment horizontal="center" vertical="center"/>
    </xf>
    <xf numFmtId="1" fontId="18" fillId="0" borderId="109" xfId="0" applyNumberFormat="1" applyFont="1" applyFill="1" applyBorder="1" applyAlignment="1">
      <alignment horizontal="center" vertical="center"/>
    </xf>
    <xf numFmtId="0" fontId="43" fillId="15" borderId="5" xfId="0" applyFont="1" applyFill="1" applyBorder="1" applyAlignment="1">
      <alignment horizontal="center" vertical="center"/>
    </xf>
    <xf numFmtId="0" fontId="41" fillId="15" borderId="130" xfId="0" applyFont="1" applyFill="1" applyBorder="1" applyAlignment="1" applyProtection="1">
      <alignment horizontal="center" vertical="center"/>
      <protection locked="0"/>
    </xf>
    <xf numFmtId="0" fontId="18" fillId="15" borderId="14" xfId="0" applyFont="1" applyFill="1" applyBorder="1" applyAlignment="1">
      <alignment horizontal="center" vertical="center"/>
    </xf>
    <xf numFmtId="0" fontId="18" fillId="2" borderId="25" xfId="0" applyFont="1" applyFill="1" applyBorder="1" applyAlignment="1" applyProtection="1">
      <alignment horizontal="center" vertical="center" wrapText="1"/>
      <protection locked="0"/>
    </xf>
    <xf numFmtId="1" fontId="18" fillId="15" borderId="47" xfId="0" applyNumberFormat="1" applyFont="1" applyFill="1" applyBorder="1" applyAlignment="1">
      <alignment horizontal="center" vertical="center"/>
    </xf>
    <xf numFmtId="1" fontId="18" fillId="15" borderId="21" xfId="0" applyNumberFormat="1" applyFont="1" applyFill="1" applyBorder="1" applyAlignment="1">
      <alignment horizontal="center" vertical="center"/>
    </xf>
    <xf numFmtId="0" fontId="18" fillId="15" borderId="75" xfId="0" applyFont="1" applyFill="1" applyBorder="1" applyAlignment="1" applyProtection="1">
      <alignment horizontal="center" vertical="center" wrapText="1"/>
      <protection locked="0"/>
    </xf>
    <xf numFmtId="0" fontId="18" fillId="15" borderId="88" xfId="0" applyFont="1" applyFill="1" applyBorder="1" applyAlignment="1" applyProtection="1">
      <alignment horizontal="center" vertical="center" wrapText="1"/>
      <protection locked="0"/>
    </xf>
    <xf numFmtId="0" fontId="18" fillId="15" borderId="87" xfId="0" applyFont="1" applyFill="1" applyBorder="1" applyAlignment="1" applyProtection="1">
      <alignment horizontal="center" vertical="center" wrapText="1"/>
      <protection locked="0"/>
    </xf>
    <xf numFmtId="0" fontId="18" fillId="15" borderId="21" xfId="0" applyFont="1" applyFill="1" applyBorder="1" applyAlignment="1" applyProtection="1">
      <alignment horizontal="center" vertical="center" wrapText="1"/>
      <protection locked="0"/>
    </xf>
    <xf numFmtId="0" fontId="19" fillId="15" borderId="23" xfId="0" applyFont="1" applyFill="1" applyBorder="1" applyAlignment="1">
      <alignment horizontal="center" vertical="center"/>
    </xf>
    <xf numFmtId="1" fontId="19" fillId="15" borderId="80" xfId="0" applyNumberFormat="1" applyFont="1" applyFill="1" applyBorder="1" applyAlignment="1">
      <alignment horizontal="center" vertical="center"/>
    </xf>
    <xf numFmtId="1" fontId="19" fillId="15" borderId="9" xfId="0" applyNumberFormat="1" applyFont="1" applyFill="1" applyBorder="1" applyAlignment="1">
      <alignment horizontal="center" vertical="center"/>
    </xf>
    <xf numFmtId="1" fontId="19" fillId="15" borderId="3" xfId="0" applyNumberFormat="1" applyFont="1" applyFill="1" applyBorder="1" applyAlignment="1">
      <alignment horizontal="center" vertical="center"/>
    </xf>
    <xf numFmtId="1" fontId="19" fillId="15" borderId="12" xfId="0" applyNumberFormat="1" applyFont="1" applyFill="1" applyBorder="1" applyAlignment="1">
      <alignment horizontal="center" vertical="center"/>
    </xf>
    <xf numFmtId="1" fontId="19" fillId="15" borderId="83" xfId="0" applyNumberFormat="1" applyFont="1" applyFill="1" applyBorder="1" applyAlignment="1">
      <alignment horizontal="center" vertical="center"/>
    </xf>
    <xf numFmtId="0" fontId="19" fillId="15" borderId="41" xfId="0" applyFont="1" applyFill="1" applyBorder="1" applyAlignment="1">
      <alignment horizontal="center" vertical="center"/>
    </xf>
    <xf numFmtId="0" fontId="19" fillId="15" borderId="37" xfId="0" applyFont="1" applyFill="1" applyBorder="1" applyAlignment="1">
      <alignment horizontal="center" vertical="center"/>
    </xf>
    <xf numFmtId="1" fontId="60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textRotation="90" wrapText="1"/>
    </xf>
    <xf numFmtId="0" fontId="7" fillId="0" borderId="14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7" fillId="2" borderId="0" xfId="0" applyFont="1" applyFill="1" applyBorder="1" applyAlignment="1">
      <alignment horizontal="center"/>
    </xf>
    <xf numFmtId="0" fontId="18" fillId="0" borderId="0" xfId="2" applyFont="1" applyFill="1" applyAlignment="1">
      <alignment horizontal="left" vertical="top" wrapText="1"/>
    </xf>
    <xf numFmtId="0" fontId="18" fillId="0" borderId="0" xfId="2" applyFont="1" applyFill="1" applyAlignment="1">
      <alignment horizontal="left" wrapText="1"/>
    </xf>
    <xf numFmtId="0" fontId="36" fillId="0" borderId="0" xfId="0" applyFont="1" applyFill="1" applyBorder="1" applyAlignment="1">
      <alignment horizontal="center" vertical="center"/>
    </xf>
    <xf numFmtId="0" fontId="21" fillId="2" borderId="0" xfId="2" applyFont="1" applyFill="1" applyAlignment="1">
      <alignment horizontal="left"/>
    </xf>
    <xf numFmtId="0" fontId="21" fillId="0" borderId="0" xfId="4" applyFont="1" applyFill="1" applyBorder="1" applyAlignment="1">
      <alignment horizontal="left" vertical="center"/>
    </xf>
    <xf numFmtId="0" fontId="36" fillId="0" borderId="0" xfId="2" applyFont="1" applyFill="1" applyBorder="1" applyAlignment="1">
      <alignment horizontal="left"/>
    </xf>
    <xf numFmtId="0" fontId="21" fillId="0" borderId="0" xfId="2" applyFont="1" applyFill="1" applyBorder="1" applyAlignment="1">
      <alignment horizontal="left"/>
    </xf>
    <xf numFmtId="0" fontId="21" fillId="0" borderId="0" xfId="0" applyFont="1" applyFill="1" applyAlignment="1">
      <alignment horizontal="left" vertical="top" wrapText="1"/>
    </xf>
    <xf numFmtId="0" fontId="21" fillId="0" borderId="0" xfId="2" applyFont="1" applyFill="1" applyBorder="1" applyAlignment="1">
      <alignment horizontal="left" vertical="top" wrapText="1"/>
    </xf>
    <xf numFmtId="0" fontId="21" fillId="0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62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 textRotation="90"/>
    </xf>
    <xf numFmtId="0" fontId="3" fillId="15" borderId="48" xfId="0" applyFont="1" applyFill="1" applyBorder="1" applyAlignment="1">
      <alignment horizontal="center" vertical="center" textRotation="90" wrapText="1"/>
    </xf>
    <xf numFmtId="0" fontId="4" fillId="0" borderId="37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" fontId="9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49" fontId="9" fillId="14" borderId="4" xfId="0" applyNumberFormat="1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wrapText="1"/>
    </xf>
    <xf numFmtId="0" fontId="63" fillId="14" borderId="6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center" wrapText="1"/>
    </xf>
    <xf numFmtId="0" fontId="9" fillId="14" borderId="7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9" fillId="14" borderId="18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vertical="center" wrapText="1"/>
    </xf>
    <xf numFmtId="0" fontId="9" fillId="14" borderId="75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center" vertical="center" wrapText="1"/>
    </xf>
    <xf numFmtId="0" fontId="9" fillId="14" borderId="67" xfId="0" applyFont="1" applyFill="1" applyBorder="1" applyAlignment="1">
      <alignment horizontal="center" vertical="center" wrapText="1"/>
    </xf>
    <xf numFmtId="0" fontId="9" fillId="14" borderId="8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  <xf numFmtId="49" fontId="9" fillId="14" borderId="13" xfId="0" applyNumberFormat="1" applyFont="1" applyFill="1" applyBorder="1" applyAlignment="1">
      <alignment horizontal="center" vertical="center" wrapText="1"/>
    </xf>
    <xf numFmtId="0" fontId="9" fillId="14" borderId="14" xfId="0" applyFont="1" applyFill="1" applyBorder="1" applyAlignment="1">
      <alignment wrapText="1"/>
    </xf>
    <xf numFmtId="0" fontId="9" fillId="14" borderId="14" xfId="0" applyFont="1" applyFill="1" applyBorder="1" applyAlignment="1">
      <alignment horizontal="center" vertical="center" wrapText="1"/>
    </xf>
    <xf numFmtId="0" fontId="9" fillId="14" borderId="24" xfId="0" applyFont="1" applyFill="1" applyBorder="1" applyAlignment="1">
      <alignment horizontal="center" vertical="center" wrapText="1"/>
    </xf>
    <xf numFmtId="0" fontId="2" fillId="14" borderId="16" xfId="0" applyFont="1" applyFill="1" applyBorder="1" applyAlignment="1">
      <alignment horizontal="center" vertical="center" wrapText="1"/>
    </xf>
    <xf numFmtId="0" fontId="9" fillId="14" borderId="13" xfId="0" applyFont="1" applyFill="1" applyBorder="1" applyAlignment="1">
      <alignment vertical="center" wrapText="1"/>
    </xf>
    <xf numFmtId="0" fontId="9" fillId="14" borderId="71" xfId="0" applyFont="1" applyFill="1" applyBorder="1" applyAlignment="1">
      <alignment horizontal="center" vertical="center" wrapText="1"/>
    </xf>
    <xf numFmtId="0" fontId="9" fillId="14" borderId="13" xfId="0" applyFont="1" applyFill="1" applyBorder="1" applyAlignment="1">
      <alignment horizontal="center" vertical="center" wrapText="1"/>
    </xf>
    <xf numFmtId="0" fontId="9" fillId="14" borderId="21" xfId="0" applyFont="1" applyFill="1" applyBorder="1" applyAlignment="1">
      <alignment horizontal="center" vertical="center" wrapText="1"/>
    </xf>
    <xf numFmtId="0" fontId="9" fillId="14" borderId="25" xfId="0" applyFont="1" applyFill="1" applyBorder="1" applyAlignment="1">
      <alignment horizontal="center" vertical="center" wrapText="1"/>
    </xf>
    <xf numFmtId="0" fontId="9" fillId="14" borderId="79" xfId="0" applyFont="1" applyFill="1" applyBorder="1" applyAlignment="1">
      <alignment horizontal="center" vertical="center" wrapText="1"/>
    </xf>
    <xf numFmtId="49" fontId="9" fillId="14" borderId="52" xfId="0" applyNumberFormat="1" applyFont="1" applyFill="1" applyBorder="1" applyAlignment="1">
      <alignment horizontal="center" vertical="center" wrapText="1"/>
    </xf>
    <xf numFmtId="0" fontId="9" fillId="14" borderId="43" xfId="0" applyFont="1" applyFill="1" applyBorder="1" applyAlignment="1">
      <alignment wrapText="1"/>
    </xf>
    <xf numFmtId="0" fontId="9" fillId="14" borderId="43" xfId="0" applyFont="1" applyFill="1" applyBorder="1" applyAlignment="1">
      <alignment horizontal="center" vertical="center" wrapText="1"/>
    </xf>
    <xf numFmtId="0" fontId="9" fillId="14" borderId="15" xfId="0" applyFont="1" applyFill="1" applyBorder="1" applyAlignment="1">
      <alignment horizontal="center" vertical="center" wrapText="1"/>
    </xf>
    <xf numFmtId="0" fontId="2" fillId="14" borderId="57" xfId="0" applyFont="1" applyFill="1" applyBorder="1" applyAlignment="1">
      <alignment horizontal="center" vertical="center" wrapText="1"/>
    </xf>
    <xf numFmtId="0" fontId="9" fillId="14" borderId="52" xfId="0" applyFont="1" applyFill="1" applyBorder="1" applyAlignment="1">
      <alignment horizontal="center" vertical="center" wrapText="1"/>
    </xf>
    <xf numFmtId="0" fontId="9" fillId="14" borderId="52" xfId="0" applyFont="1" applyFill="1" applyBorder="1" applyAlignment="1">
      <alignment vertical="center" wrapText="1"/>
    </xf>
    <xf numFmtId="0" fontId="9" fillId="14" borderId="88" xfId="0" applyFont="1" applyFill="1" applyBorder="1" applyAlignment="1">
      <alignment horizontal="center" vertical="center" wrapText="1"/>
    </xf>
    <xf numFmtId="0" fontId="9" fillId="14" borderId="49" xfId="0" applyFont="1" applyFill="1" applyBorder="1" applyAlignment="1">
      <alignment horizontal="center" vertical="center" wrapText="1"/>
    </xf>
    <xf numFmtId="0" fontId="9" fillId="14" borderId="51" xfId="0" applyFont="1" applyFill="1" applyBorder="1" applyAlignment="1">
      <alignment horizontal="center" vertical="center" wrapText="1"/>
    </xf>
    <xf numFmtId="49" fontId="2" fillId="19" borderId="1" xfId="0" applyNumberFormat="1" applyFont="1" applyFill="1" applyBorder="1" applyAlignment="1">
      <alignment horizontal="center" vertical="center" wrapText="1"/>
    </xf>
    <xf numFmtId="0" fontId="2" fillId="19" borderId="37" xfId="0" applyFont="1" applyFill="1" applyBorder="1" applyAlignment="1">
      <alignment wrapText="1"/>
    </xf>
    <xf numFmtId="0" fontId="2" fillId="19" borderId="39" xfId="0" applyFont="1" applyFill="1" applyBorder="1" applyAlignment="1">
      <alignment horizontal="center" wrapText="1"/>
    </xf>
    <xf numFmtId="0" fontId="2" fillId="19" borderId="40" xfId="0" applyFont="1" applyFill="1" applyBorder="1" applyAlignment="1">
      <alignment horizontal="center" wrapText="1"/>
    </xf>
    <xf numFmtId="0" fontId="2" fillId="19" borderId="41" xfId="0" applyFont="1" applyFill="1" applyBorder="1" applyAlignment="1">
      <alignment horizontal="center" wrapText="1"/>
    </xf>
    <xf numFmtId="0" fontId="2" fillId="19" borderId="22" xfId="0" applyFont="1" applyFill="1" applyBorder="1" applyAlignment="1">
      <alignment horizontal="center" wrapText="1"/>
    </xf>
    <xf numFmtId="0" fontId="2" fillId="19" borderId="37" xfId="0" applyFont="1" applyFill="1" applyBorder="1" applyAlignment="1">
      <alignment horizontal="center" wrapText="1"/>
    </xf>
    <xf numFmtId="0" fontId="2" fillId="19" borderId="3" xfId="0" applyFont="1" applyFill="1" applyBorder="1" applyAlignment="1">
      <alignment horizontal="center" wrapText="1"/>
    </xf>
    <xf numFmtId="0" fontId="2" fillId="16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2" fillId="19" borderId="0" xfId="0" applyFont="1" applyFill="1" applyAlignment="1">
      <alignment wrapText="1"/>
    </xf>
    <xf numFmtId="49" fontId="9" fillId="14" borderId="37" xfId="0" applyNumberFormat="1" applyFont="1" applyFill="1" applyBorder="1" applyAlignment="1">
      <alignment horizontal="center" vertical="center" wrapText="1"/>
    </xf>
    <xf numFmtId="0" fontId="9" fillId="14" borderId="39" xfId="0" applyFont="1" applyFill="1" applyBorder="1" applyAlignment="1">
      <alignment wrapText="1"/>
    </xf>
    <xf numFmtId="0" fontId="9" fillId="14" borderId="39" xfId="0" applyFont="1" applyFill="1" applyBorder="1" applyAlignment="1">
      <alignment horizontal="center" wrapText="1"/>
    </xf>
    <xf numFmtId="0" fontId="9" fillId="14" borderId="40" xfId="0" applyFont="1" applyFill="1" applyBorder="1" applyAlignment="1">
      <alignment horizontal="center" wrapText="1"/>
    </xf>
    <xf numFmtId="0" fontId="2" fillId="14" borderId="41" xfId="0" applyFont="1" applyFill="1" applyBorder="1" applyAlignment="1">
      <alignment horizontal="center" wrapText="1"/>
    </xf>
    <xf numFmtId="0" fontId="2" fillId="14" borderId="41" xfId="0" applyFont="1" applyFill="1" applyBorder="1" applyAlignment="1">
      <alignment horizontal="center" vertical="center" wrapText="1"/>
    </xf>
    <xf numFmtId="0" fontId="9" fillId="14" borderId="22" xfId="0" applyFont="1" applyFill="1" applyBorder="1" applyAlignment="1">
      <alignment horizontal="center" vertical="center" wrapText="1"/>
    </xf>
    <xf numFmtId="0" fontId="9" fillId="14" borderId="39" xfId="0" applyFont="1" applyFill="1" applyBorder="1" applyAlignment="1">
      <alignment horizontal="center" vertical="center" wrapText="1"/>
    </xf>
    <xf numFmtId="0" fontId="9" fillId="14" borderId="40" xfId="0" applyFont="1" applyFill="1" applyBorder="1" applyAlignment="1">
      <alignment horizontal="center" vertical="center" wrapText="1"/>
    </xf>
    <xf numFmtId="0" fontId="9" fillId="14" borderId="37" xfId="0" applyFont="1" applyFill="1" applyBorder="1" applyAlignment="1">
      <alignment horizontal="center" vertical="center" wrapText="1"/>
    </xf>
    <xf numFmtId="0" fontId="9" fillId="14" borderId="2" xfId="0" applyFont="1" applyFill="1" applyBorder="1" applyAlignment="1">
      <alignment horizontal="center" wrapText="1"/>
    </xf>
    <xf numFmtId="0" fontId="9" fillId="14" borderId="23" xfId="0" applyFont="1" applyFill="1" applyBorder="1" applyAlignment="1">
      <alignment horizontal="center" vertical="center" wrapText="1"/>
    </xf>
    <xf numFmtId="0" fontId="9" fillId="14" borderId="37" xfId="0" applyFont="1" applyFill="1" applyBorder="1" applyAlignment="1">
      <alignment horizontal="center" wrapText="1"/>
    </xf>
    <xf numFmtId="0" fontId="9" fillId="14" borderId="3" xfId="0" applyFont="1" applyFill="1" applyBorder="1" applyAlignment="1">
      <alignment horizontal="center" wrapText="1"/>
    </xf>
    <xf numFmtId="0" fontId="9" fillId="14" borderId="22" xfId="0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64" fillId="0" borderId="6" xfId="0" applyFont="1" applyFill="1" applyBorder="1" applyAlignment="1" applyProtection="1">
      <alignment horizontal="center" vertical="center"/>
      <protection locked="0"/>
    </xf>
    <xf numFmtId="0" fontId="64" fillId="0" borderId="67" xfId="0" applyFont="1" applyFill="1" applyBorder="1" applyAlignment="1" applyProtection="1">
      <alignment horizontal="center" vertical="center"/>
      <protection locked="0"/>
    </xf>
    <xf numFmtId="0" fontId="65" fillId="0" borderId="8" xfId="0" applyFont="1" applyFill="1" applyBorder="1" applyAlignment="1" applyProtection="1">
      <alignment horizontal="center" vertical="center"/>
      <protection locked="0"/>
    </xf>
    <xf numFmtId="1" fontId="2" fillId="3" borderId="8" xfId="0" applyNumberFormat="1" applyFont="1" applyFill="1" applyBorder="1" applyAlignment="1">
      <alignment horizontal="center" vertical="center" wrapText="1"/>
    </xf>
    <xf numFmtId="0" fontId="65" fillId="0" borderId="6" xfId="0" applyFont="1" applyFill="1" applyBorder="1" applyAlignment="1">
      <alignment horizontal="center" vertical="center"/>
    </xf>
    <xf numFmtId="0" fontId="64" fillId="0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1" fontId="64" fillId="4" borderId="75" xfId="0" applyNumberFormat="1" applyFont="1" applyFill="1" applyBorder="1" applyAlignment="1" applyProtection="1">
      <alignment horizontal="center" vertical="center"/>
      <protection locked="0"/>
    </xf>
    <xf numFmtId="0" fontId="9" fillId="17" borderId="4" xfId="0" applyFont="1" applyFill="1" applyBorder="1" applyAlignment="1">
      <alignment horizontal="center" vertical="center" wrapText="1"/>
    </xf>
    <xf numFmtId="0" fontId="9" fillId="16" borderId="67" xfId="0" applyFont="1" applyFill="1" applyBorder="1" applyAlignment="1">
      <alignment horizontal="center" vertical="center" wrapText="1"/>
    </xf>
    <xf numFmtId="0" fontId="9" fillId="17" borderId="1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85" xfId="0" applyFont="1" applyFill="1" applyBorder="1" applyAlignment="1">
      <alignment horizontal="center" wrapText="1"/>
    </xf>
    <xf numFmtId="0" fontId="9" fillId="0" borderId="18" xfId="0" applyFont="1" applyFill="1" applyBorder="1" applyAlignment="1">
      <alignment horizontal="center" wrapText="1"/>
    </xf>
    <xf numFmtId="0" fontId="9" fillId="16" borderId="0" xfId="0" applyFont="1" applyFill="1" applyAlignment="1">
      <alignment wrapText="1"/>
    </xf>
    <xf numFmtId="49" fontId="7" fillId="0" borderId="42" xfId="0" applyNumberFormat="1" applyFont="1" applyFill="1" applyBorder="1" applyAlignment="1">
      <alignment horizontal="center" vertical="center" wrapText="1"/>
    </xf>
    <xf numFmtId="0" fontId="64" fillId="0" borderId="5" xfId="0" applyFont="1" applyFill="1" applyBorder="1" applyAlignment="1" applyProtection="1">
      <alignment horizontal="center" vertical="center"/>
      <protection locked="0"/>
    </xf>
    <xf numFmtId="0" fontId="64" fillId="0" borderId="106" xfId="0" applyFont="1" applyFill="1" applyBorder="1" applyAlignment="1" applyProtection="1">
      <alignment horizontal="center" vertical="center"/>
      <protection locked="0"/>
    </xf>
    <xf numFmtId="0" fontId="65" fillId="0" borderId="44" xfId="0" applyFont="1" applyFill="1" applyBorder="1" applyAlignment="1" applyProtection="1">
      <alignment horizontal="center" vertical="center"/>
      <protection locked="0"/>
    </xf>
    <xf numFmtId="1" fontId="2" fillId="3" borderId="44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1" fontId="64" fillId="4" borderId="82" xfId="0" applyNumberFormat="1" applyFont="1" applyFill="1" applyBorder="1" applyAlignment="1" applyProtection="1">
      <alignment horizontal="center" vertical="center"/>
      <protection locked="0"/>
    </xf>
    <xf numFmtId="0" fontId="9" fillId="17" borderId="9" xfId="0" applyFont="1" applyFill="1" applyBorder="1" applyAlignment="1">
      <alignment horizontal="center" vertical="center" wrapText="1"/>
    </xf>
    <xf numFmtId="0" fontId="9" fillId="16" borderId="12" xfId="0" applyFont="1" applyFill="1" applyBorder="1" applyAlignment="1">
      <alignment horizontal="center" vertical="center" wrapText="1"/>
    </xf>
    <xf numFmtId="0" fontId="9" fillId="17" borderId="2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38" xfId="0" applyFont="1" applyFill="1" applyBorder="1" applyAlignment="1">
      <alignment horizontal="center" wrapText="1"/>
    </xf>
    <xf numFmtId="0" fontId="9" fillId="0" borderId="45" xfId="0" applyFont="1" applyFill="1" applyBorder="1" applyAlignment="1">
      <alignment horizontal="center" wrapText="1"/>
    </xf>
    <xf numFmtId="0" fontId="9" fillId="0" borderId="83" xfId="0" applyFont="1" applyFill="1" applyBorder="1" applyAlignment="1">
      <alignment horizontal="center" wrapText="1"/>
    </xf>
    <xf numFmtId="49" fontId="2" fillId="19" borderId="37" xfId="0" applyNumberFormat="1" applyFont="1" applyFill="1" applyBorder="1" applyAlignment="1">
      <alignment horizontal="center" vertical="center" wrapText="1"/>
    </xf>
    <xf numFmtId="0" fontId="2" fillId="19" borderId="39" xfId="0" applyFont="1" applyFill="1" applyBorder="1" applyAlignment="1">
      <alignment wrapText="1"/>
    </xf>
    <xf numFmtId="0" fontId="2" fillId="19" borderId="2" xfId="0" applyFont="1" applyFill="1" applyBorder="1" applyAlignment="1">
      <alignment horizontal="center" wrapText="1"/>
    </xf>
    <xf numFmtId="0" fontId="2" fillId="19" borderId="1" xfId="0" applyFont="1" applyFill="1" applyBorder="1" applyAlignment="1">
      <alignment horizontal="center" wrapText="1"/>
    </xf>
    <xf numFmtId="0" fontId="2" fillId="19" borderId="9" xfId="0" applyFont="1" applyFill="1" applyBorder="1" applyAlignment="1">
      <alignment horizontal="center" wrapText="1"/>
    </xf>
    <xf numFmtId="0" fontId="2" fillId="19" borderId="81" xfId="0" applyFont="1" applyFill="1" applyBorder="1" applyAlignment="1">
      <alignment horizontal="center" wrapText="1"/>
    </xf>
    <xf numFmtId="49" fontId="7" fillId="2" borderId="52" xfId="0" applyNumberFormat="1" applyFont="1" applyFill="1" applyBorder="1" applyAlignment="1">
      <alignment horizontal="center" vertical="center" wrapText="1"/>
    </xf>
    <xf numFmtId="0" fontId="64" fillId="2" borderId="6" xfId="0" applyFont="1" applyFill="1" applyBorder="1" applyAlignment="1" applyProtection="1">
      <alignment horizontal="center" vertical="center"/>
      <protection locked="0"/>
    </xf>
    <xf numFmtId="0" fontId="65" fillId="2" borderId="6" xfId="0" applyFont="1" applyFill="1" applyBorder="1" applyAlignment="1">
      <alignment horizontal="center" vertical="center"/>
    </xf>
    <xf numFmtId="0" fontId="65" fillId="2" borderId="67" xfId="0" applyFont="1" applyFill="1" applyBorder="1" applyAlignment="1">
      <alignment horizontal="center" vertical="center"/>
    </xf>
    <xf numFmtId="0" fontId="65" fillId="2" borderId="8" xfId="0" applyFont="1" applyFill="1" applyBorder="1" applyAlignment="1">
      <alignment horizontal="center" vertical="center"/>
    </xf>
    <xf numFmtId="1" fontId="2" fillId="2" borderId="17" xfId="0" applyNumberFormat="1" applyFont="1" applyFill="1" applyBorder="1" applyAlignment="1">
      <alignment horizontal="center" vertical="center" wrapText="1"/>
    </xf>
    <xf numFmtId="1" fontId="66" fillId="2" borderId="18" xfId="0" applyNumberFormat="1" applyFont="1" applyFill="1" applyBorder="1" applyAlignment="1">
      <alignment horizontal="center" vertical="center"/>
    </xf>
    <xf numFmtId="1" fontId="11" fillId="2" borderId="4" xfId="0" applyNumberFormat="1" applyFont="1" applyFill="1" applyBorder="1" applyAlignment="1" applyProtection="1">
      <alignment horizontal="center" vertical="center"/>
      <protection locked="0"/>
    </xf>
    <xf numFmtId="1" fontId="64" fillId="2" borderId="75" xfId="0" applyNumberFormat="1" applyFont="1" applyFill="1" applyBorder="1" applyAlignment="1" applyProtection="1">
      <alignment horizontal="center" vertical="center"/>
      <protection locked="0"/>
    </xf>
    <xf numFmtId="0" fontId="9" fillId="2" borderId="18" xfId="0" applyFont="1" applyFill="1" applyBorder="1" applyAlignment="1">
      <alignment horizontal="center" wrapText="1"/>
    </xf>
    <xf numFmtId="0" fontId="9" fillId="2" borderId="46" xfId="0" applyFont="1" applyFill="1" applyBorder="1" applyAlignment="1">
      <alignment horizontal="center" wrapText="1"/>
    </xf>
    <xf numFmtId="0" fontId="9" fillId="2" borderId="56" xfId="0" applyFont="1" applyFill="1" applyBorder="1" applyAlignment="1">
      <alignment horizontal="center" wrapText="1"/>
    </xf>
    <xf numFmtId="0" fontId="9" fillId="2" borderId="85" xfId="0" applyFont="1" applyFill="1" applyBorder="1" applyAlignment="1">
      <alignment horizontal="center" wrapText="1"/>
    </xf>
    <xf numFmtId="0" fontId="64" fillId="2" borderId="14" xfId="0" applyFont="1" applyFill="1" applyBorder="1" applyAlignment="1" applyProtection="1">
      <alignment horizontal="center" vertical="center"/>
      <protection locked="0"/>
    </xf>
    <xf numFmtId="0" fontId="65" fillId="2" borderId="14" xfId="0" applyFont="1" applyFill="1" applyBorder="1" applyAlignment="1">
      <alignment horizontal="center" vertical="center"/>
    </xf>
    <xf numFmtId="0" fontId="65" fillId="2" borderId="27" xfId="0" applyFont="1" applyFill="1" applyBorder="1" applyAlignment="1">
      <alignment horizontal="center" vertical="center"/>
    </xf>
    <xf numFmtId="0" fontId="65" fillId="2" borderId="16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 wrapText="1"/>
    </xf>
    <xf numFmtId="1" fontId="65" fillId="2" borderId="25" xfId="0" applyNumberFormat="1" applyFont="1" applyFill="1" applyBorder="1" applyAlignment="1">
      <alignment horizontal="center" vertical="center"/>
    </xf>
    <xf numFmtId="1" fontId="64" fillId="2" borderId="13" xfId="0" applyNumberFormat="1" applyFont="1" applyFill="1" applyBorder="1" applyAlignment="1" applyProtection="1">
      <alignment horizontal="center" vertical="center"/>
      <protection locked="0"/>
    </xf>
    <xf numFmtId="1" fontId="64" fillId="2" borderId="71" xfId="0" applyNumberFormat="1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 applyAlignment="1">
      <alignment horizontal="center" wrapText="1"/>
    </xf>
    <xf numFmtId="0" fontId="9" fillId="2" borderId="25" xfId="0" applyFont="1" applyFill="1" applyBorder="1" applyAlignment="1">
      <alignment horizontal="center" wrapText="1"/>
    </xf>
    <xf numFmtId="0" fontId="9" fillId="2" borderId="79" xfId="0" applyFont="1" applyFill="1" applyBorder="1" applyAlignment="1">
      <alignment horizontal="center" wrapText="1"/>
    </xf>
    <xf numFmtId="0" fontId="64" fillId="2" borderId="27" xfId="0" applyFont="1" applyFill="1" applyBorder="1" applyAlignment="1" applyProtection="1">
      <alignment horizontal="center" vertical="center"/>
      <protection locked="0"/>
    </xf>
    <xf numFmtId="0" fontId="15" fillId="2" borderId="26" xfId="2" applyFont="1" applyFill="1" applyBorder="1" applyAlignment="1">
      <alignment horizontal="center" vertical="center"/>
    </xf>
    <xf numFmtId="1" fontId="66" fillId="2" borderId="25" xfId="0" applyNumberFormat="1" applyFont="1" applyFill="1" applyBorder="1" applyAlignment="1">
      <alignment horizontal="center" vertical="center"/>
    </xf>
    <xf numFmtId="1" fontId="11" fillId="2" borderId="13" xfId="0" applyNumberFormat="1" applyFont="1" applyFill="1" applyBorder="1" applyAlignment="1" applyProtection="1">
      <alignment horizontal="center" vertical="center"/>
      <protection locked="0"/>
    </xf>
    <xf numFmtId="1" fontId="10" fillId="2" borderId="71" xfId="2" applyNumberFormat="1" applyFont="1" applyFill="1" applyBorder="1" applyAlignment="1" applyProtection="1">
      <alignment horizontal="center" vertical="center"/>
      <protection locked="0"/>
    </xf>
    <xf numFmtId="0" fontId="64" fillId="2" borderId="7" xfId="0" applyFont="1" applyFill="1" applyBorder="1" applyAlignment="1" applyProtection="1">
      <alignment horizontal="center" vertical="center"/>
      <protection locked="0"/>
    </xf>
    <xf numFmtId="0" fontId="65" fillId="2" borderId="8" xfId="0" applyFont="1" applyFill="1" applyBorder="1" applyAlignment="1" applyProtection="1">
      <alignment horizontal="center" vertical="center"/>
      <protection locked="0"/>
    </xf>
    <xf numFmtId="1" fontId="2" fillId="2" borderId="8" xfId="0" applyNumberFormat="1" applyFont="1" applyFill="1" applyBorder="1" applyAlignment="1">
      <alignment horizontal="center" vertical="center" wrapText="1"/>
    </xf>
    <xf numFmtId="0" fontId="64" fillId="0" borderId="14" xfId="0" applyFont="1" applyFill="1" applyBorder="1" applyAlignment="1">
      <alignment horizontal="center" vertical="center"/>
    </xf>
    <xf numFmtId="0" fontId="64" fillId="0" borderId="24" xfId="0" applyFont="1" applyFill="1" applyBorder="1" applyAlignment="1">
      <alignment horizontal="center" vertical="center"/>
    </xf>
    <xf numFmtId="0" fontId="15" fillId="0" borderId="99" xfId="2" applyFont="1" applyFill="1" applyBorder="1" applyAlignment="1">
      <alignment horizontal="center" vertical="center"/>
    </xf>
    <xf numFmtId="1" fontId="2" fillId="3" borderId="16" xfId="0" applyNumberFormat="1" applyFont="1" applyFill="1" applyBorder="1" applyAlignment="1">
      <alignment horizontal="center" vertical="center" wrapText="1"/>
    </xf>
    <xf numFmtId="0" fontId="65" fillId="0" borderId="14" xfId="0" applyFont="1" applyFill="1" applyBorder="1" applyAlignment="1">
      <alignment horizontal="center" vertical="center"/>
    </xf>
    <xf numFmtId="1" fontId="11" fillId="4" borderId="13" xfId="0" applyNumberFormat="1" applyFont="1" applyFill="1" applyBorder="1" applyAlignment="1" applyProtection="1">
      <alignment horizontal="center" vertical="center"/>
      <protection locked="0"/>
    </xf>
    <xf numFmtId="1" fontId="10" fillId="4" borderId="71" xfId="2" applyNumberFormat="1" applyFont="1" applyFill="1" applyBorder="1" applyAlignment="1" applyProtection="1">
      <alignment horizontal="center" vertical="center"/>
      <protection locked="0"/>
    </xf>
    <xf numFmtId="0" fontId="9" fillId="16" borderId="23" xfId="0" applyFont="1" applyFill="1" applyBorder="1" applyAlignment="1">
      <alignment horizontal="center" vertical="center" wrapText="1"/>
    </xf>
    <xf numFmtId="0" fontId="9" fillId="16" borderId="40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wrapText="1"/>
    </xf>
    <xf numFmtId="0" fontId="9" fillId="0" borderId="79" xfId="0" applyFont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64" fillId="0" borderId="6" xfId="0" applyNumberFormat="1" applyFont="1" applyFill="1" applyBorder="1" applyAlignment="1" applyProtection="1">
      <alignment horizontal="center" vertical="center"/>
      <protection locked="0"/>
    </xf>
    <xf numFmtId="0" fontId="64" fillId="0" borderId="7" xfId="0" applyFont="1" applyFill="1" applyBorder="1" applyAlignment="1">
      <alignment horizontal="center" vertical="center"/>
    </xf>
    <xf numFmtId="0" fontId="64" fillId="0" borderId="14" xfId="0" applyNumberFormat="1" applyFont="1" applyFill="1" applyBorder="1" applyAlignment="1" applyProtection="1">
      <alignment horizontal="center" vertical="center"/>
      <protection locked="0"/>
    </xf>
    <xf numFmtId="0" fontId="64" fillId="0" borderId="14" xfId="0" applyFont="1" applyFill="1" applyBorder="1" applyAlignment="1" applyProtection="1">
      <alignment horizontal="center" vertical="center"/>
      <protection locked="0"/>
    </xf>
    <xf numFmtId="1" fontId="10" fillId="4" borderId="75" xfId="2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center" wrapText="1"/>
    </xf>
    <xf numFmtId="0" fontId="9" fillId="0" borderId="85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64" fillId="0" borderId="14" xfId="0" applyFont="1" applyFill="1" applyBorder="1" applyAlignment="1">
      <alignment vertical="center"/>
    </xf>
    <xf numFmtId="0" fontId="64" fillId="0" borderId="24" xfId="0" applyFont="1" applyFill="1" applyBorder="1" applyAlignment="1">
      <alignment vertical="center"/>
    </xf>
    <xf numFmtId="1" fontId="2" fillId="19" borderId="41" xfId="0" applyNumberFormat="1" applyFont="1" applyFill="1" applyBorder="1" applyAlignment="1">
      <alignment horizontal="center" wrapText="1"/>
    </xf>
    <xf numFmtId="1" fontId="2" fillId="19" borderId="37" xfId="0" applyNumberFormat="1" applyFont="1" applyFill="1" applyBorder="1" applyAlignment="1">
      <alignment horizontal="center" wrapText="1"/>
    </xf>
    <xf numFmtId="1" fontId="2" fillId="19" borderId="39" xfId="0" applyNumberFormat="1" applyFont="1" applyFill="1" applyBorder="1" applyAlignment="1">
      <alignment horizontal="center" wrapText="1"/>
    </xf>
    <xf numFmtId="1" fontId="2" fillId="19" borderId="2" xfId="0" applyNumberFormat="1" applyFont="1" applyFill="1" applyBorder="1" applyAlignment="1">
      <alignment horizontal="center" wrapText="1"/>
    </xf>
    <xf numFmtId="1" fontId="2" fillId="19" borderId="3" xfId="0" applyNumberFormat="1" applyFont="1" applyFill="1" applyBorder="1" applyAlignment="1">
      <alignment horizontal="center" wrapText="1"/>
    </xf>
    <xf numFmtId="0" fontId="2" fillId="19" borderId="2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49" fontId="64" fillId="0" borderId="89" xfId="0" applyNumberFormat="1" applyFont="1" applyFill="1" applyBorder="1" applyAlignment="1" applyProtection="1">
      <alignment horizontal="center" vertical="center" wrapText="1"/>
      <protection locked="0"/>
    </xf>
    <xf numFmtId="0" fontId="67" fillId="0" borderId="1" xfId="0" applyFont="1" applyFill="1" applyBorder="1" applyAlignment="1" applyProtection="1">
      <alignment horizontal="left" vertical="center" wrapText="1"/>
      <protection locked="0"/>
    </xf>
    <xf numFmtId="0" fontId="64" fillId="0" borderId="39" xfId="0" applyFont="1" applyFill="1" applyBorder="1" applyAlignment="1" applyProtection="1">
      <alignment horizontal="center" vertical="center"/>
      <protection locked="0"/>
    </xf>
    <xf numFmtId="0" fontId="64" fillId="0" borderId="23" xfId="0" applyFont="1" applyFill="1" applyBorder="1" applyAlignment="1" applyProtection="1">
      <alignment horizontal="center" vertical="center"/>
      <protection locked="0"/>
    </xf>
    <xf numFmtId="0" fontId="65" fillId="0" borderId="41" xfId="0" applyFont="1" applyFill="1" applyBorder="1" applyAlignment="1" applyProtection="1">
      <alignment horizontal="center" vertical="center"/>
      <protection locked="0"/>
    </xf>
    <xf numFmtId="0" fontId="2" fillId="3" borderId="41" xfId="0" applyFont="1" applyFill="1" applyBorder="1" applyAlignment="1">
      <alignment horizontal="center" vertical="center" wrapText="1"/>
    </xf>
    <xf numFmtId="1" fontId="65" fillId="0" borderId="37" xfId="0" applyNumberFormat="1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4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64" fillId="4" borderId="41" xfId="0" applyNumberFormat="1" applyFont="1" applyFill="1" applyBorder="1" applyAlignment="1" applyProtection="1">
      <alignment horizontal="center" vertical="center"/>
      <protection locked="0"/>
    </xf>
    <xf numFmtId="0" fontId="9" fillId="15" borderId="37" xfId="0" applyFont="1" applyFill="1" applyBorder="1" applyAlignment="1">
      <alignment horizontal="center" wrapText="1"/>
    </xf>
    <xf numFmtId="0" fontId="9" fillId="15" borderId="3" xfId="0" applyFont="1" applyFill="1" applyBorder="1" applyAlignment="1">
      <alignment horizontal="center" wrapText="1"/>
    </xf>
    <xf numFmtId="0" fontId="9" fillId="15" borderId="2" xfId="0" applyFont="1" applyFill="1" applyBorder="1" applyAlignment="1">
      <alignment horizontal="center" wrapText="1"/>
    </xf>
    <xf numFmtId="0" fontId="64" fillId="20" borderId="37" xfId="0" applyFont="1" applyFill="1" applyBorder="1" applyAlignment="1" applyProtection="1">
      <alignment horizontal="center" vertical="center"/>
      <protection locked="0"/>
    </xf>
    <xf numFmtId="0" fontId="64" fillId="20" borderId="3" xfId="0" applyFont="1" applyFill="1" applyBorder="1" applyAlignment="1" applyProtection="1">
      <alignment horizontal="center" vertical="center"/>
      <protection locked="0"/>
    </xf>
    <xf numFmtId="0" fontId="9" fillId="0" borderId="37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9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2" fillId="16" borderId="0" xfId="0" applyFont="1" applyFill="1" applyBorder="1" applyAlignment="1">
      <alignment horizontal="right" vertical="center" wrapText="1"/>
    </xf>
    <xf numFmtId="1" fontId="2" fillId="0" borderId="0" xfId="0" applyNumberFormat="1" applyFont="1" applyFill="1" applyBorder="1" applyAlignment="1">
      <alignment wrapText="1"/>
    </xf>
    <xf numFmtId="0" fontId="2" fillId="19" borderId="10" xfId="0" applyFont="1" applyFill="1" applyBorder="1" applyAlignment="1">
      <alignment wrapText="1"/>
    </xf>
    <xf numFmtId="0" fontId="2" fillId="19" borderId="10" xfId="0" applyFont="1" applyFill="1" applyBorder="1" applyAlignment="1">
      <alignment horizontal="center" wrapText="1"/>
    </xf>
    <xf numFmtId="0" fontId="2" fillId="19" borderId="11" xfId="0" applyFont="1" applyFill="1" applyBorder="1" applyAlignment="1">
      <alignment horizontal="center" wrapText="1"/>
    </xf>
    <xf numFmtId="0" fontId="2" fillId="19" borderId="80" xfId="0" applyFont="1" applyFill="1" applyBorder="1" applyAlignment="1">
      <alignment horizontal="center" wrapText="1"/>
    </xf>
    <xf numFmtId="1" fontId="2" fillId="19" borderId="80" xfId="0" applyNumberFormat="1" applyFont="1" applyFill="1" applyBorder="1" applyAlignment="1">
      <alignment horizontal="center" wrapText="1"/>
    </xf>
    <xf numFmtId="0" fontId="2" fillId="19" borderId="38" xfId="0" applyFont="1" applyFill="1" applyBorder="1" applyAlignment="1">
      <alignment horizontal="center" wrapText="1"/>
    </xf>
    <xf numFmtId="49" fontId="6" fillId="18" borderId="37" xfId="2" applyNumberFormat="1" applyFont="1" applyFill="1" applyBorder="1" applyAlignment="1">
      <alignment horizontal="center" vertical="center"/>
    </xf>
    <xf numFmtId="168" fontId="6" fillId="18" borderId="39" xfId="2" applyNumberFormat="1" applyFont="1" applyFill="1" applyBorder="1" applyAlignment="1">
      <alignment horizontal="center" vertical="center"/>
    </xf>
    <xf numFmtId="1" fontId="6" fillId="18" borderId="22" xfId="2" applyNumberFormat="1" applyFont="1" applyFill="1" applyBorder="1" applyAlignment="1">
      <alignment horizontal="center" vertical="center"/>
    </xf>
    <xf numFmtId="1" fontId="6" fillId="18" borderId="39" xfId="2" applyNumberFormat="1" applyFont="1" applyFill="1" applyBorder="1" applyAlignment="1">
      <alignment horizontal="center" vertical="center"/>
    </xf>
    <xf numFmtId="1" fontId="6" fillId="18" borderId="40" xfId="2" applyNumberFormat="1" applyFont="1" applyFill="1" applyBorder="1" applyAlignment="1">
      <alignment horizontal="center" vertical="center"/>
    </xf>
    <xf numFmtId="1" fontId="6" fillId="18" borderId="41" xfId="2" applyNumberFormat="1" applyFont="1" applyFill="1" applyBorder="1" applyAlignment="1">
      <alignment horizontal="center" vertical="center"/>
    </xf>
    <xf numFmtId="1" fontId="6" fillId="21" borderId="3" xfId="2" applyNumberFormat="1" applyFont="1" applyFill="1" applyBorder="1" applyAlignment="1">
      <alignment horizontal="center" vertical="center"/>
    </xf>
    <xf numFmtId="1" fontId="6" fillId="10" borderId="3" xfId="2" applyNumberFormat="1" applyFont="1" applyFill="1" applyBorder="1" applyAlignment="1">
      <alignment horizontal="center" vertical="center"/>
    </xf>
    <xf numFmtId="1" fontId="6" fillId="18" borderId="37" xfId="2" applyNumberFormat="1" applyFont="1" applyFill="1" applyBorder="1" applyAlignment="1">
      <alignment horizontal="center" vertical="center"/>
    </xf>
    <xf numFmtId="1" fontId="6" fillId="18" borderId="2" xfId="2" applyNumberFormat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49" fontId="40" fillId="17" borderId="37" xfId="0" applyNumberFormat="1" applyFont="1" applyFill="1" applyBorder="1" applyAlignment="1">
      <alignment horizontal="center" vertical="center" wrapText="1"/>
    </xf>
    <xf numFmtId="0" fontId="9" fillId="17" borderId="39" xfId="0" applyFont="1" applyFill="1" applyBorder="1" applyAlignment="1">
      <alignment wrapText="1"/>
    </xf>
    <xf numFmtId="0" fontId="40" fillId="17" borderId="10" xfId="0" applyFont="1" applyFill="1" applyBorder="1" applyAlignment="1">
      <alignment horizontal="center" wrapText="1"/>
    </xf>
    <xf numFmtId="0" fontId="40" fillId="17" borderId="11" xfId="0" applyFont="1" applyFill="1" applyBorder="1" applyAlignment="1">
      <alignment horizontal="center" wrapText="1"/>
    </xf>
    <xf numFmtId="0" fontId="40" fillId="17" borderId="80" xfId="0" applyFont="1" applyFill="1" applyBorder="1" applyAlignment="1">
      <alignment horizontal="center" wrapText="1"/>
    </xf>
    <xf numFmtId="0" fontId="40" fillId="17" borderId="38" xfId="0" applyFont="1" applyFill="1" applyBorder="1" applyAlignment="1">
      <alignment horizontal="center" wrapText="1"/>
    </xf>
    <xf numFmtId="0" fontId="40" fillId="17" borderId="9" xfId="0" applyFont="1" applyFill="1" applyBorder="1" applyAlignment="1">
      <alignment horizontal="center" wrapText="1"/>
    </xf>
    <xf numFmtId="0" fontId="40" fillId="17" borderId="29" xfId="0" applyFont="1" applyFill="1" applyBorder="1" applyAlignment="1">
      <alignment horizontal="center" wrapText="1"/>
    </xf>
    <xf numFmtId="0" fontId="40" fillId="17" borderId="82" xfId="0" applyFont="1" applyFill="1" applyBorder="1" applyAlignment="1">
      <alignment horizontal="center" wrapText="1"/>
    </xf>
    <xf numFmtId="0" fontId="17" fillId="10" borderId="9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wrapText="1"/>
    </xf>
    <xf numFmtId="0" fontId="40" fillId="0" borderId="0" xfId="0" applyFont="1" applyAlignment="1">
      <alignment wrapText="1"/>
    </xf>
    <xf numFmtId="0" fontId="68" fillId="0" borderId="0" xfId="0" applyFont="1" applyFill="1" applyAlignment="1">
      <alignment wrapText="1"/>
    </xf>
    <xf numFmtId="0" fontId="0" fillId="0" borderId="0" xfId="0" applyFill="1" applyAlignment="1">
      <alignment vertical="center"/>
    </xf>
    <xf numFmtId="0" fontId="6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0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71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1" fontId="48" fillId="15" borderId="81" xfId="0" applyNumberFormat="1" applyFont="1" applyFill="1" applyBorder="1" applyAlignment="1">
      <alignment horizontal="center" vertical="center"/>
    </xf>
    <xf numFmtId="1" fontId="18" fillId="4" borderId="96" xfId="0" applyNumberFormat="1" applyFont="1" applyFill="1" applyBorder="1" applyAlignment="1" applyProtection="1">
      <alignment horizontal="center" vertical="center" wrapText="1"/>
      <protection locked="0"/>
    </xf>
    <xf numFmtId="1" fontId="18" fillId="4" borderId="75" xfId="0" applyNumberFormat="1" applyFont="1" applyFill="1" applyBorder="1" applyAlignment="1" applyProtection="1">
      <alignment horizontal="center" vertical="center" wrapText="1"/>
      <protection locked="0"/>
    </xf>
    <xf numFmtId="1" fontId="19" fillId="2" borderId="84" xfId="0" applyNumberFormat="1" applyFont="1" applyFill="1" applyBorder="1" applyAlignment="1">
      <alignment horizontal="center" vertical="center"/>
    </xf>
    <xf numFmtId="1" fontId="19" fillId="2" borderId="0" xfId="0" applyNumberFormat="1" applyFont="1" applyFill="1" applyBorder="1" applyAlignment="1">
      <alignment horizontal="center" vertical="center"/>
    </xf>
    <xf numFmtId="1" fontId="19" fillId="0" borderId="75" xfId="0" applyNumberFormat="1" applyFont="1" applyFill="1" applyBorder="1" applyAlignment="1">
      <alignment vertical="center"/>
    </xf>
    <xf numFmtId="1" fontId="19" fillId="0" borderId="0" xfId="0" applyNumberFormat="1" applyFont="1" applyFill="1" applyBorder="1" applyAlignment="1">
      <alignment vertical="center"/>
    </xf>
    <xf numFmtId="1" fontId="19" fillId="0" borderId="88" xfId="0" applyNumberFormat="1" applyFont="1" applyFill="1" applyBorder="1" applyAlignment="1">
      <alignment vertical="center"/>
    </xf>
    <xf numFmtId="1" fontId="41" fillId="4" borderId="81" xfId="0" applyNumberFormat="1" applyFont="1" applyFill="1" applyBorder="1" applyAlignment="1" applyProtection="1">
      <alignment horizontal="center" vertical="center"/>
      <protection locked="0"/>
    </xf>
    <xf numFmtId="1" fontId="18" fillId="4" borderId="19" xfId="0" applyNumberFormat="1" applyFont="1" applyFill="1" applyBorder="1" applyAlignment="1" applyProtection="1">
      <alignment horizontal="center" vertical="center" wrapText="1"/>
      <protection locked="0"/>
    </xf>
    <xf numFmtId="1" fontId="18" fillId="4" borderId="26" xfId="0" applyNumberFormat="1" applyFont="1" applyFill="1" applyBorder="1" applyAlignment="1" applyProtection="1">
      <alignment horizontal="center" vertical="center" wrapText="1"/>
      <protection locked="0"/>
    </xf>
    <xf numFmtId="1" fontId="18" fillId="4" borderId="35" xfId="0" applyNumberFormat="1" applyFont="1" applyFill="1" applyBorder="1" applyAlignment="1" applyProtection="1">
      <alignment horizontal="center" vertical="center" wrapText="1"/>
      <protection locked="0"/>
    </xf>
    <xf numFmtId="1" fontId="18" fillId="4" borderId="81" xfId="0" applyNumberFormat="1" applyFont="1" applyFill="1" applyBorder="1" applyAlignment="1" applyProtection="1">
      <alignment horizontal="center" vertical="center" wrapText="1"/>
      <protection locked="0"/>
    </xf>
    <xf numFmtId="1" fontId="19" fillId="15" borderId="81" xfId="0" applyNumberFormat="1" applyFont="1" applyFill="1" applyBorder="1" applyAlignment="1">
      <alignment horizontal="center" vertical="center"/>
    </xf>
    <xf numFmtId="0" fontId="41" fillId="0" borderId="74" xfId="0" applyFont="1" applyFill="1" applyBorder="1" applyAlignment="1">
      <alignment vertical="center" wrapText="1"/>
    </xf>
    <xf numFmtId="1" fontId="9" fillId="14" borderId="14" xfId="0" applyNumberFormat="1" applyFont="1" applyFill="1" applyBorder="1" applyAlignment="1">
      <alignment horizontal="center" vertical="center"/>
    </xf>
    <xf numFmtId="0" fontId="0" fillId="0" borderId="86" xfId="0" applyFill="1" applyBorder="1" applyAlignment="1">
      <alignment vertical="center"/>
    </xf>
    <xf numFmtId="0" fontId="0" fillId="0" borderId="83" xfId="0" applyFill="1" applyBorder="1" applyAlignment="1">
      <alignment vertical="center"/>
    </xf>
    <xf numFmtId="0" fontId="43" fillId="0" borderId="100" xfId="0" applyFont="1" applyFill="1" applyBorder="1" applyAlignment="1">
      <alignment horizontal="center" vertical="center"/>
    </xf>
    <xf numFmtId="0" fontId="42" fillId="0" borderId="4" xfId="0" applyFont="1" applyFill="1" applyBorder="1" applyAlignment="1">
      <alignment horizontal="center" vertical="center"/>
    </xf>
    <xf numFmtId="0" fontId="41" fillId="10" borderId="13" xfId="0" applyFont="1" applyFill="1" applyBorder="1" applyAlignment="1" applyProtection="1">
      <alignment horizontal="center" vertical="center"/>
      <protection locked="0"/>
    </xf>
    <xf numFmtId="0" fontId="70" fillId="0" borderId="86" xfId="0" applyFont="1" applyFill="1" applyBorder="1" applyAlignment="1">
      <alignment vertical="center"/>
    </xf>
    <xf numFmtId="0" fontId="70" fillId="0" borderId="83" xfId="0" applyFont="1" applyFill="1" applyBorder="1" applyAlignment="1">
      <alignment vertical="center"/>
    </xf>
    <xf numFmtId="0" fontId="9" fillId="14" borderId="14" xfId="0" applyFont="1" applyFill="1" applyBorder="1" applyAlignment="1">
      <alignment horizontal="center" vertical="center"/>
    </xf>
    <xf numFmtId="0" fontId="41" fillId="0" borderId="68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wrapText="1"/>
    </xf>
    <xf numFmtId="0" fontId="7" fillId="0" borderId="25" xfId="0" applyFont="1" applyFill="1" applyBorder="1" applyAlignment="1">
      <alignment horizontal="center" wrapText="1"/>
    </xf>
    <xf numFmtId="1" fontId="18" fillId="0" borderId="25" xfId="0" applyNumberFormat="1" applyFont="1" applyFill="1" applyBorder="1" applyAlignment="1" applyProtection="1">
      <alignment horizontal="center" vertical="center"/>
      <protection locked="0"/>
    </xf>
    <xf numFmtId="164" fontId="18" fillId="0" borderId="25" xfId="0" applyNumberFormat="1" applyFont="1" applyFill="1" applyBorder="1" applyAlignment="1" applyProtection="1">
      <alignment horizontal="center" vertical="center"/>
      <protection locked="0"/>
    </xf>
    <xf numFmtId="0" fontId="18" fillId="0" borderId="64" xfId="0" applyFont="1" applyFill="1" applyBorder="1" applyAlignment="1">
      <alignment horizontal="center" vertical="center"/>
    </xf>
    <xf numFmtId="0" fontId="9" fillId="15" borderId="23" xfId="0" applyFont="1" applyFill="1" applyBorder="1" applyAlignment="1">
      <alignment horizontal="center" vertical="center" wrapText="1"/>
    </xf>
    <xf numFmtId="0" fontId="9" fillId="15" borderId="40" xfId="0" applyFont="1" applyFill="1" applyBorder="1" applyAlignment="1">
      <alignment horizontal="center" vertical="center" wrapText="1"/>
    </xf>
    <xf numFmtId="0" fontId="9" fillId="15" borderId="4" xfId="0" applyFont="1" applyFill="1" applyBorder="1" applyAlignment="1">
      <alignment horizontal="center" wrapText="1"/>
    </xf>
    <xf numFmtId="0" fontId="9" fillId="15" borderId="13" xfId="0" applyFont="1" applyFill="1" applyBorder="1" applyAlignment="1">
      <alignment horizontal="center" wrapText="1"/>
    </xf>
    <xf numFmtId="0" fontId="9" fillId="15" borderId="52" xfId="0" applyFont="1" applyFill="1" applyBorder="1" applyAlignment="1">
      <alignment horizontal="center" wrapText="1"/>
    </xf>
    <xf numFmtId="1" fontId="41" fillId="15" borderId="60" xfId="0" applyNumberFormat="1" applyFont="1" applyFill="1" applyBorder="1" applyAlignment="1" applyProtection="1">
      <alignment horizontal="center" vertical="center"/>
      <protection locked="0"/>
    </xf>
    <xf numFmtId="1" fontId="41" fillId="15" borderId="62" xfId="0" applyNumberFormat="1" applyFont="1" applyFill="1" applyBorder="1" applyAlignment="1" applyProtection="1">
      <alignment horizontal="center" vertical="center"/>
      <protection locked="0"/>
    </xf>
    <xf numFmtId="1" fontId="41" fillId="15" borderId="26" xfId="0" applyNumberFormat="1" applyFont="1" applyFill="1" applyBorder="1" applyAlignment="1" applyProtection="1">
      <alignment horizontal="center" vertical="center"/>
      <protection locked="0"/>
    </xf>
    <xf numFmtId="1" fontId="41" fillId="15" borderId="16" xfId="0" applyNumberFormat="1" applyFont="1" applyFill="1" applyBorder="1" applyAlignment="1" applyProtection="1">
      <alignment horizontal="center" vertical="center"/>
      <protection locked="0"/>
    </xf>
    <xf numFmtId="1" fontId="41" fillId="15" borderId="86" xfId="0" applyNumberFormat="1" applyFont="1" applyFill="1" applyBorder="1" applyAlignment="1" applyProtection="1">
      <alignment horizontal="center" vertical="center"/>
      <protection locked="0"/>
    </xf>
    <xf numFmtId="1" fontId="41" fillId="15" borderId="44" xfId="0" applyNumberFormat="1" applyFont="1" applyFill="1" applyBorder="1" applyAlignment="1" applyProtection="1">
      <alignment horizontal="center" vertical="center"/>
      <protection locked="0"/>
    </xf>
    <xf numFmtId="1" fontId="41" fillId="15" borderId="99" xfId="0" applyNumberFormat="1" applyFont="1" applyFill="1" applyBorder="1" applyAlignment="1" applyProtection="1">
      <alignment horizontal="center" vertical="center"/>
      <protection locked="0"/>
    </xf>
    <xf numFmtId="1" fontId="41" fillId="15" borderId="8" xfId="0" applyNumberFormat="1" applyFont="1" applyFill="1" applyBorder="1" applyAlignment="1" applyProtection="1">
      <alignment horizontal="center" vertical="center"/>
      <protection locked="0"/>
    </xf>
    <xf numFmtId="1" fontId="41" fillId="15" borderId="35" xfId="0" applyNumberFormat="1" applyFont="1" applyFill="1" applyBorder="1" applyAlignment="1" applyProtection="1">
      <alignment horizontal="center" vertical="center"/>
      <protection locked="0"/>
    </xf>
    <xf numFmtId="1" fontId="41" fillId="15" borderId="33" xfId="0" applyNumberFormat="1" applyFont="1" applyFill="1" applyBorder="1" applyAlignment="1" applyProtection="1">
      <alignment horizontal="center" vertical="center"/>
      <protection locked="0"/>
    </xf>
    <xf numFmtId="1" fontId="41" fillId="15" borderId="46" xfId="0" applyNumberFormat="1" applyFont="1" applyFill="1" applyBorder="1" applyAlignment="1" applyProtection="1">
      <alignment horizontal="center" vertical="center"/>
      <protection locked="0"/>
    </xf>
    <xf numFmtId="1" fontId="41" fillId="15" borderId="47" xfId="0" applyNumberFormat="1" applyFont="1" applyFill="1" applyBorder="1" applyAlignment="1" applyProtection="1">
      <alignment horizontal="center" vertical="center"/>
      <protection locked="0"/>
    </xf>
    <xf numFmtId="1" fontId="41" fillId="15" borderId="21" xfId="0" applyNumberFormat="1" applyFont="1" applyFill="1" applyBorder="1" applyAlignment="1" applyProtection="1">
      <alignment horizontal="center" vertical="center"/>
      <protection locked="0"/>
    </xf>
    <xf numFmtId="1" fontId="41" fillId="15" borderId="13" xfId="0" applyNumberFormat="1" applyFont="1" applyFill="1" applyBorder="1" applyAlignment="1" applyProtection="1">
      <alignment horizontal="center" vertical="center"/>
      <protection locked="0"/>
    </xf>
    <xf numFmtId="1" fontId="41" fillId="15" borderId="14" xfId="0" applyNumberFormat="1" applyFont="1" applyFill="1" applyBorder="1" applyAlignment="1" applyProtection="1">
      <alignment horizontal="center" vertical="center"/>
      <protection locked="0"/>
    </xf>
    <xf numFmtId="1" fontId="41" fillId="15" borderId="52" xfId="0" applyNumberFormat="1" applyFont="1" applyFill="1" applyBorder="1" applyAlignment="1" applyProtection="1">
      <alignment horizontal="center" vertical="center"/>
      <protection locked="0"/>
    </xf>
    <xf numFmtId="1" fontId="41" fillId="15" borderId="43" xfId="0" applyNumberFormat="1" applyFont="1" applyFill="1" applyBorder="1" applyAlignment="1" applyProtection="1">
      <alignment horizontal="center" vertical="center"/>
      <protection locked="0"/>
    </xf>
    <xf numFmtId="1" fontId="41" fillId="15" borderId="76" xfId="0" applyNumberFormat="1" applyFont="1" applyFill="1" applyBorder="1" applyAlignment="1" applyProtection="1">
      <alignment horizontal="center" vertical="center"/>
      <protection locked="0"/>
    </xf>
    <xf numFmtId="1" fontId="18" fillId="15" borderId="46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47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21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13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14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27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30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31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36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37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39" xfId="0" applyNumberFormat="1" applyFont="1" applyFill="1" applyBorder="1" applyAlignment="1" applyProtection="1">
      <alignment horizontal="center" vertical="center" wrapText="1"/>
      <protection locked="0"/>
    </xf>
    <xf numFmtId="1" fontId="18" fillId="15" borderId="2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" fontId="6" fillId="18" borderId="3" xfId="2" applyNumberFormat="1" applyFont="1" applyFill="1" applyBorder="1" applyAlignment="1">
      <alignment horizontal="center" vertical="center"/>
    </xf>
    <xf numFmtId="0" fontId="18" fillId="15" borderId="131" xfId="0" applyFont="1" applyFill="1" applyBorder="1" applyAlignment="1">
      <alignment horizontal="center" vertical="center"/>
    </xf>
    <xf numFmtId="2" fontId="18" fillId="10" borderId="99" xfId="0" applyNumberFormat="1" applyFont="1" applyFill="1" applyBorder="1" applyAlignment="1" applyProtection="1">
      <alignment horizontal="center" vertical="center" wrapText="1"/>
      <protection locked="0"/>
    </xf>
    <xf numFmtId="2" fontId="18" fillId="10" borderId="26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6" fillId="0" borderId="87" xfId="0" applyFont="1" applyFill="1" applyBorder="1" applyAlignment="1">
      <alignment horizontal="center" vertical="center" textRotation="90"/>
    </xf>
    <xf numFmtId="0" fontId="6" fillId="0" borderId="78" xfId="0" applyFont="1" applyFill="1" applyBorder="1" applyAlignment="1">
      <alignment horizontal="center" vertical="center" textRotation="90"/>
    </xf>
    <xf numFmtId="0" fontId="6" fillId="0" borderId="77" xfId="0" applyFont="1" applyFill="1" applyBorder="1" applyAlignment="1">
      <alignment horizontal="center" vertical="center" textRotation="90"/>
    </xf>
    <xf numFmtId="0" fontId="6" fillId="0" borderId="56" xfId="0" applyFont="1" applyFill="1" applyBorder="1" applyAlignment="1">
      <alignment horizontal="center" vertical="center" textRotation="90"/>
    </xf>
    <xf numFmtId="0" fontId="7" fillId="0" borderId="0" xfId="0" applyFont="1" applyFill="1" applyBorder="1" applyAlignment="1">
      <alignment horizontal="center" vertical="center" textRotation="90" wrapText="1"/>
    </xf>
    <xf numFmtId="0" fontId="7" fillId="10" borderId="96" xfId="0" applyFont="1" applyFill="1" applyBorder="1" applyAlignment="1">
      <alignment horizontal="center"/>
    </xf>
    <xf numFmtId="0" fontId="7" fillId="10" borderId="34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/>
    </xf>
    <xf numFmtId="0" fontId="7" fillId="10" borderId="32" xfId="0" applyFont="1" applyFill="1" applyBorder="1" applyAlignment="1">
      <alignment horizontal="center"/>
    </xf>
    <xf numFmtId="0" fontId="7" fillId="10" borderId="59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79" xfId="0" applyFont="1" applyFill="1" applyBorder="1" applyAlignment="1">
      <alignment horizontal="center" vertical="center"/>
    </xf>
    <xf numFmtId="0" fontId="7" fillId="10" borderId="71" xfId="0" applyFont="1" applyFill="1" applyBorder="1" applyAlignment="1" applyProtection="1">
      <alignment horizontal="center" vertical="center" wrapText="1"/>
      <protection locked="0"/>
    </xf>
    <xf numFmtId="0" fontId="7" fillId="10" borderId="2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 vertical="center" textRotation="90"/>
    </xf>
    <xf numFmtId="0" fontId="6" fillId="0" borderId="84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46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textRotation="90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4" fillId="0" borderId="10" xfId="0" applyFont="1" applyFill="1" applyBorder="1" applyAlignment="1">
      <alignment horizontal="center" vertical="center" textRotation="90" wrapText="1"/>
    </xf>
    <xf numFmtId="0" fontId="7" fillId="0" borderId="1" xfId="6" applyFont="1" applyFill="1" applyBorder="1" applyAlignment="1">
      <alignment horizontal="center" vertical="center"/>
    </xf>
    <xf numFmtId="0" fontId="16" fillId="0" borderId="2" xfId="0" applyFont="1" applyFill="1" applyBorder="1" applyAlignment="1"/>
    <xf numFmtId="0" fontId="3" fillId="0" borderId="20" xfId="0" applyFont="1" applyFill="1" applyBorder="1" applyAlignment="1">
      <alignment horizontal="center" vertical="center" textRotation="90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10" xfId="0" applyFont="1" applyFill="1" applyBorder="1" applyAlignment="1">
      <alignment horizontal="center" vertical="center" textRotation="90" wrapText="1"/>
    </xf>
    <xf numFmtId="0" fontId="4" fillId="0" borderId="4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4" fillId="0" borderId="30" xfId="0" applyFont="1" applyFill="1" applyBorder="1" applyAlignment="1">
      <alignment horizontal="center" vertical="center" textRotation="90" wrapText="1"/>
    </xf>
    <xf numFmtId="0" fontId="3" fillId="0" borderId="20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16" fillId="0" borderId="2" xfId="0" applyFont="1" applyFill="1" applyBorder="1" applyAlignment="1">
      <alignment vertical="center"/>
    </xf>
    <xf numFmtId="0" fontId="16" fillId="0" borderId="3" xfId="0" applyFont="1" applyFill="1" applyBorder="1" applyAlignment="1"/>
    <xf numFmtId="0" fontId="7" fillId="0" borderId="2" xfId="6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vertical="center"/>
    </xf>
    <xf numFmtId="0" fontId="18" fillId="0" borderId="0" xfId="5" applyFont="1" applyFill="1" applyAlignment="1">
      <alignment horizontal="left" vertical="center" wrapText="1"/>
    </xf>
    <xf numFmtId="0" fontId="18" fillId="0" borderId="0" xfId="5" applyFont="1" applyFill="1" applyBorder="1" applyAlignment="1">
      <alignment horizontal="left" vertical="top" wrapText="1"/>
    </xf>
    <xf numFmtId="0" fontId="7" fillId="0" borderId="41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wrapText="1"/>
    </xf>
    <xf numFmtId="0" fontId="19" fillId="0" borderId="0" xfId="0" applyFont="1" applyFill="1" applyBorder="1" applyAlignment="1">
      <alignment horizontal="center" vertical="top" wrapText="1"/>
    </xf>
    <xf numFmtId="0" fontId="37" fillId="2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1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left" vertical="top" wrapText="1"/>
    </xf>
    <xf numFmtId="0" fontId="19" fillId="0" borderId="0" xfId="2" applyFont="1" applyFill="1" applyAlignment="1">
      <alignment horizontal="left" wrapText="1"/>
    </xf>
    <xf numFmtId="0" fontId="18" fillId="0" borderId="0" xfId="2" applyFont="1" applyFill="1" applyAlignment="1">
      <alignment horizontal="left" vertical="top" wrapText="1"/>
    </xf>
    <xf numFmtId="0" fontId="18" fillId="0" borderId="0" xfId="2" applyFont="1" applyFill="1" applyAlignment="1">
      <alignment horizontal="left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top"/>
    </xf>
    <xf numFmtId="0" fontId="36" fillId="0" borderId="0" xfId="0" applyFont="1" applyFill="1" applyBorder="1" applyAlignment="1">
      <alignment horizontal="center" vertical="center"/>
    </xf>
    <xf numFmtId="0" fontId="56" fillId="0" borderId="0" xfId="0" applyFont="1" applyFill="1" applyAlignment="1">
      <alignment horizontal="center"/>
    </xf>
    <xf numFmtId="0" fontId="57" fillId="0" borderId="0" xfId="0" applyFont="1" applyFill="1" applyAlignment="1">
      <alignment horizontal="center"/>
    </xf>
    <xf numFmtId="0" fontId="18" fillId="0" borderId="0" xfId="5" applyFont="1" applyFill="1" applyAlignment="1">
      <alignment horizontal="left" wrapText="1"/>
    </xf>
    <xf numFmtId="0" fontId="1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60" xfId="6" applyFont="1" applyFill="1" applyBorder="1" applyAlignment="1">
      <alignment horizontal="center" vertical="center" wrapText="1"/>
    </xf>
    <xf numFmtId="0" fontId="6" fillId="0" borderId="86" xfId="6" applyFont="1" applyFill="1" applyBorder="1" applyAlignment="1">
      <alignment horizontal="center" vertical="center" wrapText="1"/>
    </xf>
    <xf numFmtId="0" fontId="34" fillId="0" borderId="86" xfId="6" applyFont="1" applyFill="1" applyBorder="1" applyAlignment="1">
      <alignment horizontal="center" vertical="center" wrapText="1"/>
    </xf>
    <xf numFmtId="0" fontId="34" fillId="0" borderId="81" xfId="6" applyFont="1" applyFill="1" applyBorder="1" applyAlignment="1">
      <alignment horizontal="center" vertical="center" wrapText="1"/>
    </xf>
    <xf numFmtId="0" fontId="21" fillId="2" borderId="0" xfId="2" applyFont="1" applyFill="1" applyAlignment="1">
      <alignment horizontal="left"/>
    </xf>
    <xf numFmtId="0" fontId="21" fillId="0" borderId="0" xfId="4" applyFont="1" applyFill="1" applyBorder="1" applyAlignment="1">
      <alignment horizontal="left" vertical="center"/>
    </xf>
    <xf numFmtId="0" fontId="36" fillId="0" borderId="0" xfId="2" applyFont="1" applyFill="1" applyBorder="1" applyAlignment="1">
      <alignment horizontal="left"/>
    </xf>
    <xf numFmtId="0" fontId="21" fillId="0" borderId="0" xfId="2" applyFont="1" applyFill="1" applyBorder="1" applyAlignment="1">
      <alignment horizontal="left"/>
    </xf>
    <xf numFmtId="0" fontId="21" fillId="0" borderId="0" xfId="0" applyFont="1" applyFill="1" applyAlignment="1">
      <alignment horizontal="left" vertical="top" wrapText="1"/>
    </xf>
    <xf numFmtId="0" fontId="21" fillId="0" borderId="0" xfId="2" applyFont="1" applyFill="1" applyBorder="1" applyAlignment="1">
      <alignment horizontal="left" vertical="top" wrapText="1"/>
    </xf>
    <xf numFmtId="0" fontId="21" fillId="0" borderId="0" xfId="0" applyFont="1" applyFill="1" applyAlignment="1">
      <alignment horizontal="left" vertical="center"/>
    </xf>
    <xf numFmtId="0" fontId="19" fillId="15" borderId="37" xfId="0" applyFont="1" applyFill="1" applyBorder="1" applyAlignment="1" applyProtection="1">
      <alignment horizontal="right" vertical="center" wrapText="1"/>
      <protection locked="0"/>
    </xf>
    <xf numFmtId="0" fontId="19" fillId="15" borderId="23" xfId="0" applyFont="1" applyFill="1" applyBorder="1" applyAlignment="1" applyProtection="1">
      <alignment horizontal="right" vertical="center" wrapText="1"/>
      <protection locked="0"/>
    </xf>
    <xf numFmtId="0" fontId="18" fillId="2" borderId="44" xfId="2" applyFont="1" applyFill="1" applyBorder="1" applyAlignment="1" applyProtection="1">
      <alignment horizontal="center" vertical="center" wrapText="1"/>
    </xf>
    <xf numFmtId="0" fontId="18" fillId="2" borderId="80" xfId="2" applyFont="1" applyFill="1" applyBorder="1" applyAlignment="1" applyProtection="1">
      <alignment horizontal="center" vertical="center" wrapText="1"/>
    </xf>
    <xf numFmtId="0" fontId="19" fillId="15" borderId="81" xfId="0" applyFont="1" applyFill="1" applyBorder="1" applyAlignment="1">
      <alignment horizontal="right" vertical="center"/>
    </xf>
    <xf numFmtId="0" fontId="19" fillId="15" borderId="22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center" vertical="center" wrapText="1"/>
    </xf>
    <xf numFmtId="165" fontId="52" fillId="0" borderId="1" xfId="0" applyNumberFormat="1" applyFont="1" applyFill="1" applyBorder="1" applyAlignment="1">
      <alignment horizontal="right" vertical="center"/>
    </xf>
    <xf numFmtId="165" fontId="52" fillId="0" borderId="3" xfId="0" applyNumberFormat="1" applyFont="1" applyFill="1" applyBorder="1" applyAlignment="1">
      <alignment horizontal="right" vertical="center"/>
    </xf>
    <xf numFmtId="1" fontId="19" fillId="2" borderId="19" xfId="0" applyNumberFormat="1" applyFont="1" applyFill="1" applyBorder="1" applyAlignment="1">
      <alignment horizontal="center" vertical="center"/>
    </xf>
    <xf numFmtId="1" fontId="19" fillId="2" borderId="87" xfId="0" applyNumberFormat="1" applyFont="1" applyFill="1" applyBorder="1" applyAlignment="1">
      <alignment horizontal="center" vertical="center"/>
    </xf>
    <xf numFmtId="1" fontId="19" fillId="2" borderId="56" xfId="0" applyNumberFormat="1" applyFont="1" applyFill="1" applyBorder="1" applyAlignment="1">
      <alignment horizontal="center" vertical="center"/>
    </xf>
    <xf numFmtId="0" fontId="19" fillId="15" borderId="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3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71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/>
    </xf>
    <xf numFmtId="0" fontId="19" fillId="0" borderId="96" xfId="0" applyFont="1" applyFill="1" applyBorder="1" applyAlignment="1">
      <alignment horizontal="center" vertical="center"/>
    </xf>
    <xf numFmtId="0" fontId="19" fillId="0" borderId="34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 textRotation="90" wrapText="1"/>
    </xf>
    <xf numFmtId="0" fontId="6" fillId="0" borderId="32" xfId="0" applyFont="1" applyFill="1" applyBorder="1" applyAlignment="1">
      <alignment horizontal="center" vertical="center" textRotation="90" wrapText="1"/>
    </xf>
    <xf numFmtId="0" fontId="6" fillId="0" borderId="15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11" xfId="0" applyFont="1" applyFill="1" applyBorder="1" applyAlignment="1">
      <alignment horizontal="center" vertical="center" textRotation="90" wrapText="1"/>
    </xf>
    <xf numFmtId="0" fontId="6" fillId="0" borderId="25" xfId="0" applyFont="1" applyFill="1" applyBorder="1" applyAlignment="1">
      <alignment horizontal="center" vertical="center" textRotation="90" wrapText="1"/>
    </xf>
    <xf numFmtId="0" fontId="6" fillId="0" borderId="34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textRotation="90" wrapText="1"/>
    </xf>
    <xf numFmtId="0" fontId="6" fillId="3" borderId="16" xfId="0" applyFont="1" applyFill="1" applyBorder="1" applyAlignment="1">
      <alignment horizontal="center" vertical="center" textRotation="90" wrapText="1"/>
    </xf>
    <xf numFmtId="0" fontId="6" fillId="3" borderId="33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8" fillId="15" borderId="81" xfId="0" applyFont="1" applyFill="1" applyBorder="1" applyAlignment="1" applyProtection="1">
      <alignment horizontal="right" vertical="center" wrapText="1"/>
      <protection locked="0"/>
    </xf>
    <xf numFmtId="0" fontId="48" fillId="15" borderId="2" xfId="0" applyFont="1" applyFill="1" applyBorder="1" applyAlignment="1" applyProtection="1">
      <alignment horizontal="right" vertical="center" wrapText="1"/>
      <protection locked="0"/>
    </xf>
    <xf numFmtId="0" fontId="6" fillId="6" borderId="43" xfId="0" applyFont="1" applyFill="1" applyBorder="1" applyAlignment="1">
      <alignment horizontal="center" vertical="center" textRotation="90" wrapText="1"/>
    </xf>
    <xf numFmtId="0" fontId="6" fillId="6" borderId="5" xfId="0" applyFont="1" applyFill="1" applyBorder="1" applyAlignment="1">
      <alignment horizontal="center" vertical="center" textRotation="90" wrapText="1"/>
    </xf>
    <xf numFmtId="0" fontId="6" fillId="6" borderId="10" xfId="0" applyFont="1" applyFill="1" applyBorder="1" applyAlignment="1">
      <alignment horizontal="center" vertical="center" textRotation="90" wrapText="1"/>
    </xf>
    <xf numFmtId="0" fontId="6" fillId="15" borderId="1" xfId="0" applyFont="1" applyFill="1" applyBorder="1" applyAlignment="1">
      <alignment horizontal="center" vertical="center"/>
    </xf>
    <xf numFmtId="0" fontId="6" fillId="15" borderId="2" xfId="0" applyFont="1" applyFill="1" applyBorder="1" applyAlignment="1">
      <alignment horizontal="center" vertical="center"/>
    </xf>
    <xf numFmtId="0" fontId="6" fillId="15" borderId="3" xfId="0" applyFont="1" applyFill="1" applyBorder="1" applyAlignment="1">
      <alignment horizontal="center" vertical="center"/>
    </xf>
    <xf numFmtId="0" fontId="8" fillId="15" borderId="2" xfId="0" applyFont="1" applyFill="1" applyBorder="1" applyAlignment="1">
      <alignment horizontal="center" vertical="center"/>
    </xf>
    <xf numFmtId="0" fontId="8" fillId="15" borderId="3" xfId="0" applyFont="1" applyFill="1" applyBorder="1" applyAlignment="1">
      <alignment horizontal="center" vertical="center"/>
    </xf>
    <xf numFmtId="0" fontId="19" fillId="15" borderId="60" xfId="0" applyFont="1" applyFill="1" applyBorder="1" applyAlignment="1">
      <alignment horizontal="center" vertical="center"/>
    </xf>
    <xf numFmtId="0" fontId="19" fillId="15" borderId="84" xfId="0" applyFont="1" applyFill="1" applyBorder="1" applyAlignment="1">
      <alignment horizontal="center" vertical="center"/>
    </xf>
    <xf numFmtId="0" fontId="19" fillId="15" borderId="4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 textRotation="90" wrapText="1"/>
    </xf>
    <xf numFmtId="0" fontId="6" fillId="0" borderId="9" xfId="0" applyFont="1" applyFill="1" applyBorder="1" applyAlignment="1">
      <alignment horizontal="center" vertical="center" textRotation="90" wrapText="1"/>
    </xf>
    <xf numFmtId="0" fontId="6" fillId="15" borderId="61" xfId="0" applyFont="1" applyFill="1" applyBorder="1" applyAlignment="1">
      <alignment horizontal="center" vertical="center" textRotation="90" wrapText="1"/>
    </xf>
    <xf numFmtId="0" fontId="6" fillId="15" borderId="12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1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07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textRotation="90" wrapText="1"/>
    </xf>
    <xf numFmtId="0" fontId="6" fillId="0" borderId="13" xfId="0" applyFont="1" applyFill="1" applyBorder="1" applyAlignment="1">
      <alignment horizontal="center" vertical="center" textRotation="90" wrapText="1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47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6" fillId="0" borderId="31" xfId="0" applyFont="1" applyFill="1" applyBorder="1" applyAlignment="1">
      <alignment horizontal="center" vertical="center" textRotation="90" wrapText="1"/>
    </xf>
    <xf numFmtId="0" fontId="6" fillId="6" borderId="14" xfId="0" applyFont="1" applyFill="1" applyBorder="1" applyAlignment="1">
      <alignment horizontal="center" vertical="center" textRotation="90" wrapText="1"/>
    </xf>
    <xf numFmtId="0" fontId="6" fillId="6" borderId="31" xfId="0" applyFont="1" applyFill="1" applyBorder="1" applyAlignment="1">
      <alignment horizontal="center" vertical="center" textRotation="90" wrapText="1"/>
    </xf>
    <xf numFmtId="0" fontId="6" fillId="6" borderId="24" xfId="0" applyFont="1" applyFill="1" applyBorder="1" applyAlignment="1">
      <alignment horizontal="center" vertical="center" textRotation="90" wrapText="1"/>
    </xf>
    <xf numFmtId="0" fontId="6" fillId="6" borderId="32" xfId="0" applyFont="1" applyFill="1" applyBorder="1" applyAlignment="1">
      <alignment horizontal="center" vertical="center" textRotation="90" wrapText="1"/>
    </xf>
    <xf numFmtId="0" fontId="6" fillId="4" borderId="19" xfId="0" applyFont="1" applyFill="1" applyBorder="1" applyAlignment="1">
      <alignment horizontal="center" vertical="center" textRotation="90" wrapText="1"/>
    </xf>
    <xf numFmtId="0" fontId="6" fillId="4" borderId="26" xfId="0" applyFont="1" applyFill="1" applyBorder="1" applyAlignment="1">
      <alignment horizontal="center" vertical="center" textRotation="90" wrapText="1"/>
    </xf>
    <xf numFmtId="0" fontId="6" fillId="4" borderId="35" xfId="0" applyFont="1" applyFill="1" applyBorder="1" applyAlignment="1">
      <alignment horizontal="center" vertical="center" textRotation="90" wrapText="1"/>
    </xf>
    <xf numFmtId="0" fontId="6" fillId="4" borderId="17" xfId="0" applyFont="1" applyFill="1" applyBorder="1" applyAlignment="1">
      <alignment horizontal="center" vertical="center" textRotation="90" wrapText="1"/>
    </xf>
    <xf numFmtId="0" fontId="6" fillId="4" borderId="16" xfId="0" applyFont="1" applyFill="1" applyBorder="1" applyAlignment="1">
      <alignment horizontal="center" vertical="center" textRotation="90" wrapText="1"/>
    </xf>
    <xf numFmtId="0" fontId="6" fillId="4" borderId="33" xfId="0" applyFont="1" applyFill="1" applyBorder="1" applyAlignment="1">
      <alignment horizontal="center" vertical="center" textRotation="90" wrapText="1"/>
    </xf>
    <xf numFmtId="0" fontId="2" fillId="0" borderId="60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0" borderId="60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6" fillId="0" borderId="84" xfId="0" applyFont="1" applyFill="1" applyBorder="1" applyAlignment="1">
      <alignment horizontal="center" vertical="center" wrapText="1"/>
    </xf>
    <xf numFmtId="0" fontId="6" fillId="5" borderId="81" xfId="0" applyFont="1" applyFill="1" applyBorder="1" applyAlignment="1">
      <alignment horizontal="center" vertical="center" wrapText="1"/>
    </xf>
    <xf numFmtId="0" fontId="6" fillId="5" borderId="82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textRotation="90" wrapText="1"/>
    </xf>
    <xf numFmtId="49" fontId="6" fillId="0" borderId="16" xfId="0" applyNumberFormat="1" applyFont="1" applyFill="1" applyBorder="1" applyAlignment="1">
      <alignment horizontal="center" vertical="center" textRotation="90" wrapText="1"/>
    </xf>
    <xf numFmtId="49" fontId="6" fillId="0" borderId="33" xfId="0" applyNumberFormat="1" applyFont="1" applyFill="1" applyBorder="1" applyAlignment="1">
      <alignment horizontal="center" vertical="center" textRotation="90" wrapText="1"/>
    </xf>
    <xf numFmtId="0" fontId="6" fillId="2" borderId="62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80" xfId="0" applyFont="1" applyFill="1" applyBorder="1" applyAlignment="1">
      <alignment horizontal="center" vertical="center" wrapText="1"/>
    </xf>
    <xf numFmtId="1" fontId="19" fillId="14" borderId="1" xfId="0" applyNumberFormat="1" applyFont="1" applyFill="1" applyBorder="1" applyAlignment="1">
      <alignment horizontal="center" vertical="center"/>
    </xf>
    <xf numFmtId="1" fontId="19" fillId="14" borderId="3" xfId="0" applyNumberFormat="1" applyFont="1" applyFill="1" applyBorder="1" applyAlignment="1">
      <alignment horizontal="center" vertical="center"/>
    </xf>
    <xf numFmtId="1" fontId="19" fillId="2" borderId="26" xfId="0" applyNumberFormat="1" applyFont="1" applyFill="1" applyBorder="1" applyAlignment="1">
      <alignment horizontal="center" vertical="center"/>
    </xf>
    <xf numFmtId="1" fontId="19" fillId="2" borderId="71" xfId="0" applyNumberFormat="1" applyFont="1" applyFill="1" applyBorder="1" applyAlignment="1">
      <alignment horizontal="center" vertical="center"/>
    </xf>
    <xf numFmtId="1" fontId="19" fillId="2" borderId="79" xfId="0" applyNumberFormat="1" applyFont="1" applyFill="1" applyBorder="1" applyAlignment="1">
      <alignment horizontal="center" vertical="center"/>
    </xf>
    <xf numFmtId="1" fontId="19" fillId="2" borderId="60" xfId="0" applyNumberFormat="1" applyFont="1" applyFill="1" applyBorder="1" applyAlignment="1">
      <alignment horizontal="center" vertical="center"/>
    </xf>
    <xf numFmtId="1" fontId="19" fillId="2" borderId="48" xfId="0" applyNumberFormat="1" applyFont="1" applyFill="1" applyBorder="1" applyAlignment="1">
      <alignment horizontal="center" vertical="center"/>
    </xf>
    <xf numFmtId="1" fontId="19" fillId="2" borderId="86" xfId="0" applyNumberFormat="1" applyFont="1" applyFill="1" applyBorder="1" applyAlignment="1">
      <alignment horizontal="center" vertical="center"/>
    </xf>
    <xf numFmtId="1" fontId="19" fillId="2" borderId="83" xfId="0" applyNumberFormat="1" applyFont="1" applyFill="1" applyBorder="1" applyAlignment="1">
      <alignment horizontal="center" vertical="center"/>
    </xf>
    <xf numFmtId="1" fontId="19" fillId="2" borderId="1" xfId="0" applyNumberFormat="1" applyFont="1" applyFill="1" applyBorder="1" applyAlignment="1">
      <alignment horizontal="center" vertical="center"/>
    </xf>
    <xf numFmtId="1" fontId="19" fillId="2" borderId="3" xfId="0" applyNumberFormat="1" applyFont="1" applyFill="1" applyBorder="1" applyAlignment="1">
      <alignment horizontal="center" vertical="center"/>
    </xf>
    <xf numFmtId="1" fontId="19" fillId="14" borderId="60" xfId="0" applyNumberFormat="1" applyFont="1" applyFill="1" applyBorder="1" applyAlignment="1">
      <alignment horizontal="center" vertical="center"/>
    </xf>
    <xf numFmtId="1" fontId="19" fillId="14" borderId="48" xfId="0" applyNumberFormat="1" applyFont="1" applyFill="1" applyBorder="1" applyAlignment="1">
      <alignment horizontal="center" vertical="center"/>
    </xf>
    <xf numFmtId="1" fontId="19" fillId="14" borderId="2" xfId="0" applyNumberFormat="1" applyFont="1" applyFill="1" applyBorder="1" applyAlignment="1">
      <alignment horizontal="center" vertical="center"/>
    </xf>
    <xf numFmtId="0" fontId="19" fillId="0" borderId="62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left" vertical="center" wrapText="1"/>
    </xf>
    <xf numFmtId="0" fontId="40" fillId="2" borderId="57" xfId="0" applyFont="1" applyFill="1" applyBorder="1" applyAlignment="1">
      <alignment horizontal="left" vertical="center" wrapText="1"/>
    </xf>
    <xf numFmtId="0" fontId="40" fillId="2" borderId="33" xfId="0" applyFont="1" applyFill="1" applyBorder="1" applyAlignment="1">
      <alignment horizontal="left" vertical="center" wrapText="1"/>
    </xf>
    <xf numFmtId="0" fontId="54" fillId="0" borderId="0" xfId="0" applyFont="1" applyFill="1" applyBorder="1" applyAlignment="1">
      <alignment horizontal="left" vertical="center"/>
    </xf>
    <xf numFmtId="0" fontId="53" fillId="0" borderId="0" xfId="0" applyFont="1" applyFill="1" applyBorder="1" applyAlignment="1">
      <alignment horizontal="left" vertical="center"/>
    </xf>
    <xf numFmtId="0" fontId="19" fillId="0" borderId="17" xfId="0" applyFont="1" applyFill="1" applyBorder="1" applyAlignment="1">
      <alignment horizontal="center" vertical="center" wrapText="1"/>
    </xf>
    <xf numFmtId="0" fontId="40" fillId="2" borderId="8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40" fillId="2" borderId="26" xfId="0" applyFont="1" applyFill="1" applyBorder="1" applyAlignment="1">
      <alignment horizontal="left" vertical="center" wrapText="1"/>
    </xf>
    <xf numFmtId="0" fontId="40" fillId="2" borderId="71" xfId="0" applyFont="1" applyFill="1" applyBorder="1" applyAlignment="1">
      <alignment horizontal="left" vertical="center" wrapText="1"/>
    </xf>
    <xf numFmtId="0" fontId="40" fillId="2" borderId="79" xfId="0" applyFont="1" applyFill="1" applyBorder="1" applyAlignment="1">
      <alignment horizontal="left" vertical="center" wrapText="1"/>
    </xf>
    <xf numFmtId="0" fontId="40" fillId="2" borderId="89" xfId="0" applyFont="1" applyFill="1" applyBorder="1" applyAlignment="1">
      <alignment horizontal="left" vertical="center" wrapText="1"/>
    </xf>
    <xf numFmtId="0" fontId="40" fillId="2" borderId="88" xfId="0" applyFont="1" applyFill="1" applyBorder="1" applyAlignment="1">
      <alignment horizontal="left" vertical="center" wrapText="1"/>
    </xf>
    <xf numFmtId="0" fontId="40" fillId="2" borderId="51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55" fillId="0" borderId="0" xfId="0" applyFont="1" applyFill="1" applyAlignment="1">
      <alignment horizontal="center" vertical="top"/>
    </xf>
    <xf numFmtId="0" fontId="18" fillId="0" borderId="0" xfId="0" applyFont="1" applyFill="1" applyAlignment="1">
      <alignment horizontal="center" vertical="top"/>
    </xf>
    <xf numFmtId="0" fontId="2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Alignment="1"/>
    <xf numFmtId="0" fontId="3" fillId="0" borderId="0" xfId="0" applyFont="1" applyFill="1" applyBorder="1" applyAlignment="1">
      <alignment horizontal="center" vertical="top" wrapText="1"/>
    </xf>
    <xf numFmtId="0" fontId="27" fillId="2" borderId="0" xfId="0" applyFont="1" applyFill="1" applyBorder="1" applyAlignment="1">
      <alignment horizontal="center"/>
    </xf>
    <xf numFmtId="0" fontId="3" fillId="0" borderId="0" xfId="5" applyFont="1" applyFill="1" applyAlignment="1">
      <alignment horizontal="left" wrapText="1"/>
    </xf>
    <xf numFmtId="0" fontId="3" fillId="0" borderId="0" xfId="5" applyFont="1" applyFill="1" applyAlignment="1">
      <alignment horizontal="left" vertical="center" wrapText="1"/>
    </xf>
    <xf numFmtId="0" fontId="3" fillId="0" borderId="0" xfId="5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4" fillId="0" borderId="20" xfId="0" applyFont="1" applyFill="1" applyBorder="1" applyAlignment="1">
      <alignment horizontal="center" vertical="center" textRotation="90" wrapText="1"/>
    </xf>
    <xf numFmtId="0" fontId="24" fillId="0" borderId="5" xfId="0" applyFont="1" applyFill="1" applyBorder="1" applyAlignment="1">
      <alignment horizontal="center" vertical="center" textRotation="90" wrapText="1"/>
    </xf>
    <xf numFmtId="0" fontId="24" fillId="0" borderId="10" xfId="0" applyFont="1" applyFill="1" applyBorder="1" applyAlignment="1">
      <alignment horizontal="center" vertical="center" textRotation="90" wrapText="1"/>
    </xf>
    <xf numFmtId="0" fontId="24" fillId="0" borderId="46" xfId="0" applyFont="1" applyFill="1" applyBorder="1" applyAlignment="1">
      <alignment horizontal="center" vertical="center" textRotation="90" wrapText="1"/>
    </xf>
    <xf numFmtId="0" fontId="24" fillId="0" borderId="13" xfId="0" applyFont="1" applyFill="1" applyBorder="1" applyAlignment="1">
      <alignment horizontal="center" vertical="center" textRotation="90" wrapText="1"/>
    </xf>
    <xf numFmtId="0" fontId="24" fillId="0" borderId="30" xfId="0" applyFont="1" applyFill="1" applyBorder="1" applyAlignment="1">
      <alignment horizontal="center" vertical="center" textRotation="90" wrapText="1"/>
    </xf>
    <xf numFmtId="0" fontId="24" fillId="0" borderId="20" xfId="0" applyFont="1" applyFill="1" applyBorder="1" applyAlignment="1">
      <alignment horizontal="center" vertical="center" textRotation="90"/>
    </xf>
    <xf numFmtId="0" fontId="24" fillId="0" borderId="5" xfId="0" applyFont="1" applyFill="1" applyBorder="1" applyAlignment="1">
      <alignment horizontal="center" vertical="center" textRotation="90"/>
    </xf>
    <xf numFmtId="0" fontId="24" fillId="0" borderId="10" xfId="0" applyFont="1" applyFill="1" applyBorder="1" applyAlignment="1">
      <alignment horizontal="center" vertical="center" textRotation="90"/>
    </xf>
    <xf numFmtId="0" fontId="31" fillId="0" borderId="0" xfId="0" applyFont="1" applyFill="1" applyAlignment="1">
      <alignment horizontal="center" vertical="center"/>
    </xf>
    <xf numFmtId="0" fontId="4" fillId="0" borderId="60" xfId="6" applyFont="1" applyFill="1" applyBorder="1" applyAlignment="1">
      <alignment horizontal="center" vertical="center" wrapText="1"/>
    </xf>
    <xf numFmtId="0" fontId="4" fillId="0" borderId="86" xfId="6" applyFont="1" applyFill="1" applyBorder="1" applyAlignment="1">
      <alignment horizontal="center" vertical="center" wrapText="1"/>
    </xf>
    <xf numFmtId="0" fontId="12" fillId="0" borderId="86" xfId="6" applyFont="1" applyFill="1" applyBorder="1" applyAlignment="1">
      <alignment horizontal="center" vertical="center" wrapText="1"/>
    </xf>
    <xf numFmtId="0" fontId="12" fillId="0" borderId="81" xfId="6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/>
    </xf>
    <xf numFmtId="0" fontId="0" fillId="0" borderId="2" xfId="0" applyFill="1" applyBorder="1" applyAlignment="1"/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32" fillId="0" borderId="2" xfId="0" applyFont="1" applyFill="1" applyBorder="1" applyAlignment="1">
      <alignment vertical="center"/>
    </xf>
    <xf numFmtId="0" fontId="0" fillId="0" borderId="3" xfId="0" applyFill="1" applyBorder="1" applyAlignment="1"/>
    <xf numFmtId="0" fontId="5" fillId="0" borderId="8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2" fillId="0" borderId="3" xfId="0" applyFont="1" applyFill="1" applyBorder="1" applyAlignment="1">
      <alignment vertical="center"/>
    </xf>
    <xf numFmtId="0" fontId="3" fillId="0" borderId="2" xfId="6" applyFont="1" applyFill="1" applyBorder="1" applyAlignment="1">
      <alignment horizontal="center" vertical="center"/>
    </xf>
    <xf numFmtId="0" fontId="3" fillId="2" borderId="96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2" borderId="59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24" fillId="0" borderId="0" xfId="0" applyFont="1" applyFill="1" applyBorder="1" applyAlignment="1">
      <alignment horizontal="center" vertical="center" textRotation="90" wrapText="1"/>
    </xf>
    <xf numFmtId="0" fontId="24" fillId="0" borderId="0" xfId="0" applyFont="1" applyFill="1" applyBorder="1" applyAlignment="1">
      <alignment horizontal="center" vertical="center" textRotation="90"/>
    </xf>
    <xf numFmtId="0" fontId="4" fillId="0" borderId="46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7" xfId="0" applyFont="1" applyFill="1" applyBorder="1" applyAlignment="1">
      <alignment horizontal="center" vertical="center" textRotation="90"/>
    </xf>
    <xf numFmtId="0" fontId="4" fillId="0" borderId="78" xfId="0" applyFont="1" applyFill="1" applyBorder="1" applyAlignment="1">
      <alignment horizontal="center" vertical="center" textRotation="90"/>
    </xf>
    <xf numFmtId="0" fontId="4" fillId="0" borderId="77" xfId="0" applyFont="1" applyFill="1" applyBorder="1" applyAlignment="1">
      <alignment horizontal="center" vertical="center" textRotation="90"/>
    </xf>
    <xf numFmtId="0" fontId="4" fillId="0" borderId="56" xfId="0" applyFont="1" applyFill="1" applyBorder="1" applyAlignment="1">
      <alignment horizontal="center" vertical="center" textRotation="90"/>
    </xf>
    <xf numFmtId="0" fontId="4" fillId="0" borderId="103" xfId="0" applyFont="1" applyFill="1" applyBorder="1" applyAlignment="1">
      <alignment horizontal="center" vertical="center" wrapText="1"/>
    </xf>
    <xf numFmtId="0" fontId="4" fillId="0" borderId="104" xfId="0" applyFont="1" applyFill="1" applyBorder="1" applyAlignment="1">
      <alignment horizontal="center" vertical="center" wrapText="1"/>
    </xf>
    <xf numFmtId="0" fontId="4" fillId="0" borderId="10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61" xfId="0" applyFont="1" applyFill="1" applyBorder="1" applyAlignment="1">
      <alignment horizontal="center" vertical="center" textRotation="90" wrapText="1"/>
    </xf>
    <xf numFmtId="0" fontId="24" fillId="0" borderId="106" xfId="0" applyFont="1" applyFill="1" applyBorder="1" applyAlignment="1">
      <alignment horizontal="center" vertical="center" textRotation="90" wrapText="1"/>
    </xf>
    <xf numFmtId="0" fontId="24" fillId="0" borderId="12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24" fillId="2" borderId="71" xfId="0" applyFont="1" applyFill="1" applyBorder="1" applyAlignment="1" applyProtection="1">
      <alignment horizontal="center" vertical="center" wrapText="1"/>
      <protection locked="0"/>
    </xf>
    <xf numFmtId="0" fontId="24" fillId="2" borderId="25" xfId="0" applyFont="1" applyFill="1" applyBorder="1" applyAlignment="1" applyProtection="1">
      <alignment horizontal="center" vertical="center" wrapText="1"/>
      <protection locked="0"/>
    </xf>
    <xf numFmtId="0" fontId="24" fillId="2" borderId="24" xfId="0" applyFont="1" applyFill="1" applyBorder="1" applyAlignment="1">
      <alignment horizontal="center" vertical="center"/>
    </xf>
    <xf numFmtId="0" fontId="24" fillId="2" borderId="79" xfId="0" applyFont="1" applyFill="1" applyBorder="1" applyAlignment="1">
      <alignment horizontal="center" vertical="center"/>
    </xf>
    <xf numFmtId="0" fontId="3" fillId="0" borderId="8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1" xfId="0" applyFont="1" applyFill="1" applyBorder="1" applyAlignment="1">
      <alignment horizontal="left" vertical="center" wrapText="1"/>
    </xf>
    <xf numFmtId="0" fontId="3" fillId="0" borderId="82" xfId="0" applyFont="1" applyFill="1" applyBorder="1" applyAlignment="1">
      <alignment horizontal="left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84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8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3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textRotation="90" wrapText="1"/>
    </xf>
    <xf numFmtId="0" fontId="19" fillId="0" borderId="34" xfId="0" applyFont="1" applyFill="1" applyBorder="1" applyAlignment="1">
      <alignment horizontal="center" vertical="center" textRotation="90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40" fillId="2" borderId="41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textRotation="90" wrapText="1"/>
    </xf>
    <xf numFmtId="0" fontId="19" fillId="0" borderId="32" xfId="0" applyFont="1" applyFill="1" applyBorder="1" applyAlignment="1">
      <alignment horizontal="center" vertical="center" textRotation="90" wrapText="1"/>
    </xf>
    <xf numFmtId="0" fontId="19" fillId="0" borderId="15" xfId="0" applyFont="1" applyFill="1" applyBorder="1" applyAlignment="1">
      <alignment horizontal="center" vertical="center" textRotation="90" wrapText="1"/>
    </xf>
    <xf numFmtId="0" fontId="19" fillId="0" borderId="28" xfId="0" applyFont="1" applyFill="1" applyBorder="1" applyAlignment="1">
      <alignment horizontal="center" vertical="center" textRotation="90" wrapText="1"/>
    </xf>
    <xf numFmtId="0" fontId="19" fillId="0" borderId="11" xfId="0" applyFont="1" applyFill="1" applyBorder="1" applyAlignment="1">
      <alignment horizontal="center" vertical="center" textRotation="90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83" xfId="0" applyFont="1" applyFill="1" applyBorder="1" applyAlignment="1">
      <alignment horizontal="center" vertical="center" wrapText="1"/>
    </xf>
    <xf numFmtId="0" fontId="18" fillId="0" borderId="82" xfId="0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vertical="center"/>
    </xf>
    <xf numFmtId="0" fontId="19" fillId="0" borderId="14" xfId="0" applyFont="1" applyFill="1" applyBorder="1" applyAlignment="1">
      <alignment vertical="center"/>
    </xf>
    <xf numFmtId="0" fontId="19" fillId="0" borderId="24" xfId="0" applyFont="1" applyFill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0" fontId="19" fillId="0" borderId="31" xfId="0" applyFont="1" applyFill="1" applyBorder="1" applyAlignment="1">
      <alignment vertical="center"/>
    </xf>
    <xf numFmtId="0" fontId="19" fillId="0" borderId="32" xfId="0" applyFont="1" applyFill="1" applyBorder="1" applyAlignment="1">
      <alignment vertical="center"/>
    </xf>
    <xf numFmtId="0" fontId="19" fillId="0" borderId="8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horizontal="center" wrapText="1"/>
    </xf>
    <xf numFmtId="0" fontId="19" fillId="0" borderId="3" xfId="0" applyFont="1" applyFill="1" applyBorder="1" applyAlignment="1">
      <alignment horizontal="center" wrapText="1"/>
    </xf>
    <xf numFmtId="0" fontId="19" fillId="0" borderId="41" xfId="0" applyFont="1" applyFill="1" applyBorder="1" applyAlignment="1">
      <alignment horizontal="center" wrapText="1"/>
    </xf>
    <xf numFmtId="0" fontId="18" fillId="0" borderId="41" xfId="0" applyFont="1" applyFill="1" applyBorder="1" applyAlignment="1">
      <alignment horizontal="center" wrapText="1"/>
    </xf>
    <xf numFmtId="0" fontId="19" fillId="0" borderId="41" xfId="0" applyFont="1" applyFill="1" applyBorder="1" applyAlignment="1">
      <alignment horizontal="center" vertical="center" wrapText="1"/>
    </xf>
    <xf numFmtId="0" fontId="18" fillId="0" borderId="0" xfId="4" applyFont="1" applyFill="1" applyBorder="1" applyAlignment="1">
      <alignment horizontal="left" vertical="top"/>
    </xf>
    <xf numFmtId="0" fontId="18" fillId="0" borderId="0" xfId="2" applyFont="1" applyFill="1" applyBorder="1" applyAlignment="1">
      <alignment horizontal="left"/>
    </xf>
    <xf numFmtId="0" fontId="18" fillId="0" borderId="0" xfId="2" applyFont="1" applyFill="1" applyAlignment="1">
      <alignment horizontal="left"/>
    </xf>
    <xf numFmtId="0" fontId="19" fillId="0" borderId="0" xfId="2" applyFont="1" applyFill="1" applyBorder="1" applyAlignment="1">
      <alignment horizontal="left"/>
    </xf>
    <xf numFmtId="0" fontId="19" fillId="0" borderId="0" xfId="0" applyFont="1" applyFill="1" applyAlignment="1">
      <alignment horizontal="left" vertical="top"/>
    </xf>
    <xf numFmtId="0" fontId="18" fillId="0" borderId="0" xfId="0" applyFont="1" applyFill="1" applyAlignment="1">
      <alignment horizontal="left" vertical="top"/>
    </xf>
    <xf numFmtId="0" fontId="18" fillId="0" borderId="0" xfId="2" applyFont="1" applyFill="1" applyBorder="1" applyAlignment="1">
      <alignment horizontal="left" vertical="top" wrapText="1"/>
    </xf>
    <xf numFmtId="0" fontId="18" fillId="0" borderId="0" xfId="2" applyFont="1" applyFill="1" applyAlignment="1">
      <alignment horizontal="center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4" applyFont="1" applyFill="1" applyBorder="1" applyAlignment="1">
      <alignment horizontal="left" vertical="top"/>
    </xf>
    <xf numFmtId="0" fontId="40" fillId="0" borderId="0" xfId="0" applyFont="1" applyFill="1" applyAlignment="1">
      <alignment horizontal="left" vertical="top" wrapText="1"/>
    </xf>
    <xf numFmtId="1" fontId="3" fillId="0" borderId="0" xfId="0" applyNumberFormat="1" applyFont="1" applyFill="1" applyAlignment="1">
      <alignment horizontal="center" vertical="center" wrapText="1"/>
    </xf>
    <xf numFmtId="1" fontId="3" fillId="0" borderId="75" xfId="0" applyNumberFormat="1" applyFont="1" applyFill="1" applyBorder="1" applyAlignment="1">
      <alignment horizontal="center" vertical="center" wrapText="1"/>
    </xf>
    <xf numFmtId="0" fontId="48" fillId="0" borderId="60" xfId="0" applyFont="1" applyFill="1" applyBorder="1" applyAlignment="1" applyProtection="1">
      <alignment horizontal="center" vertical="center" wrapText="1"/>
      <protection locked="0"/>
    </xf>
    <xf numFmtId="0" fontId="48" fillId="0" borderId="84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/>
    </xf>
    <xf numFmtId="0" fontId="48" fillId="0" borderId="3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84" xfId="0" applyFont="1" applyFill="1" applyBorder="1" applyAlignment="1">
      <alignment horizontal="center" vertical="center"/>
    </xf>
    <xf numFmtId="0" fontId="19" fillId="15" borderId="37" xfId="0" applyFont="1" applyFill="1" applyBorder="1" applyAlignment="1" applyProtection="1">
      <alignment horizontal="center" vertical="center" wrapText="1"/>
      <protection locked="0"/>
    </xf>
    <xf numFmtId="0" fontId="19" fillId="15" borderId="23" xfId="0" applyFont="1" applyFill="1" applyBorder="1" applyAlignment="1" applyProtection="1">
      <alignment horizontal="center" vertical="center" wrapText="1"/>
      <protection locked="0"/>
    </xf>
    <xf numFmtId="0" fontId="19" fillId="15" borderId="9" xfId="0" applyFont="1" applyFill="1" applyBorder="1" applyAlignment="1" applyProtection="1">
      <alignment horizontal="center" vertical="center" wrapText="1"/>
      <protection locked="0"/>
    </xf>
    <xf numFmtId="0" fontId="19" fillId="15" borderId="11" xfId="0" applyFont="1" applyFill="1" applyBorder="1" applyAlignment="1" applyProtection="1">
      <alignment horizontal="center" vertical="center" wrapText="1"/>
      <protection locked="0"/>
    </xf>
    <xf numFmtId="0" fontId="19" fillId="0" borderId="37" xfId="0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/>
    </xf>
    <xf numFmtId="0" fontId="18" fillId="0" borderId="61" xfId="0" applyFont="1" applyFill="1" applyBorder="1" applyAlignment="1" applyProtection="1">
      <alignment horizontal="center" vertical="center" wrapText="1"/>
    </xf>
    <xf numFmtId="0" fontId="18" fillId="0" borderId="106" xfId="0" applyFont="1" applyFill="1" applyBorder="1" applyAlignment="1" applyProtection="1">
      <alignment horizontal="center" vertical="center" wrapText="1"/>
    </xf>
    <xf numFmtId="0" fontId="59" fillId="0" borderId="12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vertical="center" wrapText="1"/>
    </xf>
    <xf numFmtId="0" fontId="61" fillId="0" borderId="2" xfId="0" applyFont="1" applyFill="1" applyBorder="1" applyAlignment="1">
      <alignment vertical="center" wrapText="1"/>
    </xf>
    <xf numFmtId="165" fontId="19" fillId="0" borderId="81" xfId="0" applyNumberFormat="1" applyFont="1" applyFill="1" applyBorder="1" applyAlignment="1">
      <alignment horizontal="center" vertical="center"/>
    </xf>
    <xf numFmtId="165" fontId="19" fillId="0" borderId="82" xfId="0" applyNumberFormat="1" applyFont="1" applyFill="1" applyBorder="1" applyAlignment="1">
      <alignment horizontal="center" vertical="center"/>
    </xf>
    <xf numFmtId="165" fontId="19" fillId="0" borderId="0" xfId="0" applyNumberFormat="1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 textRotation="90" wrapText="1"/>
    </xf>
    <xf numFmtId="0" fontId="19" fillId="4" borderId="27" xfId="0" applyFont="1" applyFill="1" applyBorder="1" applyAlignment="1">
      <alignment horizontal="center" vertical="center" textRotation="90" wrapText="1"/>
    </xf>
    <xf numFmtId="0" fontId="19" fillId="4" borderId="36" xfId="0" applyFont="1" applyFill="1" applyBorder="1" applyAlignment="1">
      <alignment horizontal="center" vertical="center" textRotation="90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87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textRotation="90" wrapText="1"/>
    </xf>
    <xf numFmtId="0" fontId="19" fillId="6" borderId="31" xfId="0" applyFont="1" applyFill="1" applyBorder="1" applyAlignment="1">
      <alignment horizontal="center" vertical="center" textRotation="90" wrapText="1"/>
    </xf>
    <xf numFmtId="0" fontId="19" fillId="6" borderId="24" xfId="0" applyFont="1" applyFill="1" applyBorder="1" applyAlignment="1">
      <alignment horizontal="center" vertical="center" textRotation="90" wrapText="1"/>
    </xf>
    <xf numFmtId="0" fontId="19" fillId="6" borderId="32" xfId="0" applyFont="1" applyFill="1" applyBorder="1" applyAlignment="1">
      <alignment horizontal="center" vertical="center" textRotation="90" wrapText="1"/>
    </xf>
    <xf numFmtId="0" fontId="19" fillId="3" borderId="17" xfId="0" applyFont="1" applyFill="1" applyBorder="1" applyAlignment="1">
      <alignment horizontal="center" vertical="center" textRotation="90" wrapText="1"/>
    </xf>
    <xf numFmtId="0" fontId="19" fillId="3" borderId="16" xfId="0" applyFont="1" applyFill="1" applyBorder="1" applyAlignment="1">
      <alignment horizontal="center" vertical="center" textRotation="90" wrapText="1"/>
    </xf>
    <xf numFmtId="0" fontId="19" fillId="3" borderId="33" xfId="0" applyFont="1" applyFill="1" applyBorder="1" applyAlignment="1">
      <alignment horizontal="center" vertical="center" textRotation="90" wrapText="1"/>
    </xf>
    <xf numFmtId="0" fontId="19" fillId="4" borderId="19" xfId="0" applyFont="1" applyFill="1" applyBorder="1" applyAlignment="1">
      <alignment horizontal="center" vertical="center" textRotation="90" wrapText="1"/>
    </xf>
    <xf numFmtId="0" fontId="19" fillId="4" borderId="26" xfId="0" applyFont="1" applyFill="1" applyBorder="1" applyAlignment="1">
      <alignment horizontal="center" vertical="center" textRotation="90" wrapText="1"/>
    </xf>
    <xf numFmtId="0" fontId="19" fillId="4" borderId="35" xfId="0" applyFont="1" applyFill="1" applyBorder="1" applyAlignment="1">
      <alignment horizontal="center" vertical="center" textRotation="90" wrapText="1"/>
    </xf>
    <xf numFmtId="0" fontId="19" fillId="0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textRotation="90" wrapText="1"/>
    </xf>
    <xf numFmtId="49" fontId="19" fillId="0" borderId="13" xfId="0" applyNumberFormat="1" applyFont="1" applyFill="1" applyBorder="1" applyAlignment="1">
      <alignment horizontal="center" vertical="center" textRotation="90" wrapText="1"/>
    </xf>
    <xf numFmtId="49" fontId="19" fillId="0" borderId="30" xfId="0" applyNumberFormat="1" applyFont="1" applyFill="1" applyBorder="1" applyAlignment="1">
      <alignment horizontal="center" vertical="center" textRotation="90" wrapText="1"/>
    </xf>
    <xf numFmtId="0" fontId="19" fillId="0" borderId="61" xfId="0" applyFont="1" applyFill="1" applyBorder="1" applyAlignment="1">
      <alignment horizontal="center" vertical="center" wrapText="1"/>
    </xf>
    <xf numFmtId="0" fontId="19" fillId="0" borderId="106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textRotation="90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textRotation="90" wrapText="1"/>
    </xf>
    <xf numFmtId="0" fontId="19" fillId="0" borderId="31" xfId="0" applyFont="1" applyFill="1" applyBorder="1" applyAlignment="1">
      <alignment horizontal="center" vertical="center" textRotation="90" wrapText="1"/>
    </xf>
    <xf numFmtId="0" fontId="19" fillId="0" borderId="15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2" fillId="17" borderId="1" xfId="0" applyFont="1" applyFill="1" applyBorder="1" applyAlignment="1">
      <alignment horizontal="center" wrapText="1"/>
    </xf>
    <xf numFmtId="0" fontId="2" fillId="17" borderId="2" xfId="0" applyFont="1" applyFill="1" applyBorder="1" applyAlignment="1">
      <alignment horizontal="center" wrapText="1"/>
    </xf>
    <xf numFmtId="0" fontId="2" fillId="17" borderId="3" xfId="0" applyFont="1" applyFill="1" applyBorder="1" applyAlignment="1">
      <alignment horizontal="center" wrapText="1"/>
    </xf>
    <xf numFmtId="0" fontId="2" fillId="17" borderId="82" xfId="0" applyFont="1" applyFill="1" applyBorder="1" applyAlignment="1">
      <alignment horizontal="center" wrapText="1"/>
    </xf>
    <xf numFmtId="168" fontId="62" fillId="18" borderId="1" xfId="2" applyNumberFormat="1" applyFont="1" applyFill="1" applyBorder="1" applyAlignment="1">
      <alignment horizontal="center" vertical="center"/>
    </xf>
    <xf numFmtId="168" fontId="62" fillId="18" borderId="2" xfId="2" applyNumberFormat="1" applyFont="1" applyFill="1" applyBorder="1" applyAlignment="1">
      <alignment horizontal="center" vertical="center"/>
    </xf>
    <xf numFmtId="168" fontId="62" fillId="18" borderId="3" xfId="2" applyNumberFormat="1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textRotation="90" wrapText="1"/>
    </xf>
    <xf numFmtId="0" fontId="2" fillId="17" borderId="1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78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3" fillId="17" borderId="35" xfId="0" applyFont="1" applyFill="1" applyBorder="1" applyAlignment="1">
      <alignment horizontal="center" vertical="center"/>
    </xf>
    <xf numFmtId="0" fontId="3" fillId="17" borderId="34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4" fillId="0" borderId="84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82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textRotation="90"/>
    </xf>
    <xf numFmtId="0" fontId="3" fillId="0" borderId="43" xfId="0" applyFont="1" applyFill="1" applyBorder="1" applyAlignment="1">
      <alignment horizontal="center" vertical="center" textRotation="90"/>
    </xf>
    <xf numFmtId="0" fontId="3" fillId="0" borderId="76" xfId="0" applyFont="1" applyFill="1" applyBorder="1" applyAlignment="1">
      <alignment horizontal="center" vertical="center" textRotation="90" wrapText="1"/>
    </xf>
    <xf numFmtId="0" fontId="3" fillId="0" borderId="106" xfId="0" applyFont="1" applyFill="1" applyBorder="1" applyAlignment="1">
      <alignment horizontal="center" vertical="center" textRotation="90" wrapText="1"/>
    </xf>
    <xf numFmtId="0" fontId="3" fillId="0" borderId="14" xfId="0" applyFont="1" applyFill="1" applyBorder="1" applyAlignment="1">
      <alignment horizontal="center" vertical="center" textRotation="90" wrapText="1"/>
    </xf>
    <xf numFmtId="0" fontId="3" fillId="0" borderId="43" xfId="0" applyFont="1" applyFill="1" applyBorder="1" applyAlignment="1">
      <alignment horizontal="center" vertical="center" textRotation="90" wrapText="1"/>
    </xf>
    <xf numFmtId="0" fontId="3" fillId="0" borderId="1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 textRotation="90" wrapText="1"/>
    </xf>
    <xf numFmtId="0" fontId="33" fillId="0" borderId="43" xfId="0" applyFont="1" applyFill="1" applyBorder="1" applyAlignment="1">
      <alignment horizontal="center" vertical="center" textRotation="90" wrapText="1"/>
    </xf>
    <xf numFmtId="0" fontId="33" fillId="0" borderId="5" xfId="0" applyFont="1" applyFill="1" applyBorder="1" applyAlignment="1">
      <alignment horizontal="center" vertical="center" textRotation="90" wrapText="1"/>
    </xf>
    <xf numFmtId="0" fontId="33" fillId="0" borderId="24" xfId="0" applyFont="1" applyFill="1" applyBorder="1" applyAlignment="1">
      <alignment horizontal="center" vertical="center" textRotation="90" wrapText="1"/>
    </xf>
    <xf numFmtId="0" fontId="33" fillId="0" borderId="15" xfId="0" applyFont="1" applyFill="1" applyBorder="1" applyAlignment="1">
      <alignment horizontal="center" vertical="center" textRotation="90" wrapText="1"/>
    </xf>
    <xf numFmtId="0" fontId="4" fillId="5" borderId="25" xfId="0" applyFont="1" applyFill="1" applyBorder="1" applyAlignment="1">
      <alignment horizontal="center" vertical="center" textRotation="90" wrapText="1"/>
    </xf>
    <xf numFmtId="0" fontId="4" fillId="5" borderId="49" xfId="0" applyFont="1" applyFill="1" applyBorder="1" applyAlignment="1">
      <alignment horizontal="center" vertical="center" textRotation="90" wrapText="1"/>
    </xf>
    <xf numFmtId="0" fontId="31" fillId="4" borderId="19" xfId="0" applyFont="1" applyFill="1" applyBorder="1" applyAlignment="1">
      <alignment horizontal="center" vertical="center" textRotation="90" wrapText="1"/>
    </xf>
    <xf numFmtId="0" fontId="31" fillId="4" borderId="26" xfId="0" applyFont="1" applyFill="1" applyBorder="1" applyAlignment="1">
      <alignment horizontal="center" vertical="center" textRotation="90" wrapText="1"/>
    </xf>
    <xf numFmtId="0" fontId="31" fillId="4" borderId="89" xfId="0" applyFont="1" applyFill="1" applyBorder="1" applyAlignment="1">
      <alignment horizontal="center" vertical="center" textRotation="90" wrapText="1"/>
    </xf>
    <xf numFmtId="0" fontId="31" fillId="4" borderId="16" xfId="0" applyFont="1" applyFill="1" applyBorder="1" applyAlignment="1">
      <alignment horizontal="center" vertical="center" textRotation="90" wrapText="1"/>
    </xf>
    <xf numFmtId="0" fontId="31" fillId="4" borderId="57" xfId="0" applyFont="1" applyFill="1" applyBorder="1" applyAlignment="1">
      <alignment horizontal="center" vertical="center" textRotation="90" wrapText="1"/>
    </xf>
    <xf numFmtId="0" fontId="4" fillId="17" borderId="46" xfId="0" applyFont="1" applyFill="1" applyBorder="1" applyAlignment="1">
      <alignment horizontal="center" vertical="center"/>
    </xf>
    <xf numFmtId="0" fontId="4" fillId="17" borderId="47" xfId="0" applyFont="1" applyFill="1" applyBorder="1" applyAlignment="1">
      <alignment horizontal="center" vertical="center"/>
    </xf>
    <xf numFmtId="0" fontId="4" fillId="17" borderId="30" xfId="0" applyFont="1" applyFill="1" applyBorder="1" applyAlignment="1">
      <alignment horizontal="center" vertical="center"/>
    </xf>
    <xf numFmtId="0" fontId="4" fillId="17" borderId="3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textRotation="90"/>
    </xf>
    <xf numFmtId="0" fontId="3" fillId="0" borderId="26" xfId="0" applyFont="1" applyFill="1" applyBorder="1" applyAlignment="1">
      <alignment horizontal="center" vertical="center" textRotation="90"/>
    </xf>
    <xf numFmtId="0" fontId="3" fillId="0" borderId="89" xfId="0" applyFont="1" applyFill="1" applyBorder="1" applyAlignment="1">
      <alignment horizontal="center" vertical="center" textRotation="90"/>
    </xf>
    <xf numFmtId="0" fontId="4" fillId="0" borderId="62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3" fillId="0" borderId="78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textRotation="90" wrapText="1"/>
    </xf>
    <xf numFmtId="0" fontId="4" fillId="5" borderId="16" xfId="0" applyFont="1" applyFill="1" applyBorder="1" applyAlignment="1">
      <alignment horizontal="center" vertical="center" textRotation="90" wrapText="1"/>
    </xf>
    <xf numFmtId="0" fontId="4" fillId="5" borderId="57" xfId="0" applyFont="1" applyFill="1" applyBorder="1" applyAlignment="1">
      <alignment horizontal="center" vertical="center" textRotation="90" wrapText="1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7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textRotation="90"/>
    </xf>
    <xf numFmtId="0" fontId="3" fillId="0" borderId="49" xfId="0" applyFont="1" applyFill="1" applyBorder="1" applyAlignment="1">
      <alignment horizontal="center" vertical="center" textRotation="90"/>
    </xf>
    <xf numFmtId="0" fontId="15" fillId="0" borderId="0" xfId="2" applyFont="1" applyFill="1" applyAlignment="1">
      <alignment horizontal="left" wrapText="1"/>
    </xf>
    <xf numFmtId="0" fontId="10" fillId="0" borderId="0" xfId="2" applyFont="1" applyFill="1" applyAlignment="1">
      <alignment horizontal="left" wrapText="1"/>
    </xf>
    <xf numFmtId="0" fontId="74" fillId="0" borderId="0" xfId="2" applyFont="1" applyFill="1" applyAlignment="1">
      <alignment horizontal="left" vertical="top" wrapText="1"/>
    </xf>
    <xf numFmtId="0" fontId="10" fillId="0" borderId="0" xfId="2" applyFont="1" applyFill="1" applyAlignment="1">
      <alignment horizontal="left" vertical="top" wrapText="1"/>
    </xf>
    <xf numFmtId="0" fontId="10" fillId="0" borderId="0" xfId="2" applyFont="1" applyFill="1" applyAlignment="1">
      <alignment horizontal="left" vertical="top" wrapText="1"/>
    </xf>
    <xf numFmtId="0" fontId="10" fillId="0" borderId="0" xfId="2" applyFont="1" applyFill="1" applyBorder="1" applyAlignment="1">
      <alignment horizontal="left" wrapText="1"/>
    </xf>
    <xf numFmtId="0" fontId="10" fillId="0" borderId="0" xfId="2" applyFont="1" applyFill="1" applyAlignment="1">
      <alignment horizontal="left" wrapText="1"/>
    </xf>
    <xf numFmtId="0" fontId="10" fillId="0" borderId="0" xfId="0" applyFont="1" applyFill="1" applyAlignment="1">
      <alignment horizontal="left" vertical="center" wrapText="1"/>
    </xf>
  </cellXfs>
  <cellStyles count="7">
    <cellStyle name="Відсотковий" xfId="1" builtinId="5"/>
    <cellStyle name="Звичайний" xfId="0" builtinId="0"/>
    <cellStyle name="Звичайний 3" xfId="3"/>
    <cellStyle name="Звичайний 4" xfId="4"/>
    <cellStyle name="Обычный 2" xfId="2"/>
    <cellStyle name="Обычный 2 2" xfId="5"/>
    <cellStyle name="Обычный 2 3" xfId="6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41"/>
  <sheetViews>
    <sheetView view="pageBreakPreview" zoomScale="65" zoomScaleNormal="80" zoomScaleSheetLayoutView="65" workbookViewId="0">
      <selection activeCell="BA4" sqref="BA4:BK9"/>
    </sheetView>
  </sheetViews>
  <sheetFormatPr defaultColWidth="9.109375" defaultRowHeight="13.2" x14ac:dyDescent="0.25"/>
  <cols>
    <col min="1" max="1" width="6.88671875" style="58" customWidth="1"/>
    <col min="2" max="53" width="3.33203125" style="58" customWidth="1"/>
    <col min="54" max="54" width="6.77734375" style="58" customWidth="1"/>
    <col min="55" max="57" width="4.5546875" style="58" customWidth="1"/>
    <col min="58" max="58" width="7.33203125" style="58" customWidth="1"/>
    <col min="59" max="60" width="4.5546875" style="58" customWidth="1"/>
    <col min="61" max="61" width="6.5546875" style="58" customWidth="1"/>
    <col min="62" max="16384" width="9.109375" style="58"/>
  </cols>
  <sheetData>
    <row r="1" spans="1:63" ht="15.6" customHeight="1" x14ac:dyDescent="0.3">
      <c r="A1" s="214"/>
      <c r="B1" s="214"/>
      <c r="C1" s="214"/>
      <c r="D1" s="214"/>
      <c r="E1" s="214"/>
      <c r="F1" s="214"/>
      <c r="G1" s="214"/>
      <c r="H1" s="214"/>
      <c r="I1" s="6"/>
      <c r="J1" s="6"/>
      <c r="K1" s="6"/>
      <c r="L1" s="6"/>
      <c r="M1" s="6"/>
      <c r="N1" s="6"/>
      <c r="O1" s="6"/>
      <c r="P1" s="6"/>
      <c r="Q1" s="6"/>
      <c r="R1" s="1675" t="s">
        <v>110</v>
      </c>
      <c r="S1" s="1675"/>
      <c r="T1" s="1675"/>
      <c r="U1" s="1675"/>
      <c r="V1" s="1675"/>
      <c r="W1" s="1675"/>
      <c r="X1" s="1675"/>
      <c r="Y1" s="1675"/>
      <c r="Z1" s="1675"/>
      <c r="AA1" s="1675"/>
      <c r="AB1" s="1675"/>
      <c r="AC1" s="1675"/>
      <c r="AD1" s="1675"/>
      <c r="AE1" s="1675"/>
      <c r="AF1" s="1675"/>
      <c r="AG1" s="1675"/>
      <c r="AH1" s="1675"/>
      <c r="AI1" s="1675"/>
      <c r="AJ1" s="1675"/>
      <c r="AK1" s="1675"/>
      <c r="AL1" s="1675"/>
      <c r="AM1" s="1675"/>
      <c r="AN1" s="1675"/>
      <c r="AO1" s="1675"/>
      <c r="AP1" s="1675"/>
      <c r="AQ1" s="1675"/>
      <c r="AR1" s="1675"/>
      <c r="AS1" s="1675"/>
      <c r="AT1" s="1675"/>
      <c r="AU1" s="1675"/>
      <c r="AV1" s="1675"/>
      <c r="AW1" s="1675"/>
      <c r="AX1" s="214"/>
      <c r="AY1" s="214"/>
      <c r="AZ1" s="214"/>
      <c r="BA1" s="214"/>
      <c r="BB1" s="214"/>
      <c r="BC1" s="214"/>
      <c r="BD1" s="214"/>
      <c r="BE1" s="214"/>
      <c r="BF1" s="214"/>
      <c r="BG1" s="214"/>
      <c r="BH1" s="214"/>
      <c r="BI1" s="214"/>
    </row>
    <row r="2" spans="1:63" s="59" customFormat="1" ht="21" customHeight="1" x14ac:dyDescent="0.3">
      <c r="A2" s="8"/>
      <c r="B2" s="6"/>
      <c r="C2" s="6"/>
      <c r="D2" s="6"/>
      <c r="E2" s="6"/>
      <c r="F2" s="6"/>
      <c r="G2" s="6"/>
      <c r="H2" s="6"/>
      <c r="I2" s="303"/>
      <c r="J2" s="304"/>
      <c r="K2" s="304"/>
      <c r="L2" s="304"/>
      <c r="M2" s="304"/>
      <c r="N2" s="304"/>
      <c r="O2" s="304"/>
      <c r="P2" s="304"/>
      <c r="Q2" s="304"/>
      <c r="R2" s="1663" t="s">
        <v>111</v>
      </c>
      <c r="S2" s="1663"/>
      <c r="T2" s="1663"/>
      <c r="U2" s="1663"/>
      <c r="V2" s="1663"/>
      <c r="W2" s="1663"/>
      <c r="X2" s="1663"/>
      <c r="Y2" s="1663"/>
      <c r="Z2" s="1663"/>
      <c r="AA2" s="1663"/>
      <c r="AB2" s="1663"/>
      <c r="AC2" s="1663"/>
      <c r="AD2" s="1663"/>
      <c r="AE2" s="1663"/>
      <c r="AF2" s="1663"/>
      <c r="AG2" s="1663"/>
      <c r="AH2" s="1663"/>
      <c r="AI2" s="1663"/>
      <c r="AJ2" s="1663"/>
      <c r="AK2" s="1663"/>
      <c r="AL2" s="1663"/>
      <c r="AM2" s="1663"/>
      <c r="AN2" s="1663"/>
      <c r="AO2" s="1663"/>
      <c r="AP2" s="1663"/>
      <c r="AQ2" s="1663"/>
      <c r="AR2" s="1663"/>
      <c r="AS2" s="1663"/>
      <c r="AT2" s="1663"/>
      <c r="AU2" s="1663"/>
      <c r="AV2" s="1663"/>
      <c r="AW2" s="1663"/>
      <c r="AX2" s="302"/>
      <c r="AY2" s="6"/>
      <c r="AZ2" s="6"/>
      <c r="BA2" s="6"/>
      <c r="BB2" s="9"/>
      <c r="BC2" s="9"/>
      <c r="BD2" s="9"/>
      <c r="BE2" s="9"/>
      <c r="BF2" s="8"/>
      <c r="BG2" s="8"/>
      <c r="BH2" s="8"/>
      <c r="BI2" s="8"/>
    </row>
    <row r="3" spans="1:63" s="59" customFormat="1" ht="21" customHeight="1" x14ac:dyDescent="0.35">
      <c r="H3" s="6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1664" t="s">
        <v>113</v>
      </c>
      <c r="V3" s="1664"/>
      <c r="W3" s="1664"/>
      <c r="X3" s="1664"/>
      <c r="Y3" s="1664"/>
      <c r="Z3" s="1664"/>
      <c r="AA3" s="1664"/>
      <c r="AB3" s="1664"/>
      <c r="AC3" s="1664"/>
      <c r="AD3" s="1664"/>
      <c r="AE3" s="1664"/>
      <c r="AF3" s="1664"/>
      <c r="AG3" s="1664"/>
      <c r="AH3" s="1664"/>
      <c r="AI3" s="1664"/>
      <c r="AJ3" s="1664"/>
      <c r="AK3" s="1664"/>
      <c r="AL3" s="1664"/>
      <c r="AM3" s="1664"/>
      <c r="AN3" s="1664"/>
      <c r="AO3" s="1664"/>
      <c r="AP3" s="1664"/>
      <c r="AQ3" s="1664"/>
      <c r="AR3" s="1664"/>
      <c r="AS3" s="1664"/>
      <c r="AT3" s="1664"/>
      <c r="BC3" s="8"/>
      <c r="BD3" s="8"/>
      <c r="BE3" s="8"/>
      <c r="BF3" s="8"/>
      <c r="BG3" s="8"/>
      <c r="BH3" s="8"/>
      <c r="BI3" s="8"/>
    </row>
    <row r="4" spans="1:63" ht="22.2" customHeight="1" x14ac:dyDescent="0.35">
      <c r="A4" s="912" t="s">
        <v>231</v>
      </c>
      <c r="B4" s="913"/>
      <c r="C4" s="913"/>
      <c r="D4" s="913"/>
      <c r="E4" s="913"/>
      <c r="F4" s="913"/>
      <c r="G4" s="913"/>
      <c r="H4" s="914"/>
      <c r="I4" s="914"/>
      <c r="J4" s="915"/>
      <c r="K4" s="915"/>
      <c r="L4" s="306"/>
      <c r="M4" s="306"/>
      <c r="N4" s="306"/>
      <c r="O4" s="306"/>
      <c r="P4" s="306"/>
      <c r="Q4" s="306"/>
      <c r="R4" s="306"/>
      <c r="S4" s="306"/>
      <c r="T4" s="306"/>
      <c r="U4" s="1676" t="s">
        <v>115</v>
      </c>
      <c r="V4" s="1676"/>
      <c r="W4" s="1676"/>
      <c r="X4" s="1676"/>
      <c r="Y4" s="1676"/>
      <c r="Z4" s="1676"/>
      <c r="AA4" s="1676"/>
      <c r="AB4" s="1676"/>
      <c r="AC4" s="1676"/>
      <c r="AD4" s="1676"/>
      <c r="AE4" s="1676"/>
      <c r="AF4" s="1676"/>
      <c r="AG4" s="1676"/>
      <c r="AH4" s="1676"/>
      <c r="AI4" s="1676"/>
      <c r="AJ4" s="1676"/>
      <c r="AK4" s="1676"/>
      <c r="AL4" s="1676"/>
      <c r="AM4" s="1676"/>
      <c r="AN4" s="1676"/>
      <c r="AO4" s="1676"/>
      <c r="AP4" s="1676"/>
      <c r="AQ4" s="1676"/>
      <c r="AR4" s="1676"/>
      <c r="AS4" s="1676"/>
      <c r="AT4" s="1676"/>
      <c r="BA4" s="1671" t="s">
        <v>231</v>
      </c>
      <c r="BB4" s="1671"/>
      <c r="BC4" s="1671"/>
      <c r="BD4" s="1671"/>
      <c r="BE4" s="1671"/>
      <c r="BF4" s="1671"/>
      <c r="BG4" s="1671"/>
      <c r="BH4" s="1671"/>
      <c r="BI4" s="43"/>
      <c r="BJ4" s="909"/>
      <c r="BK4" s="909"/>
    </row>
    <row r="5" spans="1:63" ht="15.6" customHeight="1" x14ac:dyDescent="0.35">
      <c r="A5" s="914" t="s">
        <v>114</v>
      </c>
      <c r="B5" s="914"/>
      <c r="C5" s="914"/>
      <c r="D5" s="914"/>
      <c r="E5" s="914"/>
      <c r="F5" s="914"/>
      <c r="G5" s="914"/>
      <c r="H5" s="914"/>
      <c r="I5" s="914"/>
      <c r="J5" s="904"/>
      <c r="K5" s="904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4"/>
      <c r="AQ5" s="214"/>
      <c r="AR5" s="214"/>
      <c r="BA5" s="1672" t="s">
        <v>232</v>
      </c>
      <c r="BB5" s="1672"/>
      <c r="BC5" s="1672"/>
      <c r="BD5" s="1672"/>
      <c r="BE5" s="1672"/>
      <c r="BF5" s="1672"/>
      <c r="BG5" s="1672"/>
      <c r="BH5" s="1672"/>
      <c r="BI5" s="43"/>
      <c r="BJ5" s="910"/>
      <c r="BK5" s="910"/>
    </row>
    <row r="6" spans="1:63" ht="20.399999999999999" customHeight="1" x14ac:dyDescent="0.35">
      <c r="A6" s="914" t="s">
        <v>116</v>
      </c>
      <c r="B6" s="914"/>
      <c r="C6" s="914"/>
      <c r="D6" s="914"/>
      <c r="E6" s="914"/>
      <c r="F6" s="914"/>
      <c r="G6" s="914"/>
      <c r="H6" s="914"/>
      <c r="I6" s="914"/>
      <c r="J6" s="916"/>
      <c r="K6" s="916"/>
      <c r="L6" s="217"/>
      <c r="M6" s="217"/>
      <c r="N6" s="217"/>
      <c r="O6" s="217"/>
      <c r="P6" s="217"/>
      <c r="Q6" s="214"/>
      <c r="R6" s="217"/>
      <c r="S6" s="307"/>
      <c r="T6" s="307"/>
      <c r="U6" s="1677" t="s">
        <v>118</v>
      </c>
      <c r="V6" s="1677"/>
      <c r="W6" s="1677"/>
      <c r="X6" s="1677"/>
      <c r="Y6" s="1677"/>
      <c r="Z6" s="1677"/>
      <c r="AA6" s="1677"/>
      <c r="AB6" s="1677"/>
      <c r="AC6" s="1677"/>
      <c r="AD6" s="1677"/>
      <c r="AE6" s="1677"/>
      <c r="AF6" s="1677"/>
      <c r="AG6" s="1677"/>
      <c r="AH6" s="1677"/>
      <c r="AI6" s="1677"/>
      <c r="AJ6" s="1677"/>
      <c r="AK6" s="1677"/>
      <c r="AL6" s="1677"/>
      <c r="AM6" s="1677"/>
      <c r="AN6" s="1677"/>
      <c r="AO6" s="1677"/>
      <c r="AP6" s="1677"/>
      <c r="AQ6" s="1677"/>
      <c r="AR6" s="1677"/>
      <c r="AS6" s="1677"/>
      <c r="AT6" s="1677"/>
      <c r="BA6" s="1672" t="s">
        <v>233</v>
      </c>
      <c r="BB6" s="1672"/>
      <c r="BC6" s="1672"/>
      <c r="BD6" s="1672"/>
      <c r="BE6" s="1672"/>
      <c r="BF6" s="1672"/>
      <c r="BG6" s="1672"/>
      <c r="BH6" s="1672"/>
      <c r="BI6" s="43"/>
      <c r="BJ6" s="911"/>
      <c r="BK6" s="911"/>
    </row>
    <row r="7" spans="1:63" ht="20.399999999999999" customHeight="1" x14ac:dyDescent="0.35">
      <c r="A7" s="914" t="s">
        <v>117</v>
      </c>
      <c r="B7" s="914"/>
      <c r="C7" s="914"/>
      <c r="D7" s="914"/>
      <c r="E7" s="914"/>
      <c r="F7" s="914"/>
      <c r="G7" s="914"/>
      <c r="H7" s="914"/>
      <c r="I7" s="917"/>
      <c r="J7" s="916"/>
      <c r="K7" s="916"/>
      <c r="L7" s="217"/>
      <c r="M7" s="308"/>
      <c r="N7" s="217"/>
      <c r="O7" s="217"/>
      <c r="P7" s="217"/>
      <c r="Q7" s="214"/>
      <c r="R7" s="217"/>
      <c r="S7" s="307"/>
      <c r="T7" s="307"/>
      <c r="U7" s="903"/>
      <c r="V7" s="903"/>
      <c r="W7" s="903"/>
      <c r="X7" s="903"/>
      <c r="Y7" s="903"/>
      <c r="Z7" s="903"/>
      <c r="AA7" s="903"/>
      <c r="AB7" s="903"/>
      <c r="AC7" s="903"/>
      <c r="AD7" s="903"/>
      <c r="AE7" s="903"/>
      <c r="AF7" s="903"/>
      <c r="AG7" s="903"/>
      <c r="AH7" s="903"/>
      <c r="AI7" s="903"/>
      <c r="AJ7" s="903"/>
      <c r="AK7" s="903"/>
      <c r="AL7" s="903"/>
      <c r="AM7" s="903"/>
      <c r="AN7" s="903"/>
      <c r="AO7" s="903"/>
      <c r="AP7" s="903"/>
      <c r="AQ7" s="903"/>
      <c r="AR7" s="903"/>
      <c r="AS7" s="903"/>
      <c r="AT7" s="903"/>
      <c r="BA7" s="910"/>
      <c r="BB7" s="910"/>
      <c r="BC7" s="910"/>
      <c r="BD7" s="910"/>
      <c r="BE7" s="910"/>
      <c r="BF7" s="910"/>
      <c r="BG7" s="910"/>
      <c r="BH7" s="910"/>
      <c r="BI7" s="43"/>
      <c r="BJ7" s="911"/>
      <c r="BK7" s="911"/>
    </row>
    <row r="8" spans="1:63" ht="15.6" customHeight="1" x14ac:dyDescent="0.35">
      <c r="N8" s="309"/>
      <c r="O8" s="309"/>
      <c r="P8" s="309"/>
      <c r="Q8" s="309"/>
      <c r="R8" s="309"/>
      <c r="S8" s="309"/>
      <c r="T8" s="309"/>
      <c r="U8" s="1678" t="s">
        <v>243</v>
      </c>
      <c r="V8" s="1679"/>
      <c r="W8" s="1679"/>
      <c r="X8" s="1679"/>
      <c r="Y8" s="1679"/>
      <c r="Z8" s="1679"/>
      <c r="AA8" s="1679"/>
      <c r="AB8" s="1679"/>
      <c r="AC8" s="1679"/>
      <c r="AD8" s="1679"/>
      <c r="AE8" s="1679"/>
      <c r="AF8" s="1679"/>
      <c r="AG8" s="1679"/>
      <c r="AH8" s="1679"/>
      <c r="AI8" s="1679"/>
      <c r="AJ8" s="1679"/>
      <c r="AK8" s="1679"/>
      <c r="AL8" s="1679"/>
      <c r="AM8" s="1679"/>
      <c r="AN8" s="1679"/>
      <c r="AO8" s="1679"/>
      <c r="AP8" s="1679"/>
      <c r="AQ8" s="1679"/>
      <c r="AR8" s="1679"/>
      <c r="AS8" s="1679"/>
      <c r="AT8" s="1679"/>
      <c r="BA8" s="1673" t="s">
        <v>101</v>
      </c>
      <c r="BB8" s="1673"/>
      <c r="BC8" s="1673"/>
      <c r="BD8" s="1673"/>
      <c r="BE8" s="1673"/>
      <c r="BF8" s="1673"/>
      <c r="BG8" s="1673"/>
      <c r="BH8" s="1673"/>
      <c r="BI8" s="1673"/>
      <c r="BJ8" s="1673"/>
      <c r="BK8" s="1673"/>
    </row>
    <row r="9" spans="1:63" ht="15.6" customHeight="1" x14ac:dyDescent="0.35">
      <c r="A9" s="914" t="s">
        <v>119</v>
      </c>
      <c r="B9" s="914"/>
      <c r="C9" s="914"/>
      <c r="D9" s="914"/>
      <c r="E9" s="914"/>
      <c r="F9" s="914"/>
      <c r="G9" s="914"/>
      <c r="H9" s="914"/>
      <c r="I9" s="917"/>
      <c r="J9" s="916"/>
      <c r="K9" s="916"/>
      <c r="L9" s="217"/>
      <c r="M9" s="217"/>
      <c r="N9" s="217"/>
      <c r="O9" s="308"/>
      <c r="P9" s="308"/>
      <c r="Q9" s="308"/>
      <c r="R9" s="308"/>
      <c r="S9" s="308"/>
      <c r="T9" s="308"/>
      <c r="U9" s="1613" t="s">
        <v>122</v>
      </c>
      <c r="V9" s="1613"/>
      <c r="W9" s="1613"/>
      <c r="X9" s="1613"/>
      <c r="Y9" s="1613"/>
      <c r="Z9" s="1613"/>
      <c r="AA9" s="1613"/>
      <c r="AB9" s="1613"/>
      <c r="AC9" s="1613"/>
      <c r="AD9" s="1613"/>
      <c r="AE9" s="1613"/>
      <c r="AF9" s="1613"/>
      <c r="AG9" s="1613"/>
      <c r="AH9" s="1613"/>
      <c r="AI9" s="1613"/>
      <c r="AJ9" s="1613"/>
      <c r="AK9" s="1613"/>
      <c r="AL9" s="1613"/>
      <c r="AM9" s="1613"/>
      <c r="AN9" s="1613"/>
      <c r="AO9" s="1613"/>
      <c r="AP9" s="1613"/>
      <c r="AQ9" s="1613"/>
      <c r="AR9" s="1613"/>
      <c r="AS9" s="1613"/>
      <c r="AT9" s="1613"/>
      <c r="BA9" s="1674" t="s">
        <v>234</v>
      </c>
      <c r="BB9" s="1674"/>
      <c r="BC9" s="1674"/>
      <c r="BD9" s="1674"/>
      <c r="BE9" s="1674"/>
      <c r="BF9" s="1674"/>
      <c r="BG9" s="1674"/>
      <c r="BH9" s="1674"/>
      <c r="BI9" s="1674"/>
      <c r="BJ9" s="1674"/>
      <c r="BK9" s="1674"/>
    </row>
    <row r="10" spans="1:63" ht="15.6" customHeight="1" x14ac:dyDescent="0.35">
      <c r="A10" s="206" t="s">
        <v>121</v>
      </c>
      <c r="B10" s="56"/>
      <c r="C10" s="56"/>
      <c r="D10" s="56"/>
      <c r="E10" s="914"/>
      <c r="F10" s="914"/>
      <c r="G10" s="914"/>
      <c r="H10" s="914"/>
      <c r="I10" s="918"/>
      <c r="J10" s="914"/>
      <c r="K10" s="916"/>
      <c r="L10" s="217"/>
      <c r="M10" s="217"/>
      <c r="N10" s="217"/>
      <c r="O10" s="217"/>
      <c r="P10" s="217"/>
      <c r="Q10" s="217"/>
      <c r="R10" s="310" t="s">
        <v>235</v>
      </c>
      <c r="S10" s="310"/>
      <c r="T10" s="310"/>
      <c r="U10" s="1665" t="s">
        <v>244</v>
      </c>
      <c r="V10" s="1665"/>
      <c r="W10" s="1665"/>
      <c r="X10" s="1665"/>
      <c r="Y10" s="1665"/>
      <c r="Z10" s="1665"/>
      <c r="AA10" s="1665"/>
      <c r="AB10" s="1665"/>
      <c r="AC10" s="1665"/>
      <c r="AD10" s="1665"/>
      <c r="AE10" s="1665"/>
      <c r="AF10" s="1665"/>
      <c r="AG10" s="1665"/>
      <c r="AH10" s="1665"/>
      <c r="AI10" s="1665"/>
      <c r="AJ10" s="1665"/>
      <c r="AK10" s="1665"/>
      <c r="AL10" s="1665"/>
      <c r="AM10" s="1665"/>
      <c r="AN10" s="1665"/>
      <c r="AO10" s="1665"/>
      <c r="AP10" s="1665"/>
      <c r="AQ10" s="1665"/>
      <c r="AR10" s="1665"/>
      <c r="AS10" s="1665"/>
      <c r="AT10" s="1665"/>
      <c r="AU10" s="292"/>
      <c r="AV10" s="292"/>
      <c r="AW10" s="292"/>
      <c r="AX10" s="292"/>
      <c r="AY10" s="292"/>
      <c r="AZ10" s="292"/>
    </row>
    <row r="11" spans="1:63" ht="24.6" x14ac:dyDescent="0.4">
      <c r="N11" s="217"/>
      <c r="O11" s="311"/>
      <c r="P11" s="311"/>
      <c r="Q11" s="311"/>
      <c r="R11" s="311"/>
      <c r="S11" s="311"/>
      <c r="T11" s="311"/>
      <c r="U11" s="1666" t="s">
        <v>194</v>
      </c>
      <c r="V11" s="1666"/>
      <c r="W11" s="1666"/>
      <c r="X11" s="1666"/>
      <c r="Y11" s="1666"/>
      <c r="Z11" s="1666"/>
      <c r="AA11" s="1666"/>
      <c r="AB11" s="1666"/>
      <c r="AC11" s="1666"/>
      <c r="AD11" s="1666"/>
      <c r="AE11" s="1666"/>
      <c r="AF11" s="1666"/>
      <c r="AG11" s="1666"/>
      <c r="AH11" s="1666"/>
      <c r="AI11" s="1666"/>
      <c r="AJ11" s="1666"/>
      <c r="AK11" s="1666"/>
      <c r="AL11" s="1666"/>
      <c r="AM11" s="1666"/>
      <c r="AN11" s="1666"/>
      <c r="AO11" s="1666"/>
      <c r="AP11" s="1666"/>
      <c r="AQ11" s="1666"/>
      <c r="AR11" s="1666"/>
      <c r="AS11" s="1666"/>
      <c r="AT11" s="1666"/>
      <c r="AU11" s="214"/>
      <c r="AV11" s="214"/>
      <c r="AW11" s="214"/>
      <c r="AX11" s="214"/>
      <c r="AY11" s="214"/>
      <c r="AZ11" s="214"/>
    </row>
    <row r="12" spans="1:63" ht="24.6" x14ac:dyDescent="0.4">
      <c r="A12" s="214"/>
      <c r="B12" s="214"/>
      <c r="C12" s="214"/>
      <c r="D12" s="214"/>
      <c r="E12" s="214"/>
      <c r="F12" s="214"/>
      <c r="G12" s="214"/>
      <c r="H12" s="214"/>
      <c r="I12" s="218"/>
      <c r="J12" s="214"/>
      <c r="K12" s="217"/>
      <c r="L12" s="217"/>
      <c r="M12" s="217"/>
      <c r="N12" s="217"/>
      <c r="O12" s="311"/>
      <c r="P12" s="311"/>
      <c r="Q12" s="311"/>
      <c r="R12" s="311"/>
      <c r="S12" s="311"/>
      <c r="T12" s="311"/>
      <c r="U12" s="1666" t="s">
        <v>195</v>
      </c>
      <c r="V12" s="1666"/>
      <c r="W12" s="1666"/>
      <c r="X12" s="1666"/>
      <c r="Y12" s="1666"/>
      <c r="Z12" s="1666"/>
      <c r="AA12" s="1666"/>
      <c r="AB12" s="1666"/>
      <c r="AC12" s="1666"/>
      <c r="AD12" s="1666"/>
      <c r="AE12" s="1666"/>
      <c r="AF12" s="1666"/>
      <c r="AG12" s="1666"/>
      <c r="AH12" s="1666"/>
      <c r="AI12" s="1666"/>
      <c r="AJ12" s="1666"/>
      <c r="AK12" s="1666"/>
      <c r="AL12" s="1666"/>
      <c r="AM12" s="1666"/>
      <c r="AN12" s="1666"/>
      <c r="AO12" s="1666"/>
      <c r="AP12" s="1666"/>
      <c r="AQ12" s="1666"/>
      <c r="AR12" s="1666"/>
      <c r="AS12" s="1666"/>
      <c r="AT12" s="1666"/>
      <c r="AU12" s="214"/>
      <c r="AV12" s="214"/>
      <c r="AW12" s="214"/>
      <c r="AX12" s="214"/>
      <c r="AY12" s="214"/>
      <c r="AZ12" s="214"/>
      <c r="BA12" s="214"/>
    </row>
    <row r="13" spans="1:63" ht="24" customHeight="1" x14ac:dyDescent="0.4">
      <c r="A13" s="214"/>
      <c r="B13" s="214"/>
      <c r="C13" s="214"/>
      <c r="D13" s="214"/>
      <c r="E13" s="214"/>
      <c r="F13" s="214"/>
      <c r="G13" s="214"/>
      <c r="H13" s="214"/>
      <c r="I13" s="218"/>
      <c r="J13" s="214"/>
      <c r="K13" s="217"/>
      <c r="L13" s="217"/>
      <c r="M13" s="217"/>
      <c r="N13" s="217"/>
      <c r="O13" s="311"/>
      <c r="P13" s="311"/>
      <c r="Q13" s="311"/>
      <c r="R13" s="311"/>
      <c r="S13" s="311"/>
      <c r="T13" s="311"/>
      <c r="U13" s="1666" t="s">
        <v>124</v>
      </c>
      <c r="V13" s="1666"/>
      <c r="W13" s="1666"/>
      <c r="X13" s="1666"/>
      <c r="Y13" s="1666"/>
      <c r="Z13" s="1666"/>
      <c r="AA13" s="1666"/>
      <c r="AB13" s="1666"/>
      <c r="AC13" s="1666"/>
      <c r="AD13" s="1666"/>
      <c r="AE13" s="1666"/>
      <c r="AF13" s="1666"/>
      <c r="AG13" s="1666"/>
      <c r="AH13" s="1666"/>
      <c r="AI13" s="1666"/>
      <c r="AJ13" s="1666"/>
      <c r="AK13" s="1666"/>
      <c r="AL13" s="1666"/>
      <c r="AM13" s="1666"/>
      <c r="AN13" s="1666"/>
      <c r="AO13" s="1666"/>
      <c r="AP13" s="1666"/>
      <c r="AQ13" s="1666"/>
      <c r="AR13" s="1666"/>
      <c r="AS13" s="1666"/>
      <c r="AT13" s="1666"/>
      <c r="AU13" s="214"/>
      <c r="AV13" s="214"/>
      <c r="AW13" s="214"/>
      <c r="AX13" s="214"/>
      <c r="AY13" s="214"/>
      <c r="AZ13" s="214"/>
      <c r="BA13" s="214"/>
    </row>
    <row r="14" spans="1:63" ht="24" customHeight="1" x14ac:dyDescent="0.4">
      <c r="A14" s="214"/>
      <c r="B14" s="214"/>
      <c r="C14" s="214"/>
      <c r="D14" s="214"/>
      <c r="E14" s="214"/>
      <c r="F14" s="214"/>
      <c r="G14" s="214"/>
      <c r="H14" s="214"/>
      <c r="I14" s="218"/>
      <c r="J14" s="214"/>
      <c r="K14" s="217"/>
      <c r="L14" s="217"/>
      <c r="M14" s="217"/>
      <c r="N14" s="217"/>
      <c r="O14" s="311"/>
      <c r="P14" s="311"/>
      <c r="Q14" s="311"/>
      <c r="R14" s="311"/>
      <c r="S14" s="311"/>
      <c r="T14" s="311"/>
      <c r="U14" s="902"/>
      <c r="V14" s="902"/>
      <c r="W14" s="902"/>
      <c r="X14" s="902"/>
      <c r="Y14" s="902"/>
      <c r="Z14" s="902"/>
      <c r="AA14" s="902"/>
      <c r="AB14" s="902"/>
      <c r="AC14" s="902"/>
      <c r="AD14" s="902"/>
      <c r="AE14" s="902"/>
      <c r="AF14" s="902"/>
      <c r="AG14" s="902"/>
      <c r="AH14" s="902"/>
      <c r="AI14" s="902"/>
      <c r="AJ14" s="902"/>
      <c r="AK14" s="902"/>
      <c r="AL14" s="902"/>
      <c r="AM14" s="902"/>
      <c r="AN14" s="902"/>
      <c r="AO14" s="902"/>
      <c r="AP14" s="902"/>
      <c r="AQ14" s="902"/>
      <c r="AR14" s="902"/>
      <c r="AS14" s="902"/>
      <c r="AT14" s="902"/>
      <c r="AU14" s="214"/>
      <c r="AV14" s="214"/>
      <c r="AW14" s="214"/>
      <c r="AX14" s="214"/>
      <c r="AY14" s="214"/>
      <c r="AZ14" s="214"/>
      <c r="BA14" s="214"/>
    </row>
    <row r="15" spans="1:63" s="921" customFormat="1" ht="16.8" customHeight="1" x14ac:dyDescent="0.35">
      <c r="A15" s="919"/>
      <c r="B15" s="919"/>
      <c r="C15" s="919"/>
      <c r="D15" s="919"/>
      <c r="E15" s="919"/>
      <c r="F15" s="919"/>
      <c r="G15" s="1680" t="s">
        <v>287</v>
      </c>
      <c r="H15" s="1680"/>
      <c r="I15" s="1680"/>
      <c r="J15" s="1680"/>
      <c r="K15" s="1680"/>
      <c r="L15" s="1680"/>
      <c r="M15" s="1680"/>
      <c r="N15" s="1680"/>
      <c r="O15" s="1680"/>
      <c r="P15" s="1680"/>
      <c r="Q15" s="1680"/>
      <c r="R15" s="1680"/>
      <c r="S15" s="1680"/>
      <c r="T15" s="1680"/>
      <c r="U15" s="1680"/>
      <c r="V15" s="1680"/>
      <c r="W15" s="1680"/>
      <c r="X15" s="1680"/>
      <c r="Y15" s="919"/>
      <c r="Z15" s="919"/>
      <c r="AA15" s="919"/>
      <c r="AB15" s="919"/>
      <c r="AC15" s="919"/>
      <c r="AD15" s="919"/>
      <c r="AE15" s="919"/>
      <c r="AF15" s="919"/>
      <c r="AG15" s="919"/>
      <c r="AH15" s="919"/>
      <c r="AI15" s="1680" t="s">
        <v>288</v>
      </c>
      <c r="AJ15" s="1680"/>
      <c r="AK15" s="1680"/>
      <c r="AL15" s="1680"/>
      <c r="AM15" s="1680"/>
      <c r="AN15" s="1680"/>
      <c r="AO15" s="1680"/>
      <c r="AP15" s="1680"/>
      <c r="AQ15" s="1680"/>
      <c r="AR15" s="1680"/>
      <c r="AS15" s="1680"/>
      <c r="AT15" s="1680"/>
      <c r="AU15" s="1680"/>
      <c r="AV15" s="1680"/>
      <c r="AW15" s="1680"/>
      <c r="AX15" s="1680"/>
      <c r="AY15" s="1680"/>
      <c r="AZ15" s="1680"/>
      <c r="BA15" s="920"/>
    </row>
    <row r="16" spans="1:63" s="921" customFormat="1" ht="7.2" customHeight="1" x14ac:dyDescent="0.35">
      <c r="A16" s="919"/>
      <c r="B16" s="919"/>
      <c r="C16" s="919"/>
      <c r="D16" s="919"/>
      <c r="E16" s="919"/>
      <c r="F16" s="919"/>
      <c r="G16" s="919"/>
      <c r="H16" s="919"/>
      <c r="I16" s="922"/>
      <c r="J16" s="919"/>
      <c r="K16" s="923"/>
      <c r="L16" s="924"/>
      <c r="M16" s="924"/>
      <c r="N16" s="924"/>
      <c r="O16" s="924"/>
      <c r="P16" s="924"/>
      <c r="Q16" s="924"/>
      <c r="R16" s="924"/>
      <c r="S16" s="925"/>
      <c r="T16" s="925"/>
      <c r="U16" s="925"/>
      <c r="V16" s="925"/>
      <c r="W16" s="925"/>
      <c r="X16" s="925"/>
      <c r="Y16" s="925"/>
      <c r="Z16" s="925"/>
      <c r="AA16" s="925"/>
      <c r="AB16" s="925"/>
      <c r="AC16" s="925"/>
      <c r="AD16" s="925"/>
      <c r="AE16" s="925"/>
      <c r="AF16" s="925"/>
      <c r="AG16" s="924"/>
      <c r="AH16" s="924"/>
      <c r="AI16" s="924"/>
      <c r="AJ16" s="924"/>
      <c r="AK16" s="924"/>
      <c r="AL16" s="924"/>
      <c r="AM16" s="924"/>
      <c r="AN16" s="919"/>
      <c r="AO16" s="919"/>
      <c r="AP16" s="919"/>
      <c r="AQ16" s="919"/>
      <c r="AR16" s="919"/>
      <c r="AS16" s="919"/>
      <c r="AT16" s="919"/>
      <c r="AU16" s="919"/>
      <c r="AV16" s="919"/>
      <c r="AW16" s="919"/>
      <c r="AX16" s="919"/>
      <c r="AY16" s="919"/>
      <c r="AZ16" s="919"/>
      <c r="BA16" s="920"/>
      <c r="BB16" s="919"/>
      <c r="BC16" s="919"/>
    </row>
    <row r="17" spans="1:62" s="921" customFormat="1" ht="15.6" customHeight="1" x14ac:dyDescent="0.35">
      <c r="A17" s="919"/>
      <c r="B17" s="919"/>
      <c r="C17" s="919"/>
      <c r="D17" s="919"/>
      <c r="E17" s="919"/>
      <c r="F17" s="919"/>
      <c r="G17" s="1680" t="s">
        <v>289</v>
      </c>
      <c r="H17" s="1680"/>
      <c r="I17" s="1680"/>
      <c r="J17" s="1680"/>
      <c r="K17" s="1680"/>
      <c r="L17" s="1680"/>
      <c r="M17" s="1680"/>
      <c r="N17" s="1680"/>
      <c r="O17" s="1680"/>
      <c r="P17" s="1680"/>
      <c r="Q17" s="1680"/>
      <c r="R17" s="1680"/>
      <c r="S17" s="1680"/>
      <c r="T17" s="1680"/>
      <c r="U17" s="1680"/>
      <c r="V17" s="1680"/>
      <c r="W17" s="1680"/>
      <c r="X17" s="1680"/>
      <c r="Y17" s="919"/>
      <c r="Z17" s="919"/>
      <c r="AA17" s="919"/>
      <c r="AB17" s="919"/>
      <c r="AC17" s="919"/>
      <c r="AD17" s="919"/>
      <c r="AE17" s="919"/>
      <c r="AF17" s="919"/>
      <c r="AG17" s="919"/>
      <c r="AH17" s="919"/>
      <c r="AI17" s="1680" t="s">
        <v>290</v>
      </c>
      <c r="AJ17" s="1680"/>
      <c r="AK17" s="1680"/>
      <c r="AL17" s="1680"/>
      <c r="AM17" s="1680"/>
      <c r="AN17" s="1680"/>
      <c r="AO17" s="1680"/>
      <c r="AP17" s="1680"/>
      <c r="AQ17" s="1680"/>
      <c r="AR17" s="1680"/>
      <c r="AS17" s="1680"/>
      <c r="AT17" s="1680"/>
      <c r="AU17" s="1680"/>
      <c r="AV17" s="1680"/>
      <c r="AW17" s="1680"/>
      <c r="AX17" s="1680"/>
      <c r="AY17" s="1680"/>
      <c r="AZ17" s="1680"/>
      <c r="BA17" s="1680"/>
      <c r="BB17" s="1680"/>
      <c r="BC17" s="1680"/>
      <c r="BD17" s="1680"/>
      <c r="BE17" s="1680"/>
      <c r="BF17" s="1680"/>
      <c r="BG17" s="1680"/>
      <c r="BH17" s="1680"/>
      <c r="BI17" s="1680"/>
    </row>
    <row r="18" spans="1:62" s="921" customFormat="1" ht="7.2" customHeight="1" x14ac:dyDescent="0.35">
      <c r="A18" s="919"/>
      <c r="B18" s="919"/>
      <c r="C18" s="919"/>
      <c r="D18" s="919"/>
      <c r="E18" s="919"/>
      <c r="F18" s="919"/>
      <c r="G18" s="919"/>
      <c r="H18" s="919"/>
      <c r="I18" s="919"/>
      <c r="J18" s="919"/>
      <c r="K18" s="926" t="s">
        <v>129</v>
      </c>
      <c r="L18" s="926"/>
      <c r="M18" s="926"/>
      <c r="N18" s="926"/>
      <c r="O18" s="926"/>
      <c r="P18" s="926"/>
      <c r="Q18" s="926"/>
      <c r="R18" s="926"/>
      <c r="S18" s="926"/>
      <c r="T18" s="919"/>
      <c r="U18" s="919"/>
      <c r="V18" s="919"/>
      <c r="W18" s="919"/>
      <c r="X18" s="919"/>
      <c r="Y18" s="919"/>
      <c r="Z18" s="919"/>
      <c r="AA18" s="919"/>
      <c r="AB18" s="919"/>
      <c r="AC18" s="919"/>
      <c r="AD18" s="919"/>
      <c r="AE18" s="919"/>
      <c r="AF18" s="919"/>
      <c r="AG18" s="919"/>
      <c r="AH18" s="919"/>
      <c r="AI18" s="919"/>
      <c r="AJ18" s="919"/>
      <c r="AK18" s="919"/>
      <c r="AL18" s="919"/>
      <c r="AM18" s="919"/>
      <c r="AN18" s="919"/>
      <c r="AO18" s="919"/>
      <c r="AP18" s="919"/>
      <c r="AQ18" s="919"/>
      <c r="AR18" s="919"/>
      <c r="AS18" s="919"/>
      <c r="AT18" s="919"/>
      <c r="AU18" s="919"/>
      <c r="AV18" s="919"/>
      <c r="AW18" s="919"/>
      <c r="AX18" s="919"/>
      <c r="AY18" s="919"/>
      <c r="AZ18" s="919"/>
      <c r="BA18" s="920"/>
      <c r="BB18" s="919"/>
      <c r="BC18" s="919"/>
    </row>
    <row r="19" spans="1:62" s="921" customFormat="1" ht="18" x14ac:dyDescent="0.35">
      <c r="A19" s="919"/>
      <c r="B19" s="919"/>
      <c r="C19" s="919"/>
      <c r="D19" s="919"/>
      <c r="E19" s="924"/>
      <c r="F19" s="919"/>
      <c r="G19" s="1680" t="s">
        <v>291</v>
      </c>
      <c r="H19" s="1680"/>
      <c r="I19" s="1680"/>
      <c r="J19" s="1680"/>
      <c r="K19" s="1680"/>
      <c r="L19" s="1680"/>
      <c r="M19" s="1680"/>
      <c r="N19" s="1680"/>
      <c r="O19" s="1680"/>
      <c r="P19" s="1680"/>
      <c r="Q19" s="1680"/>
      <c r="R19" s="1680"/>
      <c r="S19" s="1680"/>
      <c r="T19" s="1680"/>
      <c r="U19" s="1680"/>
      <c r="V19" s="1680"/>
      <c r="W19" s="1680"/>
      <c r="X19" s="1680"/>
      <c r="Y19" s="919"/>
      <c r="Z19" s="919"/>
      <c r="AA19" s="919"/>
      <c r="AB19" s="919"/>
      <c r="AC19" s="919"/>
      <c r="AD19" s="919"/>
      <c r="AE19" s="919"/>
      <c r="AF19" s="919"/>
      <c r="AG19" s="919"/>
      <c r="AH19" s="919"/>
      <c r="AI19" s="1680" t="s">
        <v>292</v>
      </c>
      <c r="AJ19" s="1680"/>
      <c r="AK19" s="1680"/>
      <c r="AL19" s="1680"/>
      <c r="AM19" s="1680"/>
      <c r="AN19" s="1680"/>
      <c r="AO19" s="1680"/>
      <c r="AP19" s="1680"/>
      <c r="AQ19" s="1680"/>
      <c r="AR19" s="1680"/>
      <c r="AS19" s="1680"/>
      <c r="AT19" s="1680"/>
      <c r="AU19" s="1680"/>
      <c r="AV19" s="1680"/>
      <c r="AW19" s="1680"/>
      <c r="AX19" s="1680"/>
      <c r="AY19" s="1680"/>
      <c r="AZ19" s="1680"/>
      <c r="BA19" s="920"/>
      <c r="BB19" s="923"/>
      <c r="BC19" s="923"/>
    </row>
    <row r="20" spans="1:62" s="921" customFormat="1" ht="8.4" customHeight="1" x14ac:dyDescent="0.35">
      <c r="A20" s="919"/>
      <c r="B20" s="919"/>
      <c r="C20" s="919"/>
      <c r="D20" s="919"/>
      <c r="E20" s="919"/>
      <c r="F20" s="919"/>
      <c r="G20" s="919"/>
      <c r="H20" s="919"/>
      <c r="I20" s="919"/>
      <c r="J20" s="919"/>
      <c r="K20" s="919"/>
      <c r="L20" s="919"/>
      <c r="M20" s="919"/>
      <c r="N20" s="919"/>
      <c r="O20" s="919"/>
      <c r="P20" s="919"/>
      <c r="Q20" s="919"/>
      <c r="R20" s="919"/>
      <c r="S20" s="919"/>
      <c r="T20" s="919"/>
      <c r="U20" s="919"/>
      <c r="V20" s="919"/>
      <c r="W20" s="919"/>
      <c r="X20" s="919"/>
      <c r="Y20" s="919"/>
      <c r="Z20" s="919"/>
      <c r="AA20" s="919"/>
      <c r="AB20" s="919"/>
      <c r="AC20" s="919"/>
      <c r="AD20" s="919"/>
      <c r="AE20" s="919"/>
      <c r="AF20" s="919"/>
      <c r="AG20" s="919"/>
      <c r="AH20" s="919"/>
      <c r="AI20" s="919"/>
      <c r="AJ20" s="919"/>
      <c r="AK20" s="919"/>
      <c r="AL20" s="919"/>
      <c r="AM20" s="919"/>
      <c r="AN20" s="919"/>
      <c r="AO20" s="919"/>
      <c r="AP20" s="919"/>
      <c r="AQ20" s="919"/>
      <c r="AR20" s="919"/>
      <c r="AS20" s="919"/>
      <c r="AT20" s="919"/>
      <c r="AU20" s="919"/>
      <c r="AV20" s="919"/>
      <c r="AW20" s="919"/>
      <c r="AX20" s="919"/>
      <c r="AY20" s="919"/>
      <c r="AZ20" s="919"/>
      <c r="BA20" s="920"/>
    </row>
    <row r="21" spans="1:62" s="921" customFormat="1" ht="18" x14ac:dyDescent="0.35">
      <c r="A21" s="919"/>
      <c r="B21" s="926"/>
      <c r="C21" s="926"/>
      <c r="D21" s="926"/>
      <c r="E21" s="926"/>
      <c r="F21" s="926"/>
      <c r="G21" s="1660" t="s">
        <v>293</v>
      </c>
      <c r="H21" s="1660"/>
      <c r="I21" s="1660"/>
      <c r="J21" s="1660"/>
      <c r="K21" s="1660"/>
      <c r="L21" s="1660"/>
      <c r="M21" s="1660"/>
      <c r="N21" s="1660"/>
      <c r="O21" s="1660"/>
      <c r="P21" s="1660"/>
      <c r="Q21" s="1660"/>
      <c r="R21" s="1660"/>
      <c r="S21" s="1660"/>
      <c r="T21" s="1660"/>
      <c r="U21" s="1660"/>
      <c r="V21" s="1660"/>
      <c r="W21" s="1660"/>
      <c r="X21" s="1660"/>
      <c r="Y21" s="926"/>
      <c r="Z21" s="926"/>
      <c r="AA21" s="926"/>
      <c r="AB21" s="926"/>
      <c r="AC21" s="926"/>
      <c r="AD21" s="926"/>
      <c r="AE21" s="926"/>
      <c r="AF21" s="919"/>
      <c r="AG21" s="927"/>
      <c r="AH21" s="927"/>
      <c r="AI21" s="1661" t="s">
        <v>294</v>
      </c>
      <c r="AJ21" s="1661"/>
      <c r="AK21" s="1661"/>
      <c r="AL21" s="1661"/>
      <c r="AM21" s="1661"/>
      <c r="AN21" s="1661"/>
      <c r="AO21" s="1661"/>
      <c r="AP21" s="1661"/>
      <c r="AQ21" s="1661"/>
      <c r="AR21" s="1661"/>
      <c r="AS21" s="1661"/>
      <c r="AT21" s="1661"/>
      <c r="AU21" s="1661"/>
      <c r="AV21" s="1661"/>
      <c r="AW21" s="1661"/>
      <c r="AX21" s="1661"/>
      <c r="AY21" s="1661"/>
      <c r="AZ21" s="1661"/>
      <c r="BA21" s="920"/>
    </row>
    <row r="22" spans="1:62" s="70" customFormat="1" ht="15.6" x14ac:dyDescent="0.3">
      <c r="A22" s="219"/>
      <c r="B22" s="222"/>
      <c r="C22" s="222"/>
      <c r="D22" s="222"/>
      <c r="E22" s="222"/>
      <c r="F22" s="222"/>
      <c r="G22" s="295"/>
      <c r="H22" s="295"/>
      <c r="I22" s="295"/>
      <c r="J22" s="295"/>
      <c r="K22" s="295"/>
      <c r="L22" s="295"/>
      <c r="M22" s="295"/>
      <c r="N22" s="295"/>
      <c r="O22" s="295"/>
      <c r="P22" s="295"/>
      <c r="Q22" s="295"/>
      <c r="R22" s="295"/>
      <c r="S22" s="295"/>
      <c r="T22" s="295"/>
      <c r="U22" s="295"/>
      <c r="V22" s="295"/>
      <c r="W22" s="295"/>
      <c r="X22" s="295"/>
      <c r="Y22" s="222"/>
      <c r="Z22" s="222"/>
      <c r="AA22" s="222"/>
      <c r="AB22" s="222"/>
      <c r="AC22" s="222"/>
      <c r="AD22" s="222"/>
      <c r="AE22" s="222"/>
      <c r="AF22" s="219"/>
      <c r="AG22" s="223"/>
      <c r="AH22" s="223"/>
      <c r="AI22" s="296"/>
      <c r="AJ22" s="296"/>
      <c r="AK22" s="296"/>
      <c r="AL22" s="296"/>
      <c r="AM22" s="296"/>
      <c r="AN22" s="296"/>
      <c r="AO22" s="296"/>
      <c r="AP22" s="296"/>
      <c r="AQ22" s="296"/>
      <c r="AR22" s="296"/>
      <c r="AS22" s="296"/>
      <c r="AT22" s="296"/>
      <c r="AU22" s="296"/>
      <c r="AV22" s="296"/>
      <c r="AW22" s="296"/>
      <c r="AX22" s="296"/>
      <c r="AY22" s="296"/>
      <c r="AZ22" s="296"/>
      <c r="BA22" s="220"/>
      <c r="BB22" s="221"/>
      <c r="BC22" s="221"/>
      <c r="BD22" s="221"/>
      <c r="BE22" s="221"/>
      <c r="BF22" s="221"/>
      <c r="BG22" s="221"/>
      <c r="BH22" s="221"/>
      <c r="BI22" s="221"/>
    </row>
    <row r="23" spans="1:62" ht="24.6" customHeight="1" thickBot="1" x14ac:dyDescent="0.35">
      <c r="A23" s="1682" t="s">
        <v>136</v>
      </c>
      <c r="B23" s="1682"/>
      <c r="C23" s="1682"/>
      <c r="D23" s="1682"/>
      <c r="E23" s="1682"/>
      <c r="F23" s="1682"/>
      <c r="G23" s="1682"/>
      <c r="H23" s="1682"/>
      <c r="I23" s="1682"/>
      <c r="J23" s="1682"/>
      <c r="K23" s="1682"/>
      <c r="L23" s="1682"/>
      <c r="M23" s="1682"/>
      <c r="N23" s="1682"/>
      <c r="O23" s="1682"/>
      <c r="P23" s="1682"/>
      <c r="Q23" s="1682"/>
      <c r="R23" s="1682"/>
      <c r="S23" s="1682"/>
      <c r="T23" s="1682"/>
      <c r="U23" s="1682"/>
      <c r="V23" s="1682"/>
      <c r="W23" s="1682"/>
      <c r="X23" s="1682"/>
      <c r="Y23" s="1682"/>
      <c r="Z23" s="1682"/>
      <c r="AA23" s="1682"/>
      <c r="AB23" s="1682"/>
      <c r="AC23" s="1682"/>
      <c r="AD23" s="1682"/>
      <c r="AE23" s="1682"/>
      <c r="AF23" s="1682"/>
      <c r="AG23" s="1682"/>
      <c r="AH23" s="1682"/>
      <c r="AI23" s="1682"/>
      <c r="AJ23" s="1682"/>
      <c r="AK23" s="1682"/>
      <c r="AL23" s="1682"/>
      <c r="AM23" s="1682"/>
      <c r="AN23" s="1682"/>
      <c r="AO23" s="1682"/>
      <c r="AP23" s="1682"/>
      <c r="AQ23" s="1682"/>
      <c r="AR23" s="1682"/>
      <c r="AS23" s="1682"/>
      <c r="AT23" s="1682"/>
      <c r="AU23" s="1682"/>
      <c r="AV23" s="1682"/>
      <c r="AW23" s="1682"/>
      <c r="AX23" s="294"/>
      <c r="AY23" s="1681" t="s">
        <v>236</v>
      </c>
      <c r="AZ23" s="1681"/>
      <c r="BA23" s="1681"/>
      <c r="BB23" s="1681"/>
      <c r="BC23" s="1681"/>
      <c r="BD23" s="1681"/>
      <c r="BE23" s="1681"/>
      <c r="BF23" s="1681"/>
      <c r="BG23" s="1681"/>
      <c r="BH23" s="1681"/>
      <c r="BI23" s="1681"/>
      <c r="BJ23" s="293"/>
    </row>
    <row r="24" spans="1:62" s="78" customFormat="1" ht="16.2" thickBot="1" x14ac:dyDescent="0.35">
      <c r="A24" s="1683" t="s">
        <v>138</v>
      </c>
      <c r="B24" s="1645" t="s">
        <v>139</v>
      </c>
      <c r="C24" s="1646"/>
      <c r="D24" s="1646"/>
      <c r="E24" s="1646"/>
      <c r="F24" s="1646"/>
      <c r="G24" s="1645" t="s">
        <v>140</v>
      </c>
      <c r="H24" s="1656"/>
      <c r="I24" s="1656"/>
      <c r="J24" s="1659"/>
      <c r="K24" s="1645" t="s">
        <v>141</v>
      </c>
      <c r="L24" s="1656"/>
      <c r="M24" s="1656"/>
      <c r="N24" s="1656"/>
      <c r="O24" s="1645" t="s">
        <v>142</v>
      </c>
      <c r="P24" s="1646"/>
      <c r="Q24" s="1646"/>
      <c r="R24" s="1646"/>
      <c r="S24" s="1657"/>
      <c r="T24" s="1658" t="s">
        <v>143</v>
      </c>
      <c r="U24" s="1656"/>
      <c r="V24" s="1656"/>
      <c r="W24" s="1659"/>
      <c r="X24" s="1645" t="s">
        <v>144</v>
      </c>
      <c r="Y24" s="1656"/>
      <c r="Z24" s="1656"/>
      <c r="AA24" s="1659"/>
      <c r="AB24" s="1645" t="s">
        <v>145</v>
      </c>
      <c r="AC24" s="1646"/>
      <c r="AD24" s="1646"/>
      <c r="AE24" s="1646"/>
      <c r="AF24" s="1646"/>
      <c r="AG24" s="1645" t="s">
        <v>146</v>
      </c>
      <c r="AH24" s="1656"/>
      <c r="AI24" s="1656"/>
      <c r="AJ24" s="1659"/>
      <c r="AK24" s="1645" t="s">
        <v>147</v>
      </c>
      <c r="AL24" s="1656"/>
      <c r="AM24" s="1656"/>
      <c r="AN24" s="1656"/>
      <c r="AO24" s="1645" t="s">
        <v>148</v>
      </c>
      <c r="AP24" s="1646"/>
      <c r="AQ24" s="1646"/>
      <c r="AR24" s="1646"/>
      <c r="AS24" s="1657"/>
      <c r="AT24" s="1658" t="s">
        <v>149</v>
      </c>
      <c r="AU24" s="1656"/>
      <c r="AV24" s="1656"/>
      <c r="AW24" s="1659"/>
      <c r="AX24" s="1645" t="s">
        <v>150</v>
      </c>
      <c r="AY24" s="1656"/>
      <c r="AZ24" s="1656"/>
      <c r="BA24" s="1656"/>
      <c r="BB24" s="1650" t="s">
        <v>138</v>
      </c>
      <c r="BC24" s="1647" t="s">
        <v>151</v>
      </c>
      <c r="BD24" s="1647" t="s">
        <v>152</v>
      </c>
      <c r="BE24" s="1653" t="s">
        <v>153</v>
      </c>
      <c r="BF24" s="1647" t="s">
        <v>154</v>
      </c>
      <c r="BG24" s="1647" t="s">
        <v>155</v>
      </c>
      <c r="BH24" s="1653" t="s">
        <v>156</v>
      </c>
      <c r="BI24" s="1642" t="s">
        <v>166</v>
      </c>
    </row>
    <row r="25" spans="1:62" s="77" customFormat="1" ht="16.2" thickBot="1" x14ac:dyDescent="0.35">
      <c r="A25" s="1684"/>
      <c r="B25" s="224">
        <v>1</v>
      </c>
      <c r="C25" s="225">
        <v>2</v>
      </c>
      <c r="D25" s="225">
        <v>3</v>
      </c>
      <c r="E25" s="225">
        <v>4</v>
      </c>
      <c r="F25" s="226">
        <v>5</v>
      </c>
      <c r="G25" s="224">
        <v>6</v>
      </c>
      <c r="H25" s="225">
        <v>7</v>
      </c>
      <c r="I25" s="225">
        <v>8</v>
      </c>
      <c r="J25" s="227">
        <v>9</v>
      </c>
      <c r="K25" s="224">
        <v>10</v>
      </c>
      <c r="L25" s="225">
        <v>11</v>
      </c>
      <c r="M25" s="225">
        <v>12</v>
      </c>
      <c r="N25" s="228">
        <v>13</v>
      </c>
      <c r="O25" s="224">
        <v>14</v>
      </c>
      <c r="P25" s="225">
        <v>15</v>
      </c>
      <c r="Q25" s="225">
        <v>16</v>
      </c>
      <c r="R25" s="225">
        <v>17</v>
      </c>
      <c r="S25" s="229">
        <v>18</v>
      </c>
      <c r="T25" s="230">
        <v>19</v>
      </c>
      <c r="U25" s="225">
        <v>20</v>
      </c>
      <c r="V25" s="225">
        <v>21</v>
      </c>
      <c r="W25" s="227">
        <v>22</v>
      </c>
      <c r="X25" s="224">
        <v>23</v>
      </c>
      <c r="Y25" s="225">
        <v>24</v>
      </c>
      <c r="Z25" s="225">
        <v>25</v>
      </c>
      <c r="AA25" s="227">
        <v>26</v>
      </c>
      <c r="AB25" s="224">
        <v>27</v>
      </c>
      <c r="AC25" s="225">
        <v>28</v>
      </c>
      <c r="AD25" s="225">
        <v>29</v>
      </c>
      <c r="AE25" s="225">
        <v>30</v>
      </c>
      <c r="AF25" s="226">
        <v>31</v>
      </c>
      <c r="AG25" s="224">
        <v>32</v>
      </c>
      <c r="AH25" s="225">
        <v>33</v>
      </c>
      <c r="AI25" s="225">
        <v>34</v>
      </c>
      <c r="AJ25" s="229">
        <v>35</v>
      </c>
      <c r="AK25" s="224">
        <v>36</v>
      </c>
      <c r="AL25" s="225">
        <v>37</v>
      </c>
      <c r="AM25" s="225">
        <v>38</v>
      </c>
      <c r="AN25" s="228">
        <v>39</v>
      </c>
      <c r="AO25" s="224">
        <v>40</v>
      </c>
      <c r="AP25" s="225">
        <v>41</v>
      </c>
      <c r="AQ25" s="225">
        <v>42</v>
      </c>
      <c r="AR25" s="225">
        <v>43</v>
      </c>
      <c r="AS25" s="229">
        <v>44</v>
      </c>
      <c r="AT25" s="230">
        <v>45</v>
      </c>
      <c r="AU25" s="225">
        <v>46</v>
      </c>
      <c r="AV25" s="225">
        <v>47</v>
      </c>
      <c r="AW25" s="228">
        <v>48</v>
      </c>
      <c r="AX25" s="224">
        <v>49</v>
      </c>
      <c r="AY25" s="230">
        <v>50</v>
      </c>
      <c r="AZ25" s="231">
        <v>51</v>
      </c>
      <c r="BA25" s="232">
        <v>52</v>
      </c>
      <c r="BB25" s="1651"/>
      <c r="BC25" s="1648"/>
      <c r="BD25" s="1648"/>
      <c r="BE25" s="1654"/>
      <c r="BF25" s="1648"/>
      <c r="BG25" s="1648"/>
      <c r="BH25" s="1654"/>
      <c r="BI25" s="1643"/>
    </row>
    <row r="26" spans="1:62" s="77" customFormat="1" ht="15.6" x14ac:dyDescent="0.2">
      <c r="A26" s="1685"/>
      <c r="B26" s="233">
        <v>1</v>
      </c>
      <c r="C26" s="234">
        <v>7</v>
      </c>
      <c r="D26" s="234">
        <v>14</v>
      </c>
      <c r="E26" s="234">
        <v>21</v>
      </c>
      <c r="F26" s="235">
        <v>28</v>
      </c>
      <c r="G26" s="233">
        <v>5</v>
      </c>
      <c r="H26" s="234">
        <v>12</v>
      </c>
      <c r="I26" s="234">
        <v>19</v>
      </c>
      <c r="J26" s="236">
        <v>26</v>
      </c>
      <c r="K26" s="237">
        <v>2</v>
      </c>
      <c r="L26" s="234">
        <v>9</v>
      </c>
      <c r="M26" s="234">
        <v>16</v>
      </c>
      <c r="N26" s="236">
        <v>23</v>
      </c>
      <c r="O26" s="233">
        <v>30</v>
      </c>
      <c r="P26" s="234">
        <v>7</v>
      </c>
      <c r="Q26" s="234">
        <v>14</v>
      </c>
      <c r="R26" s="234">
        <v>21</v>
      </c>
      <c r="S26" s="238">
        <v>28</v>
      </c>
      <c r="T26" s="237">
        <v>4</v>
      </c>
      <c r="U26" s="234">
        <v>11</v>
      </c>
      <c r="V26" s="234">
        <v>18</v>
      </c>
      <c r="W26" s="236">
        <v>25</v>
      </c>
      <c r="X26" s="233">
        <v>1</v>
      </c>
      <c r="Y26" s="234">
        <v>8</v>
      </c>
      <c r="Z26" s="234">
        <v>15</v>
      </c>
      <c r="AA26" s="236">
        <v>22</v>
      </c>
      <c r="AB26" s="233">
        <v>1</v>
      </c>
      <c r="AC26" s="234">
        <v>8</v>
      </c>
      <c r="AD26" s="234">
        <v>15</v>
      </c>
      <c r="AE26" s="234">
        <v>22</v>
      </c>
      <c r="AF26" s="235">
        <v>29</v>
      </c>
      <c r="AG26" s="233">
        <v>5</v>
      </c>
      <c r="AH26" s="234">
        <v>12</v>
      </c>
      <c r="AI26" s="234">
        <v>19</v>
      </c>
      <c r="AJ26" s="236">
        <v>26</v>
      </c>
      <c r="AK26" s="233">
        <v>3</v>
      </c>
      <c r="AL26" s="234">
        <v>10</v>
      </c>
      <c r="AM26" s="234">
        <v>17</v>
      </c>
      <c r="AN26" s="236">
        <v>24</v>
      </c>
      <c r="AO26" s="233">
        <v>31</v>
      </c>
      <c r="AP26" s="234">
        <v>7</v>
      </c>
      <c r="AQ26" s="234">
        <v>14</v>
      </c>
      <c r="AR26" s="234">
        <v>21</v>
      </c>
      <c r="AS26" s="238">
        <v>28</v>
      </c>
      <c r="AT26" s="237">
        <v>5</v>
      </c>
      <c r="AU26" s="234">
        <v>12</v>
      </c>
      <c r="AV26" s="234">
        <v>19</v>
      </c>
      <c r="AW26" s="236">
        <v>26</v>
      </c>
      <c r="AX26" s="237">
        <v>2</v>
      </c>
      <c r="AY26" s="234">
        <v>9</v>
      </c>
      <c r="AZ26" s="234">
        <v>16</v>
      </c>
      <c r="BA26" s="239">
        <v>23</v>
      </c>
      <c r="BB26" s="1651"/>
      <c r="BC26" s="1648"/>
      <c r="BD26" s="1648"/>
      <c r="BE26" s="1654"/>
      <c r="BF26" s="1648"/>
      <c r="BG26" s="1648"/>
      <c r="BH26" s="1654"/>
      <c r="BI26" s="1643"/>
    </row>
    <row r="27" spans="1:62" s="77" customFormat="1" ht="16.2" thickBot="1" x14ac:dyDescent="0.25">
      <c r="A27" s="1686"/>
      <c r="B27" s="240">
        <v>6</v>
      </c>
      <c r="C27" s="241">
        <v>13</v>
      </c>
      <c r="D27" s="241">
        <v>20</v>
      </c>
      <c r="E27" s="241">
        <v>27</v>
      </c>
      <c r="F27" s="242">
        <v>4</v>
      </c>
      <c r="G27" s="240">
        <v>11</v>
      </c>
      <c r="H27" s="241">
        <v>18</v>
      </c>
      <c r="I27" s="241">
        <v>25</v>
      </c>
      <c r="J27" s="243">
        <v>1</v>
      </c>
      <c r="K27" s="244">
        <v>8</v>
      </c>
      <c r="L27" s="241">
        <v>15</v>
      </c>
      <c r="M27" s="241">
        <v>22</v>
      </c>
      <c r="N27" s="243">
        <v>29</v>
      </c>
      <c r="O27" s="240">
        <v>6</v>
      </c>
      <c r="P27" s="241">
        <v>13</v>
      </c>
      <c r="Q27" s="241">
        <v>20</v>
      </c>
      <c r="R27" s="241">
        <v>27</v>
      </c>
      <c r="S27" s="245">
        <v>3</v>
      </c>
      <c r="T27" s="244">
        <v>10</v>
      </c>
      <c r="U27" s="241">
        <v>17</v>
      </c>
      <c r="V27" s="241">
        <v>24</v>
      </c>
      <c r="W27" s="243">
        <v>31</v>
      </c>
      <c r="X27" s="240">
        <v>7</v>
      </c>
      <c r="Y27" s="241">
        <v>14</v>
      </c>
      <c r="Z27" s="241">
        <v>21</v>
      </c>
      <c r="AA27" s="243">
        <v>28</v>
      </c>
      <c r="AB27" s="240">
        <v>7</v>
      </c>
      <c r="AC27" s="241">
        <v>14</v>
      </c>
      <c r="AD27" s="241">
        <v>21</v>
      </c>
      <c r="AE27" s="246">
        <v>28</v>
      </c>
      <c r="AF27" s="242">
        <v>4</v>
      </c>
      <c r="AG27" s="240">
        <v>11</v>
      </c>
      <c r="AH27" s="241">
        <v>18</v>
      </c>
      <c r="AI27" s="241">
        <v>25</v>
      </c>
      <c r="AJ27" s="243">
        <v>2</v>
      </c>
      <c r="AK27" s="240">
        <v>9</v>
      </c>
      <c r="AL27" s="241">
        <v>16</v>
      </c>
      <c r="AM27" s="241">
        <v>23</v>
      </c>
      <c r="AN27" s="243">
        <v>30</v>
      </c>
      <c r="AO27" s="240">
        <v>6</v>
      </c>
      <c r="AP27" s="241">
        <v>13</v>
      </c>
      <c r="AQ27" s="241">
        <v>20</v>
      </c>
      <c r="AR27" s="241">
        <v>27</v>
      </c>
      <c r="AS27" s="243">
        <v>4</v>
      </c>
      <c r="AT27" s="244">
        <v>11</v>
      </c>
      <c r="AU27" s="241">
        <v>18</v>
      </c>
      <c r="AV27" s="241">
        <v>25</v>
      </c>
      <c r="AW27" s="243">
        <v>1</v>
      </c>
      <c r="AX27" s="244">
        <v>8</v>
      </c>
      <c r="AY27" s="241">
        <v>15</v>
      </c>
      <c r="AZ27" s="241">
        <v>22</v>
      </c>
      <c r="BA27" s="247">
        <v>29</v>
      </c>
      <c r="BB27" s="1652"/>
      <c r="BC27" s="1649"/>
      <c r="BD27" s="1649"/>
      <c r="BE27" s="1655"/>
      <c r="BF27" s="1649"/>
      <c r="BG27" s="1649"/>
      <c r="BH27" s="1655"/>
      <c r="BI27" s="1644"/>
    </row>
    <row r="28" spans="1:62" ht="13.2" customHeight="1" x14ac:dyDescent="0.3">
      <c r="A28" s="248" t="s">
        <v>158</v>
      </c>
      <c r="B28" s="249" t="s">
        <v>159</v>
      </c>
      <c r="C28" s="19" t="s">
        <v>159</v>
      </c>
      <c r="D28" s="19" t="s">
        <v>159</v>
      </c>
      <c r="E28" s="19" t="s">
        <v>159</v>
      </c>
      <c r="F28" s="20" t="s">
        <v>159</v>
      </c>
      <c r="G28" s="249" t="s">
        <v>159</v>
      </c>
      <c r="H28" s="19" t="s">
        <v>159</v>
      </c>
      <c r="I28" s="19" t="s">
        <v>159</v>
      </c>
      <c r="J28" s="250" t="s">
        <v>159</v>
      </c>
      <c r="K28" s="208" t="s">
        <v>159</v>
      </c>
      <c r="L28" s="19" t="s">
        <v>159</v>
      </c>
      <c r="M28" s="19" t="s">
        <v>159</v>
      </c>
      <c r="N28" s="20" t="s">
        <v>159</v>
      </c>
      <c r="O28" s="249" t="s">
        <v>159</v>
      </c>
      <c r="P28" s="19" t="s">
        <v>159</v>
      </c>
      <c r="Q28" s="251" t="s">
        <v>160</v>
      </c>
      <c r="R28" s="251" t="s">
        <v>160</v>
      </c>
      <c r="S28" s="252" t="s">
        <v>160</v>
      </c>
      <c r="T28" s="253" t="s">
        <v>161</v>
      </c>
      <c r="U28" s="251" t="s">
        <v>161</v>
      </c>
      <c r="V28" s="254" t="s">
        <v>162</v>
      </c>
      <c r="W28" s="255" t="s">
        <v>162</v>
      </c>
      <c r="X28" s="256" t="s">
        <v>162</v>
      </c>
      <c r="Y28" s="254" t="s">
        <v>162</v>
      </c>
      <c r="Z28" s="19" t="s">
        <v>159</v>
      </c>
      <c r="AA28" s="250" t="s">
        <v>159</v>
      </c>
      <c r="AB28" s="208" t="s">
        <v>159</v>
      </c>
      <c r="AC28" s="19" t="s">
        <v>159</v>
      </c>
      <c r="AD28" s="19" t="s">
        <v>159</v>
      </c>
      <c r="AE28" s="19" t="s">
        <v>159</v>
      </c>
      <c r="AF28" s="20" t="s">
        <v>159</v>
      </c>
      <c r="AG28" s="249" t="s">
        <v>159</v>
      </c>
      <c r="AH28" s="19" t="s">
        <v>159</v>
      </c>
      <c r="AI28" s="19" t="s">
        <v>159</v>
      </c>
      <c r="AJ28" s="250" t="s">
        <v>159</v>
      </c>
      <c r="AK28" s="208" t="s">
        <v>159</v>
      </c>
      <c r="AL28" s="19" t="s">
        <v>159</v>
      </c>
      <c r="AM28" s="19" t="s">
        <v>159</v>
      </c>
      <c r="AN28" s="20" t="s">
        <v>159</v>
      </c>
      <c r="AO28" s="253" t="s">
        <v>160</v>
      </c>
      <c r="AP28" s="251" t="s">
        <v>160</v>
      </c>
      <c r="AQ28" s="251" t="s">
        <v>160</v>
      </c>
      <c r="AR28" s="251" t="s">
        <v>161</v>
      </c>
      <c r="AS28" s="257" t="s">
        <v>161</v>
      </c>
      <c r="AT28" s="258" t="s">
        <v>161</v>
      </c>
      <c r="AU28" s="251" t="s">
        <v>161</v>
      </c>
      <c r="AV28" s="251" t="s">
        <v>161</v>
      </c>
      <c r="AW28" s="257" t="s">
        <v>161</v>
      </c>
      <c r="AX28" s="258" t="s">
        <v>161</v>
      </c>
      <c r="AY28" s="251" t="s">
        <v>161</v>
      </c>
      <c r="AZ28" s="251" t="s">
        <v>161</v>
      </c>
      <c r="BA28" s="257" t="s">
        <v>161</v>
      </c>
      <c r="BB28" s="259" t="s">
        <v>158</v>
      </c>
      <c r="BC28" s="260">
        <v>30</v>
      </c>
      <c r="BD28" s="260">
        <v>6</v>
      </c>
      <c r="BE28" s="260">
        <v>4</v>
      </c>
      <c r="BF28" s="260"/>
      <c r="BG28" s="260"/>
      <c r="BH28" s="260">
        <v>12</v>
      </c>
      <c r="BI28" s="261">
        <f>SUM(BC28:BH28)</f>
        <v>52</v>
      </c>
    </row>
    <row r="29" spans="1:62" ht="13.95" customHeight="1" x14ac:dyDescent="0.3">
      <c r="A29" s="262" t="s">
        <v>163</v>
      </c>
      <c r="B29" s="192" t="s">
        <v>159</v>
      </c>
      <c r="C29" s="21" t="s">
        <v>159</v>
      </c>
      <c r="D29" s="21" t="s">
        <v>159</v>
      </c>
      <c r="E29" s="21" t="s">
        <v>159</v>
      </c>
      <c r="F29" s="22" t="s">
        <v>159</v>
      </c>
      <c r="G29" s="192" t="s">
        <v>159</v>
      </c>
      <c r="H29" s="21" t="s">
        <v>159</v>
      </c>
      <c r="I29" s="21" t="s">
        <v>159</v>
      </c>
      <c r="J29" s="194" t="s">
        <v>159</v>
      </c>
      <c r="K29" s="209" t="s">
        <v>159</v>
      </c>
      <c r="L29" s="21" t="s">
        <v>159</v>
      </c>
      <c r="M29" s="21" t="s">
        <v>159</v>
      </c>
      <c r="N29" s="22" t="s">
        <v>159</v>
      </c>
      <c r="O29" s="192" t="s">
        <v>159</v>
      </c>
      <c r="P29" s="21" t="s">
        <v>159</v>
      </c>
      <c r="Q29" s="263" t="s">
        <v>160</v>
      </c>
      <c r="R29" s="263" t="s">
        <v>160</v>
      </c>
      <c r="S29" s="264" t="s">
        <v>160</v>
      </c>
      <c r="T29" s="259" t="s">
        <v>161</v>
      </c>
      <c r="U29" s="263" t="s">
        <v>161</v>
      </c>
      <c r="V29" s="265" t="s">
        <v>162</v>
      </c>
      <c r="W29" s="266" t="s">
        <v>162</v>
      </c>
      <c r="X29" s="267" t="s">
        <v>162</v>
      </c>
      <c r="Y29" s="265" t="s">
        <v>162</v>
      </c>
      <c r="Z29" s="21" t="s">
        <v>159</v>
      </c>
      <c r="AA29" s="194" t="s">
        <v>159</v>
      </c>
      <c r="AB29" s="193" t="s">
        <v>159</v>
      </c>
      <c r="AC29" s="268" t="s">
        <v>159</v>
      </c>
      <c r="AD29" s="268" t="s">
        <v>159</v>
      </c>
      <c r="AE29" s="268" t="s">
        <v>159</v>
      </c>
      <c r="AF29" s="269" t="s">
        <v>159</v>
      </c>
      <c r="AG29" s="270" t="s">
        <v>159</v>
      </c>
      <c r="AH29" s="268" t="s">
        <v>159</v>
      </c>
      <c r="AI29" s="268" t="s">
        <v>159</v>
      </c>
      <c r="AJ29" s="207" t="s">
        <v>159</v>
      </c>
      <c r="AK29" s="193" t="s">
        <v>159</v>
      </c>
      <c r="AL29" s="268" t="s">
        <v>159</v>
      </c>
      <c r="AM29" s="268" t="s">
        <v>159</v>
      </c>
      <c r="AN29" s="269" t="s">
        <v>159</v>
      </c>
      <c r="AO29" s="259" t="s">
        <v>160</v>
      </c>
      <c r="AP29" s="263" t="s">
        <v>160</v>
      </c>
      <c r="AQ29" s="263" t="s">
        <v>160</v>
      </c>
      <c r="AR29" s="263" t="s">
        <v>161</v>
      </c>
      <c r="AS29" s="271" t="s">
        <v>161</v>
      </c>
      <c r="AT29" s="272" t="s">
        <v>161</v>
      </c>
      <c r="AU29" s="263" t="s">
        <v>161</v>
      </c>
      <c r="AV29" s="263" t="s">
        <v>161</v>
      </c>
      <c r="AW29" s="271" t="s">
        <v>161</v>
      </c>
      <c r="AX29" s="273" t="s">
        <v>161</v>
      </c>
      <c r="AY29" s="274" t="s">
        <v>161</v>
      </c>
      <c r="AZ29" s="274" t="s">
        <v>161</v>
      </c>
      <c r="BA29" s="275" t="s">
        <v>161</v>
      </c>
      <c r="BB29" s="259" t="s">
        <v>163</v>
      </c>
      <c r="BC29" s="260">
        <v>30</v>
      </c>
      <c r="BD29" s="260">
        <v>6</v>
      </c>
      <c r="BE29" s="260">
        <v>4</v>
      </c>
      <c r="BF29" s="260"/>
      <c r="BG29" s="260"/>
      <c r="BH29" s="260">
        <v>12</v>
      </c>
      <c r="BI29" s="261">
        <f>SUM(BC29:BH29)</f>
        <v>52</v>
      </c>
    </row>
    <row r="30" spans="1:62" ht="13.95" customHeight="1" thickBot="1" x14ac:dyDescent="0.35">
      <c r="A30" s="276" t="s">
        <v>164</v>
      </c>
      <c r="B30" s="277" t="s">
        <v>159</v>
      </c>
      <c r="C30" s="140" t="s">
        <v>159</v>
      </c>
      <c r="D30" s="140" t="s">
        <v>159</v>
      </c>
      <c r="E30" s="140" t="s">
        <v>159</v>
      </c>
      <c r="F30" s="141" t="s">
        <v>159</v>
      </c>
      <c r="G30" s="277" t="s">
        <v>159</v>
      </c>
      <c r="H30" s="140" t="s">
        <v>159</v>
      </c>
      <c r="I30" s="140" t="s">
        <v>159</v>
      </c>
      <c r="J30" s="278" t="s">
        <v>159</v>
      </c>
      <c r="K30" s="279" t="s">
        <v>159</v>
      </c>
      <c r="L30" s="140" t="s">
        <v>159</v>
      </c>
      <c r="M30" s="140" t="s">
        <v>159</v>
      </c>
      <c r="N30" s="141" t="s">
        <v>159</v>
      </c>
      <c r="O30" s="277" t="s">
        <v>159</v>
      </c>
      <c r="P30" s="24" t="s">
        <v>160</v>
      </c>
      <c r="Q30" s="24" t="s">
        <v>160</v>
      </c>
      <c r="R30" s="24" t="s">
        <v>160</v>
      </c>
      <c r="S30" s="280" t="s">
        <v>161</v>
      </c>
      <c r="T30" s="281" t="s">
        <v>161</v>
      </c>
      <c r="U30" s="281" t="s">
        <v>161</v>
      </c>
      <c r="V30" s="282" t="s">
        <v>162</v>
      </c>
      <c r="W30" s="282" t="s">
        <v>162</v>
      </c>
      <c r="X30" s="282" t="s">
        <v>162</v>
      </c>
      <c r="Y30" s="282" t="s">
        <v>162</v>
      </c>
      <c r="Z30" s="282" t="s">
        <v>241</v>
      </c>
      <c r="AA30" s="283"/>
      <c r="AB30" s="284"/>
      <c r="AC30" s="140"/>
      <c r="AD30" s="140"/>
      <c r="AE30" s="140"/>
      <c r="AF30" s="141"/>
      <c r="AG30" s="277"/>
      <c r="AH30" s="140"/>
      <c r="AI30" s="140"/>
      <c r="AJ30" s="278"/>
      <c r="AK30" s="279"/>
      <c r="AL30" s="140"/>
      <c r="AM30" s="140"/>
      <c r="AN30" s="141"/>
      <c r="AO30" s="285"/>
      <c r="AP30" s="23"/>
      <c r="AQ30" s="23"/>
      <c r="AR30" s="286"/>
      <c r="AS30" s="287"/>
      <c r="AT30" s="284"/>
      <c r="AU30" s="23"/>
      <c r="AV30" s="23"/>
      <c r="AW30" s="287"/>
      <c r="AX30" s="279"/>
      <c r="AY30" s="140"/>
      <c r="AZ30" s="140"/>
      <c r="BA30" s="278"/>
      <c r="BB30" s="259" t="s">
        <v>164</v>
      </c>
      <c r="BC30" s="260">
        <v>14</v>
      </c>
      <c r="BD30" s="260">
        <v>3</v>
      </c>
      <c r="BE30" s="288">
        <v>4</v>
      </c>
      <c r="BF30" s="260"/>
      <c r="BG30" s="260">
        <v>1</v>
      </c>
      <c r="BH30" s="288">
        <v>3</v>
      </c>
      <c r="BI30" s="261">
        <f>SUM(BC30:BH30)</f>
        <v>25</v>
      </c>
    </row>
    <row r="31" spans="1:62" ht="13.2" customHeight="1" thickBot="1" x14ac:dyDescent="0.35">
      <c r="A31" s="1635" t="s">
        <v>242</v>
      </c>
      <c r="B31" s="1636"/>
      <c r="C31" s="1636"/>
      <c r="D31" s="1636"/>
      <c r="E31" s="1636"/>
      <c r="F31" s="1636"/>
      <c r="G31" s="1636"/>
      <c r="H31" s="1636"/>
      <c r="I31" s="1636"/>
      <c r="J31" s="1636"/>
      <c r="K31" s="1636"/>
      <c r="L31" s="1636"/>
      <c r="M31" s="1636"/>
      <c r="N31" s="1636"/>
      <c r="O31" s="1636"/>
      <c r="P31" s="1636"/>
      <c r="Q31" s="1636"/>
      <c r="R31" s="1636"/>
      <c r="S31" s="1636"/>
      <c r="T31" s="1636"/>
      <c r="U31" s="1636"/>
      <c r="V31" s="1636"/>
      <c r="W31" s="1636"/>
      <c r="X31" s="1636"/>
      <c r="Y31" s="1636"/>
      <c r="Z31" s="1636"/>
      <c r="AA31" s="1636"/>
      <c r="AB31" s="1636"/>
      <c r="AC31" s="1636"/>
      <c r="AD31" s="1636"/>
      <c r="AE31" s="1636"/>
      <c r="AF31" s="1636"/>
      <c r="AG31" s="1636"/>
      <c r="AH31" s="1636"/>
      <c r="AI31" s="1636"/>
      <c r="AJ31" s="1636"/>
      <c r="AK31" s="1636"/>
      <c r="AL31" s="1636"/>
      <c r="AM31" s="1636"/>
      <c r="AN31" s="1636"/>
      <c r="AO31" s="1636"/>
      <c r="AP31" s="1636"/>
      <c r="AQ31" s="1636"/>
      <c r="AR31" s="1636"/>
      <c r="AS31" s="1636"/>
      <c r="AT31" s="1636"/>
      <c r="AU31" s="1636"/>
      <c r="AV31" s="1636"/>
      <c r="AW31" s="1636"/>
      <c r="AX31" s="1636"/>
      <c r="AY31" s="1636"/>
      <c r="AZ31" s="1636"/>
      <c r="BA31" s="1636"/>
      <c r="BB31" s="281" t="s">
        <v>166</v>
      </c>
      <c r="BC31" s="289">
        <f t="shared" ref="BC31:BI31" si="0">SUM(BC28:BC30)</f>
        <v>74</v>
      </c>
      <c r="BD31" s="289">
        <f t="shared" si="0"/>
        <v>15</v>
      </c>
      <c r="BE31" s="289">
        <f t="shared" si="0"/>
        <v>12</v>
      </c>
      <c r="BF31" s="289">
        <f t="shared" si="0"/>
        <v>0</v>
      </c>
      <c r="BG31" s="289">
        <f t="shared" si="0"/>
        <v>1</v>
      </c>
      <c r="BH31" s="289">
        <f t="shared" si="0"/>
        <v>27</v>
      </c>
      <c r="BI31" s="289">
        <f t="shared" si="0"/>
        <v>129</v>
      </c>
    </row>
    <row r="32" spans="1:62" ht="15.6" x14ac:dyDescent="0.3">
      <c r="A32" s="214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 s="214"/>
      <c r="AJ32" s="214"/>
      <c r="AK32" s="214"/>
      <c r="AL32" s="214"/>
      <c r="AM32" s="214"/>
      <c r="AN32" s="214"/>
      <c r="AO32" s="214"/>
      <c r="AP32" s="214"/>
      <c r="AQ32" s="214"/>
      <c r="AR32" s="214"/>
      <c r="AS32" s="214"/>
      <c r="AT32" s="214"/>
      <c r="AU32" s="214"/>
      <c r="AV32" s="214"/>
      <c r="AW32" s="214"/>
      <c r="AX32" s="214"/>
      <c r="AY32" s="214"/>
      <c r="AZ32" s="214"/>
      <c r="BA32" s="214"/>
      <c r="BB32" s="214"/>
      <c r="BC32" s="214"/>
      <c r="BD32" s="214"/>
      <c r="BE32" s="214"/>
      <c r="BF32" s="214"/>
      <c r="BG32" s="214"/>
      <c r="BH32" s="214"/>
      <c r="BI32" s="214"/>
    </row>
    <row r="33" spans="1:61" s="122" customFormat="1" ht="16.2" thickBot="1" x14ac:dyDescent="0.35">
      <c r="A33" s="1637"/>
      <c r="B33" s="1637"/>
      <c r="C33" s="1637"/>
      <c r="D33" s="1637"/>
      <c r="E33" s="1637"/>
      <c r="F33" s="1637"/>
      <c r="G33" s="1637"/>
      <c r="H33" s="1637"/>
      <c r="I33" s="1637"/>
      <c r="J33" s="1637"/>
      <c r="K33" s="1637"/>
      <c r="L33" s="1637"/>
      <c r="M33" s="1637"/>
      <c r="N33" s="1637"/>
      <c r="O33" s="1637"/>
      <c r="P33" s="1637"/>
      <c r="Q33" s="215"/>
      <c r="R33" s="215"/>
      <c r="S33" s="215"/>
      <c r="T33" s="1638" t="s">
        <v>237</v>
      </c>
      <c r="U33" s="1638"/>
      <c r="V33" s="1638"/>
      <c r="W33" s="1638"/>
      <c r="X33" s="1638"/>
      <c r="Y33" s="1638"/>
      <c r="Z33" s="1638"/>
      <c r="AA33" s="1638"/>
      <c r="AB33" s="1638"/>
      <c r="AC33" s="1638"/>
      <c r="AD33" s="1638"/>
      <c r="AE33" s="215"/>
      <c r="AF33" s="215"/>
      <c r="AG33" s="215"/>
      <c r="AH33" s="298"/>
      <c r="AI33" s="298"/>
      <c r="AJ33" s="298"/>
      <c r="AK33" s="298"/>
      <c r="AL33" s="298"/>
      <c r="AM33" s="298"/>
      <c r="AN33" s="298"/>
      <c r="AO33" s="298"/>
      <c r="AP33" s="298"/>
      <c r="AQ33" s="298"/>
      <c r="AR33" s="1667" t="s">
        <v>238</v>
      </c>
      <c r="AS33" s="1667"/>
      <c r="AT33" s="1667"/>
      <c r="AU33" s="1667"/>
      <c r="AV33" s="1667"/>
      <c r="AW33" s="1667"/>
      <c r="AX33" s="1667"/>
      <c r="AY33" s="1667"/>
      <c r="AZ33" s="1667"/>
      <c r="BA33" s="1667"/>
      <c r="BB33" s="1667"/>
      <c r="BC33" s="1667"/>
      <c r="BD33" s="1667"/>
      <c r="BE33" s="1667"/>
      <c r="BF33" s="1667"/>
      <c r="BG33" s="1667"/>
      <c r="BH33" s="1667"/>
      <c r="BI33" s="1667"/>
    </row>
    <row r="34" spans="1:61" s="77" customFormat="1" ht="54.6" customHeight="1" thickBot="1" x14ac:dyDescent="0.35">
      <c r="A34" s="290"/>
      <c r="B34" s="1619"/>
      <c r="C34" s="1619"/>
      <c r="D34" s="1619"/>
      <c r="E34" s="1619"/>
      <c r="F34" s="1634"/>
      <c r="G34" s="1634"/>
      <c r="H34" s="1619"/>
      <c r="I34" s="1619"/>
      <c r="J34" s="1619"/>
      <c r="K34" s="1619"/>
      <c r="L34" s="1619"/>
      <c r="M34" s="1634"/>
      <c r="N34" s="1634"/>
      <c r="O34" s="1639" t="s">
        <v>169</v>
      </c>
      <c r="P34" s="1640"/>
      <c r="Q34" s="1640"/>
      <c r="R34" s="1640"/>
      <c r="S34" s="1640"/>
      <c r="T34" s="1640"/>
      <c r="U34" s="1640"/>
      <c r="V34" s="1640"/>
      <c r="W34" s="1640"/>
      <c r="X34" s="1640"/>
      <c r="Y34" s="1640"/>
      <c r="Z34" s="1641"/>
      <c r="AA34" s="1615" t="s">
        <v>170</v>
      </c>
      <c r="AB34" s="1616"/>
      <c r="AC34" s="1617" t="s">
        <v>171</v>
      </c>
      <c r="AD34" s="1618"/>
      <c r="AE34" s="214"/>
      <c r="AF34" s="214"/>
      <c r="AG34" s="217"/>
      <c r="AH34" s="300"/>
      <c r="AI34" s="300"/>
      <c r="AJ34" s="300"/>
      <c r="AK34" s="300"/>
      <c r="AL34" s="300"/>
      <c r="AM34" s="300"/>
      <c r="AN34" s="300"/>
      <c r="AO34" s="1668" t="s">
        <v>240</v>
      </c>
      <c r="AP34" s="1668"/>
      <c r="AQ34" s="1668"/>
      <c r="AR34" s="1668"/>
      <c r="AS34" s="1668"/>
      <c r="AT34" s="1668"/>
      <c r="AU34" s="1668"/>
      <c r="AV34" s="1668"/>
      <c r="AW34" s="1668"/>
      <c r="AX34" s="1668"/>
      <c r="AY34" s="1668"/>
      <c r="AZ34" s="1668"/>
      <c r="BA34" s="1668"/>
      <c r="BB34" s="1668"/>
      <c r="BC34" s="1668"/>
      <c r="BD34" s="1668"/>
      <c r="BE34" s="1668"/>
      <c r="BF34" s="1668"/>
      <c r="BG34" s="1668"/>
      <c r="BH34" s="301" t="s">
        <v>170</v>
      </c>
      <c r="BI34" s="301" t="s">
        <v>239</v>
      </c>
    </row>
    <row r="35" spans="1:61" s="77" customFormat="1" ht="12.75" customHeight="1" thickBot="1" x14ac:dyDescent="0.35">
      <c r="A35" s="212"/>
      <c r="B35" s="1614"/>
      <c r="C35" s="1614"/>
      <c r="D35" s="1614"/>
      <c r="E35" s="1614"/>
      <c r="F35" s="1614"/>
      <c r="G35" s="1614"/>
      <c r="H35" s="1614"/>
      <c r="I35" s="1614"/>
      <c r="J35" s="1614"/>
      <c r="K35" s="1614"/>
      <c r="L35" s="1614"/>
      <c r="M35" s="1614"/>
      <c r="N35" s="1614"/>
      <c r="O35" s="1622" t="s">
        <v>174</v>
      </c>
      <c r="P35" s="1623"/>
      <c r="Q35" s="1623"/>
      <c r="R35" s="1623"/>
      <c r="S35" s="1623"/>
      <c r="T35" s="1623"/>
      <c r="U35" s="1623"/>
      <c r="V35" s="1623"/>
      <c r="W35" s="1623"/>
      <c r="X35" s="1623"/>
      <c r="Y35" s="1623"/>
      <c r="Z35" s="1624"/>
      <c r="AA35" s="1632">
        <v>1.2</v>
      </c>
      <c r="AB35" s="1633"/>
      <c r="AC35" s="1630">
        <v>4</v>
      </c>
      <c r="AD35" s="1631"/>
      <c r="AE35" s="214"/>
      <c r="AF35" s="214"/>
      <c r="AG35" s="217"/>
      <c r="AH35" s="300"/>
      <c r="AI35" s="300"/>
      <c r="AJ35" s="300"/>
      <c r="AK35" s="300"/>
      <c r="AL35" s="300"/>
      <c r="AM35" s="300"/>
      <c r="AN35" s="300"/>
      <c r="AO35" s="1669" t="s">
        <v>75</v>
      </c>
      <c r="AP35" s="1669"/>
      <c r="AQ35" s="1669"/>
      <c r="AR35" s="1669"/>
      <c r="AS35" s="1669"/>
      <c r="AT35" s="1669"/>
      <c r="AU35" s="1669"/>
      <c r="AV35" s="1670" t="s">
        <v>301</v>
      </c>
      <c r="AW35" s="1670"/>
      <c r="AX35" s="1670"/>
      <c r="AY35" s="1670"/>
      <c r="AZ35" s="1670"/>
      <c r="BA35" s="1670"/>
      <c r="BB35" s="1670"/>
      <c r="BC35" s="1670"/>
      <c r="BD35" s="1670"/>
      <c r="BE35" s="1670"/>
      <c r="BF35" s="1670"/>
      <c r="BG35" s="1670"/>
      <c r="BH35" s="1662">
        <v>5</v>
      </c>
      <c r="BI35" s="1662">
        <v>2</v>
      </c>
    </row>
    <row r="36" spans="1:61" s="77" customFormat="1" ht="14.4" customHeight="1" thickBot="1" x14ac:dyDescent="0.35">
      <c r="A36" s="212"/>
      <c r="B36" s="1614"/>
      <c r="C36" s="1614"/>
      <c r="D36" s="1614"/>
      <c r="E36" s="1614"/>
      <c r="F36" s="1614"/>
      <c r="G36" s="1614"/>
      <c r="H36" s="1614"/>
      <c r="I36" s="1614"/>
      <c r="J36" s="1614"/>
      <c r="K36" s="1614"/>
      <c r="L36" s="1614"/>
      <c r="M36" s="1614"/>
      <c r="N36" s="1614"/>
      <c r="O36" s="1622" t="s">
        <v>175</v>
      </c>
      <c r="P36" s="1623"/>
      <c r="Q36" s="1623"/>
      <c r="R36" s="1623"/>
      <c r="S36" s="1623"/>
      <c r="T36" s="1623"/>
      <c r="U36" s="1623"/>
      <c r="V36" s="1623"/>
      <c r="W36" s="1623"/>
      <c r="X36" s="1623"/>
      <c r="Y36" s="1623"/>
      <c r="Z36" s="1624"/>
      <c r="AA36" s="1632">
        <v>3.4</v>
      </c>
      <c r="AB36" s="1633"/>
      <c r="AC36" s="1630">
        <v>4</v>
      </c>
      <c r="AD36" s="1631"/>
      <c r="AE36" s="214"/>
      <c r="AF36" s="214"/>
      <c r="AG36" s="217"/>
      <c r="AH36" s="300"/>
      <c r="AI36" s="300"/>
      <c r="AJ36" s="300"/>
      <c r="AK36" s="300"/>
      <c r="AL36" s="300"/>
      <c r="AM36" s="300"/>
      <c r="AN36" s="300"/>
      <c r="AO36" s="1669"/>
      <c r="AP36" s="1669"/>
      <c r="AQ36" s="1669"/>
      <c r="AR36" s="1669"/>
      <c r="AS36" s="1669"/>
      <c r="AT36" s="1669"/>
      <c r="AU36" s="1669"/>
      <c r="AV36" s="1670"/>
      <c r="AW36" s="1670"/>
      <c r="AX36" s="1670"/>
      <c r="AY36" s="1670"/>
      <c r="AZ36" s="1670"/>
      <c r="BA36" s="1670"/>
      <c r="BB36" s="1670"/>
      <c r="BC36" s="1670"/>
      <c r="BD36" s="1670"/>
      <c r="BE36" s="1670"/>
      <c r="BF36" s="1670"/>
      <c r="BG36" s="1670"/>
      <c r="BH36" s="1662"/>
      <c r="BI36" s="1662"/>
    </row>
    <row r="37" spans="1:61" ht="15" customHeight="1" thickBot="1" x14ac:dyDescent="0.35">
      <c r="A37" s="214"/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1625" t="s">
        <v>176</v>
      </c>
      <c r="P37" s="1626"/>
      <c r="Q37" s="1626"/>
      <c r="R37" s="1626"/>
      <c r="S37" s="1626"/>
      <c r="T37" s="1626"/>
      <c r="U37" s="1626"/>
      <c r="V37" s="1626"/>
      <c r="W37" s="1626"/>
      <c r="X37" s="1626"/>
      <c r="Y37" s="1626"/>
      <c r="Z37" s="1627"/>
      <c r="AA37" s="1620">
        <v>5</v>
      </c>
      <c r="AB37" s="1621"/>
      <c r="AC37" s="1628">
        <v>4</v>
      </c>
      <c r="AD37" s="1629"/>
      <c r="AE37" s="291"/>
      <c r="AF37" s="214"/>
      <c r="AG37" s="214"/>
      <c r="AH37" s="300"/>
      <c r="AI37" s="300"/>
      <c r="AJ37" s="300"/>
      <c r="AK37" s="300"/>
      <c r="AL37" s="300"/>
      <c r="AM37" s="300"/>
      <c r="AN37" s="300"/>
      <c r="AO37" s="1669"/>
      <c r="AP37" s="1669"/>
      <c r="AQ37" s="1669"/>
      <c r="AR37" s="1669"/>
      <c r="AS37" s="1669"/>
      <c r="AT37" s="1669"/>
      <c r="AU37" s="1669"/>
      <c r="AV37" s="1670"/>
      <c r="AW37" s="1670"/>
      <c r="AX37" s="1670"/>
      <c r="AY37" s="1670"/>
      <c r="AZ37" s="1670"/>
      <c r="BA37" s="1670"/>
      <c r="BB37" s="1670"/>
      <c r="BC37" s="1670"/>
      <c r="BD37" s="1670"/>
      <c r="BE37" s="1670"/>
      <c r="BF37" s="1670"/>
      <c r="BG37" s="1670"/>
      <c r="BH37" s="1662"/>
      <c r="BI37" s="1662"/>
    </row>
    <row r="38" spans="1:61" ht="14.4" customHeight="1" thickBot="1" x14ac:dyDescent="0.35">
      <c r="A38" s="214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7"/>
      <c r="AH38" s="300"/>
      <c r="AI38" s="300"/>
      <c r="AJ38" s="300"/>
      <c r="AK38" s="300"/>
      <c r="AL38" s="300"/>
      <c r="AM38" s="300"/>
      <c r="AN38" s="300"/>
      <c r="AO38" s="1669"/>
      <c r="AP38" s="1669"/>
      <c r="AQ38" s="1669"/>
      <c r="AR38" s="1669"/>
      <c r="AS38" s="1669"/>
      <c r="AT38" s="1669"/>
      <c r="AU38" s="1669"/>
      <c r="AV38" s="1670"/>
      <c r="AW38" s="1670"/>
      <c r="AX38" s="1670"/>
      <c r="AY38" s="1670"/>
      <c r="AZ38" s="1670"/>
      <c r="BA38" s="1670"/>
      <c r="BB38" s="1670"/>
      <c r="BC38" s="1670"/>
      <c r="BD38" s="1670"/>
      <c r="BE38" s="1670"/>
      <c r="BF38" s="1670"/>
      <c r="BG38" s="1670"/>
      <c r="BH38" s="1662"/>
      <c r="BI38" s="1662"/>
    </row>
    <row r="39" spans="1:61" ht="15" customHeight="1" x14ac:dyDescent="0.3">
      <c r="A39" s="214"/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7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299"/>
      <c r="AZ39" s="299"/>
      <c r="BA39" s="299"/>
      <c r="BB39" s="217"/>
      <c r="BC39" s="214"/>
      <c r="BD39" s="214"/>
      <c r="BE39" s="214"/>
      <c r="BF39" s="214"/>
      <c r="BG39" s="214"/>
      <c r="BH39" s="214"/>
      <c r="BI39" s="214"/>
    </row>
    <row r="40" spans="1:61" ht="14.4" customHeight="1" x14ac:dyDescent="0.3">
      <c r="A40" s="214"/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7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299"/>
      <c r="AZ40" s="299"/>
      <c r="BA40" s="299"/>
      <c r="BB40" s="217"/>
      <c r="BC40" s="214"/>
      <c r="BD40" s="214"/>
      <c r="BE40" s="214"/>
      <c r="BF40" s="214"/>
      <c r="BG40" s="214"/>
      <c r="BH40" s="214"/>
      <c r="BI40" s="214"/>
    </row>
    <row r="41" spans="1:61" ht="15.6" x14ac:dyDescent="0.3">
      <c r="A41" s="214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7"/>
      <c r="AH41" s="217"/>
      <c r="AI41" s="217"/>
      <c r="AJ41" s="217"/>
      <c r="AK41" s="217"/>
      <c r="AL41" s="217"/>
      <c r="AM41" s="217"/>
      <c r="AN41" s="217"/>
      <c r="AO41" s="217"/>
      <c r="AP41" s="217"/>
      <c r="AQ41" s="217"/>
      <c r="AR41" s="217"/>
      <c r="AS41" s="217"/>
      <c r="AT41" s="217"/>
      <c r="AU41" s="217"/>
      <c r="AV41" s="217"/>
      <c r="AW41" s="217"/>
      <c r="AX41" s="217"/>
      <c r="AY41" s="217"/>
      <c r="AZ41" s="217"/>
      <c r="BA41" s="217"/>
      <c r="BB41" s="217"/>
      <c r="BC41" s="214"/>
      <c r="BD41" s="214"/>
      <c r="BE41" s="214"/>
      <c r="BF41" s="214"/>
      <c r="BG41" s="214"/>
      <c r="BH41" s="214"/>
      <c r="BI41" s="214"/>
    </row>
  </sheetData>
  <mergeCells count="86">
    <mergeCell ref="R1:AW1"/>
    <mergeCell ref="U4:AT4"/>
    <mergeCell ref="U6:AT6"/>
    <mergeCell ref="U8:AT8"/>
    <mergeCell ref="BH35:BH38"/>
    <mergeCell ref="G15:X15"/>
    <mergeCell ref="AI15:AZ15"/>
    <mergeCell ref="G17:X17"/>
    <mergeCell ref="AI17:BI17"/>
    <mergeCell ref="G19:X19"/>
    <mergeCell ref="AI19:AZ19"/>
    <mergeCell ref="AY23:BI23"/>
    <mergeCell ref="A23:AW23"/>
    <mergeCell ref="A24:A27"/>
    <mergeCell ref="B24:F24"/>
    <mergeCell ref="G24:J24"/>
    <mergeCell ref="BI35:BI38"/>
    <mergeCell ref="R2:AW2"/>
    <mergeCell ref="U3:AT3"/>
    <mergeCell ref="U10:AT10"/>
    <mergeCell ref="U11:AT11"/>
    <mergeCell ref="U12:AT12"/>
    <mergeCell ref="U13:AT13"/>
    <mergeCell ref="AR33:BI33"/>
    <mergeCell ref="AO34:BG34"/>
    <mergeCell ref="AO35:AU38"/>
    <mergeCell ref="AV35:BG38"/>
    <mergeCell ref="BA4:BH4"/>
    <mergeCell ref="BA5:BH5"/>
    <mergeCell ref="BA6:BH6"/>
    <mergeCell ref="BA8:BK8"/>
    <mergeCell ref="BA9:BK9"/>
    <mergeCell ref="X24:AA24"/>
    <mergeCell ref="BH24:BH27"/>
    <mergeCell ref="G21:X21"/>
    <mergeCell ref="AI21:AZ21"/>
    <mergeCell ref="K24:N24"/>
    <mergeCell ref="O24:S24"/>
    <mergeCell ref="T24:W24"/>
    <mergeCell ref="AG24:AJ24"/>
    <mergeCell ref="AK24:AN24"/>
    <mergeCell ref="BI24:BI27"/>
    <mergeCell ref="AB24:AF24"/>
    <mergeCell ref="BG24:BG27"/>
    <mergeCell ref="BB24:BB27"/>
    <mergeCell ref="BC24:BC27"/>
    <mergeCell ref="BD24:BD27"/>
    <mergeCell ref="BE24:BE27"/>
    <mergeCell ref="BF24:BF27"/>
    <mergeCell ref="AX24:BA24"/>
    <mergeCell ref="AO24:AS24"/>
    <mergeCell ref="AT24:AW24"/>
    <mergeCell ref="D34:E34"/>
    <mergeCell ref="F34:G34"/>
    <mergeCell ref="H34:J34"/>
    <mergeCell ref="A31:BA31"/>
    <mergeCell ref="A33:P33"/>
    <mergeCell ref="T33:AD33"/>
    <mergeCell ref="K34:L34"/>
    <mergeCell ref="O34:Z34"/>
    <mergeCell ref="M34:N34"/>
    <mergeCell ref="AA37:AB37"/>
    <mergeCell ref="O35:Z35"/>
    <mergeCell ref="O36:Z36"/>
    <mergeCell ref="O37:Z37"/>
    <mergeCell ref="AC37:AD37"/>
    <mergeCell ref="AC35:AD35"/>
    <mergeCell ref="AA35:AB35"/>
    <mergeCell ref="AA36:AB36"/>
    <mergeCell ref="AC36:AD36"/>
    <mergeCell ref="U9:AT9"/>
    <mergeCell ref="B36:C36"/>
    <mergeCell ref="D36:E36"/>
    <mergeCell ref="F36:G36"/>
    <mergeCell ref="H36:J36"/>
    <mergeCell ref="K36:L36"/>
    <mergeCell ref="M35:N35"/>
    <mergeCell ref="AA34:AB34"/>
    <mergeCell ref="AC34:AD34"/>
    <mergeCell ref="M36:N36"/>
    <mergeCell ref="B35:C35"/>
    <mergeCell ref="D35:E35"/>
    <mergeCell ref="F35:G35"/>
    <mergeCell ref="H35:J35"/>
    <mergeCell ref="K35:L35"/>
    <mergeCell ref="B34:C34"/>
  </mergeCells>
  <pageMargins left="0.25" right="0.25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35"/>
  <sheetViews>
    <sheetView view="pageBreakPreview" topLeftCell="A49" zoomScale="46" zoomScaleNormal="45" zoomScaleSheetLayoutView="46" workbookViewId="0">
      <selection activeCell="K30" sqref="K30"/>
    </sheetView>
  </sheetViews>
  <sheetFormatPr defaultColWidth="9.109375" defaultRowHeight="15.6" x14ac:dyDescent="0.3"/>
  <cols>
    <col min="1" max="1" width="13.33203125" style="128" customWidth="1"/>
    <col min="2" max="2" width="68.6640625" style="34" customWidth="1"/>
    <col min="3" max="6" width="6.109375" style="55" customWidth="1"/>
    <col min="7" max="7" width="6.33203125" style="55" customWidth="1"/>
    <col min="8" max="8" width="8.88671875" style="55" customWidth="1"/>
    <col min="9" max="9" width="8.5546875" style="55" customWidth="1"/>
    <col min="10" max="12" width="7" style="55" customWidth="1"/>
    <col min="13" max="13" width="6.5546875" style="55" customWidth="1"/>
    <col min="14" max="14" width="6.88671875" style="55" customWidth="1"/>
    <col min="15" max="15" width="8.33203125" style="55" customWidth="1"/>
    <col min="16" max="16" width="6.88671875" style="55" customWidth="1"/>
    <col min="17" max="19" width="8.109375" style="55" customWidth="1"/>
    <col min="20" max="20" width="6.88671875" style="55" customWidth="1"/>
    <col min="21" max="21" width="8.77734375" style="55" customWidth="1"/>
    <col min="22" max="22" width="6.88671875" style="57" customWidth="1"/>
    <col min="23" max="23" width="8.109375" style="57" customWidth="1"/>
    <col min="24" max="24" width="7.33203125" style="55" customWidth="1"/>
    <col min="25" max="25" width="8.109375" style="55" customWidth="1"/>
    <col min="26" max="26" width="7.33203125" style="55" customWidth="1"/>
    <col min="27" max="27" width="6.88671875" style="34" customWidth="1"/>
    <col min="28" max="28" width="8" style="34" customWidth="1"/>
    <col min="29" max="30" width="6" style="32" customWidth="1"/>
    <col min="31" max="31" width="8.109375" style="33" customWidth="1"/>
    <col min="32" max="33" width="6" style="32" customWidth="1"/>
    <col min="34" max="36" width="6" style="34" customWidth="1"/>
    <col min="37" max="37" width="9.109375" style="34"/>
    <col min="38" max="38" width="12.77734375" style="34" bestFit="1" customWidth="1"/>
    <col min="39" max="16384" width="9.109375" style="34"/>
  </cols>
  <sheetData>
    <row r="1" spans="1:52" s="1" customFormat="1" ht="34.200000000000003" customHeight="1" thickBot="1" x14ac:dyDescent="0.35">
      <c r="A1" s="1773" t="s">
        <v>256</v>
      </c>
      <c r="B1" s="1774"/>
      <c r="C1" s="1774"/>
      <c r="D1" s="1774"/>
      <c r="E1" s="1774"/>
      <c r="F1" s="1774"/>
      <c r="G1" s="1774"/>
      <c r="H1" s="1774"/>
      <c r="I1" s="1774"/>
      <c r="J1" s="1774"/>
      <c r="K1" s="1774"/>
      <c r="L1" s="1774"/>
      <c r="M1" s="1774"/>
      <c r="N1" s="1774"/>
      <c r="O1" s="1774"/>
      <c r="P1" s="1774"/>
      <c r="Q1" s="1774"/>
      <c r="R1" s="1774"/>
      <c r="S1" s="1774"/>
      <c r="T1" s="1774"/>
      <c r="U1" s="1774"/>
      <c r="V1" s="1774"/>
      <c r="W1" s="1774"/>
      <c r="X1" s="1774"/>
      <c r="Y1" s="1775"/>
      <c r="Z1" s="144"/>
      <c r="AE1" s="2"/>
    </row>
    <row r="2" spans="1:52" s="1" customFormat="1" ht="34.200000000000003" customHeight="1" thickBot="1" x14ac:dyDescent="0.35">
      <c r="A2" s="1787" t="s">
        <v>259</v>
      </c>
      <c r="B2" s="1790" t="s">
        <v>185</v>
      </c>
      <c r="C2" s="1750" t="s">
        <v>2</v>
      </c>
      <c r="D2" s="1751"/>
      <c r="E2" s="1751"/>
      <c r="F2" s="1752"/>
      <c r="G2" s="1724" t="s">
        <v>3</v>
      </c>
      <c r="H2" s="1753" t="s">
        <v>4</v>
      </c>
      <c r="I2" s="1754"/>
      <c r="J2" s="1754"/>
      <c r="K2" s="1754"/>
      <c r="L2" s="1754"/>
      <c r="M2" s="1754"/>
      <c r="N2" s="1755"/>
      <c r="O2" s="1756"/>
      <c r="P2" s="1776" t="s">
        <v>246</v>
      </c>
      <c r="Q2" s="1777"/>
      <c r="R2" s="1777"/>
      <c r="S2" s="1777"/>
      <c r="T2" s="1777"/>
      <c r="U2" s="1777"/>
      <c r="V2" s="1777"/>
      <c r="W2" s="1777"/>
      <c r="X2" s="1777"/>
      <c r="Y2" s="1778"/>
      <c r="Z2" s="145"/>
      <c r="AE2" s="2"/>
    </row>
    <row r="3" spans="1:52" s="1" customFormat="1" ht="16.2" thickBot="1" x14ac:dyDescent="0.35">
      <c r="A3" s="1788"/>
      <c r="B3" s="1791"/>
      <c r="C3" s="1757" t="s">
        <v>5</v>
      </c>
      <c r="D3" s="1760" t="s">
        <v>6</v>
      </c>
      <c r="E3" s="1640" t="s">
        <v>7</v>
      </c>
      <c r="F3" s="1641"/>
      <c r="G3" s="1725"/>
      <c r="H3" s="1724" t="s">
        <v>8</v>
      </c>
      <c r="I3" s="1727" t="s">
        <v>9</v>
      </c>
      <c r="J3" s="1728"/>
      <c r="K3" s="1728"/>
      <c r="L3" s="1729"/>
      <c r="M3" s="1729"/>
      <c r="N3" s="1767" t="s">
        <v>257</v>
      </c>
      <c r="O3" s="1770" t="s">
        <v>10</v>
      </c>
      <c r="P3" s="1784" t="s">
        <v>11</v>
      </c>
      <c r="Q3" s="1785"/>
      <c r="R3" s="1785"/>
      <c r="S3" s="1786"/>
      <c r="T3" s="1784" t="s">
        <v>12</v>
      </c>
      <c r="U3" s="1785"/>
      <c r="V3" s="1785"/>
      <c r="W3" s="1785"/>
      <c r="X3" s="1779" t="s">
        <v>13</v>
      </c>
      <c r="Y3" s="1780"/>
      <c r="Z3" s="146"/>
      <c r="AE3" s="2"/>
    </row>
    <row r="4" spans="1:52" s="1" customFormat="1" ht="16.2" thickBot="1" x14ac:dyDescent="0.35">
      <c r="A4" s="1788"/>
      <c r="B4" s="1791"/>
      <c r="C4" s="1758"/>
      <c r="D4" s="1761"/>
      <c r="E4" s="1715" t="s">
        <v>15</v>
      </c>
      <c r="F4" s="1717" t="s">
        <v>258</v>
      </c>
      <c r="G4" s="1725"/>
      <c r="H4" s="1725"/>
      <c r="I4" s="1720" t="s">
        <v>16</v>
      </c>
      <c r="J4" s="1722" t="s">
        <v>17</v>
      </c>
      <c r="K4" s="1722"/>
      <c r="L4" s="1723"/>
      <c r="M4" s="1723"/>
      <c r="N4" s="1768"/>
      <c r="O4" s="1771"/>
      <c r="P4" s="1781" t="s">
        <v>247</v>
      </c>
      <c r="Q4" s="1783"/>
      <c r="R4" s="1781" t="s">
        <v>248</v>
      </c>
      <c r="S4" s="1783"/>
      <c r="T4" s="1781" t="s">
        <v>249</v>
      </c>
      <c r="U4" s="1783"/>
      <c r="V4" s="1781" t="s">
        <v>250</v>
      </c>
      <c r="W4" s="1782"/>
      <c r="X4" s="1783" t="s">
        <v>251</v>
      </c>
      <c r="Y4" s="1782"/>
      <c r="Z4" s="145"/>
      <c r="AE4" s="2"/>
    </row>
    <row r="5" spans="1:52" s="1" customFormat="1" ht="16.2" thickBot="1" x14ac:dyDescent="0.35">
      <c r="A5" s="1788"/>
      <c r="B5" s="1791"/>
      <c r="C5" s="1758"/>
      <c r="D5" s="1761"/>
      <c r="E5" s="1715"/>
      <c r="F5" s="1718"/>
      <c r="G5" s="1725"/>
      <c r="H5" s="1725"/>
      <c r="I5" s="1720"/>
      <c r="J5" s="1763" t="s">
        <v>18</v>
      </c>
      <c r="K5" s="1763" t="s">
        <v>19</v>
      </c>
      <c r="L5" s="1732" t="s">
        <v>245</v>
      </c>
      <c r="M5" s="1765" t="s">
        <v>20</v>
      </c>
      <c r="N5" s="1768"/>
      <c r="O5" s="1771"/>
      <c r="P5" s="1749" t="s">
        <v>252</v>
      </c>
      <c r="Q5" s="1744"/>
      <c r="R5" s="1749" t="s">
        <v>252</v>
      </c>
      <c r="S5" s="1744"/>
      <c r="T5" s="1743" t="s">
        <v>252</v>
      </c>
      <c r="U5" s="1743"/>
      <c r="V5" s="1749" t="s">
        <v>252</v>
      </c>
      <c r="W5" s="1744"/>
      <c r="X5" s="1743" t="s">
        <v>253</v>
      </c>
      <c r="Y5" s="1744"/>
      <c r="Z5" s="145"/>
      <c r="AE5" s="2"/>
    </row>
    <row r="6" spans="1:52" s="1" customFormat="1" ht="13.2" x14ac:dyDescent="0.3">
      <c r="A6" s="1788"/>
      <c r="B6" s="1791"/>
      <c r="C6" s="1758"/>
      <c r="D6" s="1761"/>
      <c r="E6" s="1715"/>
      <c r="F6" s="1718"/>
      <c r="G6" s="1725"/>
      <c r="H6" s="1725"/>
      <c r="I6" s="1720"/>
      <c r="J6" s="1763"/>
      <c r="K6" s="1763"/>
      <c r="L6" s="1733"/>
      <c r="M6" s="1765"/>
      <c r="N6" s="1768"/>
      <c r="O6" s="1771"/>
      <c r="P6" s="1745" t="s">
        <v>254</v>
      </c>
      <c r="Q6" s="1747" t="s">
        <v>255</v>
      </c>
      <c r="R6" s="1745" t="s">
        <v>254</v>
      </c>
      <c r="S6" s="1747" t="s">
        <v>255</v>
      </c>
      <c r="T6" s="1745" t="s">
        <v>254</v>
      </c>
      <c r="U6" s="1747" t="s">
        <v>255</v>
      </c>
      <c r="V6" s="1745" t="s">
        <v>254</v>
      </c>
      <c r="W6" s="1747" t="s">
        <v>255</v>
      </c>
      <c r="X6" s="1745" t="s">
        <v>254</v>
      </c>
      <c r="Y6" s="1747" t="s">
        <v>255</v>
      </c>
      <c r="Z6" s="145"/>
      <c r="AE6" s="2"/>
    </row>
    <row r="7" spans="1:52" s="1" customFormat="1" ht="111.6" customHeight="1" thickBot="1" x14ac:dyDescent="0.35">
      <c r="A7" s="1789"/>
      <c r="B7" s="1792"/>
      <c r="C7" s="1759"/>
      <c r="D7" s="1762"/>
      <c r="E7" s="1716"/>
      <c r="F7" s="1719"/>
      <c r="G7" s="1726"/>
      <c r="H7" s="1726"/>
      <c r="I7" s="1721"/>
      <c r="J7" s="1764"/>
      <c r="K7" s="1764"/>
      <c r="L7" s="1734"/>
      <c r="M7" s="1766"/>
      <c r="N7" s="1769"/>
      <c r="O7" s="1772"/>
      <c r="P7" s="1746"/>
      <c r="Q7" s="1748"/>
      <c r="R7" s="1746"/>
      <c r="S7" s="1748"/>
      <c r="T7" s="1746"/>
      <c r="U7" s="1748"/>
      <c r="V7" s="1746"/>
      <c r="W7" s="1748"/>
      <c r="X7" s="1746"/>
      <c r="Y7" s="1748"/>
      <c r="Z7" s="145"/>
      <c r="AE7" s="2"/>
    </row>
    <row r="8" spans="1:52" s="6" customFormat="1" ht="16.2" thickBot="1" x14ac:dyDescent="0.35">
      <c r="A8" s="860">
        <v>1</v>
      </c>
      <c r="B8" s="861">
        <f>A8+1</f>
        <v>2</v>
      </c>
      <c r="C8" s="4">
        <f t="shared" ref="C8:J8" si="0">B8+1</f>
        <v>3</v>
      </c>
      <c r="D8" s="312">
        <f t="shared" si="0"/>
        <v>4</v>
      </c>
      <c r="E8" s="312">
        <f t="shared" si="0"/>
        <v>5</v>
      </c>
      <c r="F8" s="313">
        <f t="shared" si="0"/>
        <v>6</v>
      </c>
      <c r="G8" s="314">
        <f t="shared" si="0"/>
        <v>7</v>
      </c>
      <c r="H8" s="314">
        <f t="shared" si="0"/>
        <v>8</v>
      </c>
      <c r="I8" s="315">
        <f t="shared" si="0"/>
        <v>9</v>
      </c>
      <c r="J8" s="312">
        <f t="shared" si="0"/>
        <v>10</v>
      </c>
      <c r="K8" s="312">
        <f>J8+1</f>
        <v>11</v>
      </c>
      <c r="L8" s="312">
        <f>K8+1</f>
        <v>12</v>
      </c>
      <c r="M8" s="321">
        <f>L8+1</f>
        <v>13</v>
      </c>
      <c r="N8" s="316">
        <v>14</v>
      </c>
      <c r="O8" s="213">
        <v>15</v>
      </c>
      <c r="P8" s="322">
        <v>16</v>
      </c>
      <c r="Q8" s="318">
        <v>17</v>
      </c>
      <c r="R8" s="3">
        <v>18</v>
      </c>
      <c r="S8" s="318">
        <v>19</v>
      </c>
      <c r="T8" s="317">
        <v>20</v>
      </c>
      <c r="U8" s="317">
        <v>21</v>
      </c>
      <c r="V8" s="319">
        <v>22</v>
      </c>
      <c r="W8" s="320">
        <v>23</v>
      </c>
      <c r="X8" s="297">
        <v>24</v>
      </c>
      <c r="Y8" s="5">
        <v>25</v>
      </c>
      <c r="Z8" s="147"/>
      <c r="AE8" s="7"/>
    </row>
    <row r="9" spans="1:52" s="9" customFormat="1" ht="28.2" customHeight="1" thickBot="1" x14ac:dyDescent="0.35">
      <c r="A9" s="1735" t="s">
        <v>260</v>
      </c>
      <c r="B9" s="1736"/>
      <c r="C9" s="1736"/>
      <c r="D9" s="1736"/>
      <c r="E9" s="1736"/>
      <c r="F9" s="1736"/>
      <c r="G9" s="1736"/>
      <c r="H9" s="1736"/>
      <c r="I9" s="1736"/>
      <c r="J9" s="1736"/>
      <c r="K9" s="1736"/>
      <c r="L9" s="1736"/>
      <c r="M9" s="1736"/>
      <c r="N9" s="1736"/>
      <c r="O9" s="1736"/>
      <c r="P9" s="1736"/>
      <c r="Q9" s="1736"/>
      <c r="R9" s="1736"/>
      <c r="S9" s="1736"/>
      <c r="T9" s="1736"/>
      <c r="U9" s="1736"/>
      <c r="V9" s="1736"/>
      <c r="W9" s="1736"/>
      <c r="X9" s="1736"/>
      <c r="Y9" s="1737"/>
      <c r="Z9" s="143"/>
      <c r="AA9" s="8"/>
      <c r="AB9" s="8"/>
      <c r="AE9" s="10"/>
    </row>
    <row r="10" spans="1:52" s="11" customFormat="1" ht="28.2" customHeight="1" thickBot="1" x14ac:dyDescent="0.35">
      <c r="A10" s="1735" t="s">
        <v>261</v>
      </c>
      <c r="B10" s="1738"/>
      <c r="C10" s="1738"/>
      <c r="D10" s="1738"/>
      <c r="E10" s="1738"/>
      <c r="F10" s="1738"/>
      <c r="G10" s="1738"/>
      <c r="H10" s="1738"/>
      <c r="I10" s="1738"/>
      <c r="J10" s="1738"/>
      <c r="K10" s="1738"/>
      <c r="L10" s="1738"/>
      <c r="M10" s="1738"/>
      <c r="N10" s="1738"/>
      <c r="O10" s="1738"/>
      <c r="P10" s="1738"/>
      <c r="Q10" s="1738"/>
      <c r="R10" s="1738"/>
      <c r="S10" s="1738"/>
      <c r="T10" s="1738"/>
      <c r="U10" s="1738"/>
      <c r="V10" s="1738"/>
      <c r="W10" s="1738"/>
      <c r="X10" s="1738"/>
      <c r="Y10" s="1739"/>
      <c r="Z10" s="148"/>
      <c r="AC10" s="12" t="s">
        <v>22</v>
      </c>
      <c r="AD10" s="12" t="s">
        <v>23</v>
      </c>
      <c r="AE10" s="12" t="s">
        <v>24</v>
      </c>
      <c r="AF10" s="12" t="s">
        <v>25</v>
      </c>
      <c r="AG10" s="12" t="s">
        <v>26</v>
      </c>
    </row>
    <row r="11" spans="1:52" s="14" customFormat="1" ht="36" x14ac:dyDescent="0.3">
      <c r="A11" s="776" t="s">
        <v>27</v>
      </c>
      <c r="B11" s="842" t="s">
        <v>190</v>
      </c>
      <c r="C11" s="391"/>
      <c r="D11" s="323">
        <v>1</v>
      </c>
      <c r="E11" s="324"/>
      <c r="F11" s="325"/>
      <c r="G11" s="326">
        <v>4</v>
      </c>
      <c r="H11" s="327">
        <f t="shared" ref="H11:H16" si="1">G11*30</f>
        <v>120</v>
      </c>
      <c r="I11" s="328">
        <f t="shared" ref="I11:I22" si="2">SUM(J11:M11)</f>
        <v>44</v>
      </c>
      <c r="J11" s="329">
        <v>30</v>
      </c>
      <c r="K11" s="329"/>
      <c r="L11" s="330"/>
      <c r="M11" s="330">
        <v>14</v>
      </c>
      <c r="N11" s="331"/>
      <c r="O11" s="332">
        <f t="shared" ref="O11:O22" si="3">H11-I11-N11</f>
        <v>76</v>
      </c>
      <c r="P11" s="333">
        <v>3</v>
      </c>
      <c r="Q11" s="334" t="s">
        <v>279</v>
      </c>
      <c r="R11" s="335"/>
      <c r="S11" s="336"/>
      <c r="T11" s="335"/>
      <c r="U11" s="336"/>
      <c r="V11" s="337"/>
      <c r="W11" s="338"/>
      <c r="X11" s="339"/>
      <c r="Y11" s="336"/>
      <c r="Z11" s="340"/>
      <c r="AA11" s="13">
        <f t="shared" ref="AA11:AA22" si="4">I11/H11</f>
        <v>0.36666666666666664</v>
      </c>
      <c r="AB11" s="13" t="str">
        <f t="shared" ref="AB11:AB22" si="5">IF(AA11&gt;50%,AA11,"")</f>
        <v/>
      </c>
      <c r="AC11" s="126">
        <v>4</v>
      </c>
      <c r="AD11" s="126"/>
      <c r="AE11" s="126"/>
      <c r="AF11" s="126"/>
      <c r="AG11" s="126"/>
    </row>
    <row r="12" spans="1:52" s="15" customFormat="1" ht="18" x14ac:dyDescent="0.3">
      <c r="A12" s="361" t="s">
        <v>28</v>
      </c>
      <c r="B12" s="850" t="s">
        <v>29</v>
      </c>
      <c r="C12" s="846">
        <v>1</v>
      </c>
      <c r="D12" s="342"/>
      <c r="E12" s="323"/>
      <c r="F12" s="343"/>
      <c r="G12" s="344">
        <v>4</v>
      </c>
      <c r="H12" s="345">
        <f t="shared" si="1"/>
        <v>120</v>
      </c>
      <c r="I12" s="346">
        <f t="shared" si="2"/>
        <v>44</v>
      </c>
      <c r="J12" s="347">
        <v>14</v>
      </c>
      <c r="K12" s="347"/>
      <c r="L12" s="348"/>
      <c r="M12" s="348">
        <v>30</v>
      </c>
      <c r="N12" s="349">
        <v>30</v>
      </c>
      <c r="O12" s="350">
        <f t="shared" si="3"/>
        <v>46</v>
      </c>
      <c r="P12" s="351">
        <v>3</v>
      </c>
      <c r="Q12" s="395" t="s">
        <v>279</v>
      </c>
      <c r="R12" s="353"/>
      <c r="S12" s="354"/>
      <c r="T12" s="355"/>
      <c r="U12" s="356"/>
      <c r="V12" s="357"/>
      <c r="W12" s="358"/>
      <c r="X12" s="355"/>
      <c r="Y12" s="359"/>
      <c r="Z12" s="360"/>
      <c r="AA12" s="13">
        <f t="shared" si="4"/>
        <v>0.36666666666666664</v>
      </c>
      <c r="AB12" s="13" t="str">
        <f t="shared" si="5"/>
        <v/>
      </c>
      <c r="AC12" s="126">
        <v>4</v>
      </c>
      <c r="AD12" s="126"/>
      <c r="AE12" s="126"/>
      <c r="AF12" s="126"/>
      <c r="AG12" s="12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</row>
    <row r="13" spans="1:52" s="14" customFormat="1" ht="18" x14ac:dyDescent="0.3">
      <c r="A13" s="361" t="s">
        <v>30</v>
      </c>
      <c r="B13" s="851" t="s">
        <v>192</v>
      </c>
      <c r="C13" s="362">
        <v>1</v>
      </c>
      <c r="D13" s="363"/>
      <c r="E13" s="362"/>
      <c r="F13" s="364"/>
      <c r="G13" s="365">
        <v>4</v>
      </c>
      <c r="H13" s="366">
        <f t="shared" si="1"/>
        <v>120</v>
      </c>
      <c r="I13" s="367">
        <f t="shared" si="2"/>
        <v>46</v>
      </c>
      <c r="J13" s="368">
        <v>22</v>
      </c>
      <c r="K13" s="368">
        <v>16</v>
      </c>
      <c r="L13" s="369"/>
      <c r="M13" s="369">
        <v>8</v>
      </c>
      <c r="N13" s="370">
        <v>30</v>
      </c>
      <c r="O13" s="350">
        <f t="shared" si="3"/>
        <v>44</v>
      </c>
      <c r="P13" s="371">
        <v>3</v>
      </c>
      <c r="Q13" s="796" t="s">
        <v>279</v>
      </c>
      <c r="R13" s="373"/>
      <c r="S13" s="374"/>
      <c r="T13" s="373"/>
      <c r="U13" s="374"/>
      <c r="V13" s="373"/>
      <c r="W13" s="374"/>
      <c r="X13" s="375"/>
      <c r="Y13" s="376"/>
      <c r="Z13" s="377"/>
      <c r="AA13" s="13">
        <f t="shared" si="4"/>
        <v>0.38333333333333336</v>
      </c>
      <c r="AB13" s="13" t="str">
        <f t="shared" si="5"/>
        <v/>
      </c>
      <c r="AC13" s="126">
        <v>4</v>
      </c>
      <c r="AD13" s="127"/>
      <c r="AE13" s="126"/>
      <c r="AF13" s="126"/>
      <c r="AG13" s="126"/>
    </row>
    <row r="14" spans="1:52" s="14" customFormat="1" ht="18" x14ac:dyDescent="0.3">
      <c r="A14" s="361" t="s">
        <v>32</v>
      </c>
      <c r="B14" s="852" t="s">
        <v>223</v>
      </c>
      <c r="C14" s="847"/>
      <c r="D14" s="378">
        <v>1</v>
      </c>
      <c r="E14" s="379"/>
      <c r="F14" s="380"/>
      <c r="G14" s="381">
        <v>3</v>
      </c>
      <c r="H14" s="382">
        <f t="shared" si="1"/>
        <v>90</v>
      </c>
      <c r="I14" s="367">
        <f t="shared" si="2"/>
        <v>60</v>
      </c>
      <c r="J14" s="383">
        <v>36</v>
      </c>
      <c r="K14" s="384"/>
      <c r="L14" s="385"/>
      <c r="M14" s="386">
        <v>24</v>
      </c>
      <c r="N14" s="387"/>
      <c r="O14" s="388">
        <f t="shared" si="3"/>
        <v>30</v>
      </c>
      <c r="P14" s="389">
        <v>4</v>
      </c>
      <c r="Q14" s="787" t="s">
        <v>278</v>
      </c>
      <c r="R14" s="391"/>
      <c r="S14" s="392"/>
      <c r="T14" s="391"/>
      <c r="U14" s="392"/>
      <c r="V14" s="393"/>
      <c r="W14" s="394"/>
      <c r="X14" s="391"/>
      <c r="Y14" s="395"/>
      <c r="Z14" s="340"/>
      <c r="AA14" s="13">
        <f t="shared" si="4"/>
        <v>0.66666666666666663</v>
      </c>
      <c r="AB14" s="13">
        <f t="shared" si="5"/>
        <v>0.66666666666666663</v>
      </c>
      <c r="AC14" s="126">
        <v>3</v>
      </c>
      <c r="AD14" s="126"/>
      <c r="AE14" s="126"/>
      <c r="AF14" s="126"/>
      <c r="AG14" s="126"/>
    </row>
    <row r="15" spans="1:52" s="14" customFormat="1" ht="18" x14ac:dyDescent="0.3">
      <c r="A15" s="361" t="s">
        <v>34</v>
      </c>
      <c r="B15" s="853" t="s">
        <v>31</v>
      </c>
      <c r="C15" s="391">
        <v>2</v>
      </c>
      <c r="D15" s="323">
        <v>1</v>
      </c>
      <c r="E15" s="323"/>
      <c r="F15" s="343"/>
      <c r="G15" s="344">
        <v>4</v>
      </c>
      <c r="H15" s="345">
        <f t="shared" si="1"/>
        <v>120</v>
      </c>
      <c r="I15" s="346">
        <f t="shared" si="2"/>
        <v>44</v>
      </c>
      <c r="J15" s="347">
        <v>14</v>
      </c>
      <c r="K15" s="347"/>
      <c r="L15" s="348"/>
      <c r="M15" s="348">
        <v>30</v>
      </c>
      <c r="N15" s="349">
        <v>30</v>
      </c>
      <c r="O15" s="350">
        <f t="shared" si="3"/>
        <v>46</v>
      </c>
      <c r="P15" s="396">
        <v>1</v>
      </c>
      <c r="Q15" s="390" t="s">
        <v>281</v>
      </c>
      <c r="R15" s="391">
        <v>2</v>
      </c>
      <c r="S15" s="795" t="s">
        <v>281</v>
      </c>
      <c r="T15" s="391"/>
      <c r="U15" s="392"/>
      <c r="V15" s="393"/>
      <c r="W15" s="394"/>
      <c r="X15" s="391"/>
      <c r="Y15" s="395"/>
      <c r="Z15" s="340"/>
      <c r="AA15" s="13">
        <f t="shared" si="4"/>
        <v>0.36666666666666664</v>
      </c>
      <c r="AB15" s="13" t="str">
        <f t="shared" si="5"/>
        <v/>
      </c>
      <c r="AC15" s="126">
        <v>2</v>
      </c>
      <c r="AD15" s="126">
        <v>2</v>
      </c>
      <c r="AE15" s="126"/>
      <c r="AF15" s="126"/>
      <c r="AG15" s="126"/>
    </row>
    <row r="16" spans="1:52" s="14" customFormat="1" ht="54" x14ac:dyDescent="0.3">
      <c r="A16" s="361" t="s">
        <v>36</v>
      </c>
      <c r="B16" s="854" t="s">
        <v>33</v>
      </c>
      <c r="C16" s="848"/>
      <c r="D16" s="397">
        <v>2</v>
      </c>
      <c r="E16" s="323"/>
      <c r="F16" s="343"/>
      <c r="G16" s="344">
        <v>4</v>
      </c>
      <c r="H16" s="345">
        <f t="shared" si="1"/>
        <v>120</v>
      </c>
      <c r="I16" s="346">
        <f t="shared" si="2"/>
        <v>44</v>
      </c>
      <c r="J16" s="347">
        <v>16</v>
      </c>
      <c r="K16" s="347"/>
      <c r="L16" s="348"/>
      <c r="M16" s="348">
        <v>28</v>
      </c>
      <c r="N16" s="349"/>
      <c r="O16" s="350">
        <f t="shared" si="3"/>
        <v>76</v>
      </c>
      <c r="P16" s="396"/>
      <c r="Q16" s="390"/>
      <c r="R16" s="391">
        <v>3</v>
      </c>
      <c r="S16" s="395" t="s">
        <v>279</v>
      </c>
      <c r="T16" s="391"/>
      <c r="U16" s="392"/>
      <c r="V16" s="393"/>
      <c r="W16" s="394"/>
      <c r="X16" s="391"/>
      <c r="Y16" s="395"/>
      <c r="Z16" s="340"/>
      <c r="AA16" s="13">
        <f t="shared" si="4"/>
        <v>0.36666666666666664</v>
      </c>
      <c r="AB16" s="13" t="str">
        <f t="shared" si="5"/>
        <v/>
      </c>
      <c r="AC16" s="126"/>
      <c r="AD16" s="126">
        <v>4</v>
      </c>
      <c r="AE16" s="126"/>
      <c r="AF16" s="126"/>
      <c r="AG16" s="126"/>
    </row>
    <row r="17" spans="1:52" s="15" customFormat="1" ht="18" x14ac:dyDescent="0.3">
      <c r="A17" s="361" t="s">
        <v>38</v>
      </c>
      <c r="B17" s="855" t="s">
        <v>35</v>
      </c>
      <c r="C17" s="849"/>
      <c r="D17" s="341">
        <v>2</v>
      </c>
      <c r="E17" s="398"/>
      <c r="F17" s="399"/>
      <c r="G17" s="400">
        <v>3</v>
      </c>
      <c r="H17" s="345">
        <f t="shared" ref="H17:H22" si="6">G17*30</f>
        <v>90</v>
      </c>
      <c r="I17" s="346">
        <f t="shared" si="2"/>
        <v>30</v>
      </c>
      <c r="J17" s="401">
        <v>16</v>
      </c>
      <c r="K17" s="401"/>
      <c r="L17" s="402"/>
      <c r="M17" s="402">
        <v>14</v>
      </c>
      <c r="N17" s="403"/>
      <c r="O17" s="350">
        <f t="shared" si="3"/>
        <v>60</v>
      </c>
      <c r="P17" s="351"/>
      <c r="Q17" s="352"/>
      <c r="R17" s="357">
        <v>2</v>
      </c>
      <c r="S17" s="395" t="s">
        <v>278</v>
      </c>
      <c r="T17" s="355"/>
      <c r="U17" s="356"/>
      <c r="V17" s="357"/>
      <c r="W17" s="358"/>
      <c r="X17" s="355"/>
      <c r="Y17" s="359"/>
      <c r="Z17" s="360"/>
      <c r="AA17" s="13">
        <f t="shared" si="4"/>
        <v>0.33333333333333331</v>
      </c>
      <c r="AB17" s="13" t="str">
        <f t="shared" si="5"/>
        <v/>
      </c>
      <c r="AC17" s="126"/>
      <c r="AD17" s="126">
        <v>3</v>
      </c>
      <c r="AE17" s="126"/>
      <c r="AF17" s="126"/>
      <c r="AG17" s="12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</row>
    <row r="18" spans="1:52" s="15" customFormat="1" ht="18" x14ac:dyDescent="0.3">
      <c r="A18" s="361" t="s">
        <v>40</v>
      </c>
      <c r="B18" s="850" t="s">
        <v>37</v>
      </c>
      <c r="C18" s="498"/>
      <c r="D18" s="404">
        <v>2</v>
      </c>
      <c r="E18" s="405"/>
      <c r="F18" s="406"/>
      <c r="G18" s="407">
        <v>3</v>
      </c>
      <c r="H18" s="408">
        <f t="shared" si="6"/>
        <v>90</v>
      </c>
      <c r="I18" s="409">
        <f t="shared" si="2"/>
        <v>30</v>
      </c>
      <c r="J18" s="410">
        <v>16</v>
      </c>
      <c r="K18" s="410"/>
      <c r="L18" s="411"/>
      <c r="M18" s="411">
        <v>14</v>
      </c>
      <c r="N18" s="349"/>
      <c r="O18" s="350">
        <f t="shared" si="3"/>
        <v>60</v>
      </c>
      <c r="P18" s="412"/>
      <c r="Q18" s="413"/>
      <c r="R18" s="414">
        <v>2</v>
      </c>
      <c r="S18" s="395" t="s">
        <v>278</v>
      </c>
      <c r="T18" s="415"/>
      <c r="U18" s="416"/>
      <c r="V18" s="417"/>
      <c r="W18" s="418"/>
      <c r="X18" s="415"/>
      <c r="Y18" s="419"/>
      <c r="Z18" s="420"/>
      <c r="AA18" s="13">
        <f t="shared" si="4"/>
        <v>0.33333333333333331</v>
      </c>
      <c r="AB18" s="13" t="str">
        <f t="shared" si="5"/>
        <v/>
      </c>
      <c r="AC18" s="126"/>
      <c r="AD18" s="126">
        <v>3</v>
      </c>
      <c r="AE18" s="126"/>
      <c r="AF18" s="126"/>
      <c r="AG18" s="12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</row>
    <row r="19" spans="1:52" s="15" customFormat="1" ht="18" x14ac:dyDescent="0.3">
      <c r="A19" s="361" t="s">
        <v>41</v>
      </c>
      <c r="B19" s="856" t="s">
        <v>39</v>
      </c>
      <c r="C19" s="421"/>
      <c r="D19" s="422">
        <v>2</v>
      </c>
      <c r="E19" s="421"/>
      <c r="F19" s="423"/>
      <c r="G19" s="424">
        <v>3</v>
      </c>
      <c r="H19" s="425">
        <f t="shared" si="6"/>
        <v>90</v>
      </c>
      <c r="I19" s="426">
        <f t="shared" si="2"/>
        <v>30</v>
      </c>
      <c r="J19" s="427">
        <v>16</v>
      </c>
      <c r="K19" s="427"/>
      <c r="L19" s="428"/>
      <c r="M19" s="428">
        <v>14</v>
      </c>
      <c r="N19" s="429"/>
      <c r="O19" s="350">
        <f t="shared" si="3"/>
        <v>60</v>
      </c>
      <c r="P19" s="430"/>
      <c r="Q19" s="431"/>
      <c r="R19" s="432">
        <v>2</v>
      </c>
      <c r="S19" s="390" t="s">
        <v>278</v>
      </c>
      <c r="T19" s="434"/>
      <c r="U19" s="431"/>
      <c r="V19" s="434"/>
      <c r="W19" s="431"/>
      <c r="X19" s="434"/>
      <c r="Y19" s="435"/>
      <c r="Z19" s="436"/>
      <c r="AA19" s="13">
        <f t="shared" si="4"/>
        <v>0.33333333333333331</v>
      </c>
      <c r="AB19" s="13" t="str">
        <f t="shared" si="5"/>
        <v/>
      </c>
      <c r="AC19" s="126"/>
      <c r="AD19" s="126">
        <v>3</v>
      </c>
      <c r="AE19" s="126"/>
      <c r="AF19" s="126"/>
      <c r="AG19" s="12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</row>
    <row r="20" spans="1:52" s="14" customFormat="1" ht="18" x14ac:dyDescent="0.3">
      <c r="A20" s="361" t="s">
        <v>43</v>
      </c>
      <c r="B20" s="850" t="s">
        <v>42</v>
      </c>
      <c r="C20" s="438">
        <v>4</v>
      </c>
      <c r="D20" s="437">
        <v>2.2999999999999998</v>
      </c>
      <c r="E20" s="323"/>
      <c r="F20" s="343"/>
      <c r="G20" s="344">
        <v>6</v>
      </c>
      <c r="H20" s="345">
        <f>G20*30</f>
        <v>180</v>
      </c>
      <c r="I20" s="346">
        <f t="shared" si="2"/>
        <v>88</v>
      </c>
      <c r="J20" s="347"/>
      <c r="K20" s="347"/>
      <c r="L20" s="348"/>
      <c r="M20" s="348">
        <v>88</v>
      </c>
      <c r="N20" s="349">
        <v>30</v>
      </c>
      <c r="O20" s="350">
        <f t="shared" si="3"/>
        <v>62</v>
      </c>
      <c r="P20" s="396"/>
      <c r="Q20" s="390"/>
      <c r="R20" s="438">
        <v>2</v>
      </c>
      <c r="S20" s="390" t="s">
        <v>281</v>
      </c>
      <c r="T20" s="438">
        <v>2</v>
      </c>
      <c r="U20" s="392" t="s">
        <v>281</v>
      </c>
      <c r="V20" s="439">
        <v>2</v>
      </c>
      <c r="W20" s="390" t="s">
        <v>281</v>
      </c>
      <c r="X20" s="391"/>
      <c r="Y20" s="392"/>
      <c r="Z20" s="340"/>
      <c r="AA20" s="13">
        <f t="shared" si="4"/>
        <v>0.48888888888888887</v>
      </c>
      <c r="AB20" s="13" t="str">
        <f t="shared" si="5"/>
        <v/>
      </c>
      <c r="AC20" s="126"/>
      <c r="AD20" s="133">
        <v>2</v>
      </c>
      <c r="AE20" s="133">
        <v>2</v>
      </c>
      <c r="AF20" s="133">
        <v>2</v>
      </c>
      <c r="AG20" s="126"/>
    </row>
    <row r="21" spans="1:52" s="14" customFormat="1" ht="18" x14ac:dyDescent="0.3">
      <c r="A21" s="777" t="s">
        <v>44</v>
      </c>
      <c r="B21" s="857" t="s">
        <v>275</v>
      </c>
      <c r="C21" s="847"/>
      <c r="D21" s="378">
        <v>3</v>
      </c>
      <c r="E21" s="441"/>
      <c r="F21" s="442"/>
      <c r="G21" s="407">
        <v>3</v>
      </c>
      <c r="H21" s="345">
        <f>G21*30</f>
        <v>90</v>
      </c>
      <c r="I21" s="367">
        <f t="shared" si="2"/>
        <v>30</v>
      </c>
      <c r="J21" s="347">
        <v>16</v>
      </c>
      <c r="K21" s="443"/>
      <c r="L21" s="444"/>
      <c r="M21" s="348">
        <v>14</v>
      </c>
      <c r="N21" s="403"/>
      <c r="O21" s="350">
        <f t="shared" si="3"/>
        <v>60</v>
      </c>
      <c r="P21" s="396"/>
      <c r="Q21" s="390"/>
      <c r="R21" s="391"/>
      <c r="S21" s="392"/>
      <c r="T21" s="391">
        <v>2</v>
      </c>
      <c r="U21" s="787" t="s">
        <v>278</v>
      </c>
      <c r="V21" s="393"/>
      <c r="W21" s="394"/>
      <c r="X21" s="391"/>
      <c r="Y21" s="395"/>
      <c r="Z21" s="340"/>
      <c r="AA21" s="13">
        <f t="shared" si="4"/>
        <v>0.33333333333333331</v>
      </c>
      <c r="AB21" s="13" t="str">
        <f t="shared" si="5"/>
        <v/>
      </c>
      <c r="AC21" s="126"/>
      <c r="AD21" s="126"/>
      <c r="AE21" s="126">
        <v>3</v>
      </c>
      <c r="AF21" s="126"/>
      <c r="AG21" s="126"/>
    </row>
    <row r="22" spans="1:52" s="15" customFormat="1" ht="18.600000000000001" thickBot="1" x14ac:dyDescent="0.35">
      <c r="A22" s="440" t="s">
        <v>177</v>
      </c>
      <c r="B22" s="858" t="s">
        <v>45</v>
      </c>
      <c r="C22" s="445"/>
      <c r="D22" s="446">
        <v>5</v>
      </c>
      <c r="E22" s="447"/>
      <c r="F22" s="448"/>
      <c r="G22" s="449">
        <v>3</v>
      </c>
      <c r="H22" s="450">
        <f t="shared" si="6"/>
        <v>90</v>
      </c>
      <c r="I22" s="451">
        <f t="shared" si="2"/>
        <v>30</v>
      </c>
      <c r="J22" s="443">
        <v>16</v>
      </c>
      <c r="K22" s="443"/>
      <c r="L22" s="444"/>
      <c r="M22" s="444">
        <v>14</v>
      </c>
      <c r="N22" s="452"/>
      <c r="O22" s="453">
        <f t="shared" si="3"/>
        <v>60</v>
      </c>
      <c r="P22" s="454"/>
      <c r="Q22" s="455"/>
      <c r="R22" s="456"/>
      <c r="S22" s="457"/>
      <c r="T22" s="458"/>
      <c r="U22" s="459"/>
      <c r="V22" s="460"/>
      <c r="W22" s="461"/>
      <c r="X22" s="458">
        <v>2</v>
      </c>
      <c r="Y22" s="794" t="s">
        <v>278</v>
      </c>
      <c r="Z22" s="360"/>
      <c r="AA22" s="13">
        <f t="shared" si="4"/>
        <v>0.33333333333333331</v>
      </c>
      <c r="AB22" s="13" t="str">
        <f t="shared" si="5"/>
        <v/>
      </c>
      <c r="AC22" s="126"/>
      <c r="AD22" s="126"/>
      <c r="AE22" s="126"/>
      <c r="AF22" s="126"/>
      <c r="AG22" s="126">
        <v>3</v>
      </c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</row>
    <row r="23" spans="1:52" s="14" customFormat="1" ht="18" thickBot="1" x14ac:dyDescent="0.35">
      <c r="A23" s="1730" t="s">
        <v>263</v>
      </c>
      <c r="B23" s="1731"/>
      <c r="C23" s="859">
        <v>4</v>
      </c>
      <c r="D23" s="462">
        <v>11</v>
      </c>
      <c r="E23" s="463"/>
      <c r="F23" s="464"/>
      <c r="G23" s="465">
        <f t="shared" ref="G23:X23" si="7">SUM(G11:G22)</f>
        <v>44</v>
      </c>
      <c r="H23" s="466">
        <f t="shared" si="7"/>
        <v>1320</v>
      </c>
      <c r="I23" s="467">
        <f t="shared" si="7"/>
        <v>520</v>
      </c>
      <c r="J23" s="467">
        <f t="shared" si="7"/>
        <v>212</v>
      </c>
      <c r="K23" s="467">
        <f t="shared" si="7"/>
        <v>16</v>
      </c>
      <c r="L23" s="467"/>
      <c r="M23" s="467">
        <f t="shared" si="7"/>
        <v>292</v>
      </c>
      <c r="N23" s="467">
        <f t="shared" si="7"/>
        <v>120</v>
      </c>
      <c r="O23" s="468">
        <f t="shared" si="7"/>
        <v>680</v>
      </c>
      <c r="P23" s="469">
        <f t="shared" si="7"/>
        <v>14</v>
      </c>
      <c r="Q23" s="470">
        <v>17</v>
      </c>
      <c r="R23" s="471">
        <f t="shared" si="7"/>
        <v>13</v>
      </c>
      <c r="S23" s="470">
        <v>17</v>
      </c>
      <c r="T23" s="472">
        <f t="shared" si="7"/>
        <v>4</v>
      </c>
      <c r="U23" s="473">
        <v>5</v>
      </c>
      <c r="V23" s="472">
        <f t="shared" si="7"/>
        <v>2</v>
      </c>
      <c r="W23" s="473">
        <v>2</v>
      </c>
      <c r="X23" s="471">
        <f t="shared" si="7"/>
        <v>2</v>
      </c>
      <c r="Y23" s="470">
        <v>3</v>
      </c>
      <c r="Z23" s="474"/>
      <c r="AC23" s="126"/>
      <c r="AD23" s="126"/>
      <c r="AE23" s="126"/>
      <c r="AF23" s="126"/>
      <c r="AG23" s="126"/>
    </row>
    <row r="24" spans="1:52" s="9" customFormat="1" ht="30" customHeight="1" thickBot="1" x14ac:dyDescent="0.35">
      <c r="A24" s="1740" t="s">
        <v>262</v>
      </c>
      <c r="B24" s="1741"/>
      <c r="C24" s="1741"/>
      <c r="D24" s="1741"/>
      <c r="E24" s="1741"/>
      <c r="F24" s="1741"/>
      <c r="G24" s="1741"/>
      <c r="H24" s="1741"/>
      <c r="I24" s="1741"/>
      <c r="J24" s="1741"/>
      <c r="K24" s="1741"/>
      <c r="L24" s="1741"/>
      <c r="M24" s="1741"/>
      <c r="N24" s="1741"/>
      <c r="O24" s="1741"/>
      <c r="P24" s="1741"/>
      <c r="Q24" s="1741"/>
      <c r="R24" s="1741"/>
      <c r="S24" s="1741"/>
      <c r="T24" s="1741"/>
      <c r="U24" s="1741"/>
      <c r="V24" s="1741"/>
      <c r="W24" s="1741"/>
      <c r="X24" s="1741"/>
      <c r="Y24" s="1742"/>
      <c r="Z24" s="475"/>
      <c r="AC24" s="126"/>
      <c r="AD24" s="126"/>
      <c r="AE24" s="126"/>
      <c r="AF24" s="126"/>
      <c r="AG24" s="126"/>
    </row>
    <row r="25" spans="1:52" s="14" customFormat="1" ht="18" x14ac:dyDescent="0.3">
      <c r="A25" s="810" t="s">
        <v>47</v>
      </c>
      <c r="B25" s="825" t="s">
        <v>48</v>
      </c>
      <c r="C25" s="476"/>
      <c r="D25" s="477">
        <v>1</v>
      </c>
      <c r="E25" s="478"/>
      <c r="F25" s="479"/>
      <c r="G25" s="480">
        <v>3</v>
      </c>
      <c r="H25" s="481">
        <f t="shared" ref="H25:H40" si="8">G25*30</f>
        <v>90</v>
      </c>
      <c r="I25" s="482">
        <f t="shared" ref="I25:I45" si="9">SUM(J25:M25)</f>
        <v>46</v>
      </c>
      <c r="J25" s="483">
        <v>30</v>
      </c>
      <c r="K25" s="483">
        <v>8</v>
      </c>
      <c r="L25" s="484"/>
      <c r="M25" s="484">
        <v>8</v>
      </c>
      <c r="N25" s="485"/>
      <c r="O25" s="332">
        <f t="shared" ref="O25:O46" si="10">H25-I25-N25</f>
        <v>44</v>
      </c>
      <c r="P25" s="486">
        <v>3</v>
      </c>
      <c r="Q25" s="334" t="s">
        <v>278</v>
      </c>
      <c r="R25" s="487"/>
      <c r="S25" s="488"/>
      <c r="T25" s="489"/>
      <c r="U25" s="490"/>
      <c r="V25" s="491"/>
      <c r="W25" s="492"/>
      <c r="X25" s="493"/>
      <c r="Y25" s="494"/>
      <c r="Z25" s="495"/>
      <c r="AA25" s="13">
        <f t="shared" ref="AA25:AA42" si="11">I25/H25</f>
        <v>0.51111111111111107</v>
      </c>
      <c r="AB25" s="13">
        <f t="shared" ref="AB25:AB33" si="12">IF(AA25&gt;50%,AA25,"")</f>
        <v>0.51111111111111107</v>
      </c>
      <c r="AC25" s="126">
        <v>3</v>
      </c>
      <c r="AD25" s="126"/>
      <c r="AE25" s="126"/>
      <c r="AF25" s="126"/>
      <c r="AG25" s="126"/>
    </row>
    <row r="26" spans="1:52" s="14" customFormat="1" ht="18" x14ac:dyDescent="0.3">
      <c r="A26" s="811" t="s">
        <v>49</v>
      </c>
      <c r="B26" s="826" t="s">
        <v>196</v>
      </c>
      <c r="C26" s="496"/>
      <c r="D26" s="497">
        <v>1</v>
      </c>
      <c r="E26" s="498"/>
      <c r="F26" s="499"/>
      <c r="G26" s="500">
        <v>3</v>
      </c>
      <c r="H26" s="425">
        <f t="shared" si="8"/>
        <v>90</v>
      </c>
      <c r="I26" s="501">
        <f t="shared" si="9"/>
        <v>44</v>
      </c>
      <c r="J26" s="502">
        <v>30</v>
      </c>
      <c r="K26" s="502"/>
      <c r="L26" s="503"/>
      <c r="M26" s="503">
        <v>14</v>
      </c>
      <c r="N26" s="429"/>
      <c r="O26" s="350">
        <f t="shared" si="10"/>
        <v>46</v>
      </c>
      <c r="P26" s="504">
        <v>3</v>
      </c>
      <c r="Q26" s="790" t="s">
        <v>278</v>
      </c>
      <c r="R26" s="506"/>
      <c r="S26" s="507"/>
      <c r="T26" s="508"/>
      <c r="U26" s="509"/>
      <c r="V26" s="506"/>
      <c r="W26" s="509"/>
      <c r="X26" s="510"/>
      <c r="Y26" s="511"/>
      <c r="Z26" s="377"/>
      <c r="AA26" s="13">
        <f t="shared" si="11"/>
        <v>0.48888888888888887</v>
      </c>
      <c r="AB26" s="13" t="str">
        <f t="shared" si="12"/>
        <v/>
      </c>
      <c r="AC26" s="126">
        <v>3</v>
      </c>
      <c r="AD26" s="126"/>
      <c r="AE26" s="27"/>
      <c r="AF26" s="126"/>
      <c r="AG26" s="126"/>
    </row>
    <row r="27" spans="1:52" s="14" customFormat="1" ht="36" x14ac:dyDescent="0.3">
      <c r="A27" s="812" t="s">
        <v>50</v>
      </c>
      <c r="B27" s="827" t="s">
        <v>51</v>
      </c>
      <c r="C27" s="498">
        <v>1</v>
      </c>
      <c r="D27" s="512"/>
      <c r="E27" s="498"/>
      <c r="F27" s="499"/>
      <c r="G27" s="500">
        <v>4</v>
      </c>
      <c r="H27" s="425">
        <f t="shared" si="8"/>
        <v>120</v>
      </c>
      <c r="I27" s="513">
        <f t="shared" si="9"/>
        <v>60</v>
      </c>
      <c r="J27" s="502">
        <v>30</v>
      </c>
      <c r="K27" s="502"/>
      <c r="L27" s="503"/>
      <c r="M27" s="503">
        <v>30</v>
      </c>
      <c r="N27" s="514">
        <v>30</v>
      </c>
      <c r="O27" s="350">
        <f t="shared" si="10"/>
        <v>30</v>
      </c>
      <c r="P27" s="515">
        <v>4</v>
      </c>
      <c r="Q27" s="790" t="s">
        <v>279</v>
      </c>
      <c r="R27" s="516"/>
      <c r="S27" s="793"/>
      <c r="T27" s="517"/>
      <c r="U27" s="518"/>
      <c r="V27" s="519"/>
      <c r="W27" s="520"/>
      <c r="X27" s="521"/>
      <c r="Y27" s="522"/>
      <c r="Z27" s="523"/>
      <c r="AA27" s="13">
        <f t="shared" si="11"/>
        <v>0.5</v>
      </c>
      <c r="AB27" s="13" t="str">
        <f t="shared" si="12"/>
        <v/>
      </c>
      <c r="AC27" s="149">
        <v>4</v>
      </c>
      <c r="AD27" s="126"/>
      <c r="AE27" s="126"/>
      <c r="AF27" s="126"/>
      <c r="AG27" s="126"/>
    </row>
    <row r="28" spans="1:52" s="15" customFormat="1" ht="18" x14ac:dyDescent="0.3">
      <c r="A28" s="813" t="s">
        <v>52</v>
      </c>
      <c r="B28" s="827" t="s">
        <v>58</v>
      </c>
      <c r="C28" s="504">
        <v>2</v>
      </c>
      <c r="D28" s="512"/>
      <c r="E28" s="404"/>
      <c r="F28" s="499"/>
      <c r="G28" s="524">
        <v>3</v>
      </c>
      <c r="H28" s="345">
        <f t="shared" si="8"/>
        <v>90</v>
      </c>
      <c r="I28" s="367">
        <f t="shared" si="9"/>
        <v>52</v>
      </c>
      <c r="J28" s="502">
        <v>22</v>
      </c>
      <c r="K28" s="502">
        <v>14</v>
      </c>
      <c r="L28" s="503"/>
      <c r="M28" s="503">
        <v>16</v>
      </c>
      <c r="N28" s="429">
        <v>30</v>
      </c>
      <c r="O28" s="350">
        <f t="shared" si="10"/>
        <v>8</v>
      </c>
      <c r="P28" s="525"/>
      <c r="Q28" s="526"/>
      <c r="R28" s="527">
        <v>3.5</v>
      </c>
      <c r="S28" s="787" t="s">
        <v>278</v>
      </c>
      <c r="T28" s="351"/>
      <c r="U28" s="356"/>
      <c r="V28" s="357"/>
      <c r="W28" s="358"/>
      <c r="X28" s="355"/>
      <c r="Y28" s="528"/>
      <c r="Z28" s="360"/>
      <c r="AA28" s="13">
        <f t="shared" si="11"/>
        <v>0.57777777777777772</v>
      </c>
      <c r="AB28" s="13">
        <f t="shared" si="12"/>
        <v>0.57777777777777772</v>
      </c>
      <c r="AC28" s="126"/>
      <c r="AD28" s="133">
        <v>3</v>
      </c>
      <c r="AE28" s="126"/>
      <c r="AF28" s="126"/>
      <c r="AG28" s="12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</row>
    <row r="29" spans="1:52" s="14" customFormat="1" ht="36" x14ac:dyDescent="0.3">
      <c r="A29" s="814" t="s">
        <v>53</v>
      </c>
      <c r="B29" s="827" t="s">
        <v>54</v>
      </c>
      <c r="C29" s="504">
        <v>2</v>
      </c>
      <c r="D29" s="512"/>
      <c r="E29" s="498"/>
      <c r="F29" s="499"/>
      <c r="G29" s="529">
        <v>4</v>
      </c>
      <c r="H29" s="530">
        <f t="shared" si="8"/>
        <v>120</v>
      </c>
      <c r="I29" s="513">
        <f t="shared" si="9"/>
        <v>60</v>
      </c>
      <c r="J29" s="502">
        <v>40</v>
      </c>
      <c r="K29" s="502"/>
      <c r="L29" s="503"/>
      <c r="M29" s="503">
        <v>20</v>
      </c>
      <c r="N29" s="429">
        <v>30</v>
      </c>
      <c r="O29" s="350">
        <f t="shared" si="10"/>
        <v>30</v>
      </c>
      <c r="P29" s="506"/>
      <c r="Q29" s="505"/>
      <c r="R29" s="531">
        <v>4</v>
      </c>
      <c r="S29" s="789" t="s">
        <v>279</v>
      </c>
      <c r="T29" s="508"/>
      <c r="U29" s="509"/>
      <c r="V29" s="506"/>
      <c r="W29" s="509"/>
      <c r="X29" s="510"/>
      <c r="Y29" s="511"/>
      <c r="Z29" s="377"/>
      <c r="AA29" s="13">
        <f t="shared" si="11"/>
        <v>0.5</v>
      </c>
      <c r="AB29" s="13" t="str">
        <f t="shared" si="12"/>
        <v/>
      </c>
      <c r="AC29" s="126"/>
      <c r="AD29" s="133">
        <v>4</v>
      </c>
      <c r="AE29" s="126"/>
      <c r="AF29" s="126"/>
      <c r="AG29" s="126"/>
    </row>
    <row r="30" spans="1:52" s="14" customFormat="1" ht="36" x14ac:dyDescent="0.3">
      <c r="A30" s="815" t="s">
        <v>55</v>
      </c>
      <c r="B30" s="1250" t="s">
        <v>198</v>
      </c>
      <c r="C30" s="823"/>
      <c r="D30" s="533">
        <v>2</v>
      </c>
      <c r="E30" s="532"/>
      <c r="F30" s="534"/>
      <c r="G30" s="535">
        <v>3</v>
      </c>
      <c r="H30" s="425">
        <f t="shared" si="8"/>
        <v>90</v>
      </c>
      <c r="I30" s="426">
        <f t="shared" si="9"/>
        <v>46</v>
      </c>
      <c r="J30" s="536">
        <v>30</v>
      </c>
      <c r="K30" s="536"/>
      <c r="L30" s="537"/>
      <c r="M30" s="537">
        <v>16</v>
      </c>
      <c r="N30" s="429"/>
      <c r="O30" s="350">
        <f t="shared" si="10"/>
        <v>44</v>
      </c>
      <c r="P30" s="538"/>
      <c r="Q30" s="539"/>
      <c r="R30" s="540">
        <v>3</v>
      </c>
      <c r="S30" s="788" t="s">
        <v>278</v>
      </c>
      <c r="T30" s="541"/>
      <c r="U30" s="511"/>
      <c r="V30" s="538"/>
      <c r="W30" s="511"/>
      <c r="X30" s="538"/>
      <c r="Y30" s="511"/>
      <c r="Z30" s="377"/>
      <c r="AA30" s="13">
        <f t="shared" si="11"/>
        <v>0.51111111111111107</v>
      </c>
      <c r="AB30" s="13">
        <f t="shared" si="12"/>
        <v>0.51111111111111107</v>
      </c>
      <c r="AC30" s="126"/>
      <c r="AD30" s="133">
        <v>3</v>
      </c>
      <c r="AE30" s="126"/>
      <c r="AF30" s="126"/>
      <c r="AG30" s="126"/>
    </row>
    <row r="31" spans="1:52" s="14" customFormat="1" ht="18" x14ac:dyDescent="0.3">
      <c r="A31" s="811" t="s">
        <v>57</v>
      </c>
      <c r="B31" s="827" t="s">
        <v>56</v>
      </c>
      <c r="C31" s="542">
        <v>3</v>
      </c>
      <c r="D31" s="543"/>
      <c r="E31" s="498"/>
      <c r="F31" s="499"/>
      <c r="G31" s="529">
        <v>4</v>
      </c>
      <c r="H31" s="425">
        <f t="shared" si="8"/>
        <v>120</v>
      </c>
      <c r="I31" s="501">
        <f t="shared" si="9"/>
        <v>60</v>
      </c>
      <c r="J31" s="502">
        <v>30</v>
      </c>
      <c r="K31" s="502">
        <v>16</v>
      </c>
      <c r="L31" s="503"/>
      <c r="M31" s="503">
        <v>14</v>
      </c>
      <c r="N31" s="544">
        <v>30</v>
      </c>
      <c r="O31" s="350">
        <f t="shared" si="10"/>
        <v>30</v>
      </c>
      <c r="P31" s="506"/>
      <c r="Q31" s="505"/>
      <c r="R31" s="506"/>
      <c r="S31" s="507"/>
      <c r="T31" s="545">
        <v>4</v>
      </c>
      <c r="U31" s="778" t="s">
        <v>279</v>
      </c>
      <c r="V31" s="797"/>
      <c r="W31" s="509"/>
      <c r="X31" s="510"/>
      <c r="Y31" s="511"/>
      <c r="Z31" s="377"/>
      <c r="AA31" s="13">
        <f t="shared" si="11"/>
        <v>0.5</v>
      </c>
      <c r="AB31" s="13" t="str">
        <f t="shared" si="12"/>
        <v/>
      </c>
      <c r="AC31" s="126"/>
      <c r="AD31" s="126"/>
      <c r="AE31" s="133">
        <v>4</v>
      </c>
      <c r="AF31" s="126"/>
      <c r="AG31" s="126"/>
    </row>
    <row r="32" spans="1:52" s="14" customFormat="1" ht="18" x14ac:dyDescent="0.3">
      <c r="A32" s="811" t="s">
        <v>59</v>
      </c>
      <c r="B32" s="828" t="s">
        <v>193</v>
      </c>
      <c r="C32" s="586">
        <v>3</v>
      </c>
      <c r="D32" s="546"/>
      <c r="E32" s="532"/>
      <c r="F32" s="534"/>
      <c r="G32" s="547">
        <v>4</v>
      </c>
      <c r="H32" s="425">
        <f t="shared" si="8"/>
        <v>120</v>
      </c>
      <c r="I32" s="426">
        <f t="shared" si="9"/>
        <v>60</v>
      </c>
      <c r="J32" s="548">
        <v>30</v>
      </c>
      <c r="K32" s="536"/>
      <c r="L32" s="537"/>
      <c r="M32" s="549">
        <v>30</v>
      </c>
      <c r="N32" s="429">
        <v>30</v>
      </c>
      <c r="O32" s="350">
        <f t="shared" si="10"/>
        <v>30</v>
      </c>
      <c r="P32" s="538"/>
      <c r="Q32" s="539"/>
      <c r="R32" s="550"/>
      <c r="S32" s="551"/>
      <c r="T32" s="552">
        <v>4</v>
      </c>
      <c r="U32" s="778" t="s">
        <v>279</v>
      </c>
      <c r="V32" s="541"/>
      <c r="W32" s="376"/>
      <c r="X32" s="538"/>
      <c r="Y32" s="511"/>
      <c r="Z32" s="377"/>
      <c r="AA32" s="13">
        <f t="shared" si="11"/>
        <v>0.5</v>
      </c>
      <c r="AB32" s="13" t="str">
        <f t="shared" si="12"/>
        <v/>
      </c>
      <c r="AC32" s="126"/>
      <c r="AD32" s="127"/>
      <c r="AE32" s="133">
        <v>4</v>
      </c>
      <c r="AF32" s="126"/>
      <c r="AG32" s="126"/>
    </row>
    <row r="33" spans="1:33" s="14" customFormat="1" ht="18" x14ac:dyDescent="0.3">
      <c r="A33" s="811" t="s">
        <v>60</v>
      </c>
      <c r="B33" s="829" t="s">
        <v>276</v>
      </c>
      <c r="C33" s="553">
        <v>4</v>
      </c>
      <c r="D33" s="554">
        <v>3</v>
      </c>
      <c r="E33" s="555"/>
      <c r="F33" s="556"/>
      <c r="G33" s="535">
        <v>5</v>
      </c>
      <c r="H33" s="425">
        <f t="shared" si="8"/>
        <v>150</v>
      </c>
      <c r="I33" s="513">
        <f t="shared" si="9"/>
        <v>60</v>
      </c>
      <c r="J33" s="557">
        <v>30</v>
      </c>
      <c r="K33" s="558">
        <v>14</v>
      </c>
      <c r="L33" s="559"/>
      <c r="M33" s="559">
        <v>16</v>
      </c>
      <c r="N33" s="514">
        <v>30</v>
      </c>
      <c r="O33" s="350">
        <f t="shared" si="10"/>
        <v>60</v>
      </c>
      <c r="P33" s="560"/>
      <c r="Q33" s="539"/>
      <c r="R33" s="560"/>
      <c r="S33" s="561"/>
      <c r="T33" s="562">
        <v>2</v>
      </c>
      <c r="U33" s="563" t="s">
        <v>281</v>
      </c>
      <c r="V33" s="564">
        <v>2</v>
      </c>
      <c r="W33" s="790" t="s">
        <v>278</v>
      </c>
      <c r="X33" s="565"/>
      <c r="Y33" s="372"/>
      <c r="Z33" s="377"/>
      <c r="AA33" s="13">
        <f t="shared" si="11"/>
        <v>0.4</v>
      </c>
      <c r="AB33" s="13" t="str">
        <f t="shared" si="12"/>
        <v/>
      </c>
      <c r="AC33" s="126"/>
      <c r="AD33" s="126"/>
      <c r="AE33" s="126">
        <v>2</v>
      </c>
      <c r="AF33" s="126">
        <v>3</v>
      </c>
      <c r="AG33" s="126"/>
    </row>
    <row r="34" spans="1:33" s="14" customFormat="1" ht="18" x14ac:dyDescent="0.3">
      <c r="A34" s="816" t="s">
        <v>61</v>
      </c>
      <c r="B34" s="827" t="s">
        <v>64</v>
      </c>
      <c r="C34" s="498">
        <v>4</v>
      </c>
      <c r="D34" s="512">
        <v>3</v>
      </c>
      <c r="E34" s="498"/>
      <c r="F34" s="499"/>
      <c r="G34" s="566">
        <v>6</v>
      </c>
      <c r="H34" s="408">
        <f t="shared" si="8"/>
        <v>180</v>
      </c>
      <c r="I34" s="567">
        <f t="shared" si="9"/>
        <v>90</v>
      </c>
      <c r="J34" s="502">
        <v>30</v>
      </c>
      <c r="K34" s="502"/>
      <c r="L34" s="503"/>
      <c r="M34" s="503">
        <v>60</v>
      </c>
      <c r="N34" s="349">
        <v>30</v>
      </c>
      <c r="O34" s="350">
        <f t="shared" si="10"/>
        <v>60</v>
      </c>
      <c r="P34" s="506"/>
      <c r="Q34" s="505"/>
      <c r="R34" s="506"/>
      <c r="S34" s="507"/>
      <c r="T34" s="508">
        <v>3</v>
      </c>
      <c r="U34" s="563" t="s">
        <v>281</v>
      </c>
      <c r="V34" s="506">
        <v>3</v>
      </c>
      <c r="W34" s="792" t="s">
        <v>279</v>
      </c>
      <c r="X34" s="510"/>
      <c r="Y34" s="511"/>
      <c r="Z34" s="377"/>
      <c r="AA34" s="13">
        <f t="shared" si="11"/>
        <v>0.5</v>
      </c>
      <c r="AB34" s="13" t="str">
        <f t="shared" ref="AB34:AB41" si="13">IF(AA34&gt;50%,AA34,"")</f>
        <v/>
      </c>
      <c r="AC34" s="126"/>
      <c r="AD34" s="126"/>
      <c r="AE34" s="126">
        <v>2</v>
      </c>
      <c r="AF34" s="126">
        <v>4</v>
      </c>
      <c r="AG34" s="126"/>
    </row>
    <row r="35" spans="1:33" s="14" customFormat="1" ht="18" x14ac:dyDescent="0.3">
      <c r="A35" s="814" t="s">
        <v>62</v>
      </c>
      <c r="B35" s="830" t="s">
        <v>66</v>
      </c>
      <c r="C35" s="568">
        <v>4</v>
      </c>
      <c r="D35" s="569">
        <v>3</v>
      </c>
      <c r="E35" s="568"/>
      <c r="F35" s="570"/>
      <c r="G35" s="571">
        <v>5</v>
      </c>
      <c r="H35" s="425">
        <f t="shared" si="8"/>
        <v>150</v>
      </c>
      <c r="I35" s="426">
        <f t="shared" si="9"/>
        <v>52</v>
      </c>
      <c r="J35" s="502">
        <v>30</v>
      </c>
      <c r="K35" s="558"/>
      <c r="L35" s="559"/>
      <c r="M35" s="559">
        <v>22</v>
      </c>
      <c r="N35" s="429">
        <v>30</v>
      </c>
      <c r="O35" s="350">
        <f t="shared" si="10"/>
        <v>68</v>
      </c>
      <c r="P35" s="572"/>
      <c r="Q35" s="573"/>
      <c r="R35" s="572"/>
      <c r="S35" s="561"/>
      <c r="T35" s="545">
        <v>1</v>
      </c>
      <c r="U35" s="372" t="s">
        <v>281</v>
      </c>
      <c r="V35" s="574">
        <v>2.5</v>
      </c>
      <c r="W35" s="790" t="s">
        <v>278</v>
      </c>
      <c r="X35" s="798"/>
      <c r="Y35" s="511"/>
      <c r="Z35" s="377"/>
      <c r="AA35" s="13">
        <f t="shared" si="11"/>
        <v>0.34666666666666668</v>
      </c>
      <c r="AB35" s="13" t="str">
        <f t="shared" si="13"/>
        <v/>
      </c>
      <c r="AC35" s="126"/>
      <c r="AD35" s="126"/>
      <c r="AE35" s="126">
        <v>2</v>
      </c>
      <c r="AF35" s="126">
        <v>3</v>
      </c>
      <c r="AG35" s="126"/>
    </row>
    <row r="36" spans="1:33" s="14" customFormat="1" ht="18" x14ac:dyDescent="0.3">
      <c r="A36" s="817" t="s">
        <v>63</v>
      </c>
      <c r="B36" s="827" t="s">
        <v>299</v>
      </c>
      <c r="C36" s="498">
        <v>5</v>
      </c>
      <c r="D36" s="512">
        <v>3.4</v>
      </c>
      <c r="E36" s="498"/>
      <c r="F36" s="499"/>
      <c r="G36" s="566">
        <v>9</v>
      </c>
      <c r="H36" s="425">
        <f t="shared" si="8"/>
        <v>270</v>
      </c>
      <c r="I36" s="426">
        <f t="shared" si="9"/>
        <v>150</v>
      </c>
      <c r="J36" s="502">
        <v>60</v>
      </c>
      <c r="K36" s="575">
        <v>50</v>
      </c>
      <c r="L36" s="576"/>
      <c r="M36" s="503">
        <v>40</v>
      </c>
      <c r="N36" s="429">
        <v>30</v>
      </c>
      <c r="O36" s="350">
        <f t="shared" si="10"/>
        <v>90</v>
      </c>
      <c r="P36" s="506"/>
      <c r="Q36" s="505"/>
      <c r="R36" s="506"/>
      <c r="S36" s="507"/>
      <c r="T36" s="905">
        <v>2</v>
      </c>
      <c r="U36" s="791" t="s">
        <v>278</v>
      </c>
      <c r="V36" s="542">
        <v>3</v>
      </c>
      <c r="W36" s="791" t="s">
        <v>278</v>
      </c>
      <c r="X36" s="906">
        <v>5</v>
      </c>
      <c r="Y36" s="787" t="s">
        <v>278</v>
      </c>
      <c r="Z36" s="377"/>
      <c r="AA36" s="13">
        <f t="shared" si="11"/>
        <v>0.55555555555555558</v>
      </c>
      <c r="AB36" s="13">
        <f t="shared" si="13"/>
        <v>0.55555555555555558</v>
      </c>
      <c r="AC36" s="126"/>
      <c r="AD36" s="126"/>
      <c r="AE36" s="126">
        <v>3</v>
      </c>
      <c r="AF36" s="126">
        <v>3</v>
      </c>
      <c r="AG36" s="126">
        <v>3</v>
      </c>
    </row>
    <row r="37" spans="1:33" s="14" customFormat="1" ht="18" x14ac:dyDescent="0.3">
      <c r="A37" s="811" t="s">
        <v>65</v>
      </c>
      <c r="B37" s="831" t="s">
        <v>200</v>
      </c>
      <c r="C37" s="498"/>
      <c r="D37" s="512">
        <v>4</v>
      </c>
      <c r="E37" s="498"/>
      <c r="F37" s="499"/>
      <c r="G37" s="578">
        <v>4</v>
      </c>
      <c r="H37" s="425">
        <f t="shared" si="8"/>
        <v>120</v>
      </c>
      <c r="I37" s="501">
        <f t="shared" si="9"/>
        <v>60</v>
      </c>
      <c r="J37" s="502">
        <v>30</v>
      </c>
      <c r="K37" s="579">
        <v>20</v>
      </c>
      <c r="L37" s="580"/>
      <c r="M37" s="576">
        <v>10</v>
      </c>
      <c r="N37" s="514"/>
      <c r="O37" s="350">
        <f t="shared" si="10"/>
        <v>60</v>
      </c>
      <c r="P37" s="506"/>
      <c r="Q37" s="505"/>
      <c r="R37" s="506"/>
      <c r="S37" s="507"/>
      <c r="T37" s="581"/>
      <c r="U37" s="577"/>
      <c r="V37" s="506">
        <v>4</v>
      </c>
      <c r="W37" s="792" t="s">
        <v>279</v>
      </c>
      <c r="X37" s="798"/>
      <c r="Y37" s="511"/>
      <c r="Z37" s="377"/>
      <c r="AA37" s="13">
        <f t="shared" si="11"/>
        <v>0.5</v>
      </c>
      <c r="AB37" s="13" t="str">
        <f t="shared" si="13"/>
        <v/>
      </c>
      <c r="AC37" s="126"/>
      <c r="AD37" s="126"/>
      <c r="AE37" s="126"/>
      <c r="AF37" s="126">
        <v>4</v>
      </c>
      <c r="AG37" s="126"/>
    </row>
    <row r="38" spans="1:33" s="14" customFormat="1" ht="18" x14ac:dyDescent="0.3">
      <c r="A38" s="815" t="s">
        <v>67</v>
      </c>
      <c r="B38" s="832" t="s">
        <v>225</v>
      </c>
      <c r="C38" s="498"/>
      <c r="D38" s="512">
        <v>4</v>
      </c>
      <c r="E38" s="498"/>
      <c r="F38" s="499"/>
      <c r="G38" s="582">
        <v>3</v>
      </c>
      <c r="H38" s="425">
        <f t="shared" si="8"/>
        <v>90</v>
      </c>
      <c r="I38" s="501">
        <f t="shared" si="9"/>
        <v>36</v>
      </c>
      <c r="J38" s="502">
        <v>22</v>
      </c>
      <c r="K38" s="536"/>
      <c r="L38" s="583"/>
      <c r="M38" s="576">
        <v>14</v>
      </c>
      <c r="N38" s="514"/>
      <c r="O38" s="350">
        <f t="shared" si="10"/>
        <v>54</v>
      </c>
      <c r="P38" s="506"/>
      <c r="Q38" s="505"/>
      <c r="R38" s="506"/>
      <c r="S38" s="507"/>
      <c r="T38" s="581"/>
      <c r="U38" s="577"/>
      <c r="V38" s="907">
        <v>2.5</v>
      </c>
      <c r="W38" s="787" t="s">
        <v>278</v>
      </c>
      <c r="X38" s="510"/>
      <c r="Y38" s="376"/>
      <c r="Z38" s="377"/>
      <c r="AA38" s="13">
        <f t="shared" si="11"/>
        <v>0.4</v>
      </c>
      <c r="AB38" s="13" t="str">
        <f t="shared" si="13"/>
        <v/>
      </c>
      <c r="AC38" s="126"/>
      <c r="AD38" s="126"/>
      <c r="AE38" s="126"/>
      <c r="AF38" s="126">
        <v>3</v>
      </c>
      <c r="AG38" s="126"/>
    </row>
    <row r="39" spans="1:33" s="14" customFormat="1" ht="18" x14ac:dyDescent="0.3">
      <c r="A39" s="815" t="s">
        <v>69</v>
      </c>
      <c r="B39" s="833" t="s">
        <v>197</v>
      </c>
      <c r="C39" s="823"/>
      <c r="D39" s="546">
        <v>5</v>
      </c>
      <c r="E39" s="532"/>
      <c r="F39" s="534"/>
      <c r="G39" s="584">
        <v>3</v>
      </c>
      <c r="H39" s="425">
        <f t="shared" si="8"/>
        <v>90</v>
      </c>
      <c r="I39" s="426">
        <f t="shared" si="9"/>
        <v>44</v>
      </c>
      <c r="J39" s="536">
        <v>30</v>
      </c>
      <c r="K39" s="536"/>
      <c r="L39" s="537"/>
      <c r="M39" s="549">
        <v>14</v>
      </c>
      <c r="N39" s="429"/>
      <c r="O39" s="350">
        <f t="shared" si="10"/>
        <v>46</v>
      </c>
      <c r="P39" s="538"/>
      <c r="Q39" s="539"/>
      <c r="R39" s="538"/>
      <c r="S39" s="585"/>
      <c r="T39" s="541"/>
      <c r="U39" s="511"/>
      <c r="V39" s="538"/>
      <c r="W39" s="511"/>
      <c r="X39" s="586">
        <v>3</v>
      </c>
      <c r="Y39" s="788" t="s">
        <v>278</v>
      </c>
      <c r="Z39" s="377"/>
      <c r="AA39" s="13">
        <f t="shared" si="11"/>
        <v>0.48888888888888887</v>
      </c>
      <c r="AB39" s="13" t="str">
        <f t="shared" si="13"/>
        <v/>
      </c>
      <c r="AC39" s="129"/>
      <c r="AD39" s="129"/>
      <c r="AE39" s="129"/>
      <c r="AF39" s="129"/>
      <c r="AG39" s="129">
        <v>3</v>
      </c>
    </row>
    <row r="40" spans="1:33" s="14" customFormat="1" ht="18" x14ac:dyDescent="0.3">
      <c r="A40" s="815" t="s">
        <v>201</v>
      </c>
      <c r="B40" s="834" t="s">
        <v>277</v>
      </c>
      <c r="C40" s="587"/>
      <c r="D40" s="588">
        <v>5</v>
      </c>
      <c r="E40" s="588"/>
      <c r="F40" s="589"/>
      <c r="G40" s="590">
        <v>4</v>
      </c>
      <c r="H40" s="425">
        <f t="shared" si="8"/>
        <v>120</v>
      </c>
      <c r="I40" s="426">
        <f t="shared" si="9"/>
        <v>60</v>
      </c>
      <c r="J40" s="591">
        <v>30</v>
      </c>
      <c r="K40" s="558"/>
      <c r="L40" s="559"/>
      <c r="M40" s="592">
        <v>30</v>
      </c>
      <c r="N40" s="429"/>
      <c r="O40" s="350">
        <f t="shared" si="10"/>
        <v>60</v>
      </c>
      <c r="P40" s="593"/>
      <c r="Q40" s="594"/>
      <c r="R40" s="593"/>
      <c r="S40" s="595"/>
      <c r="T40" s="596"/>
      <c r="U40" s="597"/>
      <c r="V40" s="593"/>
      <c r="W40" s="597"/>
      <c r="X40" s="598">
        <v>4</v>
      </c>
      <c r="Y40" s="789" t="s">
        <v>279</v>
      </c>
      <c r="Z40" s="786"/>
      <c r="AA40" s="13">
        <f t="shared" si="11"/>
        <v>0.5</v>
      </c>
      <c r="AB40" s="13" t="str">
        <f t="shared" si="13"/>
        <v/>
      </c>
      <c r="AC40" s="126"/>
      <c r="AD40" s="126"/>
      <c r="AE40" s="126"/>
      <c r="AF40" s="126"/>
      <c r="AG40" s="126">
        <v>4</v>
      </c>
    </row>
    <row r="41" spans="1:33" s="14" customFormat="1" ht="18.600000000000001" thickBot="1" x14ac:dyDescent="0.35">
      <c r="A41" s="815" t="s">
        <v>226</v>
      </c>
      <c r="B41" s="835" t="s">
        <v>199</v>
      </c>
      <c r="C41" s="823"/>
      <c r="D41" s="546">
        <v>5</v>
      </c>
      <c r="E41" s="532"/>
      <c r="F41" s="534"/>
      <c r="G41" s="547">
        <v>3</v>
      </c>
      <c r="H41" s="425">
        <f t="shared" ref="H41:H46" si="14">G41*30</f>
        <v>90</v>
      </c>
      <c r="I41" s="426">
        <f t="shared" si="9"/>
        <v>46</v>
      </c>
      <c r="J41" s="548">
        <v>16</v>
      </c>
      <c r="K41" s="536"/>
      <c r="L41" s="537"/>
      <c r="M41" s="549">
        <v>30</v>
      </c>
      <c r="N41" s="429"/>
      <c r="O41" s="350">
        <f t="shared" si="10"/>
        <v>44</v>
      </c>
      <c r="P41" s="538"/>
      <c r="Q41" s="539"/>
      <c r="R41" s="538"/>
      <c r="S41" s="585"/>
      <c r="T41" s="541"/>
      <c r="U41" s="511"/>
      <c r="V41" s="538"/>
      <c r="W41" s="511"/>
      <c r="X41" s="538">
        <v>3</v>
      </c>
      <c r="Y41" s="395" t="s">
        <v>278</v>
      </c>
      <c r="Z41" s="377"/>
      <c r="AA41" s="13">
        <f t="shared" si="11"/>
        <v>0.51111111111111107</v>
      </c>
      <c r="AB41" s="13">
        <f t="shared" si="13"/>
        <v>0.51111111111111107</v>
      </c>
      <c r="AC41" s="129"/>
      <c r="AD41" s="129"/>
      <c r="AE41" s="129"/>
      <c r="AF41" s="129"/>
      <c r="AG41" s="129">
        <v>3</v>
      </c>
    </row>
    <row r="42" spans="1:33" s="14" customFormat="1" ht="36.6" thickBot="1" x14ac:dyDescent="0.35">
      <c r="A42" s="818" t="s">
        <v>183</v>
      </c>
      <c r="B42" s="836" t="s">
        <v>300</v>
      </c>
      <c r="C42" s="824"/>
      <c r="D42" s="600"/>
      <c r="E42" s="599"/>
      <c r="F42" s="601">
        <v>5</v>
      </c>
      <c r="G42" s="602">
        <v>1</v>
      </c>
      <c r="H42" s="603">
        <f t="shared" si="14"/>
        <v>30</v>
      </c>
      <c r="I42" s="604">
        <f t="shared" si="9"/>
        <v>0</v>
      </c>
      <c r="J42" s="605"/>
      <c r="K42" s="605"/>
      <c r="L42" s="606"/>
      <c r="M42" s="606"/>
      <c r="N42" s="607"/>
      <c r="O42" s="608">
        <f t="shared" si="10"/>
        <v>30</v>
      </c>
      <c r="P42" s="609"/>
      <c r="Q42" s="610"/>
      <c r="R42" s="611"/>
      <c r="S42" s="612"/>
      <c r="T42" s="613"/>
      <c r="U42" s="614"/>
      <c r="V42" s="609"/>
      <c r="W42" s="614"/>
      <c r="X42" s="609"/>
      <c r="Y42" s="372" t="s">
        <v>283</v>
      </c>
      <c r="Z42" s="377"/>
      <c r="AA42" s="13">
        <f t="shared" si="11"/>
        <v>0</v>
      </c>
      <c r="AB42" s="13" t="str">
        <f>IF(AA494&gt;50%,AA42,"")</f>
        <v/>
      </c>
      <c r="AC42" s="130"/>
      <c r="AD42" s="131"/>
      <c r="AE42" s="131"/>
      <c r="AF42" s="131"/>
      <c r="AG42" s="132">
        <v>1</v>
      </c>
    </row>
    <row r="43" spans="1:33" s="14" customFormat="1" ht="18" x14ac:dyDescent="0.3">
      <c r="A43" s="819" t="s">
        <v>70</v>
      </c>
      <c r="B43" s="842" t="s">
        <v>71</v>
      </c>
      <c r="C43" s="838"/>
      <c r="D43" s="615" t="s">
        <v>191</v>
      </c>
      <c r="E43" s="615"/>
      <c r="F43" s="616"/>
      <c r="G43" s="617">
        <v>6</v>
      </c>
      <c r="H43" s="618">
        <f t="shared" si="14"/>
        <v>180</v>
      </c>
      <c r="I43" s="619">
        <f t="shared" si="9"/>
        <v>0</v>
      </c>
      <c r="J43" s="620"/>
      <c r="K43" s="620"/>
      <c r="L43" s="621"/>
      <c r="M43" s="621"/>
      <c r="N43" s="622"/>
      <c r="O43" s="623">
        <f t="shared" si="10"/>
        <v>180</v>
      </c>
      <c r="P43" s="624"/>
      <c r="Q43" s="431" t="s">
        <v>278</v>
      </c>
      <c r="R43" s="624"/>
      <c r="S43" s="431" t="s">
        <v>278</v>
      </c>
      <c r="T43" s="625"/>
      <c r="U43" s="626"/>
      <c r="V43" s="624"/>
      <c r="W43" s="626"/>
      <c r="X43" s="624"/>
      <c r="Y43" s="433"/>
      <c r="Z43" s="436"/>
      <c r="AC43" s="139">
        <v>3</v>
      </c>
      <c r="AD43" s="139">
        <v>3</v>
      </c>
      <c r="AE43" s="139"/>
      <c r="AF43" s="139"/>
      <c r="AG43" s="139"/>
    </row>
    <row r="44" spans="1:33" s="14" customFormat="1" ht="18" x14ac:dyDescent="0.3">
      <c r="A44" s="820" t="s">
        <v>72</v>
      </c>
      <c r="B44" s="843" t="s">
        <v>73</v>
      </c>
      <c r="C44" s="839"/>
      <c r="D44" s="627" t="s">
        <v>68</v>
      </c>
      <c r="E44" s="627"/>
      <c r="F44" s="628"/>
      <c r="G44" s="629">
        <v>6</v>
      </c>
      <c r="H44" s="630">
        <f t="shared" si="14"/>
        <v>180</v>
      </c>
      <c r="I44" s="631">
        <f t="shared" si="9"/>
        <v>0</v>
      </c>
      <c r="J44" s="632"/>
      <c r="K44" s="632"/>
      <c r="L44" s="633"/>
      <c r="M44" s="633"/>
      <c r="N44" s="634"/>
      <c r="O44" s="635">
        <f t="shared" si="10"/>
        <v>180</v>
      </c>
      <c r="P44" s="434"/>
      <c r="Q44" s="433"/>
      <c r="R44" s="434"/>
      <c r="S44" s="636"/>
      <c r="T44" s="430"/>
      <c r="U44" s="431" t="s">
        <v>278</v>
      </c>
      <c r="V44" s="434"/>
      <c r="W44" s="431" t="s">
        <v>278</v>
      </c>
      <c r="X44" s="434"/>
      <c r="Y44" s="435"/>
      <c r="Z44" s="436"/>
      <c r="AC44" s="133"/>
      <c r="AD44" s="133"/>
      <c r="AE44" s="133">
        <v>3</v>
      </c>
      <c r="AF44" s="133">
        <v>3</v>
      </c>
      <c r="AG44" s="133"/>
    </row>
    <row r="45" spans="1:33" s="14" customFormat="1" ht="18.600000000000001" thickBot="1" x14ac:dyDescent="0.35">
      <c r="A45" s="821" t="s">
        <v>74</v>
      </c>
      <c r="B45" s="844" t="s">
        <v>180</v>
      </c>
      <c r="C45" s="840"/>
      <c r="D45" s="637">
        <v>5</v>
      </c>
      <c r="E45" s="637"/>
      <c r="F45" s="638"/>
      <c r="G45" s="639">
        <v>6</v>
      </c>
      <c r="H45" s="640">
        <f t="shared" si="14"/>
        <v>180</v>
      </c>
      <c r="I45" s="641">
        <f t="shared" si="9"/>
        <v>0</v>
      </c>
      <c r="J45" s="642"/>
      <c r="K45" s="642"/>
      <c r="L45" s="643"/>
      <c r="M45" s="643"/>
      <c r="N45" s="644"/>
      <c r="O45" s="645">
        <f t="shared" si="10"/>
        <v>180</v>
      </c>
      <c r="P45" s="646"/>
      <c r="Q45" s="647"/>
      <c r="R45" s="646"/>
      <c r="S45" s="648"/>
      <c r="T45" s="649"/>
      <c r="U45" s="650"/>
      <c r="V45" s="646"/>
      <c r="W45" s="650"/>
      <c r="X45" s="646"/>
      <c r="Y45" s="647" t="s">
        <v>280</v>
      </c>
      <c r="Z45" s="436"/>
      <c r="AC45" s="133"/>
      <c r="AD45" s="133"/>
      <c r="AE45" s="133"/>
      <c r="AF45" s="133"/>
      <c r="AG45" s="133">
        <v>6</v>
      </c>
    </row>
    <row r="46" spans="1:33" s="14" customFormat="1" ht="18.600000000000001" thickBot="1" x14ac:dyDescent="0.35">
      <c r="A46" s="822" t="s">
        <v>186</v>
      </c>
      <c r="B46" s="841" t="s">
        <v>75</v>
      </c>
      <c r="C46" s="837">
        <v>5</v>
      </c>
      <c r="D46" s="651"/>
      <c r="E46" s="651"/>
      <c r="F46" s="652"/>
      <c r="G46" s="653">
        <v>2</v>
      </c>
      <c r="H46" s="654">
        <f t="shared" si="14"/>
        <v>60</v>
      </c>
      <c r="I46" s="655"/>
      <c r="J46" s="656"/>
      <c r="K46" s="656"/>
      <c r="L46" s="657"/>
      <c r="M46" s="657"/>
      <c r="N46" s="658"/>
      <c r="O46" s="659">
        <f t="shared" si="10"/>
        <v>60</v>
      </c>
      <c r="P46" s="660"/>
      <c r="Q46" s="661"/>
      <c r="R46" s="660"/>
      <c r="S46" s="662"/>
      <c r="T46" s="663"/>
      <c r="U46" s="664"/>
      <c r="V46" s="660"/>
      <c r="W46" s="664"/>
      <c r="X46" s="660"/>
      <c r="Y46" s="665" t="s">
        <v>281</v>
      </c>
      <c r="Z46" s="666"/>
      <c r="AC46" s="126"/>
      <c r="AD46" s="126"/>
      <c r="AE46" s="126"/>
      <c r="AF46" s="126"/>
      <c r="AG46" s="126">
        <v>2</v>
      </c>
    </row>
    <row r="47" spans="1:33" s="14" customFormat="1" ht="18" thickBot="1" x14ac:dyDescent="0.35">
      <c r="A47" s="1694" t="s">
        <v>264</v>
      </c>
      <c r="B47" s="1695"/>
      <c r="C47" s="845">
        <v>10</v>
      </c>
      <c r="D47" s="667">
        <v>18</v>
      </c>
      <c r="E47" s="667"/>
      <c r="F47" s="668">
        <v>1</v>
      </c>
      <c r="G47" s="669">
        <f t="shared" ref="G47:X47" si="15">SUM(G25:G46)</f>
        <v>91</v>
      </c>
      <c r="H47" s="670">
        <f t="shared" si="15"/>
        <v>2730</v>
      </c>
      <c r="I47" s="671">
        <f t="shared" si="15"/>
        <v>1026</v>
      </c>
      <c r="J47" s="671">
        <f t="shared" si="15"/>
        <v>520</v>
      </c>
      <c r="K47" s="671">
        <f t="shared" si="15"/>
        <v>122</v>
      </c>
      <c r="L47" s="672"/>
      <c r="M47" s="672">
        <f t="shared" si="15"/>
        <v>384</v>
      </c>
      <c r="N47" s="717">
        <f t="shared" si="15"/>
        <v>270</v>
      </c>
      <c r="O47" s="673">
        <f t="shared" si="15"/>
        <v>1434</v>
      </c>
      <c r="P47" s="674">
        <f t="shared" si="15"/>
        <v>10</v>
      </c>
      <c r="Q47" s="675">
        <v>13</v>
      </c>
      <c r="R47" s="676">
        <f t="shared" si="15"/>
        <v>10.5</v>
      </c>
      <c r="S47" s="677">
        <v>13</v>
      </c>
      <c r="T47" s="678">
        <f t="shared" si="15"/>
        <v>16</v>
      </c>
      <c r="U47" s="679">
        <v>20</v>
      </c>
      <c r="V47" s="676">
        <f t="shared" si="15"/>
        <v>17</v>
      </c>
      <c r="W47" s="679">
        <v>23</v>
      </c>
      <c r="X47" s="676">
        <f t="shared" si="15"/>
        <v>15</v>
      </c>
      <c r="Y47" s="680">
        <v>22</v>
      </c>
      <c r="Z47" s="681"/>
      <c r="AC47" s="126"/>
      <c r="AD47" s="126"/>
      <c r="AE47" s="126"/>
      <c r="AF47" s="126"/>
      <c r="AG47" s="126"/>
    </row>
    <row r="48" spans="1:33" s="14" customFormat="1" ht="18" thickBot="1" x14ac:dyDescent="0.35">
      <c r="A48" s="1694" t="s">
        <v>265</v>
      </c>
      <c r="B48" s="1695"/>
      <c r="C48" s="670">
        <f t="shared" ref="C48:K48" si="16">SUM(C23,C47)</f>
        <v>14</v>
      </c>
      <c r="D48" s="670">
        <f t="shared" si="16"/>
        <v>29</v>
      </c>
      <c r="E48" s="670">
        <f t="shared" si="16"/>
        <v>0</v>
      </c>
      <c r="F48" s="809">
        <f t="shared" si="16"/>
        <v>1</v>
      </c>
      <c r="G48" s="806">
        <f t="shared" si="16"/>
        <v>135</v>
      </c>
      <c r="H48" s="799">
        <f t="shared" si="16"/>
        <v>4050</v>
      </c>
      <c r="I48" s="670">
        <f t="shared" si="16"/>
        <v>1546</v>
      </c>
      <c r="J48" s="670">
        <f t="shared" si="16"/>
        <v>732</v>
      </c>
      <c r="K48" s="670">
        <f t="shared" si="16"/>
        <v>138</v>
      </c>
      <c r="L48" s="670"/>
      <c r="M48" s="809">
        <f t="shared" ref="M48:Y48" si="17">SUM(M23,M47)</f>
        <v>676</v>
      </c>
      <c r="N48" s="806">
        <f t="shared" si="17"/>
        <v>390</v>
      </c>
      <c r="O48" s="806">
        <f t="shared" si="17"/>
        <v>2114</v>
      </c>
      <c r="P48" s="719">
        <f t="shared" si="17"/>
        <v>24</v>
      </c>
      <c r="Q48" s="677">
        <f t="shared" si="17"/>
        <v>30</v>
      </c>
      <c r="R48" s="719">
        <f t="shared" si="17"/>
        <v>23.5</v>
      </c>
      <c r="S48" s="676">
        <f t="shared" si="17"/>
        <v>30</v>
      </c>
      <c r="T48" s="678">
        <f t="shared" si="17"/>
        <v>20</v>
      </c>
      <c r="U48" s="677">
        <f t="shared" si="17"/>
        <v>25</v>
      </c>
      <c r="V48" s="719">
        <f t="shared" si="17"/>
        <v>19</v>
      </c>
      <c r="W48" s="677">
        <f t="shared" si="17"/>
        <v>25</v>
      </c>
      <c r="X48" s="719">
        <f t="shared" si="17"/>
        <v>17</v>
      </c>
      <c r="Y48" s="721">
        <f t="shared" si="17"/>
        <v>25</v>
      </c>
      <c r="Z48" s="803"/>
      <c r="AC48" s="126"/>
      <c r="AD48" s="126"/>
      <c r="AE48" s="126"/>
      <c r="AF48" s="126"/>
      <c r="AG48" s="126"/>
    </row>
    <row r="49" spans="1:34" s="9" customFormat="1" ht="18" thickBot="1" x14ac:dyDescent="0.35">
      <c r="A49" s="1706" t="s">
        <v>266</v>
      </c>
      <c r="B49" s="1707"/>
      <c r="C49" s="1707"/>
      <c r="D49" s="1707"/>
      <c r="E49" s="1707"/>
      <c r="F49" s="1707"/>
      <c r="G49" s="1707"/>
      <c r="H49" s="1707"/>
      <c r="I49" s="1707"/>
      <c r="J49" s="1707"/>
      <c r="K49" s="1707"/>
      <c r="L49" s="1707"/>
      <c r="M49" s="1707"/>
      <c r="N49" s="1707"/>
      <c r="O49" s="1707"/>
      <c r="P49" s="1707"/>
      <c r="Q49" s="1707"/>
      <c r="R49" s="1707"/>
      <c r="S49" s="1707"/>
      <c r="T49" s="1707"/>
      <c r="U49" s="1707"/>
      <c r="V49" s="1707"/>
      <c r="W49" s="1707"/>
      <c r="X49" s="1707"/>
      <c r="Y49" s="1708"/>
      <c r="Z49" s="475"/>
      <c r="AC49" s="126"/>
      <c r="AD49" s="126"/>
      <c r="AE49" s="126"/>
      <c r="AF49" s="126"/>
      <c r="AG49" s="126"/>
    </row>
    <row r="50" spans="1:34" s="18" customFormat="1" ht="18" x14ac:dyDescent="0.3">
      <c r="A50" s="683" t="s">
        <v>187</v>
      </c>
      <c r="B50" s="1696" t="s">
        <v>178</v>
      </c>
      <c r="C50" s="684"/>
      <c r="D50" s="685">
        <v>3</v>
      </c>
      <c r="E50" s="686"/>
      <c r="F50" s="687"/>
      <c r="G50" s="688">
        <v>5</v>
      </c>
      <c r="H50" s="689">
        <f>G50*30</f>
        <v>150</v>
      </c>
      <c r="I50" s="690">
        <v>52</v>
      </c>
      <c r="J50" s="691"/>
      <c r="K50" s="691"/>
      <c r="L50" s="692"/>
      <c r="M50" s="693"/>
      <c r="N50" s="694"/>
      <c r="O50" s="695">
        <f>H50-I50</f>
        <v>98</v>
      </c>
      <c r="P50" s="684"/>
      <c r="Q50" s="779"/>
      <c r="R50" s="696"/>
      <c r="S50" s="781"/>
      <c r="T50" s="521">
        <v>3.5</v>
      </c>
      <c r="U50" s="781" t="s">
        <v>282</v>
      </c>
      <c r="V50" s="697"/>
      <c r="W50" s="783"/>
      <c r="X50" s="521"/>
      <c r="Y50" s="518"/>
      <c r="Z50" s="523"/>
      <c r="AA50" s="17">
        <f>I50/H50</f>
        <v>0.34666666666666668</v>
      </c>
      <c r="AB50" s="17" t="str">
        <f>IF(AA50&gt;50%,AA50,"")</f>
        <v/>
      </c>
      <c r="AC50" s="133"/>
      <c r="AD50" s="133"/>
      <c r="AE50" s="133">
        <v>5</v>
      </c>
      <c r="AF50" s="133"/>
      <c r="AG50" s="133"/>
    </row>
    <row r="51" spans="1:34" s="25" customFormat="1" ht="18" x14ac:dyDescent="0.3">
      <c r="A51" s="698" t="s">
        <v>188</v>
      </c>
      <c r="B51" s="1696"/>
      <c r="C51" s="521"/>
      <c r="D51" s="685">
        <v>4</v>
      </c>
      <c r="E51" s="686"/>
      <c r="F51" s="687"/>
      <c r="G51" s="688">
        <v>5</v>
      </c>
      <c r="H51" s="689">
        <f>G51*30</f>
        <v>150</v>
      </c>
      <c r="I51" s="699">
        <v>52</v>
      </c>
      <c r="J51" s="691"/>
      <c r="K51" s="691"/>
      <c r="L51" s="692"/>
      <c r="M51" s="692"/>
      <c r="N51" s="700"/>
      <c r="O51" s="695">
        <f>H51-I51</f>
        <v>98</v>
      </c>
      <c r="P51" s="521"/>
      <c r="Q51" s="779"/>
      <c r="R51" s="521"/>
      <c r="S51" s="781"/>
      <c r="T51" s="521"/>
      <c r="U51" s="779"/>
      <c r="V51" s="697">
        <v>3.5</v>
      </c>
      <c r="W51" s="781" t="s">
        <v>282</v>
      </c>
      <c r="X51" s="521"/>
      <c r="Y51" s="782"/>
      <c r="Z51" s="523"/>
      <c r="AA51" s="13">
        <f>I51/H51</f>
        <v>0.34666666666666668</v>
      </c>
      <c r="AB51" s="13" t="str">
        <f>IF(AA51&gt;50%,AA51,"")</f>
        <v/>
      </c>
      <c r="AC51" s="133"/>
      <c r="AD51" s="133"/>
      <c r="AE51" s="133"/>
      <c r="AF51" s="133">
        <v>5</v>
      </c>
      <c r="AG51" s="133"/>
    </row>
    <row r="52" spans="1:34" s="25" customFormat="1" ht="18.600000000000001" thickBot="1" x14ac:dyDescent="0.35">
      <c r="A52" s="698" t="s">
        <v>189</v>
      </c>
      <c r="B52" s="1697"/>
      <c r="C52" s="701"/>
      <c r="D52" s="702">
        <v>5</v>
      </c>
      <c r="E52" s="703"/>
      <c r="F52" s="704"/>
      <c r="G52" s="705">
        <v>5</v>
      </c>
      <c r="H52" s="706">
        <f>G52*30</f>
        <v>150</v>
      </c>
      <c r="I52" s="707">
        <v>52</v>
      </c>
      <c r="J52" s="708"/>
      <c r="K52" s="708"/>
      <c r="L52" s="709"/>
      <c r="M52" s="709"/>
      <c r="N52" s="710"/>
      <c r="O52" s="711">
        <f>H52-I52</f>
        <v>98</v>
      </c>
      <c r="P52" s="701"/>
      <c r="Q52" s="780"/>
      <c r="R52" s="701"/>
      <c r="S52" s="782"/>
      <c r="T52" s="701"/>
      <c r="U52" s="782"/>
      <c r="V52" s="712"/>
      <c r="W52" s="784"/>
      <c r="X52" s="701">
        <v>3.5</v>
      </c>
      <c r="Y52" s="785" t="s">
        <v>282</v>
      </c>
      <c r="Z52" s="523"/>
      <c r="AA52" s="13">
        <f>I52/H52</f>
        <v>0.34666666666666668</v>
      </c>
      <c r="AB52" s="13" t="str">
        <f>IF(AA52&gt;50%,AA52,"")</f>
        <v/>
      </c>
      <c r="AC52" s="133"/>
      <c r="AD52" s="133"/>
      <c r="AE52" s="133"/>
      <c r="AF52" s="133"/>
      <c r="AG52" s="133">
        <v>5</v>
      </c>
    </row>
    <row r="53" spans="1:34" s="25" customFormat="1" ht="18" thickBot="1" x14ac:dyDescent="0.35">
      <c r="A53" s="1698" t="s">
        <v>268</v>
      </c>
      <c r="B53" s="1699"/>
      <c r="C53" s="713"/>
      <c r="D53" s="714">
        <v>3</v>
      </c>
      <c r="E53" s="715"/>
      <c r="F53" s="716"/>
      <c r="G53" s="717">
        <f>SUM(G50:G52)</f>
        <v>15</v>
      </c>
      <c r="H53" s="799">
        <f>SUM(H50:H52)</f>
        <v>450</v>
      </c>
      <c r="I53" s="808">
        <f>SUM(I50:I52)</f>
        <v>156</v>
      </c>
      <c r="J53" s="715"/>
      <c r="K53" s="715"/>
      <c r="L53" s="718"/>
      <c r="M53" s="718"/>
      <c r="N53" s="715"/>
      <c r="O53" s="717">
        <f t="shared" ref="O53:X53" si="18">SUM(O50:O52)</f>
        <v>294</v>
      </c>
      <c r="P53" s="719">
        <f t="shared" si="18"/>
        <v>0</v>
      </c>
      <c r="Q53" s="682"/>
      <c r="R53" s="719">
        <f t="shared" si="18"/>
        <v>0</v>
      </c>
      <c r="S53" s="682"/>
      <c r="T53" s="720">
        <f t="shared" si="18"/>
        <v>3.5</v>
      </c>
      <c r="U53" s="721">
        <v>5</v>
      </c>
      <c r="V53" s="720">
        <f t="shared" si="18"/>
        <v>3.5</v>
      </c>
      <c r="W53" s="721">
        <v>5</v>
      </c>
      <c r="X53" s="722">
        <f t="shared" si="18"/>
        <v>3.5</v>
      </c>
      <c r="Y53" s="680">
        <v>5</v>
      </c>
      <c r="Z53" s="681"/>
      <c r="AC53" s="210">
        <f>SUM(AC11:AC52)</f>
        <v>30</v>
      </c>
      <c r="AD53" s="210">
        <f>SUM(AD11:AD52)</f>
        <v>30</v>
      </c>
      <c r="AE53" s="210">
        <f>SUM(AE11:AE52)</f>
        <v>30</v>
      </c>
      <c r="AF53" s="210">
        <f>SUM(AF11:AF52)</f>
        <v>30</v>
      </c>
      <c r="AG53" s="210">
        <f>SUM(AG11:AG52)</f>
        <v>30</v>
      </c>
      <c r="AH53" s="211">
        <f>AC53+AD53+AE53+AF53+AG53</f>
        <v>150</v>
      </c>
    </row>
    <row r="54" spans="1:34" s="14" customFormat="1" ht="18" thickBot="1" x14ac:dyDescent="0.35">
      <c r="A54" s="1701" t="s">
        <v>267</v>
      </c>
      <c r="B54" s="1702"/>
      <c r="C54" s="806">
        <f>SUM(C23,C47,C53)</f>
        <v>14</v>
      </c>
      <c r="D54" s="715">
        <f>SUM(D23,D47,D53)</f>
        <v>32</v>
      </c>
      <c r="E54" s="715">
        <f>SUM(E23,E47,E53)</f>
        <v>0</v>
      </c>
      <c r="F54" s="808">
        <f>SUM(F23,F47,F53)</f>
        <v>1</v>
      </c>
      <c r="G54" s="806">
        <f>G23+G47+G53</f>
        <v>150</v>
      </c>
      <c r="H54" s="799">
        <f>H23+H47+H53</f>
        <v>4500</v>
      </c>
      <c r="I54" s="718">
        <f>I53+I47+J23</f>
        <v>1394</v>
      </c>
      <c r="J54" s="718">
        <f>SUM(J23,J47,J53)</f>
        <v>732</v>
      </c>
      <c r="K54" s="715">
        <f>SUM(K23,K47,K53)</f>
        <v>138</v>
      </c>
      <c r="L54" s="808"/>
      <c r="M54" s="807">
        <f>SUM(M23,M47,M53)</f>
        <v>676</v>
      </c>
      <c r="N54" s="799">
        <f>SUM(N23,N47,N53)</f>
        <v>390</v>
      </c>
      <c r="O54" s="799">
        <f t="shared" ref="O54:Y54" si="19">SUM(O48,O53)</f>
        <v>2408</v>
      </c>
      <c r="P54" s="719">
        <f t="shared" si="19"/>
        <v>24</v>
      </c>
      <c r="Q54" s="722">
        <f>SUM(Q48,Q53)</f>
        <v>30</v>
      </c>
      <c r="R54" s="719">
        <f t="shared" si="19"/>
        <v>23.5</v>
      </c>
      <c r="S54" s="721">
        <f t="shared" si="19"/>
        <v>30</v>
      </c>
      <c r="T54" s="722">
        <f t="shared" si="19"/>
        <v>23.5</v>
      </c>
      <c r="U54" s="720">
        <f t="shared" si="19"/>
        <v>30</v>
      </c>
      <c r="V54" s="719">
        <f t="shared" si="19"/>
        <v>22.5</v>
      </c>
      <c r="W54" s="804">
        <f t="shared" si="19"/>
        <v>30</v>
      </c>
      <c r="X54" s="805">
        <f t="shared" si="19"/>
        <v>20.5</v>
      </c>
      <c r="Y54" s="721">
        <f t="shared" si="19"/>
        <v>30</v>
      </c>
      <c r="Z54" s="681"/>
      <c r="AA54" s="29"/>
      <c r="AC54" s="8"/>
      <c r="AD54" s="8"/>
      <c r="AE54" s="30"/>
      <c r="AF54" s="27"/>
      <c r="AG54" s="27"/>
    </row>
    <row r="55" spans="1:34" s="14" customFormat="1" ht="18" thickBot="1" x14ac:dyDescent="0.35">
      <c r="A55" s="723"/>
      <c r="B55" s="724"/>
      <c r="C55" s="1703" t="s">
        <v>269</v>
      </c>
      <c r="D55" s="1704"/>
      <c r="E55" s="1704"/>
      <c r="F55" s="1704"/>
      <c r="G55" s="1704"/>
      <c r="H55" s="1704"/>
      <c r="I55" s="1704"/>
      <c r="J55" s="1704"/>
      <c r="K55" s="1704"/>
      <c r="L55" s="1704"/>
      <c r="M55" s="1704"/>
      <c r="N55" s="1704"/>
      <c r="O55" s="1705"/>
      <c r="P55" s="725">
        <f>SUM(P49,P54)</f>
        <v>24</v>
      </c>
      <c r="Q55" s="726"/>
      <c r="R55" s="725">
        <f>SUM(R49,R54)</f>
        <v>23.5</v>
      </c>
      <c r="S55" s="727"/>
      <c r="T55" s="725">
        <f>SUM(T49,T54)</f>
        <v>23.5</v>
      </c>
      <c r="U55" s="727"/>
      <c r="V55" s="728">
        <f>SUM(V49,V54)</f>
        <v>22.5</v>
      </c>
      <c r="W55" s="729"/>
      <c r="X55" s="725">
        <f>SUM(X49,X54)</f>
        <v>20.5</v>
      </c>
      <c r="Y55" s="726"/>
      <c r="Z55" s="681"/>
      <c r="AA55" s="29"/>
      <c r="AC55" s="8"/>
      <c r="AD55" s="8"/>
      <c r="AE55" s="30"/>
      <c r="AF55" s="27"/>
      <c r="AG55" s="27"/>
    </row>
    <row r="56" spans="1:34" s="14" customFormat="1" ht="18" thickBot="1" x14ac:dyDescent="0.35">
      <c r="A56" s="723"/>
      <c r="B56" s="730"/>
      <c r="C56" s="1795" t="s">
        <v>271</v>
      </c>
      <c r="D56" s="1796"/>
      <c r="E56" s="1796"/>
      <c r="F56" s="1796"/>
      <c r="G56" s="1796"/>
      <c r="H56" s="1796"/>
      <c r="I56" s="1796"/>
      <c r="J56" s="1796"/>
      <c r="K56" s="1796"/>
      <c r="L56" s="1796"/>
      <c r="M56" s="1796"/>
      <c r="N56" s="1796"/>
      <c r="O56" s="1797"/>
      <c r="P56" s="1798">
        <v>8</v>
      </c>
      <c r="Q56" s="1799"/>
      <c r="R56" s="1800">
        <v>9</v>
      </c>
      <c r="S56" s="1801"/>
      <c r="T56" s="1800">
        <v>9</v>
      </c>
      <c r="U56" s="1801"/>
      <c r="V56" s="1802">
        <v>8</v>
      </c>
      <c r="W56" s="1803"/>
      <c r="X56" s="1804">
        <v>6</v>
      </c>
      <c r="Y56" s="1805"/>
      <c r="Z56" s="681"/>
      <c r="AA56" s="29"/>
      <c r="AC56" s="8"/>
      <c r="AD56" s="8"/>
      <c r="AE56" s="30"/>
      <c r="AF56" s="27"/>
      <c r="AG56" s="27"/>
    </row>
    <row r="57" spans="1:34" s="14" customFormat="1" ht="18" thickBot="1" x14ac:dyDescent="0.35">
      <c r="A57" s="723"/>
      <c r="B57" s="731"/>
      <c r="C57" s="1796" t="s">
        <v>270</v>
      </c>
      <c r="D57" s="1796"/>
      <c r="E57" s="1796"/>
      <c r="F57" s="1796"/>
      <c r="G57" s="1796"/>
      <c r="H57" s="1796"/>
      <c r="I57" s="1796"/>
      <c r="J57" s="1796"/>
      <c r="K57" s="1796"/>
      <c r="L57" s="1796"/>
      <c r="M57" s="1796"/>
      <c r="N57" s="1796"/>
      <c r="O57" s="1797"/>
      <c r="P57" s="1793">
        <v>16</v>
      </c>
      <c r="Q57" s="1806"/>
      <c r="R57" s="1806"/>
      <c r="S57" s="1794"/>
      <c r="T57" s="1793">
        <v>12</v>
      </c>
      <c r="U57" s="1806"/>
      <c r="V57" s="1806"/>
      <c r="W57" s="1794"/>
      <c r="X57" s="1793">
        <v>6</v>
      </c>
      <c r="Y57" s="1794"/>
      <c r="Z57" s="681"/>
      <c r="AA57" s="29"/>
      <c r="AC57" s="8"/>
      <c r="AD57" s="8"/>
      <c r="AE57" s="30"/>
      <c r="AF57" s="27"/>
      <c r="AG57" s="27"/>
    </row>
    <row r="58" spans="1:34" s="14" customFormat="1" ht="18" x14ac:dyDescent="0.3">
      <c r="A58" s="732"/>
      <c r="B58" s="733"/>
      <c r="C58" s="1709" t="s">
        <v>78</v>
      </c>
      <c r="D58" s="1710"/>
      <c r="E58" s="1710"/>
      <c r="F58" s="1710"/>
      <c r="G58" s="1710"/>
      <c r="H58" s="1710"/>
      <c r="I58" s="1710"/>
      <c r="J58" s="1710"/>
      <c r="K58" s="1710"/>
      <c r="L58" s="1710"/>
      <c r="M58" s="1710"/>
      <c r="N58" s="1711"/>
      <c r="O58" s="800">
        <f>SUM(P58:X58)</f>
        <v>14</v>
      </c>
      <c r="P58" s="734">
        <v>3</v>
      </c>
      <c r="Q58" s="735"/>
      <c r="R58" s="736">
        <v>3</v>
      </c>
      <c r="S58" s="735"/>
      <c r="T58" s="736">
        <v>2</v>
      </c>
      <c r="U58" s="737"/>
      <c r="V58" s="736">
        <v>4</v>
      </c>
      <c r="W58" s="735"/>
      <c r="X58" s="736">
        <v>2</v>
      </c>
      <c r="Y58" s="738"/>
      <c r="Z58" s="436">
        <f>P58+R58+T58+V58+X58</f>
        <v>14</v>
      </c>
      <c r="AA58" s="142"/>
      <c r="AC58" s="27"/>
      <c r="AD58" s="27"/>
      <c r="AE58" s="28"/>
      <c r="AF58" s="27"/>
      <c r="AG58" s="27"/>
    </row>
    <row r="59" spans="1:34" s="9" customFormat="1" ht="18" x14ac:dyDescent="0.3">
      <c r="A59" s="739"/>
      <c r="B59" s="733"/>
      <c r="C59" s="1709" t="s">
        <v>79</v>
      </c>
      <c r="D59" s="1710"/>
      <c r="E59" s="1710"/>
      <c r="F59" s="1710"/>
      <c r="G59" s="1710"/>
      <c r="H59" s="1710"/>
      <c r="I59" s="1710"/>
      <c r="J59" s="1710"/>
      <c r="K59" s="1710"/>
      <c r="L59" s="1710"/>
      <c r="M59" s="1710"/>
      <c r="N59" s="1711"/>
      <c r="O59" s="800">
        <f>SUM(P59:X59)</f>
        <v>32</v>
      </c>
      <c r="P59" s="740">
        <v>6</v>
      </c>
      <c r="Q59" s="741"/>
      <c r="R59" s="742">
        <v>7</v>
      </c>
      <c r="S59" s="741"/>
      <c r="T59" s="434">
        <v>8</v>
      </c>
      <c r="U59" s="743"/>
      <c r="V59" s="434">
        <v>5</v>
      </c>
      <c r="W59" s="744"/>
      <c r="X59" s="434">
        <v>6</v>
      </c>
      <c r="Y59" s="745"/>
      <c r="Z59" s="436">
        <f>P59+R59+T59+V59+X59</f>
        <v>32</v>
      </c>
      <c r="AA59" s="142"/>
      <c r="AC59" s="32"/>
      <c r="AD59" s="32"/>
      <c r="AE59" s="33"/>
      <c r="AF59" s="8"/>
      <c r="AG59" s="8"/>
    </row>
    <row r="60" spans="1:34" s="14" customFormat="1" ht="18" x14ac:dyDescent="0.3">
      <c r="A60" s="746"/>
      <c r="B60" s="733"/>
      <c r="C60" s="1709" t="s">
        <v>272</v>
      </c>
      <c r="D60" s="1710"/>
      <c r="E60" s="1710"/>
      <c r="F60" s="1710"/>
      <c r="G60" s="1710"/>
      <c r="H60" s="1710"/>
      <c r="I60" s="1710"/>
      <c r="J60" s="1710"/>
      <c r="K60" s="1710"/>
      <c r="L60" s="1710"/>
      <c r="M60" s="1710"/>
      <c r="N60" s="1711"/>
      <c r="O60" s="800">
        <f>SUM(P60:X60)</f>
        <v>0</v>
      </c>
      <c r="P60" s="747"/>
      <c r="Q60" s="745"/>
      <c r="R60" s="748"/>
      <c r="S60" s="745"/>
      <c r="T60" s="748"/>
      <c r="U60" s="749"/>
      <c r="V60" s="748"/>
      <c r="W60" s="745"/>
      <c r="X60" s="434"/>
      <c r="Y60" s="745"/>
      <c r="Z60" s="436">
        <f>P60+R60+T60+V60+X60</f>
        <v>0</v>
      </c>
      <c r="AA60" s="31"/>
      <c r="AC60" s="32"/>
      <c r="AD60" s="32"/>
      <c r="AE60" s="33"/>
      <c r="AF60" s="27"/>
      <c r="AG60" s="27"/>
    </row>
    <row r="61" spans="1:34" s="14" customFormat="1" ht="18.600000000000001" thickBot="1" x14ac:dyDescent="0.35">
      <c r="A61" s="746"/>
      <c r="B61" s="733"/>
      <c r="C61" s="1712" t="s">
        <v>81</v>
      </c>
      <c r="D61" s="1713"/>
      <c r="E61" s="1713"/>
      <c r="F61" s="1713"/>
      <c r="G61" s="1713"/>
      <c r="H61" s="1713"/>
      <c r="I61" s="1713"/>
      <c r="J61" s="1713"/>
      <c r="K61" s="1713"/>
      <c r="L61" s="1713"/>
      <c r="M61" s="1713"/>
      <c r="N61" s="1714"/>
      <c r="O61" s="801">
        <f>SUM(P61:X61)</f>
        <v>1</v>
      </c>
      <c r="P61" s="649"/>
      <c r="Q61" s="750"/>
      <c r="R61" s="646"/>
      <c r="S61" s="750"/>
      <c r="T61" s="646"/>
      <c r="U61" s="751"/>
      <c r="V61" s="646"/>
      <c r="W61" s="750"/>
      <c r="X61" s="646">
        <v>1</v>
      </c>
      <c r="Y61" s="750"/>
      <c r="Z61" s="436">
        <f>P61+R61+T61+V61+X61</f>
        <v>1</v>
      </c>
      <c r="AA61" s="31"/>
      <c r="AC61" s="32"/>
      <c r="AD61" s="32"/>
      <c r="AE61" s="33"/>
      <c r="AF61" s="27"/>
      <c r="AG61" s="27"/>
    </row>
    <row r="62" spans="1:34" s="14" customFormat="1" ht="18" x14ac:dyDescent="0.3">
      <c r="A62" s="746"/>
      <c r="B62" s="202"/>
      <c r="C62" s="752"/>
      <c r="D62" s="752"/>
      <c r="E62" s="752"/>
      <c r="F62" s="752"/>
      <c r="G62" s="752"/>
      <c r="H62" s="752"/>
      <c r="I62" s="752"/>
      <c r="J62" s="752"/>
      <c r="K62" s="752"/>
      <c r="L62" s="752"/>
      <c r="M62" s="752"/>
      <c r="N62" s="752"/>
      <c r="O62" s="802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6"/>
      <c r="AA62" s="31"/>
      <c r="AC62" s="32"/>
      <c r="AD62" s="32"/>
      <c r="AE62" s="33"/>
      <c r="AF62" s="27"/>
      <c r="AG62" s="27"/>
    </row>
    <row r="63" spans="1:34" s="32" customFormat="1" ht="17.399999999999999" x14ac:dyDescent="0.3">
      <c r="A63" s="1700" t="s">
        <v>273</v>
      </c>
      <c r="B63" s="1700"/>
      <c r="C63" s="1700"/>
      <c r="D63" s="1700"/>
      <c r="E63" s="1700"/>
      <c r="F63" s="1700"/>
      <c r="G63" s="1700"/>
      <c r="H63" s="1700"/>
      <c r="I63" s="1700"/>
      <c r="J63" s="1700"/>
      <c r="K63" s="1700"/>
      <c r="L63" s="1700"/>
      <c r="M63" s="1700"/>
      <c r="N63" s="1700"/>
      <c r="O63" s="1700"/>
      <c r="P63" s="1700"/>
      <c r="Q63" s="1700"/>
      <c r="R63" s="1700"/>
      <c r="S63" s="1700"/>
      <c r="T63" s="1700"/>
      <c r="U63" s="1700"/>
      <c r="V63" s="1700"/>
      <c r="W63" s="1700"/>
      <c r="X63" s="1700"/>
      <c r="Y63" s="753"/>
      <c r="Z63" s="753"/>
      <c r="AE63" s="33"/>
    </row>
    <row r="64" spans="1:34" s="32" customFormat="1" ht="18" thickBot="1" x14ac:dyDescent="0.35">
      <c r="A64" s="754"/>
      <c r="B64" s="754"/>
      <c r="C64" s="754"/>
      <c r="D64" s="754"/>
      <c r="E64" s="754"/>
      <c r="F64" s="754"/>
      <c r="G64" s="754"/>
      <c r="H64" s="754"/>
      <c r="I64" s="754"/>
      <c r="J64" s="754"/>
      <c r="K64" s="754"/>
      <c r="L64" s="754"/>
      <c r="M64" s="754"/>
      <c r="N64" s="754"/>
      <c r="O64" s="755"/>
      <c r="P64" s="755"/>
      <c r="Q64" s="755"/>
      <c r="R64" s="755"/>
      <c r="S64" s="755"/>
      <c r="T64" s="755"/>
      <c r="U64" s="755"/>
      <c r="V64" s="756"/>
      <c r="W64" s="756"/>
      <c r="X64" s="755"/>
      <c r="Y64" s="754"/>
      <c r="Z64" s="754"/>
      <c r="AA64" s="6"/>
      <c r="AB64" s="35"/>
      <c r="AE64" s="33"/>
      <c r="AH64" s="36"/>
    </row>
    <row r="65" spans="1:31" s="32" customFormat="1" ht="17.399999999999999" x14ac:dyDescent="0.3">
      <c r="A65" s="757" t="s">
        <v>83</v>
      </c>
      <c r="B65" s="1807" t="s">
        <v>84</v>
      </c>
      <c r="C65" s="1807"/>
      <c r="D65" s="1807"/>
      <c r="E65" s="1807"/>
      <c r="F65" s="1807"/>
      <c r="G65" s="1807"/>
      <c r="H65" s="1807"/>
      <c r="I65" s="1807"/>
      <c r="J65" s="1807"/>
      <c r="K65" s="1807"/>
      <c r="L65" s="1807"/>
      <c r="M65" s="1807"/>
      <c r="N65" s="1807"/>
      <c r="O65" s="1807"/>
      <c r="P65" s="1807"/>
      <c r="Q65" s="1807"/>
      <c r="R65" s="1807"/>
      <c r="S65" s="1807"/>
      <c r="T65" s="758"/>
      <c r="U65" s="758"/>
      <c r="V65" s="758"/>
      <c r="W65" s="758"/>
      <c r="X65" s="758"/>
      <c r="Y65" s="759"/>
      <c r="Z65" s="759"/>
      <c r="AE65" s="33"/>
    </row>
    <row r="66" spans="1:31" s="32" customFormat="1" ht="18" x14ac:dyDescent="0.3">
      <c r="A66" s="760" t="s">
        <v>87</v>
      </c>
      <c r="B66" s="1808" t="s">
        <v>304</v>
      </c>
      <c r="C66" s="1808"/>
      <c r="D66" s="1808"/>
      <c r="E66" s="1808"/>
      <c r="F66" s="1808"/>
      <c r="G66" s="1808"/>
      <c r="H66" s="1808"/>
      <c r="I66" s="1808"/>
      <c r="J66" s="1808"/>
      <c r="K66" s="1808"/>
      <c r="L66" s="1808"/>
      <c r="M66" s="1808"/>
      <c r="N66" s="1808"/>
      <c r="O66" s="1808"/>
      <c r="P66" s="1808"/>
      <c r="Q66" s="1808"/>
      <c r="R66" s="1808"/>
      <c r="S66" s="1808"/>
      <c r="T66" s="202"/>
      <c r="U66" s="202"/>
      <c r="V66" s="202"/>
      <c r="W66" s="202"/>
      <c r="X66" s="202"/>
      <c r="Y66" s="761"/>
      <c r="Z66" s="761"/>
      <c r="AE66" s="33"/>
    </row>
    <row r="67" spans="1:31" s="32" customFormat="1" ht="18" customHeight="1" x14ac:dyDescent="0.3">
      <c r="A67" s="762">
        <v>203</v>
      </c>
      <c r="B67" s="1817" t="s">
        <v>88</v>
      </c>
      <c r="C67" s="1818"/>
      <c r="D67" s="1818"/>
      <c r="E67" s="1818"/>
      <c r="F67" s="1818"/>
      <c r="G67" s="1818"/>
      <c r="H67" s="1818"/>
      <c r="I67" s="1818"/>
      <c r="J67" s="1818"/>
      <c r="K67" s="1818"/>
      <c r="L67" s="1818"/>
      <c r="M67" s="1818"/>
      <c r="N67" s="1818"/>
      <c r="O67" s="1818"/>
      <c r="P67" s="1818"/>
      <c r="Q67" s="1818"/>
      <c r="R67" s="1818"/>
      <c r="S67" s="1819"/>
      <c r="T67" s="202"/>
      <c r="U67" s="202"/>
      <c r="V67" s="202"/>
      <c r="W67" s="202"/>
      <c r="X67" s="202"/>
      <c r="Y67" s="761"/>
      <c r="Z67" s="761"/>
      <c r="AE67" s="33"/>
    </row>
    <row r="68" spans="1:31" s="32" customFormat="1" ht="18" x14ac:dyDescent="0.3">
      <c r="A68" s="762">
        <v>102</v>
      </c>
      <c r="B68" s="1817" t="s">
        <v>91</v>
      </c>
      <c r="C68" s="1818"/>
      <c r="D68" s="1818"/>
      <c r="E68" s="1818"/>
      <c r="F68" s="1818"/>
      <c r="G68" s="1818"/>
      <c r="H68" s="1818"/>
      <c r="I68" s="1818"/>
      <c r="J68" s="1818"/>
      <c r="K68" s="1818"/>
      <c r="L68" s="1818"/>
      <c r="M68" s="1818"/>
      <c r="N68" s="1818"/>
      <c r="O68" s="1818"/>
      <c r="P68" s="1818"/>
      <c r="Q68" s="1818"/>
      <c r="R68" s="1818"/>
      <c r="S68" s="1819"/>
      <c r="T68" s="202"/>
      <c r="U68" s="202"/>
      <c r="V68" s="202"/>
      <c r="W68" s="202"/>
      <c r="X68" s="202"/>
      <c r="Y68" s="761"/>
      <c r="Z68" s="761"/>
      <c r="AE68" s="33"/>
    </row>
    <row r="69" spans="1:31" s="32" customFormat="1" ht="18.600000000000001" thickBot="1" x14ac:dyDescent="0.35">
      <c r="A69" s="763" t="s">
        <v>94</v>
      </c>
      <c r="B69" s="1820" t="s">
        <v>95</v>
      </c>
      <c r="C69" s="1821"/>
      <c r="D69" s="1821"/>
      <c r="E69" s="1821"/>
      <c r="F69" s="1821"/>
      <c r="G69" s="1821"/>
      <c r="H69" s="1821"/>
      <c r="I69" s="1821"/>
      <c r="J69" s="1821"/>
      <c r="K69" s="1821"/>
      <c r="L69" s="1821"/>
      <c r="M69" s="1821"/>
      <c r="N69" s="1821"/>
      <c r="O69" s="1821"/>
      <c r="P69" s="1821"/>
      <c r="Q69" s="1821"/>
      <c r="R69" s="1821"/>
      <c r="S69" s="1822"/>
      <c r="T69" s="202"/>
      <c r="U69" s="202"/>
      <c r="V69" s="202"/>
      <c r="W69" s="202"/>
      <c r="X69" s="202"/>
      <c r="Y69" s="761"/>
      <c r="Z69" s="761"/>
      <c r="AE69" s="33"/>
    </row>
    <row r="70" spans="1:31" s="32" customFormat="1" ht="18.600000000000001" thickBot="1" x14ac:dyDescent="0.35">
      <c r="T70" s="202"/>
      <c r="U70" s="202"/>
      <c r="V70" s="202"/>
      <c r="W70" s="202"/>
      <c r="X70" s="202"/>
      <c r="Y70" s="761"/>
      <c r="Z70" s="761"/>
      <c r="AE70" s="33"/>
    </row>
    <row r="71" spans="1:31" s="32" customFormat="1" ht="17.399999999999999" x14ac:dyDescent="0.3">
      <c r="A71" s="764"/>
      <c r="B71" s="1807" t="s">
        <v>85</v>
      </c>
      <c r="C71" s="1807"/>
      <c r="D71" s="1807"/>
      <c r="E71" s="1807"/>
      <c r="F71" s="1807"/>
      <c r="G71" s="1807"/>
      <c r="H71" s="1807"/>
      <c r="I71" s="1807"/>
      <c r="J71" s="1807"/>
      <c r="K71" s="1807"/>
      <c r="L71" s="1807"/>
      <c r="M71" s="1807"/>
      <c r="N71" s="1807"/>
      <c r="O71" s="1807"/>
      <c r="P71" s="1807"/>
      <c r="Q71" s="1807"/>
      <c r="R71" s="1807"/>
      <c r="S71" s="1807"/>
      <c r="T71" s="758"/>
      <c r="U71" s="758"/>
      <c r="V71" s="758"/>
      <c r="W71" s="758"/>
      <c r="X71" s="758"/>
      <c r="Y71" s="759"/>
      <c r="Z71" s="759"/>
      <c r="AE71" s="33"/>
    </row>
    <row r="72" spans="1:31" s="32" customFormat="1" ht="18" x14ac:dyDescent="0.3">
      <c r="A72" s="765" t="s">
        <v>87</v>
      </c>
      <c r="B72" s="1808" t="s">
        <v>295</v>
      </c>
      <c r="C72" s="1808"/>
      <c r="D72" s="1808"/>
      <c r="E72" s="1808"/>
      <c r="F72" s="1808"/>
      <c r="G72" s="1808"/>
      <c r="H72" s="1808"/>
      <c r="I72" s="1808"/>
      <c r="J72" s="1808"/>
      <c r="K72" s="1808"/>
      <c r="L72" s="1808"/>
      <c r="M72" s="1808"/>
      <c r="N72" s="1808"/>
      <c r="O72" s="1808"/>
      <c r="P72" s="1808"/>
      <c r="Q72" s="1808"/>
      <c r="R72" s="1808"/>
      <c r="S72" s="1808"/>
      <c r="T72" s="202"/>
      <c r="U72" s="202"/>
      <c r="V72" s="202"/>
      <c r="W72" s="202"/>
      <c r="X72" s="202"/>
      <c r="Y72" s="761"/>
      <c r="Z72" s="761"/>
      <c r="AE72" s="33"/>
    </row>
    <row r="73" spans="1:31" s="32" customFormat="1" ht="18" x14ac:dyDescent="0.3">
      <c r="A73" s="767" t="s">
        <v>89</v>
      </c>
      <c r="B73" s="1809" t="s">
        <v>90</v>
      </c>
      <c r="C73" s="1809"/>
      <c r="D73" s="1809"/>
      <c r="E73" s="1809"/>
      <c r="F73" s="1809"/>
      <c r="G73" s="1809"/>
      <c r="H73" s="1809"/>
      <c r="I73" s="1809"/>
      <c r="J73" s="1809"/>
      <c r="K73" s="1809"/>
      <c r="L73" s="1809"/>
      <c r="M73" s="1809"/>
      <c r="N73" s="1809"/>
      <c r="O73" s="1809"/>
      <c r="P73" s="1809"/>
      <c r="Q73" s="1809"/>
      <c r="R73" s="1809"/>
      <c r="S73" s="1809"/>
      <c r="T73" s="202"/>
      <c r="U73" s="202"/>
      <c r="V73" s="202"/>
      <c r="W73" s="202"/>
      <c r="X73" s="202"/>
      <c r="Y73" s="761"/>
      <c r="Z73" s="761"/>
      <c r="AE73" s="33"/>
    </row>
    <row r="74" spans="1:31" s="32" customFormat="1" ht="18" x14ac:dyDescent="0.3">
      <c r="A74" s="766" t="s">
        <v>92</v>
      </c>
      <c r="B74" s="1808" t="s">
        <v>93</v>
      </c>
      <c r="C74" s="1808"/>
      <c r="D74" s="1808"/>
      <c r="E74" s="1808"/>
      <c r="F74" s="1808"/>
      <c r="G74" s="1808"/>
      <c r="H74" s="1808"/>
      <c r="I74" s="1808"/>
      <c r="J74" s="1808"/>
      <c r="K74" s="1808"/>
      <c r="L74" s="1808"/>
      <c r="M74" s="1808"/>
      <c r="N74" s="1808"/>
      <c r="O74" s="1808"/>
      <c r="P74" s="1808"/>
      <c r="Q74" s="1808"/>
      <c r="R74" s="1808"/>
      <c r="S74" s="1808"/>
      <c r="T74" s="202"/>
      <c r="U74" s="202"/>
      <c r="V74" s="202"/>
      <c r="W74" s="202"/>
      <c r="X74" s="202"/>
      <c r="Y74" s="761"/>
      <c r="Z74" s="761"/>
      <c r="AE74" s="33"/>
    </row>
    <row r="75" spans="1:31" s="32" customFormat="1" ht="18.600000000000001" thickBot="1" x14ac:dyDescent="0.35">
      <c r="A75" s="768" t="s">
        <v>96</v>
      </c>
      <c r="B75" s="1810" t="s">
        <v>97</v>
      </c>
      <c r="C75" s="1810"/>
      <c r="D75" s="1810"/>
      <c r="E75" s="1810"/>
      <c r="F75" s="1810"/>
      <c r="G75" s="1810"/>
      <c r="H75" s="1810"/>
      <c r="I75" s="1810"/>
      <c r="J75" s="1810"/>
      <c r="K75" s="1810"/>
      <c r="L75" s="1810"/>
      <c r="M75" s="1810"/>
      <c r="N75" s="1810"/>
      <c r="O75" s="1810"/>
      <c r="P75" s="1810"/>
      <c r="Q75" s="1810"/>
      <c r="R75" s="1810"/>
      <c r="S75" s="1810"/>
      <c r="T75" s="202"/>
      <c r="U75" s="202"/>
      <c r="V75" s="202"/>
      <c r="W75" s="202"/>
      <c r="X75" s="202"/>
      <c r="Y75" s="761"/>
      <c r="Z75" s="761"/>
      <c r="AE75" s="33"/>
    </row>
    <row r="76" spans="1:31" s="32" customFormat="1" ht="17.399999999999999" x14ac:dyDescent="0.3">
      <c r="A76" s="769"/>
      <c r="B76" s="1813" t="s">
        <v>86</v>
      </c>
      <c r="C76" s="1813"/>
      <c r="D76" s="1813"/>
      <c r="E76" s="1813"/>
      <c r="F76" s="1813"/>
      <c r="G76" s="1813"/>
      <c r="H76" s="1813"/>
      <c r="I76" s="1813"/>
      <c r="J76" s="1813"/>
      <c r="K76" s="1813"/>
      <c r="L76" s="1813"/>
      <c r="M76" s="1813"/>
      <c r="N76" s="1813"/>
      <c r="O76" s="1813"/>
      <c r="P76" s="1813"/>
      <c r="Q76" s="1813"/>
      <c r="R76" s="1813"/>
      <c r="S76" s="1813"/>
      <c r="T76" s="758"/>
      <c r="U76" s="758"/>
      <c r="V76" s="758"/>
      <c r="W76" s="758"/>
      <c r="X76" s="758"/>
      <c r="Y76" s="759"/>
      <c r="Z76" s="759"/>
      <c r="AE76" s="33"/>
    </row>
    <row r="77" spans="1:31" s="32" customFormat="1" ht="18" x14ac:dyDescent="0.3">
      <c r="A77" s="770"/>
      <c r="B77" s="1808"/>
      <c r="C77" s="1808"/>
      <c r="D77" s="1808"/>
      <c r="E77" s="1808"/>
      <c r="F77" s="1808"/>
      <c r="G77" s="1808"/>
      <c r="H77" s="1808"/>
      <c r="I77" s="1808"/>
      <c r="J77" s="1808"/>
      <c r="K77" s="1808"/>
      <c r="L77" s="1808"/>
      <c r="M77" s="1808"/>
      <c r="N77" s="1808"/>
      <c r="O77" s="1808"/>
      <c r="P77" s="1808"/>
      <c r="Q77" s="1808"/>
      <c r="R77" s="1808"/>
      <c r="S77" s="1808"/>
      <c r="T77" s="202"/>
      <c r="U77" s="202"/>
      <c r="V77" s="202"/>
      <c r="W77" s="202"/>
      <c r="X77" s="202"/>
      <c r="Y77" s="761"/>
      <c r="Z77" s="761"/>
      <c r="AE77" s="33"/>
    </row>
    <row r="78" spans="1:31" s="32" customFormat="1" ht="18.600000000000001" thickBot="1" x14ac:dyDescent="0.35">
      <c r="A78" s="763"/>
      <c r="B78" s="1814"/>
      <c r="C78" s="1814"/>
      <c r="D78" s="1814"/>
      <c r="E78" s="1814"/>
      <c r="F78" s="1814"/>
      <c r="G78" s="1814"/>
      <c r="H78" s="1814"/>
      <c r="I78" s="1814"/>
      <c r="J78" s="1814"/>
      <c r="K78" s="1814"/>
      <c r="L78" s="1814"/>
      <c r="M78" s="1814"/>
      <c r="N78" s="1814"/>
      <c r="O78" s="1814"/>
      <c r="P78" s="1814"/>
      <c r="Q78" s="1814"/>
      <c r="R78" s="1814"/>
      <c r="S78" s="1814"/>
      <c r="T78" s="202"/>
      <c r="U78" s="202"/>
      <c r="V78" s="202"/>
      <c r="W78" s="202"/>
      <c r="X78" s="202"/>
      <c r="Y78" s="761"/>
      <c r="Z78" s="761"/>
      <c r="AE78" s="33"/>
    </row>
    <row r="79" spans="1:31" s="32" customFormat="1" ht="18" x14ac:dyDescent="0.35">
      <c r="A79" s="771"/>
      <c r="B79" s="771"/>
      <c r="C79" s="772"/>
      <c r="D79" s="773"/>
      <c r="E79" s="774"/>
      <c r="F79" s="774"/>
      <c r="G79" s="774"/>
      <c r="H79" s="774"/>
      <c r="I79" s="774"/>
      <c r="J79" s="774"/>
      <c r="K79" s="774"/>
      <c r="L79" s="774"/>
      <c r="M79" s="774"/>
      <c r="N79" s="774"/>
      <c r="O79" s="775"/>
      <c r="P79" s="202"/>
      <c r="Q79" s="202"/>
      <c r="R79" s="202"/>
      <c r="S79" s="202"/>
      <c r="T79" s="202"/>
      <c r="U79" s="202"/>
      <c r="V79" s="202"/>
      <c r="W79" s="202"/>
      <c r="X79" s="202"/>
      <c r="Y79" s="761"/>
      <c r="Z79" s="761"/>
      <c r="AE79" s="33"/>
    </row>
    <row r="80" spans="1:31" s="32" customFormat="1" ht="21" x14ac:dyDescent="0.3">
      <c r="A80" s="1815" t="s">
        <v>274</v>
      </c>
      <c r="B80" s="1816"/>
      <c r="C80" s="1816"/>
      <c r="D80" s="1816"/>
      <c r="E80" s="1816"/>
      <c r="F80" s="1816"/>
      <c r="G80" s="1816"/>
      <c r="H80" s="1816"/>
      <c r="I80" s="1816"/>
      <c r="J80" s="1816"/>
      <c r="K80" s="1816"/>
      <c r="L80" s="1816"/>
      <c r="M80" s="1816"/>
      <c r="N80" s="1816"/>
      <c r="O80" s="1816"/>
      <c r="P80" s="1816"/>
      <c r="Q80" s="1816"/>
      <c r="R80" s="1816"/>
      <c r="S80" s="1816"/>
      <c r="T80" s="1816"/>
      <c r="U80" s="1816"/>
      <c r="V80" s="1816"/>
      <c r="W80" s="1816"/>
      <c r="X80" s="1816"/>
      <c r="Y80" s="862"/>
      <c r="Z80" s="862"/>
      <c r="AE80" s="33"/>
    </row>
    <row r="81" spans="1:33" s="32" customFormat="1" ht="21" x14ac:dyDescent="0.3">
      <c r="A81" s="1811" t="s">
        <v>285</v>
      </c>
      <c r="B81" s="1812"/>
      <c r="C81" s="1812"/>
      <c r="D81" s="1812"/>
      <c r="E81" s="1812"/>
      <c r="F81" s="1812"/>
      <c r="G81" s="1812"/>
      <c r="H81" s="1812"/>
      <c r="I81" s="1812"/>
      <c r="J81" s="1812"/>
      <c r="K81" s="1812"/>
      <c r="L81" s="1812"/>
      <c r="M81" s="1812"/>
      <c r="N81" s="1812"/>
      <c r="O81" s="1812"/>
      <c r="P81" s="1812"/>
      <c r="Q81" s="1812"/>
      <c r="R81" s="1812"/>
      <c r="S81" s="1812"/>
      <c r="T81" s="1812"/>
      <c r="U81" s="1812"/>
      <c r="V81" s="1812"/>
      <c r="W81" s="1812"/>
      <c r="X81" s="1812"/>
      <c r="Y81" s="1812"/>
      <c r="Z81" s="1812"/>
      <c r="AE81" s="33"/>
    </row>
    <row r="82" spans="1:33" s="32" customFormat="1" ht="21" x14ac:dyDescent="0.3">
      <c r="A82" s="1812" t="s">
        <v>284</v>
      </c>
      <c r="B82" s="1812"/>
      <c r="C82" s="1812"/>
      <c r="D82" s="1812"/>
      <c r="E82" s="1812"/>
      <c r="F82" s="1812"/>
      <c r="G82" s="1812"/>
      <c r="H82" s="1812"/>
      <c r="I82" s="1812"/>
      <c r="J82" s="1812"/>
      <c r="K82" s="1812"/>
      <c r="L82" s="1812"/>
      <c r="M82" s="1812"/>
      <c r="N82" s="1812"/>
      <c r="O82" s="1812"/>
      <c r="P82" s="1812"/>
      <c r="Q82" s="1812"/>
      <c r="R82" s="1812"/>
      <c r="S82" s="1812"/>
      <c r="T82" s="1812"/>
      <c r="U82" s="1812"/>
      <c r="V82" s="1812"/>
      <c r="W82" s="1812"/>
      <c r="X82" s="1812"/>
      <c r="Y82" s="1812"/>
      <c r="Z82" s="1812"/>
      <c r="AE82" s="33"/>
    </row>
    <row r="83" spans="1:33" ht="21" x14ac:dyDescent="0.4">
      <c r="A83" s="863"/>
      <c r="B83" s="864"/>
      <c r="C83" s="865"/>
      <c r="D83" s="865"/>
      <c r="E83" s="865"/>
      <c r="F83" s="865"/>
      <c r="G83" s="865"/>
      <c r="H83" s="865"/>
      <c r="I83" s="865"/>
      <c r="J83" s="865"/>
      <c r="K83" s="866"/>
      <c r="L83" s="866"/>
      <c r="M83" s="866"/>
      <c r="N83" s="866"/>
      <c r="O83" s="867"/>
      <c r="P83" s="868"/>
      <c r="Q83" s="868"/>
      <c r="R83" s="868"/>
      <c r="S83" s="868"/>
      <c r="T83" s="868"/>
      <c r="U83" s="868"/>
      <c r="V83" s="869"/>
      <c r="W83" s="869"/>
      <c r="X83" s="868"/>
      <c r="Y83" s="865"/>
      <c r="Z83" s="865"/>
      <c r="AA83" s="32"/>
      <c r="AB83" s="32"/>
    </row>
    <row r="84" spans="1:33" s="42" customFormat="1" ht="21" x14ac:dyDescent="0.4">
      <c r="A84" s="870"/>
      <c r="B84" s="871" t="s">
        <v>98</v>
      </c>
      <c r="C84" s="1689" t="s">
        <v>98</v>
      </c>
      <c r="D84" s="1689"/>
      <c r="E84" s="1689"/>
      <c r="F84" s="1689"/>
      <c r="G84" s="1689"/>
      <c r="H84" s="1689"/>
      <c r="I84" s="1689"/>
      <c r="J84" s="1689"/>
      <c r="K84" s="1689"/>
      <c r="L84" s="872"/>
      <c r="M84" s="873"/>
      <c r="N84" s="873"/>
      <c r="O84" s="874" t="s">
        <v>98</v>
      </c>
      <c r="P84" s="61"/>
      <c r="Q84" s="61"/>
      <c r="R84" s="61"/>
      <c r="S84" s="61"/>
      <c r="T84" s="61"/>
      <c r="U84" s="61"/>
      <c r="V84" s="875"/>
      <c r="W84" s="875"/>
      <c r="X84" s="61"/>
      <c r="Y84" s="61"/>
      <c r="Z84" s="61"/>
      <c r="AA84" s="40"/>
      <c r="AB84" s="41"/>
      <c r="AC84" s="40"/>
      <c r="AD84" s="45"/>
      <c r="AE84" s="46"/>
      <c r="AF84" s="45"/>
      <c r="AG84" s="45"/>
    </row>
    <row r="85" spans="1:33" s="45" customFormat="1" ht="21" x14ac:dyDescent="0.4">
      <c r="A85" s="870"/>
      <c r="B85" s="876" t="s">
        <v>107</v>
      </c>
      <c r="C85" s="1690" t="s">
        <v>99</v>
      </c>
      <c r="D85" s="1690"/>
      <c r="E85" s="1690"/>
      <c r="F85" s="1690"/>
      <c r="G85" s="1690"/>
      <c r="H85" s="1690"/>
      <c r="I85" s="1690"/>
      <c r="J85" s="1690"/>
      <c r="K85" s="1690"/>
      <c r="L85" s="877"/>
      <c r="M85" s="878"/>
      <c r="N85" s="878"/>
      <c r="O85" s="1691" t="s">
        <v>100</v>
      </c>
      <c r="P85" s="1691"/>
      <c r="Q85" s="1691"/>
      <c r="R85" s="1691"/>
      <c r="S85" s="1691"/>
      <c r="T85" s="1691"/>
      <c r="U85" s="1691"/>
      <c r="V85" s="1691"/>
      <c r="W85" s="879"/>
      <c r="X85" s="61"/>
      <c r="Y85" s="61"/>
      <c r="Z85" s="61"/>
      <c r="AA85" s="40"/>
      <c r="AB85" s="40"/>
      <c r="AC85" s="40"/>
      <c r="AE85" s="46"/>
    </row>
    <row r="86" spans="1:33" s="45" customFormat="1" ht="21" x14ac:dyDescent="0.4">
      <c r="A86" s="870"/>
      <c r="B86" s="880"/>
      <c r="C86" s="1692" t="s">
        <v>102</v>
      </c>
      <c r="D86" s="1692"/>
      <c r="E86" s="1692"/>
      <c r="F86" s="1692"/>
      <c r="G86" s="1692"/>
      <c r="H86" s="1692"/>
      <c r="I86" s="1692"/>
      <c r="J86" s="1692"/>
      <c r="K86" s="1692"/>
      <c r="L86" s="881"/>
      <c r="M86" s="878"/>
      <c r="N86" s="878"/>
      <c r="O86" s="1691"/>
      <c r="P86" s="1691"/>
      <c r="Q86" s="1691"/>
      <c r="R86" s="1691"/>
      <c r="S86" s="1691"/>
      <c r="T86" s="1691"/>
      <c r="U86" s="1691"/>
      <c r="V86" s="1691"/>
      <c r="W86" s="879"/>
      <c r="X86" s="61"/>
      <c r="Y86" s="61"/>
      <c r="Z86" s="61"/>
      <c r="AA86" s="40"/>
      <c r="AB86" s="40"/>
      <c r="AC86" s="40"/>
      <c r="AE86" s="46"/>
    </row>
    <row r="87" spans="1:33" s="45" customFormat="1" ht="21" x14ac:dyDescent="0.4">
      <c r="A87" s="870"/>
      <c r="B87" s="882" t="s">
        <v>108</v>
      </c>
      <c r="C87" s="1692"/>
      <c r="D87" s="1692"/>
      <c r="E87" s="1692"/>
      <c r="F87" s="1692"/>
      <c r="G87" s="1692"/>
      <c r="H87" s="1692"/>
      <c r="I87" s="1692"/>
      <c r="J87" s="1692"/>
      <c r="K87" s="1692"/>
      <c r="L87" s="881"/>
      <c r="M87" s="878"/>
      <c r="N87" s="878"/>
      <c r="O87" s="1693" t="s">
        <v>103</v>
      </c>
      <c r="P87" s="1693"/>
      <c r="Q87" s="1693"/>
      <c r="R87" s="1693"/>
      <c r="S87" s="1693"/>
      <c r="T87" s="1693"/>
      <c r="U87" s="1693"/>
      <c r="V87" s="1693"/>
      <c r="W87" s="1693"/>
      <c r="X87" s="1693"/>
      <c r="Y87" s="1693"/>
      <c r="Z87" s="1693"/>
      <c r="AA87" s="40"/>
      <c r="AB87" s="40"/>
      <c r="AC87" s="40"/>
      <c r="AE87" s="46"/>
    </row>
    <row r="88" spans="1:33" s="45" customFormat="1" ht="21" x14ac:dyDescent="0.4">
      <c r="A88" s="870"/>
      <c r="B88" s="882" t="s">
        <v>109</v>
      </c>
      <c r="C88" s="1690" t="s">
        <v>104</v>
      </c>
      <c r="D88" s="1690"/>
      <c r="E88" s="1690"/>
      <c r="F88" s="1690"/>
      <c r="G88" s="1690"/>
      <c r="H88" s="1690"/>
      <c r="I88" s="1690"/>
      <c r="J88" s="1690"/>
      <c r="K88" s="1690"/>
      <c r="L88" s="877"/>
      <c r="M88" s="878"/>
      <c r="N88" s="878"/>
      <c r="O88" s="61" t="s">
        <v>105</v>
      </c>
      <c r="P88" s="61"/>
      <c r="Q88" s="61"/>
      <c r="R88" s="61"/>
      <c r="S88" s="61"/>
      <c r="T88" s="61"/>
      <c r="U88" s="61"/>
      <c r="V88" s="875"/>
      <c r="W88" s="875"/>
      <c r="X88" s="61"/>
      <c r="Y88" s="61"/>
      <c r="Z88" s="61"/>
      <c r="AA88" s="40"/>
      <c r="AB88" s="40"/>
      <c r="AC88" s="40"/>
      <c r="AE88" s="46"/>
    </row>
    <row r="89" spans="1:33" s="45" customFormat="1" ht="21" x14ac:dyDescent="0.4">
      <c r="A89" s="870"/>
      <c r="B89" s="882"/>
      <c r="C89" s="1687" t="s">
        <v>106</v>
      </c>
      <c r="D89" s="1687"/>
      <c r="E89" s="1687"/>
      <c r="F89" s="1687"/>
      <c r="G89" s="1687"/>
      <c r="H89" s="1687"/>
      <c r="I89" s="1687"/>
      <c r="J89" s="1687"/>
      <c r="K89" s="1687"/>
      <c r="L89" s="883"/>
      <c r="M89" s="884"/>
      <c r="N89" s="884"/>
      <c r="O89" s="61"/>
      <c r="P89" s="61"/>
      <c r="Q89" s="61"/>
      <c r="R89" s="61"/>
      <c r="S89" s="61"/>
      <c r="T89" s="61"/>
      <c r="U89" s="61"/>
      <c r="V89" s="875"/>
      <c r="W89" s="875"/>
      <c r="X89" s="61"/>
      <c r="Y89" s="61"/>
      <c r="Z89" s="61"/>
      <c r="AA89" s="40"/>
      <c r="AB89" s="40"/>
      <c r="AC89" s="40"/>
      <c r="AE89" s="46"/>
    </row>
    <row r="90" spans="1:33" s="45" customFormat="1" ht="21" x14ac:dyDescent="0.4">
      <c r="A90" s="870"/>
      <c r="B90" s="882"/>
      <c r="C90" s="883"/>
      <c r="D90" s="883"/>
      <c r="E90" s="883"/>
      <c r="F90" s="883"/>
      <c r="G90" s="883"/>
      <c r="H90" s="883"/>
      <c r="I90" s="883"/>
      <c r="J90" s="883"/>
      <c r="K90" s="883"/>
      <c r="L90" s="883"/>
      <c r="M90" s="884"/>
      <c r="N90" s="884"/>
      <c r="O90" s="61"/>
      <c r="P90" s="61"/>
      <c r="Q90" s="61"/>
      <c r="R90" s="61"/>
      <c r="S90" s="61"/>
      <c r="T90" s="61"/>
      <c r="U90" s="61"/>
      <c r="V90" s="875"/>
      <c r="W90" s="875"/>
      <c r="X90" s="61"/>
      <c r="Y90" s="61"/>
      <c r="Z90" s="61"/>
      <c r="AA90" s="40"/>
      <c r="AB90" s="40"/>
      <c r="AC90" s="40"/>
      <c r="AE90" s="46"/>
    </row>
    <row r="91" spans="1:33" s="45" customFormat="1" ht="21" x14ac:dyDescent="0.4">
      <c r="A91" s="870"/>
      <c r="B91" s="882"/>
      <c r="C91" s="883"/>
      <c r="D91" s="883"/>
      <c r="E91" s="883"/>
      <c r="F91" s="883"/>
      <c r="G91" s="883"/>
      <c r="H91" s="883"/>
      <c r="I91" s="883"/>
      <c r="J91" s="883"/>
      <c r="K91" s="883"/>
      <c r="L91" s="883"/>
      <c r="M91" s="884"/>
      <c r="N91" s="884"/>
      <c r="O91" s="61"/>
      <c r="P91" s="61"/>
      <c r="Q91" s="61"/>
      <c r="R91" s="61"/>
      <c r="S91" s="61"/>
      <c r="T91" s="61"/>
      <c r="U91" s="61"/>
      <c r="V91" s="875"/>
      <c r="W91" s="875"/>
      <c r="X91" s="61"/>
      <c r="Y91" s="61"/>
      <c r="Z91" s="61"/>
      <c r="AA91" s="40"/>
      <c r="AB91" s="40"/>
      <c r="AC91" s="40"/>
      <c r="AE91" s="46"/>
    </row>
    <row r="92" spans="1:33" s="32" customFormat="1" ht="21" x14ac:dyDescent="0.4">
      <c r="A92" s="885"/>
      <c r="B92" s="886"/>
      <c r="C92" s="884"/>
      <c r="D92" s="887"/>
      <c r="E92" s="887"/>
      <c r="F92" s="887"/>
      <c r="G92" s="887"/>
      <c r="H92" s="887"/>
      <c r="I92" s="887"/>
      <c r="J92" s="887"/>
      <c r="K92" s="887"/>
      <c r="L92" s="887"/>
      <c r="M92" s="887"/>
      <c r="N92" s="887"/>
      <c r="O92" s="888" t="s">
        <v>98</v>
      </c>
      <c r="P92" s="888"/>
      <c r="Q92" s="888"/>
      <c r="R92" s="888"/>
      <c r="S92" s="888"/>
      <c r="T92" s="888"/>
      <c r="U92" s="888"/>
      <c r="V92" s="889"/>
      <c r="W92" s="889"/>
      <c r="X92" s="887"/>
      <c r="Y92" s="887"/>
      <c r="Z92" s="887"/>
      <c r="AA92" s="51"/>
      <c r="AB92" s="51"/>
      <c r="AC92" s="51"/>
      <c r="AD92" s="51"/>
      <c r="AE92" s="52"/>
    </row>
    <row r="93" spans="1:33" s="32" customFormat="1" ht="21" x14ac:dyDescent="0.4">
      <c r="A93" s="885"/>
      <c r="B93" s="890"/>
      <c r="C93" s="891"/>
      <c r="D93" s="887"/>
      <c r="E93" s="887"/>
      <c r="F93" s="887"/>
      <c r="G93" s="887"/>
      <c r="H93" s="887"/>
      <c r="I93" s="887"/>
      <c r="J93" s="887"/>
      <c r="K93" s="887"/>
      <c r="L93" s="887"/>
      <c r="M93" s="887"/>
      <c r="N93" s="887"/>
      <c r="O93" s="892" t="s">
        <v>227</v>
      </c>
      <c r="P93" s="892"/>
      <c r="Q93" s="892"/>
      <c r="R93" s="892"/>
      <c r="S93" s="892"/>
      <c r="T93" s="892"/>
      <c r="U93" s="892"/>
      <c r="V93" s="893"/>
      <c r="W93" s="893"/>
      <c r="X93" s="887"/>
      <c r="Y93" s="887"/>
      <c r="Z93" s="887"/>
      <c r="AA93" s="51"/>
      <c r="AB93" s="51"/>
      <c r="AC93" s="51"/>
      <c r="AD93" s="51"/>
      <c r="AE93" s="52"/>
    </row>
    <row r="94" spans="1:33" s="32" customFormat="1" ht="21" x14ac:dyDescent="0.4">
      <c r="A94" s="885"/>
      <c r="B94" s="61"/>
      <c r="C94" s="891"/>
      <c r="D94" s="887"/>
      <c r="E94" s="887"/>
      <c r="F94" s="887"/>
      <c r="G94" s="887"/>
      <c r="H94" s="887"/>
      <c r="I94" s="887"/>
      <c r="J94" s="887"/>
      <c r="K94" s="887"/>
      <c r="L94" s="887"/>
      <c r="M94" s="887"/>
      <c r="N94" s="887"/>
      <c r="O94" s="892" t="s">
        <v>228</v>
      </c>
      <c r="P94" s="892"/>
      <c r="Q94" s="892"/>
      <c r="R94" s="892"/>
      <c r="S94" s="892"/>
      <c r="T94" s="892"/>
      <c r="U94" s="892"/>
      <c r="V94" s="893"/>
      <c r="W94" s="893"/>
      <c r="X94" s="887"/>
      <c r="Y94" s="887"/>
      <c r="Z94" s="887"/>
      <c r="AA94" s="51"/>
      <c r="AB94" s="51"/>
      <c r="AC94" s="51"/>
      <c r="AD94" s="51"/>
      <c r="AE94" s="52"/>
    </row>
    <row r="95" spans="1:33" s="32" customFormat="1" ht="21" x14ac:dyDescent="0.4">
      <c r="A95" s="885"/>
      <c r="B95" s="61"/>
      <c r="C95" s="894"/>
      <c r="D95" s="887"/>
      <c r="E95" s="887"/>
      <c r="F95" s="887"/>
      <c r="G95" s="887"/>
      <c r="H95" s="887"/>
      <c r="I95" s="887"/>
      <c r="J95" s="887"/>
      <c r="K95" s="887"/>
      <c r="L95" s="887"/>
      <c r="M95" s="887"/>
      <c r="N95" s="887"/>
      <c r="O95" s="1688" t="s">
        <v>229</v>
      </c>
      <c r="P95" s="1688"/>
      <c r="Q95" s="1688"/>
      <c r="R95" s="1688"/>
      <c r="S95" s="1688"/>
      <c r="T95" s="1688"/>
      <c r="U95" s="1688"/>
      <c r="V95" s="1688"/>
      <c r="W95" s="1688"/>
      <c r="X95" s="1688"/>
      <c r="Y95" s="892"/>
      <c r="Z95" s="892"/>
      <c r="AA95" s="51"/>
      <c r="AB95" s="51"/>
      <c r="AC95" s="51"/>
      <c r="AD95" s="51"/>
      <c r="AE95" s="52"/>
    </row>
    <row r="96" spans="1:33" ht="21" x14ac:dyDescent="0.4">
      <c r="A96" s="885"/>
      <c r="B96" s="895"/>
      <c r="C96" s="884"/>
      <c r="D96" s="896"/>
      <c r="E96" s="896"/>
      <c r="F96" s="896"/>
      <c r="G96" s="896"/>
      <c r="H96" s="896"/>
      <c r="I96" s="896"/>
      <c r="J96" s="896"/>
      <c r="K96" s="896"/>
      <c r="L96" s="896"/>
      <c r="M96" s="896"/>
      <c r="N96" s="896"/>
      <c r="O96" s="877" t="s">
        <v>105</v>
      </c>
      <c r="P96" s="877"/>
      <c r="Q96" s="877"/>
      <c r="R96" s="877"/>
      <c r="S96" s="877"/>
      <c r="T96" s="877"/>
      <c r="U96" s="877"/>
      <c r="V96" s="897"/>
      <c r="W96" s="897"/>
      <c r="X96" s="887"/>
      <c r="Y96" s="887"/>
      <c r="Z96" s="887"/>
      <c r="AA96" s="51"/>
      <c r="AB96" s="51"/>
      <c r="AC96" s="51"/>
      <c r="AD96" s="51"/>
      <c r="AE96" s="52"/>
    </row>
    <row r="97" spans="1:33" s="42" customFormat="1" ht="21" x14ac:dyDescent="0.4">
      <c r="A97" s="870"/>
      <c r="B97" s="882"/>
      <c r="C97" s="884"/>
      <c r="D97" s="898"/>
      <c r="E97" s="898"/>
      <c r="F97" s="898"/>
      <c r="G97" s="898"/>
      <c r="H97" s="898"/>
      <c r="I97" s="898"/>
      <c r="J97" s="898"/>
      <c r="K97" s="898"/>
      <c r="L97" s="898"/>
      <c r="M97" s="898"/>
      <c r="N97" s="898"/>
      <c r="O97" s="61"/>
      <c r="P97" s="59"/>
      <c r="Q97" s="59"/>
      <c r="R97" s="59"/>
      <c r="S97" s="59"/>
      <c r="T97" s="61"/>
      <c r="U97" s="61"/>
      <c r="V97" s="875"/>
      <c r="W97" s="875"/>
      <c r="X97" s="61"/>
      <c r="Y97" s="61"/>
      <c r="Z97" s="61"/>
      <c r="AA97" s="40"/>
      <c r="AB97" s="41"/>
      <c r="AC97" s="40"/>
      <c r="AD97" s="45"/>
      <c r="AE97" s="46"/>
      <c r="AF97" s="45"/>
      <c r="AG97" s="45"/>
    </row>
    <row r="98" spans="1:33" ht="21" x14ac:dyDescent="0.3">
      <c r="A98" s="899"/>
      <c r="B98" s="900"/>
      <c r="C98" s="307"/>
      <c r="D98" s="307"/>
      <c r="E98" s="307"/>
      <c r="F98" s="307"/>
      <c r="G98" s="307"/>
      <c r="H98" s="307"/>
      <c r="I98" s="307"/>
      <c r="J98" s="307"/>
      <c r="K98" s="307"/>
      <c r="L98" s="307"/>
      <c r="M98" s="307"/>
      <c r="N98" s="307"/>
      <c r="O98" s="307"/>
      <c r="P98" s="901"/>
      <c r="Q98" s="901"/>
      <c r="R98" s="901"/>
      <c r="S98" s="901"/>
      <c r="T98" s="901"/>
      <c r="U98" s="901"/>
      <c r="V98" s="901"/>
      <c r="W98" s="901"/>
      <c r="X98" s="901"/>
      <c r="Y98" s="901"/>
      <c r="Z98" s="901"/>
      <c r="AB98" s="32"/>
    </row>
    <row r="99" spans="1:33" x14ac:dyDescent="0.3">
      <c r="AB99" s="32"/>
    </row>
    <row r="100" spans="1:33" x14ac:dyDescent="0.3">
      <c r="AB100" s="32"/>
    </row>
    <row r="101" spans="1:33" x14ac:dyDescent="0.3">
      <c r="AB101" s="32"/>
    </row>
    <row r="102" spans="1:33" x14ac:dyDescent="0.3">
      <c r="AB102" s="32"/>
    </row>
    <row r="103" spans="1:33" x14ac:dyDescent="0.3">
      <c r="AB103" s="32"/>
    </row>
    <row r="104" spans="1:33" x14ac:dyDescent="0.3">
      <c r="AB104" s="32"/>
    </row>
    <row r="105" spans="1:33" x14ac:dyDescent="0.3">
      <c r="AB105" s="32"/>
    </row>
    <row r="106" spans="1:33" x14ac:dyDescent="0.3">
      <c r="AB106" s="32"/>
    </row>
    <row r="107" spans="1:33" x14ac:dyDescent="0.3">
      <c r="AB107" s="32"/>
    </row>
    <row r="108" spans="1:33" x14ac:dyDescent="0.3">
      <c r="AB108" s="32"/>
    </row>
    <row r="109" spans="1:33" x14ac:dyDescent="0.3">
      <c r="AB109" s="32"/>
    </row>
    <row r="110" spans="1:33" x14ac:dyDescent="0.3">
      <c r="AB110" s="32"/>
    </row>
    <row r="111" spans="1:33" x14ac:dyDescent="0.3">
      <c r="AB111" s="32"/>
    </row>
    <row r="112" spans="1:33" x14ac:dyDescent="0.3">
      <c r="AB112" s="32"/>
    </row>
    <row r="113" spans="28:28" x14ac:dyDescent="0.3">
      <c r="AB113" s="32"/>
    </row>
    <row r="114" spans="28:28" x14ac:dyDescent="0.3">
      <c r="AB114" s="32"/>
    </row>
    <row r="115" spans="28:28" x14ac:dyDescent="0.3">
      <c r="AB115" s="32"/>
    </row>
    <row r="116" spans="28:28" x14ac:dyDescent="0.3">
      <c r="AB116" s="32"/>
    </row>
    <row r="117" spans="28:28" x14ac:dyDescent="0.3">
      <c r="AB117" s="32"/>
    </row>
    <row r="118" spans="28:28" x14ac:dyDescent="0.3">
      <c r="AB118" s="32"/>
    </row>
    <row r="119" spans="28:28" x14ac:dyDescent="0.3">
      <c r="AB119" s="32"/>
    </row>
    <row r="120" spans="28:28" x14ac:dyDescent="0.3">
      <c r="AB120" s="32"/>
    </row>
    <row r="121" spans="28:28" x14ac:dyDescent="0.3">
      <c r="AB121" s="32"/>
    </row>
    <row r="122" spans="28:28" x14ac:dyDescent="0.3">
      <c r="AB122" s="32"/>
    </row>
    <row r="123" spans="28:28" x14ac:dyDescent="0.3">
      <c r="AB123" s="32"/>
    </row>
    <row r="124" spans="28:28" x14ac:dyDescent="0.3">
      <c r="AB124" s="32"/>
    </row>
    <row r="125" spans="28:28" x14ac:dyDescent="0.3">
      <c r="AB125" s="32"/>
    </row>
    <row r="126" spans="28:28" x14ac:dyDescent="0.3">
      <c r="AB126" s="32"/>
    </row>
    <row r="127" spans="28:28" x14ac:dyDescent="0.3">
      <c r="AB127" s="32"/>
    </row>
    <row r="128" spans="28:28" x14ac:dyDescent="0.3">
      <c r="AB128" s="32"/>
    </row>
    <row r="129" spans="28:28" x14ac:dyDescent="0.3">
      <c r="AB129" s="32"/>
    </row>
    <row r="130" spans="28:28" x14ac:dyDescent="0.3">
      <c r="AB130" s="32"/>
    </row>
    <row r="131" spans="28:28" x14ac:dyDescent="0.3">
      <c r="AB131" s="32"/>
    </row>
    <row r="132" spans="28:28" x14ac:dyDescent="0.3">
      <c r="AB132" s="32"/>
    </row>
    <row r="133" spans="28:28" x14ac:dyDescent="0.3">
      <c r="AB133" s="32"/>
    </row>
    <row r="134" spans="28:28" x14ac:dyDescent="0.3">
      <c r="AB134" s="32"/>
    </row>
    <row r="135" spans="28:28" x14ac:dyDescent="0.3">
      <c r="AB135" s="32"/>
    </row>
  </sheetData>
  <mergeCells count="95">
    <mergeCell ref="B67:S67"/>
    <mergeCell ref="B68:S68"/>
    <mergeCell ref="B65:S65"/>
    <mergeCell ref="B66:S66"/>
    <mergeCell ref="B69:S69"/>
    <mergeCell ref="A81:Z81"/>
    <mergeCell ref="A82:Z82"/>
    <mergeCell ref="B76:S76"/>
    <mergeCell ref="B77:S77"/>
    <mergeCell ref="B78:S78"/>
    <mergeCell ref="A80:X80"/>
    <mergeCell ref="B71:S71"/>
    <mergeCell ref="B72:S72"/>
    <mergeCell ref="B73:S73"/>
    <mergeCell ref="B74:S74"/>
    <mergeCell ref="B75:S75"/>
    <mergeCell ref="Y6:Y7"/>
    <mergeCell ref="X57:Y57"/>
    <mergeCell ref="C56:O56"/>
    <mergeCell ref="P56:Q56"/>
    <mergeCell ref="R56:S56"/>
    <mergeCell ref="T56:U56"/>
    <mergeCell ref="V56:W56"/>
    <mergeCell ref="X56:Y56"/>
    <mergeCell ref="T57:W57"/>
    <mergeCell ref="P57:S57"/>
    <mergeCell ref="C57:O57"/>
    <mergeCell ref="S6:S7"/>
    <mergeCell ref="T6:T7"/>
    <mergeCell ref="U6:U7"/>
    <mergeCell ref="V6:V7"/>
    <mergeCell ref="A1:Y1"/>
    <mergeCell ref="P2:Y2"/>
    <mergeCell ref="X3:Y3"/>
    <mergeCell ref="V4:W4"/>
    <mergeCell ref="X4:Y4"/>
    <mergeCell ref="P3:S3"/>
    <mergeCell ref="P4:Q4"/>
    <mergeCell ref="R4:S4"/>
    <mergeCell ref="T4:U4"/>
    <mergeCell ref="T3:W3"/>
    <mergeCell ref="A2:A7"/>
    <mergeCell ref="B2:B7"/>
    <mergeCell ref="P5:Q5"/>
    <mergeCell ref="R5:S5"/>
    <mergeCell ref="T5:U5"/>
    <mergeCell ref="X6:X7"/>
    <mergeCell ref="V5:W5"/>
    <mergeCell ref="C2:F2"/>
    <mergeCell ref="G2:G7"/>
    <mergeCell ref="H2:O2"/>
    <mergeCell ref="C3:C7"/>
    <mergeCell ref="D3:D7"/>
    <mergeCell ref="E3:F3"/>
    <mergeCell ref="J5:J7"/>
    <mergeCell ref="K5:K7"/>
    <mergeCell ref="M5:M7"/>
    <mergeCell ref="N3:N7"/>
    <mergeCell ref="O3:O7"/>
    <mergeCell ref="W6:W7"/>
    <mergeCell ref="A47:B47"/>
    <mergeCell ref="E4:E7"/>
    <mergeCell ref="F4:F7"/>
    <mergeCell ref="I4:I7"/>
    <mergeCell ref="J4:M4"/>
    <mergeCell ref="H3:H7"/>
    <mergeCell ref="I3:M3"/>
    <mergeCell ref="A23:B23"/>
    <mergeCell ref="L5:L7"/>
    <mergeCell ref="A9:Y9"/>
    <mergeCell ref="A10:Y10"/>
    <mergeCell ref="A24:Y24"/>
    <mergeCell ref="X5:Y5"/>
    <mergeCell ref="P6:P7"/>
    <mergeCell ref="Q6:Q7"/>
    <mergeCell ref="R6:R7"/>
    <mergeCell ref="A48:B48"/>
    <mergeCell ref="B50:B52"/>
    <mergeCell ref="A53:B53"/>
    <mergeCell ref="A63:X63"/>
    <mergeCell ref="A54:B54"/>
    <mergeCell ref="C55:O55"/>
    <mergeCell ref="A49:Y49"/>
    <mergeCell ref="C58:N58"/>
    <mergeCell ref="C59:N59"/>
    <mergeCell ref="C60:N60"/>
    <mergeCell ref="C61:N61"/>
    <mergeCell ref="C89:K89"/>
    <mergeCell ref="O95:X95"/>
    <mergeCell ref="C84:K84"/>
    <mergeCell ref="C85:K85"/>
    <mergeCell ref="O85:V86"/>
    <mergeCell ref="C86:K87"/>
    <mergeCell ref="O87:Z87"/>
    <mergeCell ref="C88:K88"/>
  </mergeCells>
  <pageMargins left="0.25" right="0.25" top="0.75" bottom="0.75" header="0.3" footer="0.3"/>
  <pageSetup paperSize="9" scale="56" fitToHeight="0" orientation="landscape" r:id="rId1"/>
  <rowBreaks count="3" manualBreakCount="3">
    <brk id="23" max="24" man="1"/>
    <brk id="48" max="24" man="1"/>
    <brk id="79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0"/>
  <sheetViews>
    <sheetView view="pageBreakPreview" zoomScale="80" zoomScaleNormal="80" zoomScaleSheetLayoutView="80" workbookViewId="0">
      <selection activeCell="AS13" sqref="AS13"/>
    </sheetView>
  </sheetViews>
  <sheetFormatPr defaultColWidth="9.109375" defaultRowHeight="13.2" x14ac:dyDescent="0.25"/>
  <cols>
    <col min="1" max="1" width="6.88671875" style="58" customWidth="1"/>
    <col min="2" max="53" width="3.33203125" style="58" customWidth="1"/>
    <col min="54" max="54" width="5.21875" style="58" customWidth="1"/>
    <col min="55" max="62" width="4.5546875" style="58" customWidth="1"/>
    <col min="63" max="16384" width="9.109375" style="58"/>
  </cols>
  <sheetData>
    <row r="1" spans="1:61" ht="21" x14ac:dyDescent="0.25">
      <c r="I1" s="1675" t="s">
        <v>110</v>
      </c>
      <c r="J1" s="1823"/>
      <c r="K1" s="1823"/>
      <c r="L1" s="1823"/>
      <c r="M1" s="1823"/>
      <c r="N1" s="1823"/>
      <c r="O1" s="1823"/>
      <c r="P1" s="1823"/>
      <c r="Q1" s="1823"/>
      <c r="R1" s="1823"/>
      <c r="S1" s="1823"/>
      <c r="T1" s="1823"/>
      <c r="U1" s="1823"/>
      <c r="V1" s="1823"/>
      <c r="W1" s="1823"/>
      <c r="X1" s="1823"/>
      <c r="Y1" s="1823"/>
      <c r="Z1" s="1823"/>
      <c r="AA1" s="1823"/>
      <c r="AB1" s="1823"/>
      <c r="AC1" s="1823"/>
      <c r="AD1" s="1823"/>
      <c r="AE1" s="1823"/>
      <c r="AF1" s="1823"/>
      <c r="AG1" s="1823"/>
      <c r="AH1" s="1823"/>
      <c r="AI1" s="1823"/>
      <c r="AJ1" s="1823"/>
      <c r="AK1" s="1823"/>
      <c r="AL1" s="1823"/>
      <c r="AM1" s="1823"/>
      <c r="AN1" s="1823"/>
      <c r="AO1" s="1823"/>
      <c r="AP1" s="1823"/>
      <c r="AQ1" s="1823"/>
    </row>
    <row r="2" spans="1:61" s="59" customFormat="1" ht="22.8" x14ac:dyDescent="0.3">
      <c r="B2" s="1"/>
      <c r="C2" s="1"/>
      <c r="D2" s="1"/>
      <c r="E2" s="1"/>
      <c r="F2" s="1"/>
      <c r="G2" s="1"/>
      <c r="H2" s="1"/>
      <c r="I2" s="1663" t="s">
        <v>111</v>
      </c>
      <c r="J2" s="1823"/>
      <c r="K2" s="1823"/>
      <c r="L2" s="1823"/>
      <c r="M2" s="1823"/>
      <c r="N2" s="1823"/>
      <c r="O2" s="1823"/>
      <c r="P2" s="1823"/>
      <c r="Q2" s="1823"/>
      <c r="R2" s="1823"/>
      <c r="S2" s="1823"/>
      <c r="T2" s="1823"/>
      <c r="U2" s="1823"/>
      <c r="V2" s="1823"/>
      <c r="W2" s="1823"/>
      <c r="X2" s="1823"/>
      <c r="Y2" s="1823"/>
      <c r="Z2" s="1823"/>
      <c r="AA2" s="1823"/>
      <c r="AB2" s="1823"/>
      <c r="AC2" s="1823"/>
      <c r="AD2" s="1823"/>
      <c r="AE2" s="1823"/>
      <c r="AF2" s="1823"/>
      <c r="AG2" s="1823"/>
      <c r="AH2" s="1823"/>
      <c r="AI2" s="1823"/>
      <c r="AJ2" s="1823"/>
      <c r="AK2" s="1823"/>
      <c r="AL2" s="1823"/>
      <c r="AM2" s="1823"/>
      <c r="AN2" s="1823"/>
      <c r="AO2" s="1823"/>
      <c r="AP2" s="1823"/>
      <c r="AQ2" s="1823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1"/>
      <c r="BC2" s="61"/>
      <c r="BD2" s="61"/>
      <c r="BE2" s="61"/>
    </row>
    <row r="3" spans="1:61" s="59" customFormat="1" ht="22.2" x14ac:dyDescent="0.35">
      <c r="A3" s="62" t="s">
        <v>112</v>
      </c>
      <c r="B3" s="1"/>
      <c r="C3" s="1"/>
      <c r="D3" s="1"/>
      <c r="E3" s="1"/>
      <c r="F3" s="1"/>
      <c r="G3" s="1"/>
      <c r="H3" s="1"/>
      <c r="I3" s="1664" t="s">
        <v>113</v>
      </c>
      <c r="J3" s="1824"/>
      <c r="K3" s="1824"/>
      <c r="L3" s="1824"/>
      <c r="M3" s="1824"/>
      <c r="N3" s="1824"/>
      <c r="O3" s="1824"/>
      <c r="P3" s="1824"/>
      <c r="Q3" s="1824"/>
      <c r="R3" s="1824"/>
      <c r="S3" s="1824"/>
      <c r="T3" s="1824"/>
      <c r="U3" s="1824"/>
      <c r="V3" s="1824"/>
      <c r="W3" s="1824"/>
      <c r="X3" s="1824"/>
      <c r="Y3" s="1824"/>
      <c r="Z3" s="1824"/>
      <c r="AA3" s="1824"/>
      <c r="AB3" s="1824"/>
      <c r="AC3" s="1824"/>
      <c r="AD3" s="1824"/>
      <c r="AE3" s="1824"/>
      <c r="AF3" s="1824"/>
      <c r="AG3" s="1824"/>
      <c r="AH3" s="1824"/>
      <c r="AI3" s="1824"/>
      <c r="AJ3" s="1824"/>
      <c r="AK3" s="1824"/>
      <c r="AL3" s="1824"/>
      <c r="AM3" s="1824"/>
      <c r="AN3" s="1824"/>
      <c r="AO3" s="1824"/>
      <c r="AP3" s="1824"/>
      <c r="AQ3" s="1824"/>
      <c r="AS3" s="2088" t="s">
        <v>231</v>
      </c>
      <c r="AT3" s="2088"/>
      <c r="AU3" s="2088"/>
      <c r="AV3" s="2088"/>
      <c r="AW3" s="2088"/>
      <c r="AX3" s="2088"/>
      <c r="AY3" s="2088"/>
      <c r="AZ3" s="2088"/>
      <c r="BA3" s="2089"/>
      <c r="BB3" s="2090"/>
      <c r="BC3" s="2090"/>
    </row>
    <row r="4" spans="1:61" ht="18" x14ac:dyDescent="0.25">
      <c r="A4" s="58" t="s">
        <v>114</v>
      </c>
      <c r="J4" s="1825" t="s">
        <v>115</v>
      </c>
      <c r="K4" s="1826"/>
      <c r="L4" s="1826"/>
      <c r="M4" s="1826"/>
      <c r="N4" s="1826"/>
      <c r="O4" s="1826"/>
      <c r="P4" s="1826"/>
      <c r="Q4" s="1826"/>
      <c r="R4" s="1826"/>
      <c r="S4" s="1826"/>
      <c r="T4" s="1826"/>
      <c r="U4" s="1826"/>
      <c r="V4" s="1826"/>
      <c r="W4" s="1826"/>
      <c r="X4" s="1826"/>
      <c r="Y4" s="1826"/>
      <c r="Z4" s="1826"/>
      <c r="AA4" s="1826"/>
      <c r="AB4" s="1826"/>
      <c r="AC4" s="1826"/>
      <c r="AD4" s="1826"/>
      <c r="AE4" s="1826"/>
      <c r="AF4" s="1826"/>
      <c r="AG4" s="1826"/>
      <c r="AH4" s="1826"/>
      <c r="AI4" s="1826"/>
      <c r="AJ4" s="1826"/>
      <c r="AK4" s="1826"/>
      <c r="AL4" s="1826"/>
      <c r="AM4" s="1826"/>
      <c r="AN4" s="1826"/>
      <c r="AO4" s="1826"/>
      <c r="AS4" s="2091" t="s">
        <v>232</v>
      </c>
      <c r="AT4" s="2091"/>
      <c r="AU4" s="2091"/>
      <c r="AV4" s="2091"/>
      <c r="AW4" s="2091"/>
      <c r="AX4" s="2091"/>
      <c r="AY4" s="2091"/>
      <c r="AZ4" s="2091"/>
      <c r="BA4" s="2089"/>
      <c r="BB4" s="2092"/>
      <c r="BC4" s="2092"/>
    </row>
    <row r="5" spans="1:61" ht="13.8" x14ac:dyDescent="0.25">
      <c r="A5" s="58" t="s">
        <v>116</v>
      </c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S5" s="2091" t="s">
        <v>233</v>
      </c>
      <c r="AT5" s="2091"/>
      <c r="AU5" s="2091"/>
      <c r="AV5" s="2091"/>
      <c r="AW5" s="2091"/>
      <c r="AX5" s="2091"/>
      <c r="AY5" s="2091"/>
      <c r="AZ5" s="2091"/>
      <c r="BA5" s="2089"/>
      <c r="BB5" s="2093"/>
      <c r="BC5" s="2093"/>
    </row>
    <row r="6" spans="1:61" ht="16.8" x14ac:dyDescent="0.25">
      <c r="A6" s="58" t="s">
        <v>117</v>
      </c>
      <c r="J6" s="64"/>
      <c r="K6" s="64"/>
      <c r="L6" s="64"/>
      <c r="M6" s="64"/>
      <c r="N6" s="64"/>
      <c r="O6" s="64"/>
      <c r="P6" s="64"/>
      <c r="R6" s="64"/>
      <c r="S6" s="1827" t="s">
        <v>118</v>
      </c>
      <c r="T6" s="1827"/>
      <c r="U6" s="1827"/>
      <c r="V6" s="1827"/>
      <c r="W6" s="1827"/>
      <c r="X6" s="1827"/>
      <c r="Y6" s="1827"/>
      <c r="Z6" s="1827"/>
      <c r="AA6" s="1827"/>
      <c r="AB6" s="1827"/>
      <c r="AC6" s="1827"/>
      <c r="AD6" s="1827"/>
      <c r="AE6" s="1827"/>
      <c r="AF6" s="1827"/>
      <c r="AG6" s="64"/>
      <c r="AH6" s="64"/>
      <c r="AI6" s="64"/>
      <c r="AJ6" s="64"/>
      <c r="AK6" s="64"/>
      <c r="AL6" s="64"/>
      <c r="AM6" s="64"/>
      <c r="AN6" s="64"/>
      <c r="AO6" s="64"/>
      <c r="AS6" s="2092"/>
      <c r="AT6" s="2092"/>
      <c r="AU6" s="2092"/>
      <c r="AV6" s="2092"/>
      <c r="AW6" s="2092"/>
      <c r="AX6" s="2092"/>
      <c r="AY6" s="2092"/>
      <c r="AZ6" s="2092"/>
      <c r="BA6" s="2089"/>
      <c r="BB6" s="2093"/>
      <c r="BC6" s="2093"/>
    </row>
    <row r="7" spans="1:61" ht="16.8" x14ac:dyDescent="0.25">
      <c r="J7" s="64"/>
      <c r="K7" s="64"/>
      <c r="L7" s="64"/>
      <c r="M7" s="64"/>
      <c r="N7" s="64"/>
      <c r="O7" s="64"/>
      <c r="P7" s="64"/>
      <c r="R7" s="64"/>
      <c r="S7" s="908"/>
      <c r="T7" s="908"/>
      <c r="U7" s="908"/>
      <c r="V7" s="908"/>
      <c r="W7" s="908"/>
      <c r="X7" s="908"/>
      <c r="Y7" s="908"/>
      <c r="Z7" s="908"/>
      <c r="AA7" s="908"/>
      <c r="AB7" s="908"/>
      <c r="AC7" s="908"/>
      <c r="AD7" s="908"/>
      <c r="AE7" s="908"/>
      <c r="AF7" s="908"/>
      <c r="AG7" s="64"/>
      <c r="AH7" s="64"/>
      <c r="AI7" s="64"/>
      <c r="AJ7" s="64"/>
      <c r="AK7" s="64"/>
      <c r="AL7" s="64"/>
      <c r="AM7" s="64"/>
      <c r="AN7" s="64"/>
      <c r="AO7" s="64"/>
      <c r="AS7" s="2094" t="s">
        <v>101</v>
      </c>
      <c r="AT7" s="2094"/>
      <c r="AU7" s="2094"/>
      <c r="AV7" s="2094"/>
      <c r="AW7" s="2094"/>
      <c r="AX7" s="2094"/>
      <c r="AY7" s="2094"/>
      <c r="AZ7" s="2094"/>
      <c r="BA7" s="2094"/>
      <c r="BB7" s="2094"/>
      <c r="BC7" s="2094"/>
    </row>
    <row r="8" spans="1:61" ht="15.6" x14ac:dyDescent="0.3">
      <c r="A8" s="58" t="s">
        <v>119</v>
      </c>
      <c r="I8" s="65"/>
      <c r="J8" s="64"/>
      <c r="K8" s="64"/>
      <c r="L8" s="64"/>
      <c r="M8" s="1637" t="s">
        <v>120</v>
      </c>
      <c r="N8" s="1829"/>
      <c r="O8" s="1829"/>
      <c r="P8" s="1829"/>
      <c r="Q8" s="1829"/>
      <c r="R8" s="1829"/>
      <c r="S8" s="1829"/>
      <c r="T8" s="1829"/>
      <c r="U8" s="1829"/>
      <c r="V8" s="1829"/>
      <c r="W8" s="1829"/>
      <c r="X8" s="1829"/>
      <c r="Y8" s="1829"/>
      <c r="Z8" s="1829"/>
      <c r="AA8" s="1829"/>
      <c r="AB8" s="1829"/>
      <c r="AC8" s="1829"/>
      <c r="AD8" s="1829"/>
      <c r="AE8" s="1829"/>
      <c r="AF8" s="1829"/>
      <c r="AG8" s="1829"/>
      <c r="AH8" s="1829"/>
      <c r="AI8" s="1829"/>
      <c r="AJ8" s="1829"/>
      <c r="AK8" s="1829"/>
      <c r="AL8" s="1829"/>
      <c r="AM8" s="64"/>
      <c r="AS8" s="2095" t="s">
        <v>234</v>
      </c>
      <c r="AT8" s="2095"/>
      <c r="AU8" s="2095"/>
      <c r="AV8" s="2095"/>
      <c r="AW8" s="2095"/>
      <c r="AX8" s="2095"/>
      <c r="AY8" s="2095"/>
      <c r="AZ8" s="2095"/>
      <c r="BA8" s="2095"/>
      <c r="BB8" s="2095"/>
      <c r="BC8" s="2095"/>
    </row>
    <row r="9" spans="1:61" ht="15.6" x14ac:dyDescent="0.25">
      <c r="A9" s="150" t="s">
        <v>121</v>
      </c>
      <c r="B9" s="66"/>
      <c r="C9" s="66"/>
      <c r="D9" s="66"/>
      <c r="I9" s="65"/>
      <c r="J9" s="64"/>
      <c r="K9" s="64"/>
      <c r="L9" s="64"/>
      <c r="M9" s="64"/>
      <c r="N9" s="64"/>
      <c r="O9" s="1637" t="s">
        <v>122</v>
      </c>
      <c r="P9" s="1637"/>
      <c r="Q9" s="1637"/>
      <c r="R9" s="1637"/>
      <c r="S9" s="1637"/>
      <c r="T9" s="1637"/>
      <c r="U9" s="1637"/>
      <c r="V9" s="1637"/>
      <c r="W9" s="1637"/>
      <c r="X9" s="1637"/>
      <c r="Y9" s="1637"/>
      <c r="Z9" s="1637"/>
      <c r="AA9" s="1637"/>
      <c r="AB9" s="1637"/>
      <c r="AC9" s="1637"/>
      <c r="AD9" s="1637"/>
      <c r="AE9" s="1637"/>
      <c r="AF9" s="1637"/>
      <c r="AG9" s="1637"/>
      <c r="AH9" s="1637"/>
      <c r="AI9" s="1637"/>
      <c r="AJ9" s="1637"/>
      <c r="AK9" s="64"/>
      <c r="AL9" s="64"/>
      <c r="AM9" s="64"/>
      <c r="AS9" s="1828"/>
      <c r="AT9" s="1828"/>
      <c r="AU9" s="1828"/>
      <c r="AV9" s="1828"/>
      <c r="AW9" s="1828"/>
      <c r="AX9" s="1828"/>
      <c r="AY9" s="1828"/>
      <c r="AZ9" s="1828"/>
      <c r="BA9" s="1828"/>
      <c r="BB9" s="1828"/>
    </row>
    <row r="10" spans="1:61" x14ac:dyDescent="0.25">
      <c r="E10" s="66"/>
      <c r="F10" s="66"/>
      <c r="I10" s="67"/>
      <c r="K10" s="64"/>
      <c r="L10" s="64"/>
      <c r="M10" s="64"/>
      <c r="N10" s="64"/>
      <c r="O10" s="64"/>
      <c r="P10" s="64"/>
      <c r="Q10" s="64"/>
      <c r="R10" s="1830" t="s">
        <v>123</v>
      </c>
      <c r="S10" s="1830"/>
      <c r="T10" s="1830"/>
      <c r="U10" s="1830"/>
      <c r="V10" s="1830"/>
      <c r="W10" s="1830"/>
      <c r="X10" s="1830"/>
      <c r="Y10" s="1830"/>
      <c r="Z10" s="1830"/>
      <c r="AA10" s="1830"/>
      <c r="AB10" s="1830"/>
      <c r="AC10" s="1830"/>
      <c r="AD10" s="1830"/>
      <c r="AE10" s="1830"/>
      <c r="AF10" s="1830"/>
      <c r="AG10" s="1830"/>
      <c r="AH10" s="64"/>
      <c r="AI10" s="64"/>
      <c r="AJ10" s="64"/>
      <c r="AK10" s="64"/>
      <c r="AL10" s="64"/>
      <c r="AM10" s="64"/>
    </row>
    <row r="11" spans="1:61" ht="18" x14ac:dyDescent="0.35">
      <c r="I11" s="67"/>
      <c r="K11" s="64"/>
      <c r="L11" s="64"/>
      <c r="M11" s="64"/>
      <c r="N11" s="64"/>
      <c r="O11" s="1831" t="s">
        <v>194</v>
      </c>
      <c r="P11" s="1831"/>
      <c r="Q11" s="1831"/>
      <c r="R11" s="1831"/>
      <c r="S11" s="1831"/>
      <c r="T11" s="1831"/>
      <c r="U11" s="1831"/>
      <c r="V11" s="1831"/>
      <c r="W11" s="1831"/>
      <c r="X11" s="1831"/>
      <c r="Y11" s="1831"/>
      <c r="Z11" s="1831"/>
      <c r="AA11" s="1831"/>
      <c r="AB11" s="1831"/>
      <c r="AC11" s="1831"/>
      <c r="AD11" s="1831"/>
      <c r="AE11" s="1831"/>
      <c r="AF11" s="1831"/>
      <c r="AG11" s="1831"/>
      <c r="AH11" s="1831"/>
      <c r="AI11" s="1831"/>
      <c r="AJ11" s="1831"/>
      <c r="AK11" s="1831"/>
      <c r="AL11" s="64"/>
      <c r="AM11" s="64"/>
    </row>
    <row r="12" spans="1:61" ht="18" x14ac:dyDescent="0.35">
      <c r="I12" s="67"/>
      <c r="K12" s="64"/>
      <c r="L12" s="64"/>
      <c r="M12" s="64"/>
      <c r="N12" s="64"/>
      <c r="O12" s="1831" t="s">
        <v>195</v>
      </c>
      <c r="P12" s="1831"/>
      <c r="Q12" s="1831"/>
      <c r="R12" s="1831"/>
      <c r="S12" s="1831"/>
      <c r="T12" s="1831"/>
      <c r="U12" s="1831"/>
      <c r="V12" s="1831"/>
      <c r="W12" s="1831"/>
      <c r="X12" s="1831"/>
      <c r="Y12" s="1831"/>
      <c r="Z12" s="1831"/>
      <c r="AA12" s="1831"/>
      <c r="AB12" s="1831"/>
      <c r="AC12" s="1831"/>
      <c r="AD12" s="1831"/>
      <c r="AE12" s="1831"/>
      <c r="AF12" s="1831"/>
      <c r="AG12" s="1831"/>
      <c r="AH12" s="1831"/>
      <c r="AI12" s="1831"/>
      <c r="AJ12" s="1831"/>
      <c r="AK12" s="1831"/>
      <c r="AL12" s="64"/>
      <c r="AM12" s="64"/>
    </row>
    <row r="13" spans="1:61" ht="18" customHeight="1" x14ac:dyDescent="0.35">
      <c r="I13" s="67"/>
      <c r="K13" s="64"/>
      <c r="L13" s="64"/>
      <c r="M13" s="64"/>
      <c r="N13" s="64"/>
      <c r="O13" s="1831" t="s">
        <v>124</v>
      </c>
      <c r="P13" s="1831"/>
      <c r="Q13" s="1831"/>
      <c r="R13" s="1831"/>
      <c r="S13" s="1831"/>
      <c r="T13" s="1831"/>
      <c r="U13" s="1831"/>
      <c r="V13" s="1831"/>
      <c r="W13" s="1831"/>
      <c r="X13" s="1831"/>
      <c r="Y13" s="1831"/>
      <c r="Z13" s="1831"/>
      <c r="AA13" s="1831"/>
      <c r="AB13" s="1831"/>
      <c r="AC13" s="1831"/>
      <c r="AD13" s="1831"/>
      <c r="AE13" s="1831"/>
      <c r="AF13" s="1831"/>
      <c r="AG13" s="1831"/>
      <c r="AH13" s="1831"/>
      <c r="AI13" s="1831"/>
      <c r="AJ13" s="1831"/>
      <c r="AK13" s="1831"/>
      <c r="AL13" s="64"/>
      <c r="AM13" s="64"/>
    </row>
    <row r="14" spans="1:61" s="70" customFormat="1" ht="16.8" customHeight="1" x14ac:dyDescent="0.25">
      <c r="A14" s="68"/>
      <c r="B14" s="68"/>
      <c r="C14" s="68"/>
      <c r="D14" s="68"/>
      <c r="E14" s="68"/>
      <c r="F14" s="68"/>
      <c r="G14" s="1832" t="s">
        <v>125</v>
      </c>
      <c r="H14" s="1832"/>
      <c r="I14" s="1832"/>
      <c r="J14" s="1832"/>
      <c r="K14" s="1832"/>
      <c r="L14" s="1832"/>
      <c r="M14" s="1832"/>
      <c r="N14" s="1832"/>
      <c r="O14" s="1832"/>
      <c r="P14" s="1832"/>
      <c r="Q14" s="1832"/>
      <c r="R14" s="1832"/>
      <c r="S14" s="1832"/>
      <c r="T14" s="1832"/>
      <c r="U14" s="1832"/>
      <c r="V14" s="1832"/>
      <c r="W14" s="1832"/>
      <c r="X14" s="1832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1832" t="s">
        <v>126</v>
      </c>
      <c r="AJ14" s="1832"/>
      <c r="AK14" s="1832"/>
      <c r="AL14" s="1832"/>
      <c r="AM14" s="1832"/>
      <c r="AN14" s="1832"/>
      <c r="AO14" s="1832"/>
      <c r="AP14" s="1832"/>
      <c r="AQ14" s="1832"/>
      <c r="AR14" s="1832"/>
      <c r="AS14" s="1832"/>
      <c r="AT14" s="1832"/>
      <c r="AU14" s="1832"/>
      <c r="AV14" s="1832"/>
      <c r="AW14" s="1832"/>
      <c r="AX14" s="1832"/>
      <c r="AY14" s="1832"/>
      <c r="AZ14" s="1832"/>
      <c r="BA14" s="69"/>
      <c r="BB14" s="68"/>
      <c r="BC14" s="68"/>
    </row>
    <row r="15" spans="1:61" s="70" customFormat="1" ht="7.2" customHeight="1" x14ac:dyDescent="0.25">
      <c r="A15" s="68"/>
      <c r="B15" s="68"/>
      <c r="C15" s="68"/>
      <c r="D15" s="68"/>
      <c r="E15" s="68"/>
      <c r="F15" s="68"/>
      <c r="G15" s="68"/>
      <c r="H15" s="68"/>
      <c r="I15" s="71"/>
      <c r="J15" s="68"/>
      <c r="K15" s="72"/>
      <c r="L15" s="73"/>
      <c r="M15" s="73"/>
      <c r="N15" s="73"/>
      <c r="O15" s="73"/>
      <c r="P15" s="73"/>
      <c r="Q15" s="73"/>
      <c r="R15" s="73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3"/>
      <c r="AH15" s="73"/>
      <c r="AI15" s="73"/>
      <c r="AJ15" s="73"/>
      <c r="AK15" s="73"/>
      <c r="AL15" s="73"/>
      <c r="AM15" s="73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9"/>
      <c r="BB15" s="68"/>
      <c r="BC15" s="68"/>
    </row>
    <row r="16" spans="1:61" s="70" customFormat="1" ht="15.6" customHeight="1" x14ac:dyDescent="0.25">
      <c r="A16" s="68"/>
      <c r="B16" s="68"/>
      <c r="C16" s="68"/>
      <c r="D16" s="68"/>
      <c r="E16" s="68"/>
      <c r="F16" s="68"/>
      <c r="G16" s="1832" t="s">
        <v>127</v>
      </c>
      <c r="H16" s="1832"/>
      <c r="I16" s="1832"/>
      <c r="J16" s="1832"/>
      <c r="K16" s="1832"/>
      <c r="L16" s="1832"/>
      <c r="M16" s="1832"/>
      <c r="N16" s="1832"/>
      <c r="O16" s="1832"/>
      <c r="P16" s="1832"/>
      <c r="Q16" s="1832"/>
      <c r="R16" s="1832"/>
      <c r="S16" s="1832"/>
      <c r="T16" s="1832"/>
      <c r="U16" s="1832"/>
      <c r="V16" s="1832"/>
      <c r="W16" s="1832"/>
      <c r="X16" s="1832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1832" t="s">
        <v>128</v>
      </c>
      <c r="AJ16" s="1832"/>
      <c r="AK16" s="1832"/>
      <c r="AL16" s="1832"/>
      <c r="AM16" s="1832"/>
      <c r="AN16" s="1832"/>
      <c r="AO16" s="1832"/>
      <c r="AP16" s="1832"/>
      <c r="AQ16" s="1832"/>
      <c r="AR16" s="1832"/>
      <c r="AS16" s="1832"/>
      <c r="AT16" s="1832"/>
      <c r="AU16" s="1832"/>
      <c r="AV16" s="1832"/>
      <c r="AW16" s="1832"/>
      <c r="AX16" s="1832"/>
      <c r="AY16" s="1832"/>
      <c r="AZ16" s="1832"/>
      <c r="BA16" s="1832"/>
      <c r="BB16" s="1832"/>
      <c r="BC16" s="1832"/>
      <c r="BD16" s="1832"/>
      <c r="BE16" s="1832"/>
      <c r="BF16" s="1832"/>
      <c r="BG16" s="1832"/>
      <c r="BH16" s="1832"/>
      <c r="BI16" s="1832"/>
    </row>
    <row r="17" spans="1:63" s="70" customFormat="1" ht="7.2" customHeight="1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75" t="s">
        <v>129</v>
      </c>
      <c r="L17" s="75"/>
      <c r="M17" s="75"/>
      <c r="N17" s="75"/>
      <c r="O17" s="75"/>
      <c r="P17" s="75"/>
      <c r="Q17" s="75"/>
      <c r="R17" s="75"/>
      <c r="S17" s="75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9"/>
      <c r="BB17" s="68"/>
      <c r="BC17" s="68"/>
    </row>
    <row r="18" spans="1:63" s="70" customFormat="1" x14ac:dyDescent="0.25">
      <c r="A18" s="68"/>
      <c r="B18" s="68"/>
      <c r="C18" s="68"/>
      <c r="D18" s="68"/>
      <c r="E18" s="68"/>
      <c r="F18" s="68"/>
      <c r="G18" s="1832" t="s">
        <v>130</v>
      </c>
      <c r="H18" s="1832"/>
      <c r="I18" s="1832"/>
      <c r="J18" s="1832"/>
      <c r="K18" s="1832"/>
      <c r="L18" s="1832"/>
      <c r="M18" s="1832"/>
      <c r="N18" s="1832"/>
      <c r="O18" s="1832"/>
      <c r="P18" s="1832"/>
      <c r="Q18" s="1832"/>
      <c r="R18" s="1832"/>
      <c r="S18" s="1832"/>
      <c r="T18" s="1832"/>
      <c r="U18" s="1832"/>
      <c r="V18" s="1832"/>
      <c r="W18" s="1832"/>
      <c r="X18" s="1832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1832" t="s">
        <v>131</v>
      </c>
      <c r="AJ18" s="1832"/>
      <c r="AK18" s="1832"/>
      <c r="AL18" s="1832"/>
      <c r="AM18" s="1832"/>
      <c r="AN18" s="1832"/>
      <c r="AO18" s="1832"/>
      <c r="AP18" s="1832"/>
      <c r="AQ18" s="1832"/>
      <c r="AR18" s="1832"/>
      <c r="AS18" s="1832"/>
      <c r="AT18" s="1832"/>
      <c r="AU18" s="1832"/>
      <c r="AV18" s="1832"/>
      <c r="AW18" s="1832"/>
      <c r="AX18" s="1832"/>
      <c r="AY18" s="1832"/>
      <c r="AZ18" s="1832"/>
      <c r="BA18" s="69"/>
      <c r="BB18" s="68"/>
      <c r="BC18" s="68"/>
    </row>
    <row r="19" spans="1:63" s="70" customFormat="1" ht="6.6" customHeight="1" x14ac:dyDescent="0.25">
      <c r="A19" s="68"/>
      <c r="B19" s="73"/>
      <c r="C19" s="73"/>
      <c r="D19" s="73"/>
      <c r="E19" s="73"/>
      <c r="F19" s="73"/>
      <c r="G19" s="73"/>
      <c r="H19" s="73"/>
      <c r="I19" s="68"/>
      <c r="J19" s="68"/>
      <c r="K19" s="75" t="s">
        <v>132</v>
      </c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9"/>
      <c r="BB19" s="72"/>
      <c r="BC19" s="72"/>
    </row>
    <row r="20" spans="1:63" s="70" customFormat="1" x14ac:dyDescent="0.25">
      <c r="A20" s="68"/>
      <c r="B20" s="68"/>
      <c r="C20" s="68"/>
      <c r="D20" s="68"/>
      <c r="E20" s="73"/>
      <c r="F20" s="68"/>
      <c r="G20" s="1832" t="s">
        <v>286</v>
      </c>
      <c r="H20" s="1832"/>
      <c r="I20" s="1832"/>
      <c r="J20" s="1832"/>
      <c r="K20" s="1832"/>
      <c r="L20" s="1832"/>
      <c r="M20" s="1832"/>
      <c r="N20" s="1832"/>
      <c r="O20" s="1832"/>
      <c r="P20" s="1832"/>
      <c r="Q20" s="1832"/>
      <c r="R20" s="1832"/>
      <c r="S20" s="1832"/>
      <c r="T20" s="1832"/>
      <c r="U20" s="1832"/>
      <c r="V20" s="1832"/>
      <c r="W20" s="1832"/>
      <c r="X20" s="1832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1832" t="s">
        <v>133</v>
      </c>
      <c r="AJ20" s="1832"/>
      <c r="AK20" s="1832"/>
      <c r="AL20" s="1832"/>
      <c r="AM20" s="1832"/>
      <c r="AN20" s="1832"/>
      <c r="AO20" s="1832"/>
      <c r="AP20" s="1832"/>
      <c r="AQ20" s="1832"/>
      <c r="AR20" s="1832"/>
      <c r="AS20" s="1832"/>
      <c r="AT20" s="1832"/>
      <c r="AU20" s="1832"/>
      <c r="AV20" s="1832"/>
      <c r="AW20" s="1832"/>
      <c r="AX20" s="1832"/>
      <c r="AY20" s="1832"/>
      <c r="AZ20" s="1832"/>
      <c r="BA20" s="69"/>
      <c r="BB20" s="72"/>
      <c r="BC20" s="72"/>
    </row>
    <row r="21" spans="1:63" s="70" customFormat="1" ht="8.4" customHeight="1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9"/>
    </row>
    <row r="22" spans="1:63" s="70" customFormat="1" x14ac:dyDescent="0.25">
      <c r="A22" s="68"/>
      <c r="B22" s="75"/>
      <c r="C22" s="75"/>
      <c r="D22" s="75"/>
      <c r="E22" s="75"/>
      <c r="F22" s="75"/>
      <c r="G22" s="1833" t="s">
        <v>134</v>
      </c>
      <c r="H22" s="1833"/>
      <c r="I22" s="1833"/>
      <c r="J22" s="1833"/>
      <c r="K22" s="1833"/>
      <c r="L22" s="1833"/>
      <c r="M22" s="1833"/>
      <c r="N22" s="1833"/>
      <c r="O22" s="1833"/>
      <c r="P22" s="1833"/>
      <c r="Q22" s="1833"/>
      <c r="R22" s="1833"/>
      <c r="S22" s="1833"/>
      <c r="T22" s="1833"/>
      <c r="U22" s="1833"/>
      <c r="V22" s="1833"/>
      <c r="W22" s="1833"/>
      <c r="X22" s="1833"/>
      <c r="Y22" s="75"/>
      <c r="Z22" s="75"/>
      <c r="AA22" s="75"/>
      <c r="AB22" s="75"/>
      <c r="AC22" s="75"/>
      <c r="AD22" s="75"/>
      <c r="AE22" s="75"/>
      <c r="AF22" s="68"/>
      <c r="AG22" s="76"/>
      <c r="AH22" s="76"/>
      <c r="AI22" s="1834" t="s">
        <v>135</v>
      </c>
      <c r="AJ22" s="1834"/>
      <c r="AK22" s="1834"/>
      <c r="AL22" s="1834"/>
      <c r="AM22" s="1834"/>
      <c r="AN22" s="1834"/>
      <c r="AO22" s="1834"/>
      <c r="AP22" s="1834"/>
      <c r="AQ22" s="1834"/>
      <c r="AR22" s="1834"/>
      <c r="AS22" s="1834"/>
      <c r="AT22" s="1834"/>
      <c r="AU22" s="1834"/>
      <c r="AV22" s="1834"/>
      <c r="AW22" s="1834"/>
      <c r="AX22" s="1834"/>
      <c r="AY22" s="1834"/>
      <c r="AZ22" s="1834"/>
      <c r="BA22" s="69"/>
    </row>
    <row r="23" spans="1:63" ht="14.4" thickBot="1" x14ac:dyDescent="0.3">
      <c r="A23" s="1835" t="s">
        <v>136</v>
      </c>
      <c r="B23" s="1835"/>
      <c r="C23" s="1835"/>
      <c r="D23" s="1835"/>
      <c r="E23" s="1835"/>
      <c r="F23" s="1835"/>
      <c r="G23" s="1835"/>
      <c r="H23" s="1835"/>
      <c r="I23" s="1835"/>
      <c r="J23" s="1835"/>
      <c r="K23" s="1835"/>
      <c r="L23" s="1835"/>
      <c r="M23" s="1835"/>
      <c r="N23" s="1835"/>
      <c r="O23" s="1835"/>
      <c r="P23" s="1835"/>
      <c r="Q23" s="1835"/>
      <c r="R23" s="1835"/>
      <c r="S23" s="1835"/>
      <c r="T23" s="1835"/>
      <c r="U23" s="1835"/>
      <c r="V23" s="1835"/>
      <c r="W23" s="1835"/>
      <c r="X23" s="1835"/>
      <c r="Y23" s="1835"/>
      <c r="Z23" s="1835"/>
      <c r="AA23" s="1835"/>
      <c r="AB23" s="1835"/>
      <c r="AC23" s="1835"/>
      <c r="AD23" s="1835"/>
      <c r="AE23" s="1835"/>
      <c r="AF23" s="1835"/>
      <c r="AG23" s="1835"/>
      <c r="AH23" s="1835"/>
      <c r="AI23" s="1835"/>
      <c r="AJ23" s="1835"/>
      <c r="AK23" s="1835"/>
      <c r="AL23" s="1835"/>
      <c r="AM23" s="1835"/>
      <c r="AN23" s="1835"/>
      <c r="AO23" s="1835"/>
      <c r="AP23" s="1835"/>
      <c r="AQ23" s="1835"/>
      <c r="AR23" s="1835"/>
      <c r="AS23" s="1835"/>
      <c r="AT23" s="1835"/>
      <c r="AU23" s="1835"/>
      <c r="AV23" s="1835"/>
      <c r="AW23" s="1835"/>
      <c r="AX23" s="1835"/>
      <c r="AY23" s="1835"/>
      <c r="AZ23" s="1835"/>
      <c r="BA23" s="1835"/>
      <c r="BB23" s="1845" t="s">
        <v>137</v>
      </c>
      <c r="BC23" s="1845"/>
      <c r="BD23" s="1845"/>
      <c r="BE23" s="1845"/>
      <c r="BF23" s="1845"/>
      <c r="BG23" s="1845"/>
      <c r="BH23" s="1845"/>
      <c r="BI23" s="1845"/>
    </row>
    <row r="24" spans="1:63" s="78" customFormat="1" ht="15" customHeight="1" thickBot="1" x14ac:dyDescent="0.35">
      <c r="A24" s="1846" t="s">
        <v>138</v>
      </c>
      <c r="B24" s="1850" t="s">
        <v>139</v>
      </c>
      <c r="C24" s="1851"/>
      <c r="D24" s="1851"/>
      <c r="E24" s="1851"/>
      <c r="F24" s="1851"/>
      <c r="G24" s="1850" t="s">
        <v>140</v>
      </c>
      <c r="H24" s="1852"/>
      <c r="I24" s="1852"/>
      <c r="J24" s="1853"/>
      <c r="K24" s="1850" t="s">
        <v>141</v>
      </c>
      <c r="L24" s="1854"/>
      <c r="M24" s="1854"/>
      <c r="N24" s="1854"/>
      <c r="O24" s="1850" t="s">
        <v>142</v>
      </c>
      <c r="P24" s="1851"/>
      <c r="Q24" s="1851"/>
      <c r="R24" s="1851"/>
      <c r="S24" s="1855"/>
      <c r="T24" s="1861" t="s">
        <v>143</v>
      </c>
      <c r="U24" s="1852"/>
      <c r="V24" s="1852"/>
      <c r="W24" s="1853"/>
      <c r="X24" s="1850" t="s">
        <v>144</v>
      </c>
      <c r="Y24" s="1854"/>
      <c r="Z24" s="1854"/>
      <c r="AA24" s="1860"/>
      <c r="AB24" s="1850" t="s">
        <v>145</v>
      </c>
      <c r="AC24" s="1851"/>
      <c r="AD24" s="1851"/>
      <c r="AE24" s="1851"/>
      <c r="AF24" s="1851"/>
      <c r="AG24" s="1850" t="s">
        <v>146</v>
      </c>
      <c r="AH24" s="1852"/>
      <c r="AI24" s="1852"/>
      <c r="AJ24" s="1853"/>
      <c r="AK24" s="1850" t="s">
        <v>147</v>
      </c>
      <c r="AL24" s="1854"/>
      <c r="AM24" s="1854"/>
      <c r="AN24" s="1854"/>
      <c r="AO24" s="1850" t="s">
        <v>148</v>
      </c>
      <c r="AP24" s="1851"/>
      <c r="AQ24" s="1851"/>
      <c r="AR24" s="1851"/>
      <c r="AS24" s="1855"/>
      <c r="AT24" s="1861" t="s">
        <v>149</v>
      </c>
      <c r="AU24" s="1852"/>
      <c r="AV24" s="1852"/>
      <c r="AW24" s="1853"/>
      <c r="AX24" s="1850" t="s">
        <v>150</v>
      </c>
      <c r="AY24" s="1854"/>
      <c r="AZ24" s="1854"/>
      <c r="BA24" s="1854"/>
      <c r="BB24" s="1839" t="s">
        <v>138</v>
      </c>
      <c r="BC24" s="1836" t="s">
        <v>151</v>
      </c>
      <c r="BD24" s="1836" t="s">
        <v>203</v>
      </c>
      <c r="BE24" s="1836" t="s">
        <v>152</v>
      </c>
      <c r="BF24" s="1842" t="s">
        <v>153</v>
      </c>
      <c r="BG24" s="1836" t="s">
        <v>154</v>
      </c>
      <c r="BH24" s="1836" t="s">
        <v>155</v>
      </c>
      <c r="BI24" s="1842" t="s">
        <v>156</v>
      </c>
      <c r="BJ24" s="1887" t="s">
        <v>157</v>
      </c>
    </row>
    <row r="25" spans="1:63" s="77" customFormat="1" ht="15" customHeight="1" thickBot="1" x14ac:dyDescent="0.3">
      <c r="A25" s="1847"/>
      <c r="B25" s="79">
        <v>1</v>
      </c>
      <c r="C25" s="80">
        <v>2</v>
      </c>
      <c r="D25" s="80">
        <v>3</v>
      </c>
      <c r="E25" s="80">
        <v>4</v>
      </c>
      <c r="F25" s="81">
        <v>5</v>
      </c>
      <c r="G25" s="79">
        <v>6</v>
      </c>
      <c r="H25" s="80">
        <v>7</v>
      </c>
      <c r="I25" s="80">
        <v>8</v>
      </c>
      <c r="J25" s="82">
        <v>9</v>
      </c>
      <c r="K25" s="79">
        <v>10</v>
      </c>
      <c r="L25" s="80">
        <v>11</v>
      </c>
      <c r="M25" s="80">
        <v>12</v>
      </c>
      <c r="N25" s="83">
        <v>13</v>
      </c>
      <c r="O25" s="79">
        <v>14</v>
      </c>
      <c r="P25" s="80">
        <v>15</v>
      </c>
      <c r="Q25" s="80">
        <v>16</v>
      </c>
      <c r="R25" s="80">
        <v>17</v>
      </c>
      <c r="S25" s="84">
        <v>18</v>
      </c>
      <c r="T25" s="85">
        <v>19</v>
      </c>
      <c r="U25" s="80">
        <v>20</v>
      </c>
      <c r="V25" s="80">
        <v>21</v>
      </c>
      <c r="W25" s="82">
        <v>22</v>
      </c>
      <c r="X25" s="79">
        <v>23</v>
      </c>
      <c r="Y25" s="80">
        <v>24</v>
      </c>
      <c r="Z25" s="80">
        <v>25</v>
      </c>
      <c r="AA25" s="82">
        <v>26</v>
      </c>
      <c r="AB25" s="79">
        <v>27</v>
      </c>
      <c r="AC25" s="80">
        <v>28</v>
      </c>
      <c r="AD25" s="80">
        <v>29</v>
      </c>
      <c r="AE25" s="80">
        <v>30</v>
      </c>
      <c r="AF25" s="81">
        <v>31</v>
      </c>
      <c r="AG25" s="79">
        <v>32</v>
      </c>
      <c r="AH25" s="80">
        <v>33</v>
      </c>
      <c r="AI25" s="80">
        <v>34</v>
      </c>
      <c r="AJ25" s="84">
        <v>35</v>
      </c>
      <c r="AK25" s="79">
        <v>36</v>
      </c>
      <c r="AL25" s="80">
        <v>37</v>
      </c>
      <c r="AM25" s="80">
        <v>38</v>
      </c>
      <c r="AN25" s="83">
        <v>39</v>
      </c>
      <c r="AO25" s="79">
        <v>40</v>
      </c>
      <c r="AP25" s="80">
        <v>41</v>
      </c>
      <c r="AQ25" s="80">
        <v>42</v>
      </c>
      <c r="AR25" s="80">
        <v>43</v>
      </c>
      <c r="AS25" s="84">
        <v>44</v>
      </c>
      <c r="AT25" s="85">
        <v>45</v>
      </c>
      <c r="AU25" s="80">
        <v>46</v>
      </c>
      <c r="AV25" s="80">
        <v>47</v>
      </c>
      <c r="AW25" s="83">
        <v>48</v>
      </c>
      <c r="AX25" s="79">
        <v>49</v>
      </c>
      <c r="AY25" s="85">
        <v>50</v>
      </c>
      <c r="AZ25" s="86">
        <v>51</v>
      </c>
      <c r="BA25" s="87">
        <v>52</v>
      </c>
      <c r="BB25" s="1840"/>
      <c r="BC25" s="1837"/>
      <c r="BD25" s="1837"/>
      <c r="BE25" s="1837"/>
      <c r="BF25" s="1843"/>
      <c r="BG25" s="1837"/>
      <c r="BH25" s="1837"/>
      <c r="BI25" s="1843"/>
      <c r="BJ25" s="1888"/>
    </row>
    <row r="26" spans="1:63" s="77" customFormat="1" ht="15" customHeight="1" x14ac:dyDescent="0.2">
      <c r="A26" s="1848"/>
      <c r="B26" s="88">
        <v>1</v>
      </c>
      <c r="C26" s="89">
        <v>7</v>
      </c>
      <c r="D26" s="89">
        <v>14</v>
      </c>
      <c r="E26" s="89">
        <v>21</v>
      </c>
      <c r="F26" s="90">
        <v>28</v>
      </c>
      <c r="G26" s="88">
        <v>5</v>
      </c>
      <c r="H26" s="89">
        <v>12</v>
      </c>
      <c r="I26" s="89">
        <v>19</v>
      </c>
      <c r="J26" s="91">
        <v>26</v>
      </c>
      <c r="K26" s="92">
        <v>2</v>
      </c>
      <c r="L26" s="89">
        <v>9</v>
      </c>
      <c r="M26" s="89">
        <v>16</v>
      </c>
      <c r="N26" s="91">
        <v>23</v>
      </c>
      <c r="O26" s="88">
        <v>30</v>
      </c>
      <c r="P26" s="89">
        <v>7</v>
      </c>
      <c r="Q26" s="89">
        <v>14</v>
      </c>
      <c r="R26" s="89">
        <v>21</v>
      </c>
      <c r="S26" s="93">
        <v>28</v>
      </c>
      <c r="T26" s="92">
        <v>4</v>
      </c>
      <c r="U26" s="89">
        <v>11</v>
      </c>
      <c r="V26" s="89">
        <v>18</v>
      </c>
      <c r="W26" s="91">
        <v>25</v>
      </c>
      <c r="X26" s="88">
        <v>1</v>
      </c>
      <c r="Y26" s="89">
        <v>8</v>
      </c>
      <c r="Z26" s="89">
        <v>15</v>
      </c>
      <c r="AA26" s="91">
        <v>22</v>
      </c>
      <c r="AB26" s="88">
        <v>1</v>
      </c>
      <c r="AC26" s="89">
        <v>8</v>
      </c>
      <c r="AD26" s="89">
        <v>15</v>
      </c>
      <c r="AE26" s="89">
        <v>22</v>
      </c>
      <c r="AF26" s="90">
        <v>29</v>
      </c>
      <c r="AG26" s="88">
        <v>5</v>
      </c>
      <c r="AH26" s="89">
        <v>12</v>
      </c>
      <c r="AI26" s="89">
        <v>19</v>
      </c>
      <c r="AJ26" s="91">
        <v>26</v>
      </c>
      <c r="AK26" s="88">
        <v>3</v>
      </c>
      <c r="AL26" s="89">
        <v>10</v>
      </c>
      <c r="AM26" s="89">
        <v>17</v>
      </c>
      <c r="AN26" s="91">
        <v>24</v>
      </c>
      <c r="AO26" s="88">
        <v>31</v>
      </c>
      <c r="AP26" s="89">
        <v>7</v>
      </c>
      <c r="AQ26" s="89">
        <v>14</v>
      </c>
      <c r="AR26" s="89">
        <v>21</v>
      </c>
      <c r="AS26" s="93">
        <v>28</v>
      </c>
      <c r="AT26" s="92">
        <v>5</v>
      </c>
      <c r="AU26" s="89">
        <v>12</v>
      </c>
      <c r="AV26" s="89">
        <v>19</v>
      </c>
      <c r="AW26" s="91">
        <v>26</v>
      </c>
      <c r="AX26" s="92">
        <v>2</v>
      </c>
      <c r="AY26" s="89">
        <v>9</v>
      </c>
      <c r="AZ26" s="89">
        <v>16</v>
      </c>
      <c r="BA26" s="94">
        <v>23</v>
      </c>
      <c r="BB26" s="1840"/>
      <c r="BC26" s="1837"/>
      <c r="BD26" s="1837"/>
      <c r="BE26" s="1837"/>
      <c r="BF26" s="1843"/>
      <c r="BG26" s="1837"/>
      <c r="BH26" s="1837"/>
      <c r="BI26" s="1843"/>
      <c r="BJ26" s="1888"/>
    </row>
    <row r="27" spans="1:63" s="77" customFormat="1" ht="13.8" customHeight="1" thickBot="1" x14ac:dyDescent="0.25">
      <c r="A27" s="1849"/>
      <c r="B27" s="95">
        <v>6</v>
      </c>
      <c r="C27" s="96">
        <v>13</v>
      </c>
      <c r="D27" s="96">
        <v>20</v>
      </c>
      <c r="E27" s="96">
        <v>27</v>
      </c>
      <c r="F27" s="97">
        <v>4</v>
      </c>
      <c r="G27" s="95">
        <v>11</v>
      </c>
      <c r="H27" s="96">
        <v>18</v>
      </c>
      <c r="I27" s="96">
        <v>25</v>
      </c>
      <c r="J27" s="98">
        <v>1</v>
      </c>
      <c r="K27" s="99">
        <v>8</v>
      </c>
      <c r="L27" s="96">
        <v>15</v>
      </c>
      <c r="M27" s="96">
        <v>22</v>
      </c>
      <c r="N27" s="98">
        <v>29</v>
      </c>
      <c r="O27" s="95">
        <v>6</v>
      </c>
      <c r="P27" s="96">
        <v>13</v>
      </c>
      <c r="Q27" s="96">
        <v>20</v>
      </c>
      <c r="R27" s="96">
        <v>27</v>
      </c>
      <c r="S27" s="100">
        <v>3</v>
      </c>
      <c r="T27" s="99">
        <v>10</v>
      </c>
      <c r="U27" s="96">
        <v>17</v>
      </c>
      <c r="V27" s="96">
        <v>24</v>
      </c>
      <c r="W27" s="98">
        <v>31</v>
      </c>
      <c r="X27" s="95">
        <v>7</v>
      </c>
      <c r="Y27" s="96">
        <v>14</v>
      </c>
      <c r="Z27" s="96">
        <v>21</v>
      </c>
      <c r="AA27" s="98">
        <v>28</v>
      </c>
      <c r="AB27" s="95">
        <v>7</v>
      </c>
      <c r="AC27" s="96">
        <v>14</v>
      </c>
      <c r="AD27" s="96">
        <v>21</v>
      </c>
      <c r="AE27" s="101">
        <v>28</v>
      </c>
      <c r="AF27" s="97">
        <v>4</v>
      </c>
      <c r="AG27" s="95">
        <v>11</v>
      </c>
      <c r="AH27" s="96">
        <v>18</v>
      </c>
      <c r="AI27" s="96">
        <v>25</v>
      </c>
      <c r="AJ27" s="98">
        <v>2</v>
      </c>
      <c r="AK27" s="95">
        <v>9</v>
      </c>
      <c r="AL27" s="96">
        <v>16</v>
      </c>
      <c r="AM27" s="96">
        <v>23</v>
      </c>
      <c r="AN27" s="98">
        <v>30</v>
      </c>
      <c r="AO27" s="95">
        <v>6</v>
      </c>
      <c r="AP27" s="96">
        <v>13</v>
      </c>
      <c r="AQ27" s="96">
        <v>20</v>
      </c>
      <c r="AR27" s="96">
        <v>27</v>
      </c>
      <c r="AS27" s="98">
        <v>4</v>
      </c>
      <c r="AT27" s="99">
        <v>11</v>
      </c>
      <c r="AU27" s="96">
        <v>18</v>
      </c>
      <c r="AV27" s="96">
        <v>25</v>
      </c>
      <c r="AW27" s="98">
        <v>1</v>
      </c>
      <c r="AX27" s="99">
        <v>8</v>
      </c>
      <c r="AY27" s="96">
        <v>15</v>
      </c>
      <c r="AZ27" s="96">
        <v>22</v>
      </c>
      <c r="BA27" s="102">
        <v>29</v>
      </c>
      <c r="BB27" s="1841"/>
      <c r="BC27" s="1838"/>
      <c r="BD27" s="1838"/>
      <c r="BE27" s="1838"/>
      <c r="BF27" s="1844"/>
      <c r="BG27" s="1838"/>
      <c r="BH27" s="1838"/>
      <c r="BI27" s="1844"/>
      <c r="BJ27" s="1889"/>
    </row>
    <row r="28" spans="1:63" ht="13.2" customHeight="1" x14ac:dyDescent="0.25">
      <c r="A28" s="103" t="s">
        <v>158</v>
      </c>
      <c r="B28" s="152"/>
      <c r="C28" s="153"/>
      <c r="D28" s="153"/>
      <c r="E28" s="153" t="s">
        <v>159</v>
      </c>
      <c r="F28" s="154"/>
      <c r="G28" s="152"/>
      <c r="H28" s="153"/>
      <c r="I28" s="153"/>
      <c r="J28" s="155"/>
      <c r="K28" s="152"/>
      <c r="L28" s="153"/>
      <c r="M28" s="153"/>
      <c r="N28" s="155"/>
      <c r="O28" s="152"/>
      <c r="P28" s="153"/>
      <c r="Q28" s="104" t="s">
        <v>202</v>
      </c>
      <c r="R28" s="104" t="s">
        <v>202</v>
      </c>
      <c r="S28" s="105" t="s">
        <v>202</v>
      </c>
      <c r="T28" s="107" t="s">
        <v>161</v>
      </c>
      <c r="U28" s="104" t="s">
        <v>161</v>
      </c>
      <c r="V28" s="104" t="s">
        <v>162</v>
      </c>
      <c r="W28" s="105" t="s">
        <v>162</v>
      </c>
      <c r="X28" s="107" t="s">
        <v>162</v>
      </c>
      <c r="Y28" s="104" t="s">
        <v>162</v>
      </c>
      <c r="Z28" s="153"/>
      <c r="AA28" s="155"/>
      <c r="AB28" s="156"/>
      <c r="AC28" s="153"/>
      <c r="AD28" s="153"/>
      <c r="AE28" s="153"/>
      <c r="AF28" s="154"/>
      <c r="AG28" s="152"/>
      <c r="AH28" s="154"/>
      <c r="AI28" s="157" t="s">
        <v>160</v>
      </c>
      <c r="AJ28" s="159" t="s">
        <v>160</v>
      </c>
      <c r="AK28" s="156"/>
      <c r="AL28" s="153"/>
      <c r="AM28" s="153"/>
      <c r="AN28" s="154"/>
      <c r="AO28" s="158"/>
      <c r="AP28" s="157"/>
      <c r="AQ28" s="157"/>
      <c r="AR28" s="104" t="s">
        <v>161</v>
      </c>
      <c r="AS28" s="105" t="s">
        <v>161</v>
      </c>
      <c r="AT28" s="106" t="s">
        <v>161</v>
      </c>
      <c r="AU28" s="104" t="s">
        <v>161</v>
      </c>
      <c r="AV28" s="104" t="s">
        <v>161</v>
      </c>
      <c r="AW28" s="105" t="s">
        <v>161</v>
      </c>
      <c r="AX28" s="106" t="s">
        <v>161</v>
      </c>
      <c r="AY28" s="104" t="s">
        <v>161</v>
      </c>
      <c r="AZ28" s="104" t="s">
        <v>161</v>
      </c>
      <c r="BA28" s="105" t="s">
        <v>161</v>
      </c>
      <c r="BB28" s="109" t="s">
        <v>158</v>
      </c>
      <c r="BC28" s="110">
        <v>1</v>
      </c>
      <c r="BD28" s="110">
        <v>3</v>
      </c>
      <c r="BE28" s="110">
        <v>2</v>
      </c>
      <c r="BF28" s="110">
        <v>4</v>
      </c>
      <c r="BG28" s="110"/>
      <c r="BH28" s="110"/>
      <c r="BI28" s="110">
        <v>12</v>
      </c>
      <c r="BJ28" s="182">
        <f>SUM(BC28:BI28)</f>
        <v>22</v>
      </c>
      <c r="BK28" s="125"/>
    </row>
    <row r="29" spans="1:63" ht="13.95" customHeight="1" x14ac:dyDescent="0.25">
      <c r="A29" s="111" t="s">
        <v>163</v>
      </c>
      <c r="B29" s="160"/>
      <c r="C29" s="161"/>
      <c r="D29" s="161"/>
      <c r="E29" s="161" t="s">
        <v>159</v>
      </c>
      <c r="F29" s="162"/>
      <c r="G29" s="160"/>
      <c r="H29" s="161"/>
      <c r="I29" s="161"/>
      <c r="J29" s="163"/>
      <c r="K29" s="160"/>
      <c r="L29" s="161"/>
      <c r="M29" s="161"/>
      <c r="N29" s="163"/>
      <c r="O29" s="160"/>
      <c r="P29" s="161"/>
      <c r="Q29" s="115" t="s">
        <v>202</v>
      </c>
      <c r="R29" s="115" t="s">
        <v>202</v>
      </c>
      <c r="S29" s="108" t="s">
        <v>202</v>
      </c>
      <c r="T29" s="183" t="s">
        <v>161</v>
      </c>
      <c r="U29" s="115" t="s">
        <v>161</v>
      </c>
      <c r="V29" s="115" t="s">
        <v>162</v>
      </c>
      <c r="W29" s="108" t="s">
        <v>162</v>
      </c>
      <c r="X29" s="183" t="s">
        <v>162</v>
      </c>
      <c r="Y29" s="115" t="s">
        <v>162</v>
      </c>
      <c r="Z29" s="161"/>
      <c r="AA29" s="163"/>
      <c r="AB29" s="166"/>
      <c r="AC29" s="167"/>
      <c r="AD29" s="167"/>
      <c r="AE29" s="184" t="s">
        <v>160</v>
      </c>
      <c r="AF29" s="185" t="s">
        <v>160</v>
      </c>
      <c r="AG29" s="186"/>
      <c r="AH29" s="184"/>
      <c r="AI29" s="167"/>
      <c r="AJ29" s="169"/>
      <c r="AK29" s="166"/>
      <c r="AL29" s="167"/>
      <c r="AM29" s="167"/>
      <c r="AN29" s="168"/>
      <c r="AO29" s="165"/>
      <c r="AP29" s="164"/>
      <c r="AQ29" s="164"/>
      <c r="AR29" s="112" t="s">
        <v>161</v>
      </c>
      <c r="AS29" s="113" t="s">
        <v>161</v>
      </c>
      <c r="AT29" s="114" t="s">
        <v>161</v>
      </c>
      <c r="AU29" s="112" t="s">
        <v>161</v>
      </c>
      <c r="AV29" s="112" t="s">
        <v>161</v>
      </c>
      <c r="AW29" s="113" t="s">
        <v>161</v>
      </c>
      <c r="AX29" s="135" t="s">
        <v>161</v>
      </c>
      <c r="AY29" s="115" t="s">
        <v>161</v>
      </c>
      <c r="AZ29" s="115" t="s">
        <v>161</v>
      </c>
      <c r="BA29" s="108" t="s">
        <v>161</v>
      </c>
      <c r="BB29" s="109" t="s">
        <v>163</v>
      </c>
      <c r="BC29" s="110">
        <v>1</v>
      </c>
      <c r="BD29" s="110">
        <v>3</v>
      </c>
      <c r="BE29" s="110">
        <v>2</v>
      </c>
      <c r="BF29" s="110">
        <v>4</v>
      </c>
      <c r="BG29" s="110"/>
      <c r="BH29" s="110"/>
      <c r="BI29" s="110">
        <v>12</v>
      </c>
      <c r="BJ29" s="182">
        <f>SUM(BC29:BI29)</f>
        <v>22</v>
      </c>
      <c r="BK29" s="125"/>
    </row>
    <row r="30" spans="1:63" ht="13.95" customHeight="1" thickBot="1" x14ac:dyDescent="0.3">
      <c r="A30" s="116" t="s">
        <v>164</v>
      </c>
      <c r="B30" s="170"/>
      <c r="C30" s="171"/>
      <c r="D30" s="171" t="s">
        <v>159</v>
      </c>
      <c r="E30" s="171"/>
      <c r="F30" s="172"/>
      <c r="G30" s="170"/>
      <c r="H30" s="171"/>
      <c r="I30" s="171"/>
      <c r="J30" s="173"/>
      <c r="K30" s="120"/>
      <c r="L30" s="1604"/>
      <c r="M30" s="1605" t="s">
        <v>202</v>
      </c>
      <c r="N30" s="1607" t="s">
        <v>202</v>
      </c>
      <c r="O30" s="1608" t="s">
        <v>202</v>
      </c>
      <c r="P30" s="1604"/>
      <c r="Q30" s="1605"/>
      <c r="R30" s="1605"/>
      <c r="S30" s="1607"/>
      <c r="T30" s="1606"/>
      <c r="U30" s="1604"/>
      <c r="V30" s="1605" t="s">
        <v>162</v>
      </c>
      <c r="W30" s="1607" t="s">
        <v>162</v>
      </c>
      <c r="X30" s="1608" t="s">
        <v>162</v>
      </c>
      <c r="Y30" s="1605" t="s">
        <v>162</v>
      </c>
      <c r="Z30" s="175" t="s">
        <v>165</v>
      </c>
      <c r="AA30" s="176"/>
      <c r="AB30" s="177"/>
      <c r="AC30" s="171"/>
      <c r="AD30" s="171"/>
      <c r="AE30" s="171"/>
      <c r="AF30" s="172"/>
      <c r="AG30" s="170"/>
      <c r="AH30" s="171"/>
      <c r="AI30" s="171"/>
      <c r="AJ30" s="173"/>
      <c r="AK30" s="174"/>
      <c r="AL30" s="171"/>
      <c r="AM30" s="171"/>
      <c r="AN30" s="172"/>
      <c r="AO30" s="178"/>
      <c r="AP30" s="179"/>
      <c r="AQ30" s="179"/>
      <c r="AR30" s="138"/>
      <c r="AS30" s="137"/>
      <c r="AT30" s="134"/>
      <c r="AU30" s="136"/>
      <c r="AV30" s="136"/>
      <c r="AW30" s="137"/>
      <c r="AX30" s="119"/>
      <c r="AY30" s="117"/>
      <c r="AZ30" s="117"/>
      <c r="BA30" s="118"/>
      <c r="BB30" s="109" t="s">
        <v>164</v>
      </c>
      <c r="BC30" s="110">
        <v>1</v>
      </c>
      <c r="BD30" s="110">
        <v>3</v>
      </c>
      <c r="BE30" s="110"/>
      <c r="BF30" s="110">
        <v>4</v>
      </c>
      <c r="BG30" s="110"/>
      <c r="BH30" s="110">
        <v>1</v>
      </c>
      <c r="BI30" s="110">
        <v>2</v>
      </c>
      <c r="BJ30" s="182">
        <f>SUM(BC30:BI30)</f>
        <v>11</v>
      </c>
      <c r="BK30" s="125"/>
    </row>
    <row r="31" spans="1:63" ht="13.2" customHeight="1" thickBot="1" x14ac:dyDescent="0.3">
      <c r="A31" s="1856" t="s">
        <v>184</v>
      </c>
      <c r="B31" s="1857"/>
      <c r="C31" s="1857"/>
      <c r="D31" s="1857"/>
      <c r="E31" s="1857"/>
      <c r="F31" s="1857"/>
      <c r="G31" s="1857"/>
      <c r="H31" s="1857"/>
      <c r="I31" s="1857"/>
      <c r="J31" s="1857"/>
      <c r="K31" s="1857"/>
      <c r="L31" s="1857"/>
      <c r="M31" s="1857"/>
      <c r="N31" s="1857"/>
      <c r="O31" s="1857"/>
      <c r="P31" s="1857"/>
      <c r="Q31" s="1857"/>
      <c r="R31" s="1857"/>
      <c r="S31" s="1857"/>
      <c r="T31" s="1857"/>
      <c r="U31" s="1857"/>
      <c r="V31" s="1857"/>
      <c r="W31" s="1857"/>
      <c r="X31" s="1857"/>
      <c r="Y31" s="1857"/>
      <c r="Z31" s="1857"/>
      <c r="AA31" s="1857"/>
      <c r="AB31" s="1857"/>
      <c r="AC31" s="1857"/>
      <c r="AD31" s="1857"/>
      <c r="AE31" s="1857"/>
      <c r="AF31" s="1857"/>
      <c r="AG31" s="1857"/>
      <c r="AH31" s="1857"/>
      <c r="AI31" s="1857"/>
      <c r="AJ31" s="1857"/>
      <c r="AK31" s="1857"/>
      <c r="AL31" s="1857"/>
      <c r="AM31" s="1857"/>
      <c r="AN31" s="1857"/>
      <c r="AO31" s="1857"/>
      <c r="AP31" s="1857"/>
      <c r="AQ31" s="1857"/>
      <c r="AR31" s="1857"/>
      <c r="AS31" s="1857"/>
      <c r="AT31" s="1857"/>
      <c r="AU31" s="1857"/>
      <c r="AV31" s="1857"/>
      <c r="AW31" s="1857"/>
      <c r="AX31" s="1857"/>
      <c r="AY31" s="1857"/>
      <c r="AZ31" s="1857"/>
      <c r="BA31" s="1857"/>
      <c r="BB31" s="120" t="s">
        <v>166</v>
      </c>
      <c r="BC31" s="121">
        <f t="shared" ref="BC31:BI31" si="0">SUM(BC28:BC30)</f>
        <v>3</v>
      </c>
      <c r="BD31" s="121">
        <f t="shared" si="0"/>
        <v>9</v>
      </c>
      <c r="BE31" s="121">
        <f t="shared" si="0"/>
        <v>4</v>
      </c>
      <c r="BF31" s="121">
        <f t="shared" si="0"/>
        <v>12</v>
      </c>
      <c r="BG31" s="121">
        <f t="shared" si="0"/>
        <v>0</v>
      </c>
      <c r="BH31" s="121">
        <f t="shared" si="0"/>
        <v>1</v>
      </c>
      <c r="BI31" s="121">
        <f t="shared" si="0"/>
        <v>26</v>
      </c>
      <c r="BJ31" s="181"/>
      <c r="BK31" s="125"/>
    </row>
    <row r="32" spans="1:63" ht="13.8" thickBot="1" x14ac:dyDescent="0.3">
      <c r="A32" s="77"/>
      <c r="AI32" s="180"/>
    </row>
    <row r="33" spans="1:53" s="122" customFormat="1" ht="12" thickBot="1" x14ac:dyDescent="0.25">
      <c r="A33" s="1858"/>
      <c r="B33" s="1858"/>
      <c r="C33" s="1858"/>
      <c r="D33" s="1858"/>
      <c r="E33" s="1858"/>
      <c r="F33" s="1858"/>
      <c r="G33" s="1858"/>
      <c r="H33" s="1858"/>
      <c r="I33" s="1858"/>
      <c r="J33" s="1858"/>
      <c r="K33" s="1858"/>
      <c r="L33" s="1858"/>
      <c r="M33" s="1858"/>
      <c r="N33" s="1858"/>
      <c r="O33" s="1858"/>
      <c r="P33" s="1858"/>
      <c r="T33" s="1845" t="s">
        <v>167</v>
      </c>
      <c r="U33" s="1845"/>
      <c r="V33" s="1845"/>
      <c r="W33" s="1845"/>
      <c r="X33" s="1845"/>
      <c r="Y33" s="1845"/>
      <c r="Z33" s="1845"/>
      <c r="AA33" s="1845"/>
      <c r="AB33" s="1845"/>
      <c r="AC33" s="1845"/>
      <c r="AD33" s="1845"/>
      <c r="AI33" s="1859" t="s">
        <v>168</v>
      </c>
      <c r="AJ33" s="1859"/>
      <c r="AK33" s="1859"/>
      <c r="AL33" s="1859"/>
      <c r="AM33" s="1859"/>
      <c r="AN33" s="1859"/>
      <c r="AO33" s="1859"/>
      <c r="AP33" s="1859"/>
      <c r="AQ33" s="1859"/>
      <c r="AR33" s="1859"/>
      <c r="AS33" s="1859"/>
      <c r="AT33" s="1859"/>
      <c r="AU33" s="1859"/>
      <c r="AV33" s="1859"/>
      <c r="AW33" s="1859"/>
      <c r="AX33" s="1859"/>
      <c r="AY33" s="1859"/>
      <c r="AZ33" s="1859"/>
    </row>
    <row r="34" spans="1:53" s="77" customFormat="1" ht="51.6" customHeight="1" thickBot="1" x14ac:dyDescent="0.3">
      <c r="A34" s="151"/>
      <c r="B34" s="1868"/>
      <c r="C34" s="1868"/>
      <c r="D34" s="1868"/>
      <c r="E34" s="1868"/>
      <c r="F34" s="1869"/>
      <c r="G34" s="1869"/>
      <c r="H34" s="1868"/>
      <c r="I34" s="1868"/>
      <c r="J34" s="1868"/>
      <c r="K34" s="1868"/>
      <c r="L34" s="1868"/>
      <c r="M34" s="1869"/>
      <c r="N34" s="1869"/>
      <c r="O34" s="1870" t="s">
        <v>169</v>
      </c>
      <c r="P34" s="1871"/>
      <c r="Q34" s="1871"/>
      <c r="R34" s="1871"/>
      <c r="S34" s="1871"/>
      <c r="T34" s="1871"/>
      <c r="U34" s="1871"/>
      <c r="V34" s="1871"/>
      <c r="W34" s="1871"/>
      <c r="X34" s="1871"/>
      <c r="Y34" s="1871"/>
      <c r="Z34" s="1872"/>
      <c r="AA34" s="1873" t="s">
        <v>170</v>
      </c>
      <c r="AB34" s="1874"/>
      <c r="AC34" s="1875" t="s">
        <v>171</v>
      </c>
      <c r="AD34" s="1876"/>
      <c r="AE34" s="58"/>
      <c r="AF34" s="58"/>
      <c r="AG34" s="64"/>
      <c r="AH34" s="1877" t="s">
        <v>172</v>
      </c>
      <c r="AI34" s="1878"/>
      <c r="AJ34" s="1878"/>
      <c r="AK34" s="1878"/>
      <c r="AL34" s="1878"/>
      <c r="AM34" s="1878"/>
      <c r="AN34" s="1878"/>
      <c r="AO34" s="1878"/>
      <c r="AP34" s="1878"/>
      <c r="AQ34" s="1879"/>
      <c r="AR34" s="1880" t="s">
        <v>173</v>
      </c>
      <c r="AS34" s="1881"/>
      <c r="AT34" s="1881"/>
      <c r="AU34" s="1881"/>
      <c r="AV34" s="1881"/>
      <c r="AW34" s="1881"/>
      <c r="AX34" s="1881"/>
      <c r="AY34" s="1882"/>
      <c r="AZ34" s="1866" t="s">
        <v>170</v>
      </c>
      <c r="BA34" s="1867"/>
    </row>
    <row r="35" spans="1:53" s="77" customFormat="1" ht="12.75" customHeight="1" x14ac:dyDescent="0.25">
      <c r="A35" s="123"/>
      <c r="B35" s="1886"/>
      <c r="C35" s="1886"/>
      <c r="D35" s="1886"/>
      <c r="E35" s="1886"/>
      <c r="F35" s="1886"/>
      <c r="G35" s="1886"/>
      <c r="H35" s="1886"/>
      <c r="I35" s="1886"/>
      <c r="J35" s="1886"/>
      <c r="K35" s="1886"/>
      <c r="L35" s="1886"/>
      <c r="M35" s="1886"/>
      <c r="N35" s="1886"/>
      <c r="O35" s="1890" t="s">
        <v>174</v>
      </c>
      <c r="P35" s="1891"/>
      <c r="Q35" s="1891"/>
      <c r="R35" s="1891"/>
      <c r="S35" s="1891"/>
      <c r="T35" s="1891"/>
      <c r="U35" s="1891"/>
      <c r="V35" s="1891"/>
      <c r="W35" s="1891"/>
      <c r="X35" s="1891"/>
      <c r="Y35" s="1891"/>
      <c r="Z35" s="1892"/>
      <c r="AA35" s="1893">
        <v>1.2</v>
      </c>
      <c r="AB35" s="1894"/>
      <c r="AC35" s="1895">
        <v>4</v>
      </c>
      <c r="AD35" s="1896"/>
      <c r="AG35" s="124"/>
      <c r="AH35" s="1897" t="s">
        <v>302</v>
      </c>
      <c r="AI35" s="1898"/>
      <c r="AJ35" s="1898"/>
      <c r="AK35" s="1898"/>
      <c r="AL35" s="1898"/>
      <c r="AM35" s="1898"/>
      <c r="AN35" s="1898"/>
      <c r="AO35" s="1898"/>
      <c r="AP35" s="1898"/>
      <c r="AQ35" s="1898"/>
      <c r="AR35" s="1901" t="s">
        <v>75</v>
      </c>
      <c r="AS35" s="1902"/>
      <c r="AT35" s="1902"/>
      <c r="AU35" s="1902"/>
      <c r="AV35" s="1902"/>
      <c r="AW35" s="1902"/>
      <c r="AX35" s="1902"/>
      <c r="AY35" s="1903"/>
      <c r="AZ35" s="1905">
        <v>5</v>
      </c>
      <c r="BA35" s="1906"/>
    </row>
    <row r="36" spans="1:53" s="77" customFormat="1" ht="14.4" customHeight="1" x14ac:dyDescent="0.25">
      <c r="A36" s="123"/>
      <c r="B36" s="1886"/>
      <c r="C36" s="1886"/>
      <c r="D36" s="1886"/>
      <c r="E36" s="1886"/>
      <c r="F36" s="1886"/>
      <c r="G36" s="1886"/>
      <c r="H36" s="1886"/>
      <c r="I36" s="1886"/>
      <c r="J36" s="1886"/>
      <c r="K36" s="1886"/>
      <c r="L36" s="1886"/>
      <c r="M36" s="1886"/>
      <c r="N36" s="1886"/>
      <c r="O36" s="1890" t="s">
        <v>175</v>
      </c>
      <c r="P36" s="1891"/>
      <c r="Q36" s="1891"/>
      <c r="R36" s="1891"/>
      <c r="S36" s="1891"/>
      <c r="T36" s="1891"/>
      <c r="U36" s="1891"/>
      <c r="V36" s="1891"/>
      <c r="W36" s="1891"/>
      <c r="X36" s="1891"/>
      <c r="Y36" s="1891"/>
      <c r="Z36" s="1892"/>
      <c r="AA36" s="1893">
        <v>3.4</v>
      </c>
      <c r="AB36" s="1894"/>
      <c r="AC36" s="1895">
        <v>4</v>
      </c>
      <c r="AD36" s="1896"/>
      <c r="AG36" s="124"/>
      <c r="AH36" s="1897"/>
      <c r="AI36" s="1898"/>
      <c r="AJ36" s="1898"/>
      <c r="AK36" s="1898"/>
      <c r="AL36" s="1898"/>
      <c r="AM36" s="1898"/>
      <c r="AN36" s="1898"/>
      <c r="AO36" s="1898"/>
      <c r="AP36" s="1898"/>
      <c r="AQ36" s="1898"/>
      <c r="AR36" s="1904"/>
      <c r="AS36" s="1905"/>
      <c r="AT36" s="1905"/>
      <c r="AU36" s="1905"/>
      <c r="AV36" s="1905"/>
      <c r="AW36" s="1905"/>
      <c r="AX36" s="1905"/>
      <c r="AY36" s="1906"/>
      <c r="AZ36" s="1905"/>
      <c r="BA36" s="1906"/>
    </row>
    <row r="37" spans="1:53" ht="15" customHeight="1" thickBot="1" x14ac:dyDescent="0.3">
      <c r="O37" s="1883" t="s">
        <v>176</v>
      </c>
      <c r="P37" s="1884"/>
      <c r="Q37" s="1884"/>
      <c r="R37" s="1884"/>
      <c r="S37" s="1884"/>
      <c r="T37" s="1884"/>
      <c r="U37" s="1884"/>
      <c r="V37" s="1884"/>
      <c r="W37" s="1884"/>
      <c r="X37" s="1884"/>
      <c r="Y37" s="1884"/>
      <c r="Z37" s="1885"/>
      <c r="AA37" s="1862">
        <v>5</v>
      </c>
      <c r="AB37" s="1863"/>
      <c r="AC37" s="1864">
        <v>4</v>
      </c>
      <c r="AD37" s="1865"/>
      <c r="AE37" s="125"/>
      <c r="AH37" s="1897"/>
      <c r="AI37" s="1898"/>
      <c r="AJ37" s="1898"/>
      <c r="AK37" s="1898"/>
      <c r="AL37" s="1898"/>
      <c r="AM37" s="1898"/>
      <c r="AN37" s="1898"/>
      <c r="AO37" s="1898"/>
      <c r="AP37" s="1898"/>
      <c r="AQ37" s="1898"/>
      <c r="AR37" s="1904"/>
      <c r="AS37" s="1905"/>
      <c r="AT37" s="1905"/>
      <c r="AU37" s="1905"/>
      <c r="AV37" s="1905"/>
      <c r="AW37" s="1905"/>
      <c r="AX37" s="1905"/>
      <c r="AY37" s="1906"/>
      <c r="AZ37" s="1905"/>
      <c r="BA37" s="1906"/>
    </row>
    <row r="38" spans="1:53" ht="14.4" customHeight="1" x14ac:dyDescent="0.25">
      <c r="AH38" s="1897"/>
      <c r="AI38" s="1898"/>
      <c r="AJ38" s="1898"/>
      <c r="AK38" s="1898"/>
      <c r="AL38" s="1898"/>
      <c r="AM38" s="1898"/>
      <c r="AN38" s="1898"/>
      <c r="AO38" s="1898"/>
      <c r="AP38" s="1898"/>
      <c r="AQ38" s="1898"/>
      <c r="AR38" s="1904"/>
      <c r="AS38" s="1905"/>
      <c r="AT38" s="1905"/>
      <c r="AU38" s="1905"/>
      <c r="AV38" s="1905"/>
      <c r="AW38" s="1905"/>
      <c r="AX38" s="1905"/>
      <c r="AY38" s="1906"/>
      <c r="AZ38" s="1905"/>
      <c r="BA38" s="1906"/>
    </row>
    <row r="39" spans="1:53" ht="15" customHeight="1" x14ac:dyDescent="0.25">
      <c r="AH39" s="1897"/>
      <c r="AI39" s="1898"/>
      <c r="AJ39" s="1898"/>
      <c r="AK39" s="1898"/>
      <c r="AL39" s="1898"/>
      <c r="AM39" s="1898"/>
      <c r="AN39" s="1898"/>
      <c r="AO39" s="1898"/>
      <c r="AP39" s="1898"/>
      <c r="AQ39" s="1898"/>
      <c r="AR39" s="1904"/>
      <c r="AS39" s="1905"/>
      <c r="AT39" s="1905"/>
      <c r="AU39" s="1905"/>
      <c r="AV39" s="1905"/>
      <c r="AW39" s="1905"/>
      <c r="AX39" s="1905"/>
      <c r="AY39" s="1906"/>
      <c r="AZ39" s="1905"/>
      <c r="BA39" s="1906"/>
    </row>
    <row r="40" spans="1:53" ht="14.4" customHeight="1" thickBot="1" x14ac:dyDescent="0.3">
      <c r="AH40" s="1899"/>
      <c r="AI40" s="1900"/>
      <c r="AJ40" s="1900"/>
      <c r="AK40" s="1900"/>
      <c r="AL40" s="1900"/>
      <c r="AM40" s="1900"/>
      <c r="AN40" s="1900"/>
      <c r="AO40" s="1900"/>
      <c r="AP40" s="1900"/>
      <c r="AQ40" s="1900"/>
      <c r="AR40" s="1907"/>
      <c r="AS40" s="1908"/>
      <c r="AT40" s="1908"/>
      <c r="AU40" s="1908"/>
      <c r="AV40" s="1908"/>
      <c r="AW40" s="1908"/>
      <c r="AX40" s="1908"/>
      <c r="AY40" s="1909"/>
      <c r="AZ40" s="1908"/>
      <c r="BA40" s="1909"/>
    </row>
  </sheetData>
  <mergeCells count="91">
    <mergeCell ref="BJ24:BJ27"/>
    <mergeCell ref="B36:C36"/>
    <mergeCell ref="D36:E36"/>
    <mergeCell ref="F36:G36"/>
    <mergeCell ref="H36:J36"/>
    <mergeCell ref="K36:L36"/>
    <mergeCell ref="M36:N36"/>
    <mergeCell ref="O35:Z35"/>
    <mergeCell ref="AA35:AB35"/>
    <mergeCell ref="AC35:AD35"/>
    <mergeCell ref="AH35:AQ40"/>
    <mergeCell ref="AR35:AY40"/>
    <mergeCell ref="AZ35:BA40"/>
    <mergeCell ref="O36:Z36"/>
    <mergeCell ref="AA36:AB36"/>
    <mergeCell ref="AC36:AD36"/>
    <mergeCell ref="D35:E35"/>
    <mergeCell ref="F35:G35"/>
    <mergeCell ref="H35:J35"/>
    <mergeCell ref="K35:L35"/>
    <mergeCell ref="M35:N35"/>
    <mergeCell ref="AA37:AB37"/>
    <mergeCell ref="AC37:AD37"/>
    <mergeCell ref="AZ34:BA34"/>
    <mergeCell ref="B34:C34"/>
    <mergeCell ref="D34:E34"/>
    <mergeCell ref="F34:G34"/>
    <mergeCell ref="H34:J34"/>
    <mergeCell ref="K34:L34"/>
    <mergeCell ref="M34:N34"/>
    <mergeCell ref="O34:Z34"/>
    <mergeCell ref="AA34:AB34"/>
    <mergeCell ref="AC34:AD34"/>
    <mergeCell ref="AH34:AQ34"/>
    <mergeCell ref="AR34:AY34"/>
    <mergeCell ref="O37:Z37"/>
    <mergeCell ref="B35:C35"/>
    <mergeCell ref="BI24:BI27"/>
    <mergeCell ref="A31:BA31"/>
    <mergeCell ref="A33:P33"/>
    <mergeCell ref="T33:AD33"/>
    <mergeCell ref="AI33:AZ33"/>
    <mergeCell ref="AX24:BA24"/>
    <mergeCell ref="X24:AA24"/>
    <mergeCell ref="AB24:AF24"/>
    <mergeCell ref="AG24:AJ24"/>
    <mergeCell ref="T24:W24"/>
    <mergeCell ref="AK24:AN24"/>
    <mergeCell ref="AO24:AS24"/>
    <mergeCell ref="AT24:AW24"/>
    <mergeCell ref="G16:X16"/>
    <mergeCell ref="AI16:BI16"/>
    <mergeCell ref="G18:X18"/>
    <mergeCell ref="AI18:AZ18"/>
    <mergeCell ref="G20:X20"/>
    <mergeCell ref="AI20:AZ20"/>
    <mergeCell ref="G22:X22"/>
    <mergeCell ref="AI22:AZ22"/>
    <mergeCell ref="A23:BA23"/>
    <mergeCell ref="BG24:BG27"/>
    <mergeCell ref="BH24:BH27"/>
    <mergeCell ref="BB24:BB27"/>
    <mergeCell ref="BC24:BC27"/>
    <mergeCell ref="BD24:BD27"/>
    <mergeCell ref="BE24:BE27"/>
    <mergeCell ref="BF24:BF27"/>
    <mergeCell ref="BB23:BI23"/>
    <mergeCell ref="A24:A27"/>
    <mergeCell ref="B24:F24"/>
    <mergeCell ref="G24:J24"/>
    <mergeCell ref="K24:N24"/>
    <mergeCell ref="O24:S24"/>
    <mergeCell ref="R10:AG10"/>
    <mergeCell ref="O11:AK11"/>
    <mergeCell ref="O12:AK12"/>
    <mergeCell ref="O13:AK13"/>
    <mergeCell ref="G14:X14"/>
    <mergeCell ref="AI14:AZ14"/>
    <mergeCell ref="S6:AF6"/>
    <mergeCell ref="M8:AL8"/>
    <mergeCell ref="O9:AJ9"/>
    <mergeCell ref="AS9:BB9"/>
    <mergeCell ref="AS7:BC7"/>
    <mergeCell ref="AS8:BC8"/>
    <mergeCell ref="I1:AQ1"/>
    <mergeCell ref="I2:AQ2"/>
    <mergeCell ref="I3:AQ3"/>
    <mergeCell ref="J4:AO4"/>
    <mergeCell ref="AS3:AZ3"/>
    <mergeCell ref="AS4:AZ4"/>
    <mergeCell ref="AS5:AZ5"/>
  </mergeCells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8"/>
  <sheetViews>
    <sheetView view="pageBreakPreview" topLeftCell="A52" zoomScale="60" zoomScaleNormal="60" workbookViewId="0">
      <selection activeCell="D80" sqref="D80"/>
    </sheetView>
  </sheetViews>
  <sheetFormatPr defaultColWidth="9.109375" defaultRowHeight="15.6" x14ac:dyDescent="0.3"/>
  <cols>
    <col min="1" max="1" width="10.44140625" style="203" customWidth="1"/>
    <col min="2" max="2" width="61.109375" style="34" customWidth="1"/>
    <col min="3" max="4" width="7.5546875" style="55" customWidth="1"/>
    <col min="5" max="6" width="6.109375" style="55" customWidth="1"/>
    <col min="7" max="7" width="6.33203125" style="55" customWidth="1"/>
    <col min="8" max="8" width="8.6640625" style="55" customWidth="1"/>
    <col min="9" max="9" width="7.109375" style="55" customWidth="1"/>
    <col min="10" max="13" width="6" style="55" customWidth="1"/>
    <col min="14" max="14" width="8.5546875" style="55" customWidth="1"/>
    <col min="15" max="15" width="6.44140625" style="55" customWidth="1"/>
    <col min="16" max="16" width="6.88671875" style="55" customWidth="1"/>
    <col min="17" max="17" width="8.21875" style="55" customWidth="1"/>
    <col min="18" max="18" width="8.109375" style="55" customWidth="1"/>
    <col min="19" max="19" width="9.44140625" style="55" customWidth="1"/>
    <col min="20" max="20" width="6.88671875" style="55" customWidth="1"/>
    <col min="21" max="21" width="8.5546875" style="55" customWidth="1"/>
    <col min="22" max="22" width="6.88671875" style="55" customWidth="1"/>
    <col min="23" max="23" width="8.77734375" style="55" customWidth="1"/>
    <col min="24" max="24" width="8.109375" style="55" customWidth="1"/>
    <col min="25" max="25" width="10" style="55" customWidth="1"/>
    <col min="26" max="26" width="6.88671875" style="34" customWidth="1"/>
    <col min="27" max="27" width="7.44140625" style="34" customWidth="1"/>
    <col min="28" max="28" width="9.5546875" style="34" customWidth="1"/>
    <col min="29" max="29" width="11.33203125" style="204" customWidth="1"/>
    <col min="30" max="30" width="8" style="204" customWidth="1"/>
    <col min="31" max="32" width="6" style="34" customWidth="1"/>
    <col min="33" max="33" width="6.21875" style="33" customWidth="1"/>
    <col min="34" max="35" width="6" style="205" customWidth="1"/>
    <col min="36" max="38" width="6" style="34" customWidth="1"/>
    <col min="39" max="39" width="9.109375" style="34"/>
    <col min="40" max="40" width="12.77734375" style="34" bestFit="1" customWidth="1"/>
    <col min="41" max="16384" width="9.109375" style="34"/>
  </cols>
  <sheetData>
    <row r="1" spans="1:54" s="1" customFormat="1" ht="18" thickBot="1" x14ac:dyDescent="0.35">
      <c r="A1" s="1998" t="s">
        <v>0</v>
      </c>
      <c r="B1" s="1999"/>
      <c r="C1" s="1999"/>
      <c r="D1" s="1999"/>
      <c r="E1" s="1999"/>
      <c r="F1" s="1999"/>
      <c r="G1" s="1999"/>
      <c r="H1" s="1999"/>
      <c r="I1" s="1999"/>
      <c r="J1" s="1999"/>
      <c r="K1" s="1999"/>
      <c r="L1" s="1999"/>
      <c r="M1" s="1999"/>
      <c r="N1" s="1999"/>
      <c r="O1" s="1999"/>
      <c r="P1" s="1999"/>
      <c r="Q1" s="1999"/>
      <c r="R1" s="1999"/>
      <c r="S1" s="1999"/>
      <c r="T1" s="1999"/>
      <c r="U1" s="1999"/>
      <c r="V1" s="1999"/>
      <c r="W1" s="1999"/>
      <c r="X1" s="1999"/>
      <c r="Y1" s="942"/>
      <c r="AC1" s="2"/>
      <c r="AD1" s="2"/>
      <c r="AG1" s="2"/>
    </row>
    <row r="2" spans="1:54" s="1" customFormat="1" ht="39" customHeight="1" thickBot="1" x14ac:dyDescent="0.35">
      <c r="A2" s="2000" t="s">
        <v>1</v>
      </c>
      <c r="B2" s="2003" t="s">
        <v>204</v>
      </c>
      <c r="C2" s="2006" t="s">
        <v>2</v>
      </c>
      <c r="D2" s="2007"/>
      <c r="E2" s="2007"/>
      <c r="F2" s="2008"/>
      <c r="G2" s="2009" t="s">
        <v>3</v>
      </c>
      <c r="H2" s="2010" t="s">
        <v>4</v>
      </c>
      <c r="I2" s="2011"/>
      <c r="J2" s="2012"/>
      <c r="K2" s="2012"/>
      <c r="L2" s="2012"/>
      <c r="M2" s="2012"/>
      <c r="N2" s="2013"/>
      <c r="O2" s="2005"/>
      <c r="P2" s="1995" t="s">
        <v>246</v>
      </c>
      <c r="Q2" s="1977"/>
      <c r="R2" s="1977"/>
      <c r="S2" s="1977"/>
      <c r="T2" s="1977"/>
      <c r="U2" s="1977"/>
      <c r="V2" s="1977"/>
      <c r="W2" s="1977"/>
      <c r="X2" s="1977"/>
      <c r="Y2" s="2014"/>
      <c r="AC2" s="2"/>
      <c r="AD2" s="2"/>
      <c r="AG2" s="2"/>
    </row>
    <row r="3" spans="1:54" s="1" customFormat="1" ht="24.6" customHeight="1" thickBot="1" x14ac:dyDescent="0.35">
      <c r="A3" s="2001"/>
      <c r="B3" s="2004"/>
      <c r="C3" s="1910" t="s">
        <v>5</v>
      </c>
      <c r="D3" s="2015" t="s">
        <v>6</v>
      </c>
      <c r="E3" s="1912" t="s">
        <v>7</v>
      </c>
      <c r="F3" s="2017"/>
      <c r="G3" s="1990"/>
      <c r="H3" s="1989" t="s">
        <v>8</v>
      </c>
      <c r="I3" s="1982" t="s">
        <v>9</v>
      </c>
      <c r="J3" s="1983"/>
      <c r="K3" s="1983"/>
      <c r="L3" s="1983"/>
      <c r="M3" s="1984"/>
      <c r="N3" s="1992" t="s">
        <v>296</v>
      </c>
      <c r="O3" s="1973" t="s">
        <v>10</v>
      </c>
      <c r="P3" s="1980" t="s">
        <v>11</v>
      </c>
      <c r="Q3" s="1981"/>
      <c r="R3" s="1981"/>
      <c r="S3" s="2018"/>
      <c r="T3" s="1980" t="s">
        <v>12</v>
      </c>
      <c r="U3" s="1981"/>
      <c r="V3" s="1981"/>
      <c r="W3" s="1981"/>
      <c r="X3" s="1980" t="s">
        <v>13</v>
      </c>
      <c r="Y3" s="1981"/>
      <c r="AC3" s="2"/>
      <c r="AD3" s="2"/>
      <c r="AG3" s="2"/>
    </row>
    <row r="4" spans="1:54" s="1" customFormat="1" ht="18" thickBot="1" x14ac:dyDescent="0.35">
      <c r="A4" s="2001"/>
      <c r="B4" s="2004"/>
      <c r="C4" s="1910"/>
      <c r="D4" s="2015"/>
      <c r="E4" s="1915" t="s">
        <v>14</v>
      </c>
      <c r="F4" s="1917" t="s">
        <v>15</v>
      </c>
      <c r="G4" s="1990"/>
      <c r="H4" s="1990"/>
      <c r="I4" s="1910" t="s">
        <v>205</v>
      </c>
      <c r="J4" s="1910" t="s">
        <v>206</v>
      </c>
      <c r="K4" s="1912" t="s">
        <v>17</v>
      </c>
      <c r="L4" s="1912"/>
      <c r="M4" s="1913"/>
      <c r="N4" s="1993"/>
      <c r="O4" s="1974"/>
      <c r="P4" s="1995" t="s">
        <v>247</v>
      </c>
      <c r="Q4" s="1977"/>
      <c r="R4" s="1995" t="s">
        <v>297</v>
      </c>
      <c r="S4" s="1977"/>
      <c r="T4" s="1995" t="s">
        <v>249</v>
      </c>
      <c r="U4" s="1977"/>
      <c r="V4" s="1995" t="s">
        <v>250</v>
      </c>
      <c r="W4" s="1977"/>
      <c r="X4" s="1995" t="s">
        <v>251</v>
      </c>
      <c r="Y4" s="1977"/>
      <c r="AC4" s="2"/>
      <c r="AD4" s="2"/>
      <c r="AG4" s="2"/>
    </row>
    <row r="5" spans="1:54" s="1" customFormat="1" ht="18" thickBot="1" x14ac:dyDescent="0.35">
      <c r="A5" s="2001"/>
      <c r="B5" s="2004"/>
      <c r="C5" s="1910"/>
      <c r="D5" s="2015"/>
      <c r="E5" s="1915"/>
      <c r="F5" s="1918"/>
      <c r="G5" s="1990"/>
      <c r="H5" s="1990"/>
      <c r="I5" s="1910"/>
      <c r="J5" s="1910"/>
      <c r="K5" s="1985" t="s">
        <v>18</v>
      </c>
      <c r="L5" s="1985" t="s">
        <v>19</v>
      </c>
      <c r="M5" s="1987" t="s">
        <v>20</v>
      </c>
      <c r="N5" s="1993"/>
      <c r="O5" s="1974"/>
      <c r="P5" s="1996" t="s">
        <v>365</v>
      </c>
      <c r="Q5" s="1997"/>
      <c r="R5" s="1996" t="s">
        <v>366</v>
      </c>
      <c r="S5" s="1997"/>
      <c r="T5" s="1996" t="s">
        <v>365</v>
      </c>
      <c r="U5" s="1997"/>
      <c r="V5" s="1996" t="s">
        <v>366</v>
      </c>
      <c r="W5" s="1997"/>
      <c r="X5" s="1996" t="s">
        <v>365</v>
      </c>
      <c r="Y5" s="1997"/>
      <c r="AC5" s="2"/>
      <c r="AD5" s="2"/>
      <c r="AE5" s="941"/>
      <c r="AG5" s="2"/>
    </row>
    <row r="6" spans="1:54" s="1" customFormat="1" ht="126" customHeight="1" thickBot="1" x14ac:dyDescent="0.35">
      <c r="A6" s="2002"/>
      <c r="B6" s="2005"/>
      <c r="C6" s="1911"/>
      <c r="D6" s="2016"/>
      <c r="E6" s="1916"/>
      <c r="F6" s="1919"/>
      <c r="G6" s="1991"/>
      <c r="H6" s="1991"/>
      <c r="I6" s="1911"/>
      <c r="J6" s="1911"/>
      <c r="K6" s="1986"/>
      <c r="L6" s="1986"/>
      <c r="M6" s="1988"/>
      <c r="N6" s="1994"/>
      <c r="O6" s="1975"/>
      <c r="P6" s="1236" t="s">
        <v>254</v>
      </c>
      <c r="Q6" s="1245" t="s">
        <v>255</v>
      </c>
      <c r="R6" s="1236" t="s">
        <v>254</v>
      </c>
      <c r="S6" s="1245" t="s">
        <v>255</v>
      </c>
      <c r="T6" s="1236" t="s">
        <v>254</v>
      </c>
      <c r="U6" s="1245" t="s">
        <v>255</v>
      </c>
      <c r="V6" s="1236" t="s">
        <v>254</v>
      </c>
      <c r="W6" s="1237" t="s">
        <v>255</v>
      </c>
      <c r="X6" s="1238" t="s">
        <v>254</v>
      </c>
      <c r="Y6" s="1237" t="s">
        <v>255</v>
      </c>
      <c r="Z6" s="1246"/>
      <c r="AC6" s="2"/>
      <c r="AD6" s="2"/>
      <c r="AG6" s="2"/>
    </row>
    <row r="7" spans="1:54" s="6" customFormat="1" ht="18" thickBot="1" x14ac:dyDescent="0.35">
      <c r="A7" s="943">
        <v>1</v>
      </c>
      <c r="B7" s="944">
        <f>A7+1</f>
        <v>2</v>
      </c>
      <c r="C7" s="945">
        <f t="shared" ref="C7:M7" si="0">B7+1</f>
        <v>3</v>
      </c>
      <c r="D7" s="946">
        <f t="shared" si="0"/>
        <v>4</v>
      </c>
      <c r="E7" s="946">
        <f t="shared" si="0"/>
        <v>5</v>
      </c>
      <c r="F7" s="947">
        <f t="shared" si="0"/>
        <v>6</v>
      </c>
      <c r="G7" s="948">
        <f t="shared" si="0"/>
        <v>7</v>
      </c>
      <c r="H7" s="948">
        <f t="shared" si="0"/>
        <v>8</v>
      </c>
      <c r="I7" s="945">
        <f>G7+1</f>
        <v>8</v>
      </c>
      <c r="J7" s="945">
        <f>H7+1</f>
        <v>9</v>
      </c>
      <c r="K7" s="946">
        <f t="shared" si="0"/>
        <v>10</v>
      </c>
      <c r="L7" s="946">
        <f t="shared" si="0"/>
        <v>11</v>
      </c>
      <c r="M7" s="946">
        <f t="shared" si="0"/>
        <v>12</v>
      </c>
      <c r="N7" s="1976">
        <f>M7+1</f>
        <v>13</v>
      </c>
      <c r="O7" s="1977"/>
      <c r="P7" s="945">
        <v>14</v>
      </c>
      <c r="Q7" s="949"/>
      <c r="R7" s="946">
        <v>15</v>
      </c>
      <c r="S7" s="949"/>
      <c r="T7" s="950">
        <v>16</v>
      </c>
      <c r="U7" s="949"/>
      <c r="V7" s="947">
        <f>R7+1</f>
        <v>16</v>
      </c>
      <c r="W7" s="951"/>
      <c r="X7" s="947">
        <f>T7+1</f>
        <v>17</v>
      </c>
      <c r="Y7" s="952"/>
      <c r="AC7" s="7"/>
      <c r="AD7" s="7"/>
      <c r="AG7" s="7"/>
    </row>
    <row r="8" spans="1:54" s="9" customFormat="1" ht="18" thickBot="1" x14ac:dyDescent="0.35">
      <c r="A8" s="1978" t="s">
        <v>21</v>
      </c>
      <c r="B8" s="1979"/>
      <c r="C8" s="1979"/>
      <c r="D8" s="1979"/>
      <c r="E8" s="1979"/>
      <c r="F8" s="1979"/>
      <c r="G8" s="1979"/>
      <c r="H8" s="1979"/>
      <c r="I8" s="1979"/>
      <c r="J8" s="1979"/>
      <c r="K8" s="1979"/>
      <c r="L8" s="1979"/>
      <c r="M8" s="1979"/>
      <c r="N8" s="1979"/>
      <c r="O8" s="1979"/>
      <c r="P8" s="1979"/>
      <c r="Q8" s="1979"/>
      <c r="R8" s="1979"/>
      <c r="S8" s="1979"/>
      <c r="T8" s="1979"/>
      <c r="U8" s="1979"/>
      <c r="V8" s="1979"/>
      <c r="W8" s="1979"/>
      <c r="X8" s="1979"/>
      <c r="Y8" s="954"/>
      <c r="Z8" s="8"/>
      <c r="AA8" s="8"/>
      <c r="AB8" s="8"/>
      <c r="AC8" s="1948" t="s">
        <v>207</v>
      </c>
      <c r="AD8" s="30"/>
      <c r="AG8" s="10"/>
    </row>
    <row r="9" spans="1:54" s="11" customFormat="1" ht="18" thickBot="1" x14ac:dyDescent="0.35">
      <c r="A9" s="1952" t="s">
        <v>208</v>
      </c>
      <c r="B9" s="1953"/>
      <c r="C9" s="1953"/>
      <c r="D9" s="1953"/>
      <c r="E9" s="1953"/>
      <c r="F9" s="1953"/>
      <c r="G9" s="1953"/>
      <c r="H9" s="1953"/>
      <c r="I9" s="1953"/>
      <c r="J9" s="1953"/>
      <c r="K9" s="1953"/>
      <c r="L9" s="1953"/>
      <c r="M9" s="1953"/>
      <c r="N9" s="1953"/>
      <c r="O9" s="1953"/>
      <c r="P9" s="1953"/>
      <c r="Q9" s="1953"/>
      <c r="R9" s="1953"/>
      <c r="S9" s="1953"/>
      <c r="T9" s="1953"/>
      <c r="U9" s="1953"/>
      <c r="V9" s="1953"/>
      <c r="W9" s="1953"/>
      <c r="X9" s="1953"/>
      <c r="Y9" s="1954"/>
      <c r="Z9" s="11" t="s">
        <v>209</v>
      </c>
      <c r="AB9" s="66" t="s">
        <v>210</v>
      </c>
      <c r="AC9" s="1949"/>
      <c r="AD9" s="2"/>
      <c r="AE9" s="12" t="s">
        <v>22</v>
      </c>
      <c r="AF9" s="12" t="s">
        <v>23</v>
      </c>
      <c r="AG9" s="12" t="s">
        <v>24</v>
      </c>
      <c r="AH9" s="12" t="s">
        <v>25</v>
      </c>
      <c r="AI9" s="12" t="s">
        <v>26</v>
      </c>
    </row>
    <row r="10" spans="1:54" s="14" customFormat="1" ht="36" x14ac:dyDescent="0.3">
      <c r="A10" s="955" t="s">
        <v>27</v>
      </c>
      <c r="B10" s="956" t="s">
        <v>190</v>
      </c>
      <c r="C10" s="847"/>
      <c r="D10" s="378">
        <v>1</v>
      </c>
      <c r="E10" s="957"/>
      <c r="F10" s="958"/>
      <c r="G10" s="959">
        <v>4</v>
      </c>
      <c r="H10" s="960">
        <f t="shared" ref="H10:H15" si="1">G10*30</f>
        <v>120</v>
      </c>
      <c r="I10" s="961">
        <v>44</v>
      </c>
      <c r="J10" s="962">
        <f t="shared" ref="J10:J21" si="2">SUM(K10:M10)</f>
        <v>12</v>
      </c>
      <c r="K10" s="329">
        <v>8</v>
      </c>
      <c r="L10" s="329"/>
      <c r="M10" s="330">
        <v>4</v>
      </c>
      <c r="N10" s="963"/>
      <c r="O10" s="964">
        <f t="shared" ref="O10:O21" si="3">H10-J10-N10</f>
        <v>108</v>
      </c>
      <c r="P10" s="965">
        <v>12</v>
      </c>
      <c r="Q10" s="1232" t="s">
        <v>279</v>
      </c>
      <c r="R10" s="970"/>
      <c r="S10" s="966"/>
      <c r="T10" s="967"/>
      <c r="U10" s="968"/>
      <c r="V10" s="969"/>
      <c r="W10" s="966"/>
      <c r="X10" s="970"/>
      <c r="Y10" s="971"/>
      <c r="Z10" s="934">
        <f t="shared" ref="Z10:Z21" si="4">I10/H10</f>
        <v>0.36666666666666664</v>
      </c>
      <c r="AA10" s="13" t="str">
        <f t="shared" ref="AA10:AA21" si="5">IF(Z10&gt;50%,Z10,"")</f>
        <v/>
      </c>
      <c r="AB10" s="187">
        <f t="shared" ref="AB10:AB21" si="6">J10/I10</f>
        <v>0.27272727272727271</v>
      </c>
      <c r="AC10" s="188">
        <f t="shared" ref="AC10:AC21" si="7">I10*0.25</f>
        <v>11</v>
      </c>
      <c r="AD10" s="189"/>
      <c r="AE10" s="126">
        <v>4</v>
      </c>
      <c r="AF10" s="126"/>
      <c r="AG10" s="126"/>
      <c r="AH10" s="126"/>
      <c r="AI10" s="126"/>
    </row>
    <row r="11" spans="1:54" s="15" customFormat="1" ht="18" x14ac:dyDescent="0.3">
      <c r="A11" s="972" t="s">
        <v>28</v>
      </c>
      <c r="B11" s="850" t="s">
        <v>29</v>
      </c>
      <c r="C11" s="973">
        <v>1</v>
      </c>
      <c r="D11" s="974"/>
      <c r="E11" s="378"/>
      <c r="F11" s="975"/>
      <c r="G11" s="976">
        <v>4</v>
      </c>
      <c r="H11" s="977">
        <f t="shared" si="1"/>
        <v>120</v>
      </c>
      <c r="I11" s="978">
        <v>44</v>
      </c>
      <c r="J11" s="979">
        <f t="shared" si="2"/>
        <v>12</v>
      </c>
      <c r="K11" s="347">
        <v>4</v>
      </c>
      <c r="L11" s="347"/>
      <c r="M11" s="348">
        <v>8</v>
      </c>
      <c r="N11" s="980">
        <v>30</v>
      </c>
      <c r="O11" s="981">
        <f t="shared" si="3"/>
        <v>78</v>
      </c>
      <c r="P11" s="351">
        <v>12</v>
      </c>
      <c r="Q11" s="1233" t="s">
        <v>279</v>
      </c>
      <c r="R11" s="353"/>
      <c r="S11" s="982"/>
      <c r="T11" s="355"/>
      <c r="U11" s="983"/>
      <c r="V11" s="398"/>
      <c r="W11" s="984"/>
      <c r="X11" s="355"/>
      <c r="Y11" s="985"/>
      <c r="Z11" s="934">
        <f t="shared" si="4"/>
        <v>0.36666666666666664</v>
      </c>
      <c r="AA11" s="13" t="str">
        <f t="shared" si="5"/>
        <v/>
      </c>
      <c r="AB11" s="187">
        <f t="shared" si="6"/>
        <v>0.27272727272727271</v>
      </c>
      <c r="AC11" s="188">
        <f t="shared" si="7"/>
        <v>11</v>
      </c>
      <c r="AD11" s="189"/>
      <c r="AE11" s="126">
        <v>4</v>
      </c>
      <c r="AF11" s="126"/>
      <c r="AG11" s="126"/>
      <c r="AH11" s="126"/>
      <c r="AI11" s="12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</row>
    <row r="12" spans="1:54" s="14" customFormat="1" ht="18" x14ac:dyDescent="0.3">
      <c r="A12" s="972" t="s">
        <v>30</v>
      </c>
      <c r="B12" s="986" t="s">
        <v>192</v>
      </c>
      <c r="C12" s="362">
        <v>1</v>
      </c>
      <c r="D12" s="987"/>
      <c r="E12" s="988"/>
      <c r="F12" s="989"/>
      <c r="G12" s="547">
        <v>4</v>
      </c>
      <c r="H12" s="425">
        <f t="shared" si="1"/>
        <v>120</v>
      </c>
      <c r="I12" s="990">
        <v>46</v>
      </c>
      <c r="J12" s="979">
        <f t="shared" si="2"/>
        <v>12</v>
      </c>
      <c r="K12" s="347">
        <v>8</v>
      </c>
      <c r="L12" s="347">
        <v>2</v>
      </c>
      <c r="M12" s="348">
        <v>2</v>
      </c>
      <c r="N12" s="980">
        <v>30</v>
      </c>
      <c r="O12" s="981">
        <f t="shared" si="3"/>
        <v>78</v>
      </c>
      <c r="P12" s="389">
        <v>12</v>
      </c>
      <c r="Q12" s="1234" t="s">
        <v>279</v>
      </c>
      <c r="R12" s="391"/>
      <c r="S12" s="991"/>
      <c r="T12" s="391"/>
      <c r="U12" s="992"/>
      <c r="V12" s="323"/>
      <c r="W12" s="991"/>
      <c r="X12" s="391"/>
      <c r="Y12" s="993"/>
      <c r="Z12" s="934">
        <f t="shared" si="4"/>
        <v>0.38333333333333336</v>
      </c>
      <c r="AA12" s="13" t="str">
        <f t="shared" si="5"/>
        <v/>
      </c>
      <c r="AB12" s="187">
        <f t="shared" si="6"/>
        <v>0.2608695652173913</v>
      </c>
      <c r="AC12" s="188">
        <f t="shared" si="7"/>
        <v>11.5</v>
      </c>
      <c r="AD12" s="189"/>
      <c r="AE12" s="126">
        <v>4</v>
      </c>
      <c r="AF12" s="127"/>
      <c r="AG12" s="126"/>
      <c r="AH12" s="126"/>
      <c r="AI12" s="126"/>
    </row>
    <row r="13" spans="1:54" s="15" customFormat="1" ht="18" x14ac:dyDescent="0.3">
      <c r="A13" s="972" t="s">
        <v>32</v>
      </c>
      <c r="B13" s="956" t="s">
        <v>230</v>
      </c>
      <c r="C13" s="847"/>
      <c r="D13" s="378" t="s">
        <v>224</v>
      </c>
      <c r="E13" s="441"/>
      <c r="F13" s="442"/>
      <c r="G13" s="994">
        <v>3</v>
      </c>
      <c r="H13" s="995">
        <f t="shared" si="1"/>
        <v>90</v>
      </c>
      <c r="I13" s="996">
        <v>60</v>
      </c>
      <c r="J13" s="997">
        <f t="shared" si="2"/>
        <v>16</v>
      </c>
      <c r="K13" s="384">
        <v>8</v>
      </c>
      <c r="L13" s="384"/>
      <c r="M13" s="385">
        <v>8</v>
      </c>
      <c r="N13" s="998"/>
      <c r="O13" s="981">
        <f t="shared" si="3"/>
        <v>74</v>
      </c>
      <c r="P13" s="999">
        <v>16</v>
      </c>
      <c r="Q13" s="1235" t="s">
        <v>278</v>
      </c>
      <c r="R13" s="1231"/>
      <c r="S13" s="1001"/>
      <c r="T13" s="1002"/>
      <c r="U13" s="1003"/>
      <c r="V13" s="447"/>
      <c r="W13" s="1004"/>
      <c r="X13" s="1002"/>
      <c r="Y13" s="1005"/>
      <c r="Z13" s="934">
        <f t="shared" si="4"/>
        <v>0.66666666666666663</v>
      </c>
      <c r="AA13" s="13">
        <f>IF(Z13&gt;50%,Z13,"")</f>
        <v>0.66666666666666663</v>
      </c>
      <c r="AB13" s="187">
        <f t="shared" si="6"/>
        <v>0.26666666666666666</v>
      </c>
      <c r="AC13" s="188">
        <f t="shared" si="7"/>
        <v>15</v>
      </c>
      <c r="AD13" s="189"/>
      <c r="AE13" s="126">
        <v>3</v>
      </c>
      <c r="AF13" s="126"/>
      <c r="AG13" s="126"/>
      <c r="AH13" s="126"/>
      <c r="AI13" s="12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</row>
    <row r="14" spans="1:54" s="14" customFormat="1" ht="18" x14ac:dyDescent="0.3">
      <c r="A14" s="972" t="s">
        <v>34</v>
      </c>
      <c r="B14" s="1006" t="s">
        <v>31</v>
      </c>
      <c r="C14" s="847">
        <v>2</v>
      </c>
      <c r="D14" s="378">
        <v>1</v>
      </c>
      <c r="E14" s="378"/>
      <c r="F14" s="975"/>
      <c r="G14" s="976">
        <v>4</v>
      </c>
      <c r="H14" s="977">
        <f t="shared" si="1"/>
        <v>120</v>
      </c>
      <c r="I14" s="978">
        <v>44</v>
      </c>
      <c r="J14" s="979">
        <f t="shared" si="2"/>
        <v>12</v>
      </c>
      <c r="K14" s="347">
        <v>4</v>
      </c>
      <c r="L14" s="347"/>
      <c r="M14" s="348">
        <v>8</v>
      </c>
      <c r="N14" s="980">
        <v>30</v>
      </c>
      <c r="O14" s="981">
        <f t="shared" si="3"/>
        <v>78</v>
      </c>
      <c r="P14" s="396">
        <v>6</v>
      </c>
      <c r="Q14" s="1234" t="s">
        <v>281</v>
      </c>
      <c r="R14" s="391">
        <v>6</v>
      </c>
      <c r="S14" s="795" t="s">
        <v>281</v>
      </c>
      <c r="T14" s="391"/>
      <c r="U14" s="992"/>
      <c r="V14" s="323"/>
      <c r="W14" s="991"/>
      <c r="X14" s="391"/>
      <c r="Y14" s="993"/>
      <c r="Z14" s="934">
        <f t="shared" si="4"/>
        <v>0.36666666666666664</v>
      </c>
      <c r="AA14" s="13" t="str">
        <f t="shared" si="5"/>
        <v/>
      </c>
      <c r="AB14" s="187">
        <f t="shared" si="6"/>
        <v>0.27272727272727271</v>
      </c>
      <c r="AC14" s="188">
        <f t="shared" si="7"/>
        <v>11</v>
      </c>
      <c r="AD14" s="189"/>
      <c r="AE14" s="126">
        <v>2</v>
      </c>
      <c r="AF14" s="126">
        <v>2</v>
      </c>
      <c r="AG14" s="126"/>
      <c r="AH14" s="126"/>
      <c r="AI14" s="126"/>
    </row>
    <row r="15" spans="1:54" s="15" customFormat="1" ht="54" x14ac:dyDescent="0.3">
      <c r="A15" s="972" t="s">
        <v>36</v>
      </c>
      <c r="B15" s="1007" t="s">
        <v>33</v>
      </c>
      <c r="C15" s="1008"/>
      <c r="D15" s="1009">
        <v>2</v>
      </c>
      <c r="E15" s="378"/>
      <c r="F15" s="975"/>
      <c r="G15" s="976">
        <v>4</v>
      </c>
      <c r="H15" s="977">
        <f t="shared" si="1"/>
        <v>120</v>
      </c>
      <c r="I15" s="978">
        <v>44</v>
      </c>
      <c r="J15" s="979">
        <f t="shared" si="2"/>
        <v>12</v>
      </c>
      <c r="K15" s="401">
        <v>6</v>
      </c>
      <c r="L15" s="401"/>
      <c r="M15" s="402">
        <v>6</v>
      </c>
      <c r="N15" s="998"/>
      <c r="O15" s="981">
        <f t="shared" si="3"/>
        <v>108</v>
      </c>
      <c r="P15" s="351"/>
      <c r="Q15" s="983"/>
      <c r="R15" s="1010">
        <v>12</v>
      </c>
      <c r="S15" s="395" t="s">
        <v>279</v>
      </c>
      <c r="T15" s="355"/>
      <c r="U15" s="983"/>
      <c r="V15" s="398"/>
      <c r="W15" s="984"/>
      <c r="X15" s="355"/>
      <c r="Y15" s="985"/>
      <c r="Z15" s="934">
        <f t="shared" si="4"/>
        <v>0.36666666666666664</v>
      </c>
      <c r="AA15" s="13" t="str">
        <f t="shared" si="5"/>
        <v/>
      </c>
      <c r="AB15" s="187">
        <f t="shared" si="6"/>
        <v>0.27272727272727271</v>
      </c>
      <c r="AC15" s="188">
        <f t="shared" si="7"/>
        <v>11</v>
      </c>
      <c r="AD15" s="189"/>
      <c r="AE15" s="126"/>
      <c r="AF15" s="126">
        <v>4</v>
      </c>
      <c r="AG15" s="126"/>
      <c r="AH15" s="126"/>
      <c r="AI15" s="12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</row>
    <row r="16" spans="1:54" s="15" customFormat="1" ht="18" x14ac:dyDescent="0.3">
      <c r="A16" s="972" t="s">
        <v>38</v>
      </c>
      <c r="B16" s="1011" t="s">
        <v>35</v>
      </c>
      <c r="C16" s="1012"/>
      <c r="D16" s="1013">
        <v>2</v>
      </c>
      <c r="E16" s="1014"/>
      <c r="F16" s="1015"/>
      <c r="G16" s="1016">
        <v>3</v>
      </c>
      <c r="H16" s="977">
        <f t="shared" ref="H16:H21" si="8">G16*30</f>
        <v>90</v>
      </c>
      <c r="I16" s="978">
        <v>30</v>
      </c>
      <c r="J16" s="979">
        <f t="shared" si="2"/>
        <v>8</v>
      </c>
      <c r="K16" s="443">
        <v>4</v>
      </c>
      <c r="L16" s="443"/>
      <c r="M16" s="444">
        <v>4</v>
      </c>
      <c r="N16" s="998"/>
      <c r="O16" s="981">
        <f t="shared" si="3"/>
        <v>82</v>
      </c>
      <c r="P16" s="351"/>
      <c r="Q16" s="983"/>
      <c r="R16" s="1017">
        <v>8</v>
      </c>
      <c r="S16" s="395" t="s">
        <v>278</v>
      </c>
      <c r="T16" s="355"/>
      <c r="U16" s="983"/>
      <c r="V16" s="398"/>
      <c r="W16" s="984"/>
      <c r="X16" s="355"/>
      <c r="Y16" s="985"/>
      <c r="Z16" s="934">
        <f t="shared" si="4"/>
        <v>0.33333333333333331</v>
      </c>
      <c r="AA16" s="13" t="str">
        <f t="shared" si="5"/>
        <v/>
      </c>
      <c r="AB16" s="187">
        <f t="shared" si="6"/>
        <v>0.26666666666666666</v>
      </c>
      <c r="AC16" s="188">
        <f t="shared" si="7"/>
        <v>7.5</v>
      </c>
      <c r="AD16" s="189"/>
      <c r="AE16" s="126"/>
      <c r="AF16" s="126">
        <v>3</v>
      </c>
      <c r="AG16" s="126"/>
      <c r="AH16" s="126"/>
      <c r="AI16" s="12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</row>
    <row r="17" spans="1:54" s="14" customFormat="1" ht="18" x14ac:dyDescent="0.3">
      <c r="A17" s="972" t="s">
        <v>40</v>
      </c>
      <c r="B17" s="850" t="s">
        <v>37</v>
      </c>
      <c r="C17" s="498"/>
      <c r="D17" s="404">
        <v>2</v>
      </c>
      <c r="E17" s="441"/>
      <c r="F17" s="442"/>
      <c r="G17" s="994">
        <v>3</v>
      </c>
      <c r="H17" s="1018">
        <f t="shared" si="8"/>
        <v>90</v>
      </c>
      <c r="I17" s="1019">
        <v>30</v>
      </c>
      <c r="J17" s="417">
        <f t="shared" si="2"/>
        <v>8</v>
      </c>
      <c r="K17" s="347">
        <v>4</v>
      </c>
      <c r="L17" s="347"/>
      <c r="M17" s="1020">
        <v>4</v>
      </c>
      <c r="N17" s="980"/>
      <c r="O17" s="981">
        <f t="shared" si="3"/>
        <v>82</v>
      </c>
      <c r="P17" s="412"/>
      <c r="Q17" s="1021"/>
      <c r="R17" s="1022">
        <v>8</v>
      </c>
      <c r="S17" s="395" t="s">
        <v>278</v>
      </c>
      <c r="T17" s="415"/>
      <c r="U17" s="1023"/>
      <c r="V17" s="405"/>
      <c r="W17" s="1024"/>
      <c r="X17" s="415"/>
      <c r="Y17" s="1025"/>
      <c r="Z17" s="935">
        <f t="shared" si="4"/>
        <v>0.33333333333333331</v>
      </c>
      <c r="AA17" s="13" t="str">
        <f t="shared" si="5"/>
        <v/>
      </c>
      <c r="AB17" s="187">
        <f t="shared" si="6"/>
        <v>0.26666666666666666</v>
      </c>
      <c r="AC17" s="188">
        <f t="shared" si="7"/>
        <v>7.5</v>
      </c>
      <c r="AD17" s="189"/>
      <c r="AE17" s="126"/>
      <c r="AF17" s="126">
        <v>3</v>
      </c>
      <c r="AG17" s="126"/>
      <c r="AH17" s="126"/>
      <c r="AI17" s="126"/>
    </row>
    <row r="18" spans="1:54" s="15" customFormat="1" ht="18" x14ac:dyDescent="0.3">
      <c r="A18" s="972" t="s">
        <v>41</v>
      </c>
      <c r="B18" s="856" t="s">
        <v>39</v>
      </c>
      <c r="C18" s="421"/>
      <c r="D18" s="1026">
        <v>2</v>
      </c>
      <c r="E18" s="421"/>
      <c r="F18" s="423"/>
      <c r="G18" s="1027">
        <v>3</v>
      </c>
      <c r="H18" s="1028">
        <f t="shared" si="8"/>
        <v>90</v>
      </c>
      <c r="I18" s="1029">
        <v>30</v>
      </c>
      <c r="J18" s="997">
        <f t="shared" si="2"/>
        <v>8</v>
      </c>
      <c r="K18" s="443">
        <v>4</v>
      </c>
      <c r="L18" s="443"/>
      <c r="M18" s="1030">
        <v>4</v>
      </c>
      <c r="N18" s="998"/>
      <c r="O18" s="981">
        <f t="shared" si="3"/>
        <v>82</v>
      </c>
      <c r="P18" s="1031"/>
      <c r="Q18" s="1003"/>
      <c r="R18" s="1000">
        <v>8</v>
      </c>
      <c r="S18" s="390" t="s">
        <v>278</v>
      </c>
      <c r="T18" s="1002"/>
      <c r="U18" s="1003"/>
      <c r="V18" s="447"/>
      <c r="W18" s="1004"/>
      <c r="X18" s="1002"/>
      <c r="Y18" s="1005"/>
      <c r="Z18" s="934">
        <f t="shared" si="4"/>
        <v>0.33333333333333331</v>
      </c>
      <c r="AA18" s="13" t="str">
        <f t="shared" si="5"/>
        <v/>
      </c>
      <c r="AB18" s="187">
        <f t="shared" si="6"/>
        <v>0.26666666666666666</v>
      </c>
      <c r="AC18" s="188">
        <f t="shared" si="7"/>
        <v>7.5</v>
      </c>
      <c r="AD18" s="189"/>
      <c r="AE18" s="126"/>
      <c r="AF18" s="126">
        <v>3</v>
      </c>
      <c r="AG18" s="126"/>
      <c r="AH18" s="126"/>
      <c r="AI18" s="12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</row>
    <row r="19" spans="1:54" s="14" customFormat="1" ht="18" x14ac:dyDescent="0.3">
      <c r="A19" s="972" t="s">
        <v>43</v>
      </c>
      <c r="B19" s="850" t="s">
        <v>42</v>
      </c>
      <c r="C19" s="847">
        <v>4</v>
      </c>
      <c r="D19" s="378">
        <v>2.2999999999999998</v>
      </c>
      <c r="E19" s="378"/>
      <c r="F19" s="975"/>
      <c r="G19" s="976">
        <v>6</v>
      </c>
      <c r="H19" s="977">
        <f>G19*30</f>
        <v>180</v>
      </c>
      <c r="I19" s="978">
        <v>88</v>
      </c>
      <c r="J19" s="979">
        <f t="shared" si="2"/>
        <v>22</v>
      </c>
      <c r="K19" s="347"/>
      <c r="L19" s="347"/>
      <c r="M19" s="1032">
        <v>22</v>
      </c>
      <c r="N19" s="980">
        <v>30</v>
      </c>
      <c r="O19" s="981">
        <f t="shared" si="3"/>
        <v>128</v>
      </c>
      <c r="P19" s="396"/>
      <c r="Q19" s="992"/>
      <c r="R19" s="1033">
        <v>6</v>
      </c>
      <c r="S19" s="390" t="s">
        <v>281</v>
      </c>
      <c r="T19" s="1034">
        <v>10</v>
      </c>
      <c r="U19" s="1234" t="s">
        <v>281</v>
      </c>
      <c r="V19" s="1034">
        <v>6</v>
      </c>
      <c r="W19" s="390" t="s">
        <v>281</v>
      </c>
      <c r="X19" s="391"/>
      <c r="Y19" s="993"/>
      <c r="Z19" s="934">
        <f t="shared" si="4"/>
        <v>0.48888888888888887</v>
      </c>
      <c r="AA19" s="13" t="str">
        <f t="shared" si="5"/>
        <v/>
      </c>
      <c r="AB19" s="187">
        <f t="shared" si="6"/>
        <v>0.25</v>
      </c>
      <c r="AC19" s="188">
        <f t="shared" si="7"/>
        <v>22</v>
      </c>
      <c r="AD19" s="189"/>
      <c r="AE19" s="126"/>
      <c r="AF19" s="133">
        <v>2</v>
      </c>
      <c r="AG19" s="133">
        <v>2</v>
      </c>
      <c r="AH19" s="133">
        <v>2</v>
      </c>
      <c r="AI19" s="126"/>
    </row>
    <row r="20" spans="1:54" s="14" customFormat="1" ht="36" x14ac:dyDescent="0.3">
      <c r="A20" s="972" t="s">
        <v>44</v>
      </c>
      <c r="B20" s="857" t="s">
        <v>275</v>
      </c>
      <c r="C20" s="847"/>
      <c r="D20" s="378">
        <v>1</v>
      </c>
      <c r="E20" s="441"/>
      <c r="F20" s="442"/>
      <c r="G20" s="994">
        <v>3</v>
      </c>
      <c r="H20" s="977">
        <f>G20*30</f>
        <v>90</v>
      </c>
      <c r="I20" s="978">
        <v>30</v>
      </c>
      <c r="J20" s="979">
        <f t="shared" si="2"/>
        <v>8</v>
      </c>
      <c r="K20" s="347">
        <v>4</v>
      </c>
      <c r="L20" s="347"/>
      <c r="M20" s="348">
        <v>4</v>
      </c>
      <c r="N20" s="980"/>
      <c r="O20" s="981">
        <f t="shared" si="3"/>
        <v>82</v>
      </c>
      <c r="P20" s="396"/>
      <c r="Q20" s="992"/>
      <c r="R20" s="323"/>
      <c r="S20" s="991"/>
      <c r="T20" s="391">
        <v>8</v>
      </c>
      <c r="U20" s="1235" t="s">
        <v>278</v>
      </c>
      <c r="V20" s="391"/>
      <c r="W20" s="991"/>
      <c r="X20" s="391"/>
      <c r="Y20" s="993"/>
      <c r="Z20" s="934">
        <f t="shared" si="4"/>
        <v>0.33333333333333331</v>
      </c>
      <c r="AA20" s="13" t="str">
        <f>IF(Z20&gt;50%,Z20,"")</f>
        <v/>
      </c>
      <c r="AB20" s="187">
        <f t="shared" si="6"/>
        <v>0.26666666666666666</v>
      </c>
      <c r="AC20" s="188">
        <f t="shared" si="7"/>
        <v>7.5</v>
      </c>
      <c r="AD20" s="189"/>
      <c r="AE20" s="126"/>
      <c r="AF20" s="126"/>
      <c r="AG20" s="126">
        <v>3</v>
      </c>
      <c r="AH20" s="126"/>
      <c r="AI20" s="126"/>
    </row>
    <row r="21" spans="1:54" s="15" customFormat="1" ht="36.6" thickBot="1" x14ac:dyDescent="0.35">
      <c r="A21" s="1035" t="s">
        <v>177</v>
      </c>
      <c r="B21" s="1036" t="s">
        <v>45</v>
      </c>
      <c r="C21" s="445"/>
      <c r="D21" s="446">
        <v>5</v>
      </c>
      <c r="E21" s="1037"/>
      <c r="F21" s="1038"/>
      <c r="G21" s="1039">
        <v>3</v>
      </c>
      <c r="H21" s="1040">
        <f t="shared" si="8"/>
        <v>90</v>
      </c>
      <c r="I21" s="1041">
        <v>30</v>
      </c>
      <c r="J21" s="997">
        <f t="shared" si="2"/>
        <v>8</v>
      </c>
      <c r="K21" s="443">
        <v>4</v>
      </c>
      <c r="L21" s="443"/>
      <c r="M21" s="444">
        <v>4</v>
      </c>
      <c r="N21" s="1042"/>
      <c r="O21" s="1043">
        <f t="shared" si="3"/>
        <v>82</v>
      </c>
      <c r="P21" s="454"/>
      <c r="Q21" s="1044"/>
      <c r="R21" s="1045"/>
      <c r="S21" s="1046"/>
      <c r="T21" s="1002"/>
      <c r="U21" s="1047"/>
      <c r="V21" s="458"/>
      <c r="W21" s="1004"/>
      <c r="X21" s="1002">
        <v>8</v>
      </c>
      <c r="Y21" s="794" t="s">
        <v>278</v>
      </c>
      <c r="Z21" s="934">
        <f t="shared" si="4"/>
        <v>0.33333333333333331</v>
      </c>
      <c r="AA21" s="13" t="str">
        <f t="shared" si="5"/>
        <v/>
      </c>
      <c r="AB21" s="187">
        <f t="shared" si="6"/>
        <v>0.26666666666666666</v>
      </c>
      <c r="AC21" s="188">
        <f t="shared" si="7"/>
        <v>7.5</v>
      </c>
      <c r="AD21" s="189"/>
      <c r="AE21" s="126"/>
      <c r="AF21" s="126"/>
      <c r="AG21" s="126"/>
      <c r="AH21" s="126"/>
      <c r="AI21" s="126">
        <v>3</v>
      </c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</row>
    <row r="22" spans="1:54" s="14" customFormat="1" ht="18" thickBot="1" x14ac:dyDescent="0.35">
      <c r="A22" s="1950" t="s">
        <v>179</v>
      </c>
      <c r="B22" s="1951"/>
      <c r="C22" s="1048">
        <v>4</v>
      </c>
      <c r="D22" s="1049">
        <v>11</v>
      </c>
      <c r="E22" s="1049"/>
      <c r="F22" s="1050"/>
      <c r="G22" s="1051">
        <f>SUM(G10:G21)</f>
        <v>44</v>
      </c>
      <c r="H22" s="1052">
        <f>SUM(H10:H21)</f>
        <v>1320</v>
      </c>
      <c r="I22" s="1053">
        <v>416</v>
      </c>
      <c r="J22" s="1054">
        <f>SUM(J10:J21)</f>
        <v>138</v>
      </c>
      <c r="K22" s="1055">
        <f>SUM(K10:K21)</f>
        <v>58</v>
      </c>
      <c r="L22" s="1055">
        <f>SUM(L10:L21)</f>
        <v>2</v>
      </c>
      <c r="M22" s="1055">
        <f>SUM(M10:M21)</f>
        <v>78</v>
      </c>
      <c r="N22" s="1056">
        <f>SUM(N10:N21)</f>
        <v>120</v>
      </c>
      <c r="O22" s="1056">
        <f t="shared" ref="O22:X22" si="9">SUM(O10:O21)</f>
        <v>1062</v>
      </c>
      <c r="P22" s="1057">
        <f t="shared" si="9"/>
        <v>58</v>
      </c>
      <c r="Q22" s="1058"/>
      <c r="R22" s="1059">
        <f t="shared" si="9"/>
        <v>48</v>
      </c>
      <c r="S22" s="1060"/>
      <c r="T22" s="1061">
        <f t="shared" si="9"/>
        <v>18</v>
      </c>
      <c r="U22" s="1062"/>
      <c r="V22" s="1059">
        <f t="shared" si="9"/>
        <v>6</v>
      </c>
      <c r="W22" s="1060"/>
      <c r="X22" s="1061">
        <f t="shared" si="9"/>
        <v>8</v>
      </c>
      <c r="Y22" s="1063"/>
      <c r="Z22" s="934"/>
      <c r="AB22" s="187"/>
      <c r="AC22" s="188"/>
      <c r="AD22" s="191"/>
      <c r="AE22" s="126"/>
      <c r="AF22" s="126"/>
      <c r="AG22" s="126"/>
      <c r="AH22" s="126"/>
      <c r="AI22" s="126"/>
    </row>
    <row r="23" spans="1:54" s="9" customFormat="1" ht="18" thickBot="1" x14ac:dyDescent="0.35">
      <c r="A23" s="1955" t="s">
        <v>46</v>
      </c>
      <c r="B23" s="1956"/>
      <c r="C23" s="1956"/>
      <c r="D23" s="1956"/>
      <c r="E23" s="1956"/>
      <c r="F23" s="1956"/>
      <c r="G23" s="1956"/>
      <c r="H23" s="1956"/>
      <c r="I23" s="1956"/>
      <c r="J23" s="1956"/>
      <c r="K23" s="1956"/>
      <c r="L23" s="1956"/>
      <c r="M23" s="1956"/>
      <c r="N23" s="1956"/>
      <c r="O23" s="1956"/>
      <c r="P23" s="1956"/>
      <c r="Q23" s="1956"/>
      <c r="R23" s="1956"/>
      <c r="S23" s="1956"/>
      <c r="T23" s="1956"/>
      <c r="U23" s="1956"/>
      <c r="V23" s="1956"/>
      <c r="W23" s="1956"/>
      <c r="X23" s="1956"/>
      <c r="Y23" s="1177"/>
      <c r="Z23" s="934"/>
      <c r="AB23" s="187"/>
      <c r="AC23" s="188"/>
      <c r="AD23" s="10"/>
      <c r="AE23" s="126"/>
      <c r="AF23" s="126"/>
      <c r="AG23" s="126"/>
      <c r="AH23" s="126"/>
      <c r="AI23" s="126"/>
    </row>
    <row r="24" spans="1:54" s="9" customFormat="1" ht="18" thickBot="1" x14ac:dyDescent="0.35">
      <c r="A24" s="1955" t="s">
        <v>211</v>
      </c>
      <c r="B24" s="1956"/>
      <c r="C24" s="1956"/>
      <c r="D24" s="1956"/>
      <c r="E24" s="1956"/>
      <c r="F24" s="1956"/>
      <c r="G24" s="1956"/>
      <c r="H24" s="1956"/>
      <c r="I24" s="1956"/>
      <c r="J24" s="1956"/>
      <c r="K24" s="1956"/>
      <c r="L24" s="1956"/>
      <c r="M24" s="1956"/>
      <c r="N24" s="1956"/>
      <c r="O24" s="1956"/>
      <c r="P24" s="1956"/>
      <c r="Q24" s="1956"/>
      <c r="R24" s="1956"/>
      <c r="S24" s="1956"/>
      <c r="T24" s="1956"/>
      <c r="U24" s="1956"/>
      <c r="V24" s="1956"/>
      <c r="W24" s="1956"/>
      <c r="X24" s="1957"/>
      <c r="Y24" s="1177"/>
      <c r="Z24" s="934"/>
      <c r="AB24" s="187"/>
      <c r="AC24" s="188"/>
      <c r="AD24" s="10"/>
      <c r="AE24" s="126"/>
      <c r="AF24" s="126"/>
      <c r="AG24" s="126"/>
      <c r="AH24" s="126"/>
      <c r="AI24" s="126"/>
    </row>
    <row r="25" spans="1:54" s="14" customFormat="1" ht="18.600000000000001" thickBot="1" x14ac:dyDescent="0.35">
      <c r="A25" s="1064" t="s">
        <v>47</v>
      </c>
      <c r="B25" s="825" t="s">
        <v>48</v>
      </c>
      <c r="C25" s="498"/>
      <c r="D25" s="512">
        <v>1</v>
      </c>
      <c r="E25" s="404"/>
      <c r="F25" s="499"/>
      <c r="G25" s="480">
        <v>3</v>
      </c>
      <c r="H25" s="1065">
        <f t="shared" ref="H25:H40" si="10">G25*30</f>
        <v>90</v>
      </c>
      <c r="I25" s="1066">
        <v>46</v>
      </c>
      <c r="J25" s="1067">
        <f t="shared" ref="J25:J41" si="11">SUM(K25:M25)</f>
        <v>12</v>
      </c>
      <c r="K25" s="691">
        <v>6</v>
      </c>
      <c r="L25" s="691">
        <v>2</v>
      </c>
      <c r="M25" s="692">
        <v>4</v>
      </c>
      <c r="N25" s="1068"/>
      <c r="O25" s="1069">
        <f>H25-J25-N25</f>
        <v>78</v>
      </c>
      <c r="P25" s="684">
        <v>12</v>
      </c>
      <c r="Q25" s="1232" t="s">
        <v>278</v>
      </c>
      <c r="R25" s="493"/>
      <c r="S25" s="1071"/>
      <c r="T25" s="489"/>
      <c r="U25" s="1072"/>
      <c r="V25" s="1073"/>
      <c r="W25" s="1074"/>
      <c r="X25" s="493"/>
      <c r="Y25" s="1075"/>
      <c r="Z25" s="934">
        <f t="shared" ref="Z25:Z46" si="12">I25/H25</f>
        <v>0.51111111111111107</v>
      </c>
      <c r="AA25" s="13">
        <f>IF(Z25&gt;50%,Z25,"")</f>
        <v>0.51111111111111107</v>
      </c>
      <c r="AB25" s="187">
        <f t="shared" ref="AB25:AB41" si="13">J25/I25</f>
        <v>0.2608695652173913</v>
      </c>
      <c r="AC25" s="188">
        <f t="shared" ref="AC25:AC41" si="14">I25*0.25</f>
        <v>11.5</v>
      </c>
      <c r="AD25" s="189"/>
      <c r="AE25" s="126">
        <v>3</v>
      </c>
      <c r="AF25" s="126"/>
      <c r="AG25" s="126"/>
      <c r="AH25" s="126"/>
      <c r="AI25" s="126"/>
    </row>
    <row r="26" spans="1:54" s="14" customFormat="1" ht="18.600000000000001" thickBot="1" x14ac:dyDescent="0.35">
      <c r="A26" s="1076" t="s">
        <v>49</v>
      </c>
      <c r="B26" s="827" t="s">
        <v>196</v>
      </c>
      <c r="C26" s="496"/>
      <c r="D26" s="1077">
        <v>1</v>
      </c>
      <c r="E26" s="496"/>
      <c r="F26" s="1078"/>
      <c r="G26" s="1079">
        <v>3</v>
      </c>
      <c r="H26" s="1028">
        <f t="shared" si="10"/>
        <v>90</v>
      </c>
      <c r="I26" s="1080">
        <v>44</v>
      </c>
      <c r="J26" s="1067">
        <f t="shared" si="11"/>
        <v>12</v>
      </c>
      <c r="K26" s="1081">
        <v>8</v>
      </c>
      <c r="L26" s="1081"/>
      <c r="M26" s="1082">
        <v>4</v>
      </c>
      <c r="N26" s="1083"/>
      <c r="O26" s="1069">
        <f t="shared" ref="O26:O42" si="15">H26-J26-N26</f>
        <v>78</v>
      </c>
      <c r="P26" s="1084">
        <v>12</v>
      </c>
      <c r="Q26" s="1233" t="s">
        <v>278</v>
      </c>
      <c r="R26" s="1088"/>
      <c r="S26" s="1085"/>
      <c r="T26" s="1084"/>
      <c r="U26" s="1085"/>
      <c r="V26" s="1086"/>
      <c r="W26" s="1087"/>
      <c r="X26" s="1088"/>
      <c r="Y26" s="1087"/>
      <c r="Z26" s="934">
        <f t="shared" si="12"/>
        <v>0.48888888888888887</v>
      </c>
      <c r="AA26" s="13" t="str">
        <f>IF(Z26&gt;50%,Z26,"")</f>
        <v/>
      </c>
      <c r="AB26" s="187">
        <f t="shared" si="13"/>
        <v>0.27272727272727271</v>
      </c>
      <c r="AC26" s="188">
        <f t="shared" si="14"/>
        <v>11</v>
      </c>
      <c r="AD26" s="189"/>
      <c r="AE26" s="126">
        <v>3</v>
      </c>
      <c r="AF26" s="126"/>
      <c r="AG26" s="27"/>
      <c r="AH26" s="126"/>
      <c r="AI26" s="126"/>
    </row>
    <row r="27" spans="1:54" s="14" customFormat="1" ht="36.6" thickBot="1" x14ac:dyDescent="0.35">
      <c r="A27" s="1076" t="s">
        <v>50</v>
      </c>
      <c r="B27" s="827" t="s">
        <v>51</v>
      </c>
      <c r="C27" s="496">
        <v>1</v>
      </c>
      <c r="D27" s="1077"/>
      <c r="E27" s="496"/>
      <c r="F27" s="1078"/>
      <c r="G27" s="1079">
        <v>4</v>
      </c>
      <c r="H27" s="1028">
        <f t="shared" si="10"/>
        <v>120</v>
      </c>
      <c r="I27" s="1080">
        <v>60</v>
      </c>
      <c r="J27" s="1067">
        <f t="shared" si="11"/>
        <v>16</v>
      </c>
      <c r="K27" s="1081">
        <v>8</v>
      </c>
      <c r="L27" s="1081"/>
      <c r="M27" s="1082">
        <v>8</v>
      </c>
      <c r="N27" s="1083">
        <v>30</v>
      </c>
      <c r="O27" s="1069">
        <f t="shared" si="15"/>
        <v>74</v>
      </c>
      <c r="P27" s="1084">
        <v>16</v>
      </c>
      <c r="Q27" s="1234" t="s">
        <v>279</v>
      </c>
      <c r="R27" s="1258"/>
      <c r="S27" s="1070"/>
      <c r="T27" s="684"/>
      <c r="U27" s="1070"/>
      <c r="V27" s="686"/>
      <c r="W27" s="1089"/>
      <c r="X27" s="521"/>
      <c r="Y27" s="1089"/>
      <c r="Z27" s="934">
        <f t="shared" si="12"/>
        <v>0.5</v>
      </c>
      <c r="AA27" s="13" t="str">
        <f>IF(Z27&gt;50%,Z27,"")</f>
        <v/>
      </c>
      <c r="AB27" s="187">
        <f t="shared" si="13"/>
        <v>0.26666666666666666</v>
      </c>
      <c r="AC27" s="188">
        <f t="shared" si="14"/>
        <v>15</v>
      </c>
      <c r="AD27" s="189"/>
      <c r="AE27" s="149">
        <v>4</v>
      </c>
      <c r="AF27" s="126"/>
      <c r="AG27" s="126"/>
      <c r="AH27" s="126"/>
      <c r="AI27" s="126"/>
    </row>
    <row r="28" spans="1:54" s="14" customFormat="1" ht="18.600000000000001" thickBot="1" x14ac:dyDescent="0.35">
      <c r="A28" s="1090" t="s">
        <v>52</v>
      </c>
      <c r="B28" s="827" t="s">
        <v>58</v>
      </c>
      <c r="C28" s="496">
        <v>2</v>
      </c>
      <c r="D28" s="1077"/>
      <c r="E28" s="1091"/>
      <c r="F28" s="1078"/>
      <c r="G28" s="1092">
        <v>3</v>
      </c>
      <c r="H28" s="977">
        <f t="shared" si="10"/>
        <v>90</v>
      </c>
      <c r="I28" s="1080">
        <v>52</v>
      </c>
      <c r="J28" s="1067">
        <f t="shared" si="11"/>
        <v>14</v>
      </c>
      <c r="K28" s="1093">
        <v>6</v>
      </c>
      <c r="L28" s="1093">
        <v>4</v>
      </c>
      <c r="M28" s="1094">
        <v>4</v>
      </c>
      <c r="N28" s="634">
        <v>30</v>
      </c>
      <c r="O28" s="1069">
        <f t="shared" si="15"/>
        <v>46</v>
      </c>
      <c r="P28" s="1095"/>
      <c r="Q28" s="1096"/>
      <c r="R28" s="1086">
        <v>14</v>
      </c>
      <c r="S28" s="787" t="s">
        <v>278</v>
      </c>
      <c r="T28" s="1097"/>
      <c r="U28" s="1098"/>
      <c r="V28" s="1099"/>
      <c r="W28" s="1100"/>
      <c r="X28" s="1101"/>
      <c r="Y28" s="1100"/>
      <c r="Z28" s="934">
        <f t="shared" si="12"/>
        <v>0.57777777777777772</v>
      </c>
      <c r="AA28" s="13">
        <f>IF(Z28&gt;50%,Z28,"")</f>
        <v>0.57777777777777772</v>
      </c>
      <c r="AB28" s="187">
        <f t="shared" si="13"/>
        <v>0.26923076923076922</v>
      </c>
      <c r="AC28" s="188">
        <f t="shared" si="14"/>
        <v>13</v>
      </c>
      <c r="AD28" s="189"/>
      <c r="AE28" s="126"/>
      <c r="AF28" s="133">
        <v>3</v>
      </c>
      <c r="AG28" s="126"/>
      <c r="AH28" s="126"/>
      <c r="AI28" s="126"/>
    </row>
    <row r="29" spans="1:54" s="14" customFormat="1" ht="36.6" thickBot="1" x14ac:dyDescent="0.35">
      <c r="A29" s="1076" t="s">
        <v>53</v>
      </c>
      <c r="B29" s="827" t="s">
        <v>54</v>
      </c>
      <c r="C29" s="496">
        <v>2</v>
      </c>
      <c r="D29" s="1077"/>
      <c r="E29" s="496"/>
      <c r="F29" s="1078"/>
      <c r="G29" s="1079">
        <v>4</v>
      </c>
      <c r="H29" s="1065">
        <f t="shared" si="10"/>
        <v>120</v>
      </c>
      <c r="I29" s="1102">
        <v>60</v>
      </c>
      <c r="J29" s="1103">
        <f t="shared" si="11"/>
        <v>16</v>
      </c>
      <c r="K29" s="1104">
        <v>10</v>
      </c>
      <c r="L29" s="1104"/>
      <c r="M29" s="1105">
        <v>6</v>
      </c>
      <c r="N29" s="1106">
        <v>30</v>
      </c>
      <c r="O29" s="1069">
        <f t="shared" si="15"/>
        <v>74</v>
      </c>
      <c r="P29" s="1107"/>
      <c r="Q29" s="1108"/>
      <c r="R29" s="1109">
        <v>16</v>
      </c>
      <c r="S29" s="789" t="s">
        <v>279</v>
      </c>
      <c r="T29" s="1107"/>
      <c r="U29" s="1108"/>
      <c r="V29" s="1109"/>
      <c r="W29" s="1110"/>
      <c r="X29" s="1111"/>
      <c r="Y29" s="1110"/>
      <c r="Z29" s="934">
        <f t="shared" si="12"/>
        <v>0.5</v>
      </c>
      <c r="AA29" s="13" t="str">
        <f>IF(Z29&gt;50%,Z29,"")</f>
        <v/>
      </c>
      <c r="AB29" s="187">
        <f t="shared" si="13"/>
        <v>0.26666666666666666</v>
      </c>
      <c r="AC29" s="188">
        <f t="shared" si="14"/>
        <v>15</v>
      </c>
      <c r="AD29" s="189"/>
      <c r="AE29" s="126"/>
      <c r="AF29" s="133">
        <v>4</v>
      </c>
      <c r="AG29" s="126"/>
      <c r="AH29" s="126"/>
      <c r="AI29" s="126"/>
    </row>
    <row r="30" spans="1:54" s="14" customFormat="1" ht="36.6" thickBot="1" x14ac:dyDescent="0.35">
      <c r="A30" s="1090" t="s">
        <v>55</v>
      </c>
      <c r="B30" s="1112" t="s">
        <v>198</v>
      </c>
      <c r="C30" s="1113"/>
      <c r="D30" s="1114">
        <v>2</v>
      </c>
      <c r="E30" s="1115"/>
      <c r="F30" s="1116"/>
      <c r="G30" s="1117">
        <v>3</v>
      </c>
      <c r="H30" s="1028">
        <f t="shared" si="10"/>
        <v>90</v>
      </c>
      <c r="I30" s="1102">
        <v>46</v>
      </c>
      <c r="J30" s="1103">
        <f t="shared" si="11"/>
        <v>12</v>
      </c>
      <c r="K30" s="632">
        <v>8</v>
      </c>
      <c r="L30" s="632"/>
      <c r="M30" s="633">
        <v>4</v>
      </c>
      <c r="N30" s="634"/>
      <c r="O30" s="1069">
        <f t="shared" si="15"/>
        <v>78</v>
      </c>
      <c r="P30" s="1095"/>
      <c r="Q30" s="1096"/>
      <c r="R30" s="627">
        <v>12</v>
      </c>
      <c r="S30" s="788" t="s">
        <v>278</v>
      </c>
      <c r="T30" s="1084"/>
      <c r="U30" s="1085"/>
      <c r="V30" s="627"/>
      <c r="W30" s="1118"/>
      <c r="X30" s="839"/>
      <c r="Y30" s="1118"/>
      <c r="Z30" s="934">
        <f t="shared" si="12"/>
        <v>0.51111111111111107</v>
      </c>
      <c r="AA30" s="13">
        <f t="shared" ref="AA30:AA42" si="16">IF(Z30&gt;50%,Z30,"")</f>
        <v>0.51111111111111107</v>
      </c>
      <c r="AB30" s="187">
        <f t="shared" si="13"/>
        <v>0.2608695652173913</v>
      </c>
      <c r="AC30" s="188">
        <f t="shared" si="14"/>
        <v>11.5</v>
      </c>
      <c r="AD30" s="189"/>
      <c r="AE30" s="126"/>
      <c r="AF30" s="133">
        <v>3</v>
      </c>
      <c r="AG30" s="126"/>
      <c r="AH30" s="126"/>
      <c r="AI30" s="126"/>
    </row>
    <row r="31" spans="1:54" s="14" customFormat="1" ht="19.8" customHeight="1" thickBot="1" x14ac:dyDescent="0.35">
      <c r="A31" s="1076" t="s">
        <v>57</v>
      </c>
      <c r="B31" s="827" t="s">
        <v>56</v>
      </c>
      <c r="C31" s="496">
        <v>3</v>
      </c>
      <c r="D31" s="1077"/>
      <c r="E31" s="496"/>
      <c r="F31" s="1078"/>
      <c r="G31" s="1079">
        <v>4</v>
      </c>
      <c r="H31" s="1028">
        <f t="shared" si="10"/>
        <v>120</v>
      </c>
      <c r="I31" s="1102">
        <v>60</v>
      </c>
      <c r="J31" s="1103">
        <f t="shared" si="11"/>
        <v>16</v>
      </c>
      <c r="K31" s="632">
        <v>8</v>
      </c>
      <c r="L31" s="632">
        <v>4</v>
      </c>
      <c r="M31" s="633">
        <v>4</v>
      </c>
      <c r="N31" s="634">
        <v>30</v>
      </c>
      <c r="O31" s="1069">
        <f t="shared" si="15"/>
        <v>74</v>
      </c>
      <c r="P31" s="1095"/>
      <c r="Q31" s="1096"/>
      <c r="R31" s="627"/>
      <c r="S31" s="1096"/>
      <c r="T31" s="1084">
        <v>16</v>
      </c>
      <c r="U31" s="778" t="s">
        <v>279</v>
      </c>
      <c r="V31" s="627"/>
      <c r="W31" s="1118"/>
      <c r="X31" s="839"/>
      <c r="Y31" s="1118"/>
      <c r="Z31" s="934">
        <f t="shared" si="12"/>
        <v>0.5</v>
      </c>
      <c r="AA31" s="13" t="str">
        <f t="shared" si="16"/>
        <v/>
      </c>
      <c r="AB31" s="187">
        <f t="shared" si="13"/>
        <v>0.26666666666666666</v>
      </c>
      <c r="AC31" s="188">
        <f t="shared" si="14"/>
        <v>15</v>
      </c>
      <c r="AD31" s="189"/>
      <c r="AE31" s="126"/>
      <c r="AF31" s="126"/>
      <c r="AG31" s="133">
        <v>4</v>
      </c>
      <c r="AH31" s="126"/>
      <c r="AI31" s="126"/>
    </row>
    <row r="32" spans="1:54" s="14" customFormat="1" ht="18.600000000000001" thickBot="1" x14ac:dyDescent="0.35">
      <c r="A32" s="1076" t="s">
        <v>59</v>
      </c>
      <c r="B32" s="1112" t="s">
        <v>193</v>
      </c>
      <c r="C32" s="1113">
        <v>3</v>
      </c>
      <c r="D32" s="1114"/>
      <c r="E32" s="1115"/>
      <c r="F32" s="1116"/>
      <c r="G32" s="1117">
        <v>4</v>
      </c>
      <c r="H32" s="1028">
        <f t="shared" si="10"/>
        <v>120</v>
      </c>
      <c r="I32" s="1102">
        <v>60</v>
      </c>
      <c r="J32" s="1103">
        <f t="shared" si="11"/>
        <v>16</v>
      </c>
      <c r="K32" s="632">
        <v>8</v>
      </c>
      <c r="L32" s="632"/>
      <c r="M32" s="633">
        <v>8</v>
      </c>
      <c r="N32" s="634">
        <v>30</v>
      </c>
      <c r="O32" s="1069">
        <f t="shared" si="15"/>
        <v>74</v>
      </c>
      <c r="P32" s="430"/>
      <c r="Q32" s="1119"/>
      <c r="R32" s="1120"/>
      <c r="S32" s="1121"/>
      <c r="T32" s="734">
        <v>16</v>
      </c>
      <c r="U32" s="778" t="s">
        <v>279</v>
      </c>
      <c r="V32" s="1122"/>
      <c r="W32" s="1123"/>
      <c r="X32" s="736"/>
      <c r="Y32" s="1123"/>
      <c r="Z32" s="934">
        <f t="shared" si="12"/>
        <v>0.5</v>
      </c>
      <c r="AA32" s="13" t="str">
        <f>IF(Z32&gt;50%,Z32,"")</f>
        <v/>
      </c>
      <c r="AB32" s="187">
        <f t="shared" si="13"/>
        <v>0.26666666666666666</v>
      </c>
      <c r="AC32" s="188">
        <f t="shared" si="14"/>
        <v>15</v>
      </c>
      <c r="AD32" s="189"/>
      <c r="AE32" s="126"/>
      <c r="AF32" s="127"/>
      <c r="AG32" s="133">
        <v>4</v>
      </c>
      <c r="AH32" s="126"/>
      <c r="AI32" s="126"/>
    </row>
    <row r="33" spans="1:35" s="14" customFormat="1" ht="18.600000000000001" thickBot="1" x14ac:dyDescent="0.35">
      <c r="A33" s="1076" t="s">
        <v>60</v>
      </c>
      <c r="B33" s="829" t="s">
        <v>220</v>
      </c>
      <c r="C33" s="1124">
        <v>4</v>
      </c>
      <c r="D33" s="1125">
        <v>3</v>
      </c>
      <c r="E33" s="1126"/>
      <c r="F33" s="1127"/>
      <c r="G33" s="1117">
        <v>5</v>
      </c>
      <c r="H33" s="1028">
        <f t="shared" si="10"/>
        <v>150</v>
      </c>
      <c r="I33" s="1102">
        <v>60</v>
      </c>
      <c r="J33" s="1103">
        <f t="shared" si="11"/>
        <v>16</v>
      </c>
      <c r="K33" s="632">
        <v>8</v>
      </c>
      <c r="L33" s="632">
        <v>4</v>
      </c>
      <c r="M33" s="633">
        <v>4</v>
      </c>
      <c r="N33" s="634">
        <v>30</v>
      </c>
      <c r="O33" s="1069">
        <f t="shared" si="15"/>
        <v>104</v>
      </c>
      <c r="P33" s="430"/>
      <c r="Q33" s="1119"/>
      <c r="R33" s="1120"/>
      <c r="S33" s="1121"/>
      <c r="T33" s="734">
        <v>8</v>
      </c>
      <c r="U33" s="1253" t="s">
        <v>281</v>
      </c>
      <c r="V33" s="1254">
        <v>8</v>
      </c>
      <c r="W33" s="790" t="s">
        <v>278</v>
      </c>
      <c r="X33" s="736"/>
      <c r="Y33" s="1123"/>
      <c r="Z33" s="934">
        <f t="shared" si="12"/>
        <v>0.4</v>
      </c>
      <c r="AA33" s="13" t="str">
        <f>IF(Z33&gt;50%,Z33,"")</f>
        <v/>
      </c>
      <c r="AB33" s="187">
        <f t="shared" si="13"/>
        <v>0.26666666666666666</v>
      </c>
      <c r="AC33" s="188">
        <f t="shared" si="14"/>
        <v>15</v>
      </c>
      <c r="AD33" s="189"/>
      <c r="AE33" s="126"/>
      <c r="AF33" s="126"/>
      <c r="AG33" s="126">
        <v>2</v>
      </c>
      <c r="AH33" s="126">
        <v>3</v>
      </c>
      <c r="AI33" s="126"/>
    </row>
    <row r="34" spans="1:35" s="14" customFormat="1" ht="18.600000000000001" thickBot="1" x14ac:dyDescent="0.35">
      <c r="A34" s="1090" t="s">
        <v>61</v>
      </c>
      <c r="B34" s="827" t="s">
        <v>64</v>
      </c>
      <c r="C34" s="496">
        <v>4</v>
      </c>
      <c r="D34" s="1077">
        <v>3</v>
      </c>
      <c r="E34" s="496"/>
      <c r="F34" s="1078"/>
      <c r="G34" s="1092">
        <v>6</v>
      </c>
      <c r="H34" s="1018">
        <f t="shared" si="10"/>
        <v>180</v>
      </c>
      <c r="I34" s="1102">
        <v>90</v>
      </c>
      <c r="J34" s="1103">
        <f t="shared" si="11"/>
        <v>24</v>
      </c>
      <c r="K34" s="632">
        <v>8</v>
      </c>
      <c r="L34" s="632"/>
      <c r="M34" s="633">
        <v>16</v>
      </c>
      <c r="N34" s="634">
        <v>30</v>
      </c>
      <c r="O34" s="1069">
        <f t="shared" si="15"/>
        <v>126</v>
      </c>
      <c r="P34" s="1084"/>
      <c r="Q34" s="1085"/>
      <c r="R34" s="1120"/>
      <c r="S34" s="1119"/>
      <c r="T34" s="430">
        <v>12</v>
      </c>
      <c r="U34" s="1257" t="s">
        <v>281</v>
      </c>
      <c r="V34" s="434">
        <v>12</v>
      </c>
      <c r="W34" s="792" t="s">
        <v>279</v>
      </c>
      <c r="X34" s="1251"/>
      <c r="Y34" s="1129"/>
      <c r="Z34" s="934">
        <f t="shared" si="12"/>
        <v>0.5</v>
      </c>
      <c r="AA34" s="13" t="str">
        <f>IF(Z34&gt;50%,Z34,"")</f>
        <v/>
      </c>
      <c r="AB34" s="187">
        <f t="shared" si="13"/>
        <v>0.26666666666666666</v>
      </c>
      <c r="AC34" s="188">
        <f t="shared" si="14"/>
        <v>22.5</v>
      </c>
      <c r="AD34" s="189"/>
      <c r="AE34" s="126"/>
      <c r="AF34" s="126"/>
      <c r="AG34" s="126">
        <v>2</v>
      </c>
      <c r="AH34" s="126">
        <v>4</v>
      </c>
      <c r="AI34" s="126"/>
    </row>
    <row r="35" spans="1:35" s="14" customFormat="1" ht="36.6" thickBot="1" x14ac:dyDescent="0.35">
      <c r="A35" s="1076" t="s">
        <v>62</v>
      </c>
      <c r="B35" s="830" t="s">
        <v>66</v>
      </c>
      <c r="C35" s="1124">
        <v>4</v>
      </c>
      <c r="D35" s="1125">
        <v>3</v>
      </c>
      <c r="E35" s="1124"/>
      <c r="F35" s="1130"/>
      <c r="G35" s="994">
        <v>5</v>
      </c>
      <c r="H35" s="1028">
        <f t="shared" si="10"/>
        <v>150</v>
      </c>
      <c r="I35" s="1102">
        <v>60</v>
      </c>
      <c r="J35" s="1103">
        <f t="shared" si="11"/>
        <v>16</v>
      </c>
      <c r="K35" s="632">
        <v>8</v>
      </c>
      <c r="L35" s="632"/>
      <c r="M35" s="633">
        <v>8</v>
      </c>
      <c r="N35" s="634">
        <v>30</v>
      </c>
      <c r="O35" s="1069">
        <f t="shared" si="15"/>
        <v>104</v>
      </c>
      <c r="P35" s="1084"/>
      <c r="Q35" s="1085"/>
      <c r="R35" s="1120"/>
      <c r="S35" s="1119"/>
      <c r="T35" s="430">
        <v>8</v>
      </c>
      <c r="U35" s="1255" t="s">
        <v>281</v>
      </c>
      <c r="V35" s="434">
        <v>8</v>
      </c>
      <c r="W35" s="790" t="s">
        <v>278</v>
      </c>
      <c r="X35" s="434"/>
      <c r="Y35" s="1128"/>
      <c r="Z35" s="934">
        <f t="shared" si="12"/>
        <v>0.4</v>
      </c>
      <c r="AA35" s="13" t="str">
        <f>IF(Z35&gt;50%,Z35,"")</f>
        <v/>
      </c>
      <c r="AB35" s="187">
        <f t="shared" si="13"/>
        <v>0.26666666666666666</v>
      </c>
      <c r="AC35" s="188">
        <f t="shared" si="14"/>
        <v>15</v>
      </c>
      <c r="AD35" s="189"/>
      <c r="AE35" s="126"/>
      <c r="AF35" s="126"/>
      <c r="AG35" s="126">
        <v>2</v>
      </c>
      <c r="AH35" s="126">
        <v>3</v>
      </c>
      <c r="AI35" s="126"/>
    </row>
    <row r="36" spans="1:35" s="14" customFormat="1" ht="18.600000000000001" thickBot="1" x14ac:dyDescent="0.35">
      <c r="A36" s="1131" t="s">
        <v>63</v>
      </c>
      <c r="B36" s="827" t="s">
        <v>298</v>
      </c>
      <c r="C36" s="496">
        <v>5</v>
      </c>
      <c r="D36" s="1077">
        <v>3.4</v>
      </c>
      <c r="E36" s="496"/>
      <c r="F36" s="1078"/>
      <c r="G36" s="1092">
        <v>9</v>
      </c>
      <c r="H36" s="1028">
        <f t="shared" si="10"/>
        <v>270</v>
      </c>
      <c r="I36" s="1102">
        <v>150</v>
      </c>
      <c r="J36" s="1103">
        <f t="shared" si="11"/>
        <v>40</v>
      </c>
      <c r="K36" s="632">
        <v>16</v>
      </c>
      <c r="L36" s="632">
        <v>12</v>
      </c>
      <c r="M36" s="633">
        <v>12</v>
      </c>
      <c r="N36" s="634">
        <v>30</v>
      </c>
      <c r="O36" s="1069">
        <f t="shared" si="15"/>
        <v>200</v>
      </c>
      <c r="P36" s="430"/>
      <c r="Q36" s="1119"/>
      <c r="R36" s="1086"/>
      <c r="S36" s="1085"/>
      <c r="T36" s="430">
        <v>14</v>
      </c>
      <c r="U36" s="1256" t="s">
        <v>278</v>
      </c>
      <c r="V36" s="434">
        <v>12</v>
      </c>
      <c r="W36" s="791" t="s">
        <v>278</v>
      </c>
      <c r="X36" s="434">
        <v>12</v>
      </c>
      <c r="Y36" s="787" t="s">
        <v>278</v>
      </c>
      <c r="Z36" s="934">
        <f t="shared" si="12"/>
        <v>0.55555555555555558</v>
      </c>
      <c r="AA36" s="13">
        <f>IF(Z36&gt;50%,Z36,"")</f>
        <v>0.55555555555555558</v>
      </c>
      <c r="AB36" s="187">
        <f t="shared" si="13"/>
        <v>0.26666666666666666</v>
      </c>
      <c r="AC36" s="188">
        <f t="shared" si="14"/>
        <v>37.5</v>
      </c>
      <c r="AD36" s="189"/>
      <c r="AE36" s="126"/>
      <c r="AF36" s="126"/>
      <c r="AG36" s="126">
        <v>3</v>
      </c>
      <c r="AH36" s="126">
        <v>3</v>
      </c>
      <c r="AI36" s="126">
        <v>3</v>
      </c>
    </row>
    <row r="37" spans="1:35" s="14" customFormat="1" ht="18.600000000000001" thickBot="1" x14ac:dyDescent="0.35">
      <c r="A37" s="1076" t="s">
        <v>65</v>
      </c>
      <c r="B37" s="827" t="s">
        <v>200</v>
      </c>
      <c r="C37" s="496"/>
      <c r="D37" s="1077">
        <v>4</v>
      </c>
      <c r="E37" s="496"/>
      <c r="F37" s="1078"/>
      <c r="G37" s="1092">
        <v>4</v>
      </c>
      <c r="H37" s="1028">
        <f t="shared" si="10"/>
        <v>120</v>
      </c>
      <c r="I37" s="1102">
        <v>60</v>
      </c>
      <c r="J37" s="1103">
        <f t="shared" si="11"/>
        <v>16</v>
      </c>
      <c r="K37" s="632">
        <v>8</v>
      </c>
      <c r="L37" s="632">
        <v>4</v>
      </c>
      <c r="M37" s="633">
        <v>4</v>
      </c>
      <c r="N37" s="634"/>
      <c r="O37" s="1069">
        <f t="shared" si="15"/>
        <v>104</v>
      </c>
      <c r="P37" s="430"/>
      <c r="Q37" s="1119"/>
      <c r="R37" s="1120"/>
      <c r="S37" s="1121"/>
      <c r="T37" s="734"/>
      <c r="U37" s="1121"/>
      <c r="V37" s="1122">
        <v>16</v>
      </c>
      <c r="W37" s="792" t="s">
        <v>279</v>
      </c>
      <c r="X37" s="430"/>
      <c r="Y37" s="511"/>
      <c r="Z37" s="934">
        <f t="shared" si="12"/>
        <v>0.5</v>
      </c>
      <c r="AA37" s="13" t="str">
        <f t="shared" si="16"/>
        <v/>
      </c>
      <c r="AB37" s="187">
        <f t="shared" si="13"/>
        <v>0.26666666666666666</v>
      </c>
      <c r="AC37" s="188">
        <f t="shared" si="14"/>
        <v>15</v>
      </c>
      <c r="AD37" s="189"/>
      <c r="AE37" s="126"/>
      <c r="AF37" s="126"/>
      <c r="AG37" s="126"/>
      <c r="AH37" s="126">
        <v>4</v>
      </c>
      <c r="AI37" s="126"/>
    </row>
    <row r="38" spans="1:35" s="14" customFormat="1" ht="18.600000000000001" thickBot="1" x14ac:dyDescent="0.35">
      <c r="A38" s="1131" t="s">
        <v>67</v>
      </c>
      <c r="B38" s="827" t="s">
        <v>225</v>
      </c>
      <c r="C38" s="496"/>
      <c r="D38" s="1077">
        <v>4</v>
      </c>
      <c r="E38" s="496"/>
      <c r="F38" s="1078"/>
      <c r="G38" s="1092">
        <v>3</v>
      </c>
      <c r="H38" s="1028">
        <f t="shared" si="10"/>
        <v>90</v>
      </c>
      <c r="I38" s="1102">
        <v>36</v>
      </c>
      <c r="J38" s="1103">
        <f t="shared" si="11"/>
        <v>10</v>
      </c>
      <c r="K38" s="632">
        <v>6</v>
      </c>
      <c r="L38" s="632"/>
      <c r="M38" s="633">
        <v>4</v>
      </c>
      <c r="N38" s="634"/>
      <c r="O38" s="1069">
        <f t="shared" si="15"/>
        <v>80</v>
      </c>
      <c r="P38" s="430"/>
      <c r="Q38" s="1119"/>
      <c r="R38" s="1120"/>
      <c r="S38" s="1121"/>
      <c r="T38" s="734"/>
      <c r="U38" s="1121"/>
      <c r="V38" s="1122">
        <v>10</v>
      </c>
      <c r="W38" s="787" t="s">
        <v>278</v>
      </c>
      <c r="X38" s="736"/>
      <c r="Y38" s="376"/>
      <c r="Z38" s="934">
        <f t="shared" si="12"/>
        <v>0.4</v>
      </c>
      <c r="AA38" s="13" t="str">
        <f>IF(Z38&gt;50%,Z38,"")</f>
        <v/>
      </c>
      <c r="AB38" s="187">
        <f t="shared" si="13"/>
        <v>0.27777777777777779</v>
      </c>
      <c r="AC38" s="188">
        <f t="shared" si="14"/>
        <v>9</v>
      </c>
      <c r="AD38" s="189"/>
      <c r="AE38" s="126"/>
      <c r="AF38" s="126"/>
      <c r="AG38" s="126"/>
      <c r="AH38" s="126">
        <v>3</v>
      </c>
      <c r="AI38" s="126"/>
    </row>
    <row r="39" spans="1:35" s="14" customFormat="1" ht="18.600000000000001" thickBot="1" x14ac:dyDescent="0.35">
      <c r="A39" s="1131" t="s">
        <v>69</v>
      </c>
      <c r="B39" s="835" t="s">
        <v>197</v>
      </c>
      <c r="C39" s="1113"/>
      <c r="D39" s="1114">
        <v>5</v>
      </c>
      <c r="E39" s="1115"/>
      <c r="F39" s="1116"/>
      <c r="G39" s="1117">
        <v>3</v>
      </c>
      <c r="H39" s="1028">
        <f t="shared" si="10"/>
        <v>90</v>
      </c>
      <c r="I39" s="1102">
        <v>44</v>
      </c>
      <c r="J39" s="1103">
        <f t="shared" si="11"/>
        <v>12</v>
      </c>
      <c r="K39" s="632">
        <v>6</v>
      </c>
      <c r="L39" s="632"/>
      <c r="M39" s="633">
        <v>6</v>
      </c>
      <c r="N39" s="634"/>
      <c r="O39" s="1069">
        <f t="shared" si="15"/>
        <v>78</v>
      </c>
      <c r="P39" s="430"/>
      <c r="Q39" s="1119"/>
      <c r="R39" s="1120"/>
      <c r="S39" s="1119"/>
      <c r="T39" s="430"/>
      <c r="U39" s="1119"/>
      <c r="V39" s="1120"/>
      <c r="W39" s="1128"/>
      <c r="X39" s="434">
        <v>12</v>
      </c>
      <c r="Y39" s="788" t="s">
        <v>278</v>
      </c>
      <c r="Z39" s="934">
        <f t="shared" si="12"/>
        <v>0.48888888888888887</v>
      </c>
      <c r="AA39" s="13" t="str">
        <f t="shared" si="16"/>
        <v/>
      </c>
      <c r="AB39" s="187">
        <f t="shared" si="13"/>
        <v>0.27272727272727271</v>
      </c>
      <c r="AC39" s="188">
        <f t="shared" si="14"/>
        <v>11</v>
      </c>
      <c r="AD39" s="189"/>
      <c r="AE39" s="129"/>
      <c r="AF39" s="129"/>
      <c r="AG39" s="129"/>
      <c r="AH39" s="129"/>
      <c r="AI39" s="129">
        <v>3</v>
      </c>
    </row>
    <row r="40" spans="1:35" s="14" customFormat="1" ht="18.600000000000001" thickBot="1" x14ac:dyDescent="0.35">
      <c r="A40" s="1131" t="s">
        <v>201</v>
      </c>
      <c r="B40" s="834" t="s">
        <v>221</v>
      </c>
      <c r="C40" s="1132"/>
      <c r="D40" s="1133">
        <v>5</v>
      </c>
      <c r="E40" s="1133"/>
      <c r="F40" s="1134"/>
      <c r="G40" s="1135">
        <v>4</v>
      </c>
      <c r="H40" s="1028">
        <f t="shared" si="10"/>
        <v>120</v>
      </c>
      <c r="I40" s="1136">
        <v>60</v>
      </c>
      <c r="J40" s="1137">
        <f t="shared" si="11"/>
        <v>16</v>
      </c>
      <c r="K40" s="1138">
        <v>8</v>
      </c>
      <c r="L40" s="1138"/>
      <c r="M40" s="1139">
        <v>8</v>
      </c>
      <c r="N40" s="1140"/>
      <c r="O40" s="1069">
        <f t="shared" si="15"/>
        <v>104</v>
      </c>
      <c r="P40" s="747"/>
      <c r="Q40" s="1141"/>
      <c r="R40" s="1142"/>
      <c r="S40" s="1143"/>
      <c r="T40" s="740"/>
      <c r="U40" s="1143"/>
      <c r="V40" s="1144"/>
      <c r="W40" s="1145"/>
      <c r="X40" s="742">
        <v>16</v>
      </c>
      <c r="Y40" s="789" t="s">
        <v>279</v>
      </c>
      <c r="Z40" s="934">
        <f t="shared" si="12"/>
        <v>0.5</v>
      </c>
      <c r="AA40" s="13" t="str">
        <f t="shared" si="16"/>
        <v/>
      </c>
      <c r="AB40" s="187">
        <f t="shared" si="13"/>
        <v>0.26666666666666666</v>
      </c>
      <c r="AC40" s="188">
        <f t="shared" si="14"/>
        <v>15</v>
      </c>
      <c r="AD40" s="189"/>
      <c r="AE40" s="126"/>
      <c r="AF40" s="126"/>
      <c r="AG40" s="126"/>
      <c r="AH40" s="126"/>
      <c r="AI40" s="126">
        <v>4</v>
      </c>
    </row>
    <row r="41" spans="1:35" s="14" customFormat="1" ht="18.600000000000001" thickBot="1" x14ac:dyDescent="0.35">
      <c r="A41" s="1131" t="s">
        <v>226</v>
      </c>
      <c r="B41" s="835" t="s">
        <v>199</v>
      </c>
      <c r="C41" s="1113"/>
      <c r="D41" s="1114">
        <v>5</v>
      </c>
      <c r="E41" s="1115"/>
      <c r="F41" s="1116"/>
      <c r="G41" s="1117">
        <v>3</v>
      </c>
      <c r="H41" s="1028">
        <f t="shared" ref="H41:H46" si="17">G41*30</f>
        <v>90</v>
      </c>
      <c r="I41" s="1136">
        <v>46</v>
      </c>
      <c r="J41" s="1137">
        <f t="shared" si="11"/>
        <v>12</v>
      </c>
      <c r="K41" s="1138">
        <v>4</v>
      </c>
      <c r="L41" s="1138"/>
      <c r="M41" s="1139">
        <v>8</v>
      </c>
      <c r="N41" s="1140"/>
      <c r="O41" s="1069">
        <f t="shared" si="15"/>
        <v>78</v>
      </c>
      <c r="P41" s="747"/>
      <c r="Q41" s="1141"/>
      <c r="R41" s="1142"/>
      <c r="S41" s="1119"/>
      <c r="T41" s="747"/>
      <c r="U41" s="1141"/>
      <c r="V41" s="1142"/>
      <c r="W41" s="1146"/>
      <c r="X41" s="748">
        <v>12</v>
      </c>
      <c r="Y41" s="395" t="s">
        <v>278</v>
      </c>
      <c r="Z41" s="934">
        <f t="shared" si="12"/>
        <v>0.51111111111111107</v>
      </c>
      <c r="AA41" s="13">
        <f t="shared" si="16"/>
        <v>0.51111111111111107</v>
      </c>
      <c r="AB41" s="187">
        <f t="shared" si="13"/>
        <v>0.2608695652173913</v>
      </c>
      <c r="AC41" s="188">
        <f t="shared" si="14"/>
        <v>11.5</v>
      </c>
      <c r="AD41" s="189"/>
      <c r="AE41" s="129"/>
      <c r="AF41" s="129"/>
      <c r="AG41" s="129"/>
      <c r="AH41" s="129"/>
      <c r="AI41" s="129">
        <v>3</v>
      </c>
    </row>
    <row r="42" spans="1:35" s="14" customFormat="1" ht="36.6" thickBot="1" x14ac:dyDescent="0.35">
      <c r="A42" s="1147" t="s">
        <v>183</v>
      </c>
      <c r="B42" s="1148" t="s">
        <v>303</v>
      </c>
      <c r="C42" s="1149"/>
      <c r="D42" s="1150"/>
      <c r="E42" s="1151"/>
      <c r="F42" s="1152">
        <v>5</v>
      </c>
      <c r="G42" s="1153">
        <v>1</v>
      </c>
      <c r="H42" s="1154">
        <f t="shared" si="17"/>
        <v>30</v>
      </c>
      <c r="I42" s="1136"/>
      <c r="J42" s="1137"/>
      <c r="K42" s="1138"/>
      <c r="L42" s="1138"/>
      <c r="M42" s="1139"/>
      <c r="N42" s="1140"/>
      <c r="O42" s="1069">
        <f t="shared" si="15"/>
        <v>30</v>
      </c>
      <c r="P42" s="747"/>
      <c r="Q42" s="1141"/>
      <c r="R42" s="1142"/>
      <c r="S42" s="1141"/>
      <c r="T42" s="649"/>
      <c r="U42" s="1155"/>
      <c r="V42" s="1156"/>
      <c r="W42" s="1157"/>
      <c r="X42" s="646"/>
      <c r="Y42" s="1252" t="s">
        <v>283</v>
      </c>
      <c r="Z42" s="934">
        <f t="shared" si="12"/>
        <v>0</v>
      </c>
      <c r="AA42" s="13" t="str">
        <f t="shared" si="16"/>
        <v/>
      </c>
      <c r="AB42" s="187"/>
      <c r="AC42" s="188"/>
      <c r="AD42" s="189"/>
      <c r="AE42" s="130"/>
      <c r="AF42" s="131"/>
      <c r="AG42" s="131"/>
      <c r="AH42" s="131"/>
      <c r="AI42" s="132">
        <v>1</v>
      </c>
    </row>
    <row r="43" spans="1:35" s="14" customFormat="1" ht="18" x14ac:dyDescent="0.3">
      <c r="A43" s="1158" t="s">
        <v>70</v>
      </c>
      <c r="B43" s="842" t="s">
        <v>71</v>
      </c>
      <c r="C43" s="838"/>
      <c r="D43" s="615">
        <v>1.2</v>
      </c>
      <c r="E43" s="615"/>
      <c r="F43" s="616"/>
      <c r="G43" s="1159">
        <v>6</v>
      </c>
      <c r="H43" s="1160">
        <f t="shared" si="17"/>
        <v>180</v>
      </c>
      <c r="I43" s="1066"/>
      <c r="J43" s="1161"/>
      <c r="K43" s="620"/>
      <c r="L43" s="620"/>
      <c r="M43" s="621"/>
      <c r="N43" s="622"/>
      <c r="O43" s="1162">
        <f>H43-J43-N43</f>
        <v>180</v>
      </c>
      <c r="P43" s="625"/>
      <c r="Q43" s="1259" t="s">
        <v>278</v>
      </c>
      <c r="R43" s="1164"/>
      <c r="S43" s="1260" t="s">
        <v>278</v>
      </c>
      <c r="T43" s="625"/>
      <c r="U43" s="1163"/>
      <c r="V43" s="1164"/>
      <c r="W43" s="1165"/>
      <c r="X43" s="624"/>
      <c r="Y43" s="1123"/>
      <c r="Z43" s="934">
        <f t="shared" si="12"/>
        <v>0</v>
      </c>
      <c r="AB43" s="187"/>
      <c r="AC43" s="188"/>
      <c r="AD43" s="191"/>
      <c r="AE43" s="195">
        <v>3</v>
      </c>
      <c r="AF43" s="195">
        <v>3</v>
      </c>
      <c r="AG43" s="195"/>
      <c r="AH43" s="195"/>
      <c r="AI43" s="195"/>
    </row>
    <row r="44" spans="1:35" s="14" customFormat="1" ht="18" x14ac:dyDescent="0.3">
      <c r="A44" s="1166" t="s">
        <v>72</v>
      </c>
      <c r="B44" s="843" t="s">
        <v>73</v>
      </c>
      <c r="C44" s="839"/>
      <c r="D44" s="627">
        <v>3.4</v>
      </c>
      <c r="E44" s="627"/>
      <c r="F44" s="628"/>
      <c r="G44" s="1167">
        <v>6</v>
      </c>
      <c r="H44" s="1168">
        <f t="shared" si="17"/>
        <v>180</v>
      </c>
      <c r="I44" s="1102"/>
      <c r="J44" s="1103"/>
      <c r="K44" s="632"/>
      <c r="L44" s="632"/>
      <c r="M44" s="633"/>
      <c r="N44" s="634"/>
      <c r="O44" s="1169">
        <f>H44-J44-N44</f>
        <v>180</v>
      </c>
      <c r="P44" s="430"/>
      <c r="Q44" s="1119"/>
      <c r="R44" s="1120"/>
      <c r="S44" s="1119"/>
      <c r="T44" s="430"/>
      <c r="U44" s="636" t="s">
        <v>278</v>
      </c>
      <c r="V44" s="1120"/>
      <c r="W44" s="431" t="s">
        <v>278</v>
      </c>
      <c r="X44" s="434"/>
      <c r="Y44" s="1128"/>
      <c r="Z44" s="934">
        <f t="shared" si="12"/>
        <v>0</v>
      </c>
      <c r="AB44" s="187"/>
      <c r="AC44" s="188"/>
      <c r="AD44" s="191"/>
      <c r="AE44" s="195"/>
      <c r="AF44" s="195"/>
      <c r="AG44" s="190">
        <v>3</v>
      </c>
      <c r="AH44" s="190">
        <v>3</v>
      </c>
      <c r="AI44" s="190"/>
    </row>
    <row r="45" spans="1:35" s="14" customFormat="1" ht="18" x14ac:dyDescent="0.3">
      <c r="A45" s="1166" t="s">
        <v>74</v>
      </c>
      <c r="B45" s="843" t="s">
        <v>180</v>
      </c>
      <c r="C45" s="839"/>
      <c r="D45" s="627">
        <v>5</v>
      </c>
      <c r="E45" s="627"/>
      <c r="F45" s="628"/>
      <c r="G45" s="1167">
        <v>6</v>
      </c>
      <c r="H45" s="1168">
        <f t="shared" si="17"/>
        <v>180</v>
      </c>
      <c r="I45" s="1102"/>
      <c r="J45" s="1103"/>
      <c r="K45" s="632"/>
      <c r="L45" s="632"/>
      <c r="M45" s="633"/>
      <c r="N45" s="634"/>
      <c r="O45" s="1169">
        <f>H45-J45-N45</f>
        <v>180</v>
      </c>
      <c r="P45" s="430"/>
      <c r="Q45" s="1119"/>
      <c r="R45" s="1120"/>
      <c r="S45" s="1119"/>
      <c r="T45" s="430"/>
      <c r="U45" s="1119"/>
      <c r="V45" s="1120"/>
      <c r="W45" s="1128"/>
      <c r="X45" s="434"/>
      <c r="Y45" s="1128" t="s">
        <v>280</v>
      </c>
      <c r="Z45" s="934">
        <f t="shared" si="12"/>
        <v>0</v>
      </c>
      <c r="AB45" s="187"/>
      <c r="AC45" s="188"/>
      <c r="AD45" s="191"/>
      <c r="AE45" s="195"/>
      <c r="AF45" s="195"/>
      <c r="AG45" s="190"/>
      <c r="AH45" s="190"/>
      <c r="AI45" s="190">
        <v>6</v>
      </c>
    </row>
    <row r="46" spans="1:35" s="14" customFormat="1" ht="18.600000000000001" thickBot="1" x14ac:dyDescent="0.35">
      <c r="A46" s="1170"/>
      <c r="B46" s="1171" t="s">
        <v>75</v>
      </c>
      <c r="C46" s="931">
        <v>5</v>
      </c>
      <c r="D46" s="637"/>
      <c r="E46" s="637"/>
      <c r="F46" s="638"/>
      <c r="G46" s="1172">
        <v>2</v>
      </c>
      <c r="H46" s="1173">
        <f t="shared" si="17"/>
        <v>60</v>
      </c>
      <c r="I46" s="1174"/>
      <c r="J46" s="1175"/>
      <c r="K46" s="642"/>
      <c r="L46" s="642"/>
      <c r="M46" s="643"/>
      <c r="N46" s="644"/>
      <c r="O46" s="711">
        <f>H46-J46-N46</f>
        <v>60</v>
      </c>
      <c r="P46" s="649"/>
      <c r="Q46" s="1155"/>
      <c r="R46" s="1156"/>
      <c r="S46" s="1155"/>
      <c r="T46" s="649"/>
      <c r="U46" s="1155"/>
      <c r="V46" s="1156"/>
      <c r="W46" s="1157"/>
      <c r="X46" s="748"/>
      <c r="Y46" s="1146"/>
      <c r="Z46" s="934">
        <f t="shared" si="12"/>
        <v>0</v>
      </c>
      <c r="AB46" s="187"/>
      <c r="AC46" s="188"/>
      <c r="AD46" s="191"/>
      <c r="AE46" s="12"/>
      <c r="AF46" s="12"/>
      <c r="AG46" s="12"/>
      <c r="AH46" s="12"/>
      <c r="AI46" s="12">
        <v>2</v>
      </c>
    </row>
    <row r="47" spans="1:35" s="14" customFormat="1" ht="18" thickBot="1" x14ac:dyDescent="0.35">
      <c r="A47" s="1958" t="s">
        <v>222</v>
      </c>
      <c r="B47" s="1959"/>
      <c r="C47" s="845">
        <v>10</v>
      </c>
      <c r="D47" s="667">
        <v>18</v>
      </c>
      <c r="E47" s="667"/>
      <c r="F47" s="668">
        <v>1</v>
      </c>
      <c r="G47" s="669">
        <f t="shared" ref="G47:X47" si="18">SUM(G25:G46)</f>
        <v>91</v>
      </c>
      <c r="H47" s="809">
        <f t="shared" si="18"/>
        <v>2730</v>
      </c>
      <c r="I47" s="1266">
        <f t="shared" si="18"/>
        <v>1034</v>
      </c>
      <c r="J47" s="670">
        <f t="shared" si="18"/>
        <v>276</v>
      </c>
      <c r="K47" s="671">
        <f t="shared" si="18"/>
        <v>134</v>
      </c>
      <c r="L47" s="671">
        <f t="shared" si="18"/>
        <v>30</v>
      </c>
      <c r="M47" s="807">
        <f t="shared" si="18"/>
        <v>112</v>
      </c>
      <c r="N47" s="673">
        <f t="shared" si="18"/>
        <v>270</v>
      </c>
      <c r="O47" s="673">
        <f t="shared" si="18"/>
        <v>2184</v>
      </c>
      <c r="P47" s="1267">
        <f t="shared" si="18"/>
        <v>40</v>
      </c>
      <c r="Q47" s="809"/>
      <c r="R47" s="672">
        <f t="shared" si="18"/>
        <v>42</v>
      </c>
      <c r="S47" s="807"/>
      <c r="T47" s="670">
        <f t="shared" si="18"/>
        <v>74</v>
      </c>
      <c r="U47" s="809"/>
      <c r="V47" s="671">
        <f t="shared" si="18"/>
        <v>66</v>
      </c>
      <c r="W47" s="809"/>
      <c r="X47" s="799">
        <f t="shared" si="18"/>
        <v>52</v>
      </c>
      <c r="Y47" s="1268"/>
      <c r="Z47" s="934"/>
      <c r="AB47" s="187"/>
      <c r="AC47" s="188"/>
      <c r="AD47" s="191"/>
      <c r="AE47" s="12"/>
      <c r="AF47" s="12"/>
      <c r="AG47" s="12"/>
      <c r="AH47" s="12"/>
      <c r="AI47" s="12"/>
    </row>
    <row r="48" spans="1:35" s="14" customFormat="1" ht="18" thickBot="1" x14ac:dyDescent="0.35">
      <c r="A48" s="1960" t="s">
        <v>181</v>
      </c>
      <c r="B48" s="1961"/>
      <c r="C48" s="799">
        <f t="shared" ref="C48:X48" si="19">SUM(C22,C47)</f>
        <v>14</v>
      </c>
      <c r="D48" s="670">
        <f t="shared" si="19"/>
        <v>29</v>
      </c>
      <c r="E48" s="670">
        <f t="shared" si="19"/>
        <v>0</v>
      </c>
      <c r="F48" s="809">
        <f t="shared" si="19"/>
        <v>1</v>
      </c>
      <c r="G48" s="717">
        <f t="shared" si="19"/>
        <v>135</v>
      </c>
      <c r="H48" s="806">
        <f t="shared" si="19"/>
        <v>4050</v>
      </c>
      <c r="I48" s="717">
        <f t="shared" si="19"/>
        <v>1450</v>
      </c>
      <c r="J48" s="670">
        <f t="shared" si="19"/>
        <v>414</v>
      </c>
      <c r="K48" s="670">
        <f t="shared" si="19"/>
        <v>192</v>
      </c>
      <c r="L48" s="670">
        <f t="shared" si="19"/>
        <v>32</v>
      </c>
      <c r="M48" s="1269">
        <f t="shared" si="19"/>
        <v>190</v>
      </c>
      <c r="N48" s="670">
        <f t="shared" si="19"/>
        <v>390</v>
      </c>
      <c r="O48" s="717">
        <f t="shared" si="19"/>
        <v>3246</v>
      </c>
      <c r="P48" s="799">
        <f t="shared" si="19"/>
        <v>98</v>
      </c>
      <c r="Q48" s="809"/>
      <c r="R48" s="718">
        <f t="shared" si="19"/>
        <v>90</v>
      </c>
      <c r="S48" s="807"/>
      <c r="T48" s="799">
        <f t="shared" si="19"/>
        <v>92</v>
      </c>
      <c r="U48" s="809"/>
      <c r="V48" s="671">
        <f t="shared" si="19"/>
        <v>72</v>
      </c>
      <c r="W48" s="809"/>
      <c r="X48" s="799">
        <f t="shared" si="19"/>
        <v>60</v>
      </c>
      <c r="Y48" s="1270"/>
      <c r="Z48" s="934"/>
      <c r="AB48" s="187"/>
      <c r="AC48" s="188"/>
      <c r="AD48" s="191"/>
      <c r="AE48" s="12"/>
      <c r="AF48" s="12"/>
      <c r="AG48" s="12"/>
      <c r="AH48" s="12"/>
      <c r="AI48" s="12"/>
    </row>
    <row r="49" spans="1:36" s="14" customFormat="1" ht="18" thickBot="1" x14ac:dyDescent="0.35">
      <c r="A49" s="1962" t="s">
        <v>212</v>
      </c>
      <c r="B49" s="1963"/>
      <c r="C49" s="1963"/>
      <c r="D49" s="1963"/>
      <c r="E49" s="1963"/>
      <c r="F49" s="1963"/>
      <c r="G49" s="1963"/>
      <c r="H49" s="1963"/>
      <c r="I49" s="1963"/>
      <c r="J49" s="1963"/>
      <c r="K49" s="1963"/>
      <c r="L49" s="1963"/>
      <c r="M49" s="1963"/>
      <c r="N49" s="1963"/>
      <c r="O49" s="1963"/>
      <c r="P49" s="1963"/>
      <c r="Q49" s="1963"/>
      <c r="R49" s="1963"/>
      <c r="S49" s="1963"/>
      <c r="T49" s="1963"/>
      <c r="U49" s="1964"/>
      <c r="V49" s="1964"/>
      <c r="W49" s="1964"/>
      <c r="X49" s="1964"/>
      <c r="Y49" s="1177"/>
      <c r="Z49" s="934"/>
      <c r="AB49" s="187"/>
      <c r="AC49" s="188"/>
      <c r="AD49" s="191"/>
      <c r="AE49" s="12"/>
      <c r="AF49" s="12"/>
      <c r="AG49" s="12"/>
      <c r="AH49" s="12"/>
      <c r="AI49" s="12"/>
    </row>
    <row r="50" spans="1:36" s="25" customFormat="1" ht="18" x14ac:dyDescent="0.3">
      <c r="A50" s="1178" t="s">
        <v>187</v>
      </c>
      <c r="B50" s="1965" t="s">
        <v>213</v>
      </c>
      <c r="C50" s="521"/>
      <c r="D50" s="686">
        <v>3</v>
      </c>
      <c r="E50" s="686"/>
      <c r="F50" s="687"/>
      <c r="G50" s="688">
        <v>5</v>
      </c>
      <c r="H50" s="1179">
        <f>G50*30</f>
        <v>150</v>
      </c>
      <c r="I50" s="1159">
        <v>52</v>
      </c>
      <c r="J50" s="1067">
        <v>14</v>
      </c>
      <c r="K50" s="691"/>
      <c r="L50" s="691"/>
      <c r="M50" s="692"/>
      <c r="N50" s="700"/>
      <c r="O50" s="695">
        <f>H50-J50</f>
        <v>136</v>
      </c>
      <c r="P50" s="521"/>
      <c r="Q50" s="1261"/>
      <c r="R50" s="1180"/>
      <c r="S50" s="1261"/>
      <c r="T50" s="1181">
        <v>14</v>
      </c>
      <c r="U50" s="1263" t="s">
        <v>282</v>
      </c>
      <c r="V50" s="1180"/>
      <c r="W50" s="1264"/>
      <c r="X50" s="1182"/>
      <c r="Y50" s="779"/>
      <c r="Z50" s="934">
        <f>I50/H50</f>
        <v>0.34666666666666668</v>
      </c>
      <c r="AA50" s="13" t="str">
        <f>IF(Z50&gt;50%,Z50,"")</f>
        <v/>
      </c>
      <c r="AB50" s="187">
        <f>J50/I50</f>
        <v>0.26923076923076922</v>
      </c>
      <c r="AC50" s="188">
        <f>I50*0.25</f>
        <v>13</v>
      </c>
      <c r="AD50" s="189"/>
      <c r="AE50" s="12"/>
      <c r="AF50" s="12"/>
      <c r="AG50" s="190">
        <v>5</v>
      </c>
      <c r="AH50" s="12"/>
      <c r="AI50" s="12"/>
    </row>
    <row r="51" spans="1:36" s="25" customFormat="1" ht="18" x14ac:dyDescent="0.3">
      <c r="A51" s="1178" t="s">
        <v>188</v>
      </c>
      <c r="B51" s="1966"/>
      <c r="C51" s="521"/>
      <c r="D51" s="686">
        <v>4</v>
      </c>
      <c r="E51" s="686"/>
      <c r="F51" s="687"/>
      <c r="G51" s="688">
        <v>5</v>
      </c>
      <c r="H51" s="1179">
        <f>G51*30</f>
        <v>150</v>
      </c>
      <c r="I51" s="688">
        <v>52</v>
      </c>
      <c r="J51" s="1103">
        <v>14</v>
      </c>
      <c r="K51" s="691"/>
      <c r="L51" s="691"/>
      <c r="M51" s="692"/>
      <c r="N51" s="700"/>
      <c r="O51" s="695">
        <f>H51-J51</f>
        <v>136</v>
      </c>
      <c r="P51" s="521"/>
      <c r="Q51" s="1261"/>
      <c r="R51" s="686"/>
      <c r="S51" s="1261"/>
      <c r="T51" s="684"/>
      <c r="U51" s="1261"/>
      <c r="V51" s="686">
        <v>14</v>
      </c>
      <c r="W51" s="781" t="s">
        <v>282</v>
      </c>
      <c r="X51" s="521"/>
      <c r="Y51" s="779"/>
      <c r="Z51" s="934">
        <f>I51/H51</f>
        <v>0.34666666666666668</v>
      </c>
      <c r="AA51" s="13" t="str">
        <f>IF(Z51&gt;50%,Z51,"")</f>
        <v/>
      </c>
      <c r="AB51" s="187">
        <f>J51/I51</f>
        <v>0.26923076923076922</v>
      </c>
      <c r="AC51" s="188">
        <f>I51*0.25</f>
        <v>13</v>
      </c>
      <c r="AD51" s="189"/>
      <c r="AE51" s="12"/>
      <c r="AF51" s="12"/>
      <c r="AG51" s="190"/>
      <c r="AH51" s="12">
        <v>5</v>
      </c>
      <c r="AI51" s="12"/>
    </row>
    <row r="52" spans="1:36" s="25" customFormat="1" ht="18.600000000000001" thickBot="1" x14ac:dyDescent="0.35">
      <c r="A52" s="1183" t="s">
        <v>189</v>
      </c>
      <c r="B52" s="1967"/>
      <c r="C52" s="701"/>
      <c r="D52" s="703">
        <v>5</v>
      </c>
      <c r="E52" s="703"/>
      <c r="F52" s="704"/>
      <c r="G52" s="705">
        <v>5</v>
      </c>
      <c r="H52" s="1184">
        <f>G52*30</f>
        <v>150</v>
      </c>
      <c r="I52" s="1185">
        <v>52</v>
      </c>
      <c r="J52" s="1103">
        <v>14</v>
      </c>
      <c r="K52" s="708"/>
      <c r="L52" s="708"/>
      <c r="M52" s="709"/>
      <c r="N52" s="710"/>
      <c r="O52" s="711">
        <f>H52-J52</f>
        <v>136</v>
      </c>
      <c r="P52" s="701"/>
      <c r="Q52" s="1262"/>
      <c r="R52" s="703"/>
      <c r="S52" s="1262"/>
      <c r="T52" s="1186"/>
      <c r="U52" s="1262"/>
      <c r="V52" s="703"/>
      <c r="W52" s="782"/>
      <c r="X52" s="701">
        <v>14</v>
      </c>
      <c r="Y52" s="780" t="s">
        <v>282</v>
      </c>
      <c r="Z52" s="934">
        <f>I52/H52</f>
        <v>0.34666666666666668</v>
      </c>
      <c r="AA52" s="13" t="str">
        <f>IF(Z52&gt;50%,Z52,"")</f>
        <v/>
      </c>
      <c r="AB52" s="187">
        <f>J52/I52</f>
        <v>0.26923076923076922</v>
      </c>
      <c r="AC52" s="188">
        <f>I52*0.25</f>
        <v>13</v>
      </c>
      <c r="AD52" s="189"/>
      <c r="AE52" s="12"/>
      <c r="AF52" s="12"/>
      <c r="AG52" s="12"/>
      <c r="AH52" s="190"/>
      <c r="AI52" s="190">
        <v>5</v>
      </c>
    </row>
    <row r="53" spans="1:36" s="25" customFormat="1" ht="18" thickBot="1" x14ac:dyDescent="0.35">
      <c r="A53" s="1706" t="s">
        <v>182</v>
      </c>
      <c r="B53" s="1708"/>
      <c r="C53" s="713">
        <f>SUM(C50+C51+C52)</f>
        <v>0</v>
      </c>
      <c r="D53" s="713">
        <v>3</v>
      </c>
      <c r="E53" s="713">
        <f t="shared" ref="E53:X53" si="20">SUM(E50+E51+E52)</f>
        <v>0</v>
      </c>
      <c r="F53" s="1248">
        <f t="shared" si="20"/>
        <v>0</v>
      </c>
      <c r="G53" s="1271">
        <f t="shared" si="20"/>
        <v>15</v>
      </c>
      <c r="H53" s="1248">
        <f t="shared" si="20"/>
        <v>450</v>
      </c>
      <c r="I53" s="1271">
        <f t="shared" si="20"/>
        <v>156</v>
      </c>
      <c r="J53" s="713">
        <f t="shared" si="20"/>
        <v>42</v>
      </c>
      <c r="K53" s="713">
        <f t="shared" si="20"/>
        <v>0</v>
      </c>
      <c r="L53" s="713">
        <f t="shared" si="20"/>
        <v>0</v>
      </c>
      <c r="M53" s="713">
        <f t="shared" si="20"/>
        <v>0</v>
      </c>
      <c r="N53" s="713">
        <f t="shared" si="20"/>
        <v>0</v>
      </c>
      <c r="O53" s="1248">
        <f t="shared" si="20"/>
        <v>408</v>
      </c>
      <c r="P53" s="1272">
        <f t="shared" si="20"/>
        <v>0</v>
      </c>
      <c r="Q53" s="722"/>
      <c r="R53" s="713">
        <f t="shared" si="20"/>
        <v>0</v>
      </c>
      <c r="S53" s="1248"/>
      <c r="T53" s="1272">
        <f t="shared" si="20"/>
        <v>14</v>
      </c>
      <c r="U53" s="1248"/>
      <c r="V53" s="713">
        <f t="shared" si="20"/>
        <v>14</v>
      </c>
      <c r="W53" s="1265"/>
      <c r="X53" s="713">
        <f t="shared" si="20"/>
        <v>14</v>
      </c>
      <c r="Y53" s="1249"/>
      <c r="AC53" s="196"/>
      <c r="AD53" s="196"/>
      <c r="AE53" s="197">
        <f>SUM(AE10:AE52)</f>
        <v>30</v>
      </c>
      <c r="AF53" s="197">
        <f>SUM(AF10:AF52)</f>
        <v>30</v>
      </c>
      <c r="AG53" s="197">
        <f>SUM(AG10:AG52)</f>
        <v>30</v>
      </c>
      <c r="AH53" s="197">
        <f>SUM(AH10:AH52)</f>
        <v>30</v>
      </c>
      <c r="AI53" s="197">
        <f>SUM(AI10:AI52)</f>
        <v>30</v>
      </c>
    </row>
    <row r="54" spans="1:36" s="25" customFormat="1" ht="36.6" customHeight="1" thickBot="1" x14ac:dyDescent="0.35">
      <c r="A54" s="1968" t="s">
        <v>76</v>
      </c>
      <c r="B54" s="1969"/>
      <c r="C54" s="1187"/>
      <c r="D54" s="1188"/>
      <c r="E54" s="1188"/>
      <c r="F54" s="1188"/>
      <c r="G54" s="1189"/>
      <c r="H54" s="1190">
        <f>H53/H56</f>
        <v>0.1</v>
      </c>
      <c r="I54" s="1189"/>
      <c r="J54" s="1191"/>
      <c r="K54" s="1188"/>
      <c r="L54" s="1188"/>
      <c r="M54" s="1192"/>
      <c r="N54" s="1188"/>
      <c r="O54" s="1193"/>
      <c r="P54" s="1191"/>
      <c r="Q54" s="1273">
        <f>'НП зфн ФМБ G13 ХТ'!Q48</f>
        <v>0</v>
      </c>
      <c r="R54" s="1188"/>
      <c r="S54" s="1194"/>
      <c r="T54" s="1187"/>
      <c r="U54" s="1194"/>
      <c r="V54" s="1192"/>
      <c r="W54" s="1195"/>
      <c r="X54" s="1187"/>
      <c r="Y54" s="1196"/>
      <c r="AC54" s="196"/>
      <c r="AD54" s="196"/>
      <c r="AE54" s="27"/>
      <c r="AF54" s="27"/>
      <c r="AG54" s="28"/>
      <c r="AH54" s="26"/>
      <c r="AI54" s="26"/>
    </row>
    <row r="55" spans="1:36" s="14" customFormat="1" ht="18" thickBot="1" x14ac:dyDescent="0.35">
      <c r="A55" s="1970" t="s">
        <v>77</v>
      </c>
      <c r="B55" s="1971"/>
      <c r="C55" s="1972"/>
      <c r="D55" s="1972"/>
      <c r="E55" s="1972"/>
      <c r="F55" s="1972"/>
      <c r="G55" s="1972"/>
      <c r="H55" s="1972"/>
      <c r="I55" s="1972"/>
      <c r="J55" s="1972"/>
      <c r="K55" s="1972"/>
      <c r="L55" s="1972"/>
      <c r="M55" s="1972"/>
      <c r="N55" s="1972"/>
      <c r="O55" s="1972"/>
      <c r="P55" s="1972"/>
      <c r="Q55" s="1972"/>
      <c r="R55" s="1972"/>
      <c r="S55" s="1972"/>
      <c r="T55" s="1972"/>
      <c r="U55" s="1972"/>
      <c r="V55" s="1972"/>
      <c r="W55" s="1972"/>
      <c r="X55" s="1972"/>
      <c r="Y55" s="1197"/>
      <c r="AC55" s="191"/>
      <c r="AD55" s="191"/>
      <c r="AE55" s="27"/>
      <c r="AF55" s="27"/>
      <c r="AG55" s="28"/>
      <c r="AH55" s="27"/>
      <c r="AI55" s="27"/>
    </row>
    <row r="56" spans="1:36" s="14" customFormat="1" ht="18" thickBot="1" x14ac:dyDescent="0.35">
      <c r="A56" s="1198"/>
      <c r="B56" s="1199"/>
      <c r="C56" s="1176">
        <f t="shared" ref="C56:J56" si="21">SUM(C48,C53)</f>
        <v>14</v>
      </c>
      <c r="D56" s="1176">
        <f t="shared" si="21"/>
        <v>32</v>
      </c>
      <c r="E56" s="1176">
        <f t="shared" si="21"/>
        <v>0</v>
      </c>
      <c r="F56" s="1176">
        <f t="shared" si="21"/>
        <v>1</v>
      </c>
      <c r="G56" s="1200">
        <f t="shared" si="21"/>
        <v>150</v>
      </c>
      <c r="H56" s="1200">
        <f t="shared" si="21"/>
        <v>4500</v>
      </c>
      <c r="I56" s="1201">
        <f t="shared" si="21"/>
        <v>1606</v>
      </c>
      <c r="J56" s="1200">
        <f t="shared" si="21"/>
        <v>456</v>
      </c>
      <c r="K56" s="1202"/>
      <c r="L56" s="1202"/>
      <c r="M56" s="1203"/>
      <c r="N56" s="1200">
        <f t="shared" ref="N56:X56" si="22">SUM(N48,N53)</f>
        <v>390</v>
      </c>
      <c r="O56" s="1200">
        <f t="shared" si="22"/>
        <v>3654</v>
      </c>
      <c r="P56" s="1204">
        <f t="shared" si="22"/>
        <v>98</v>
      </c>
      <c r="Q56" s="1205"/>
      <c r="R56" s="1206">
        <f t="shared" si="22"/>
        <v>90</v>
      </c>
      <c r="S56" s="1176"/>
      <c r="T56" s="1204">
        <f t="shared" si="22"/>
        <v>106</v>
      </c>
      <c r="U56" s="1206"/>
      <c r="V56" s="1203">
        <f t="shared" si="22"/>
        <v>86</v>
      </c>
      <c r="W56" s="1176"/>
      <c r="X56" s="1202">
        <f t="shared" si="22"/>
        <v>74</v>
      </c>
      <c r="Y56" s="1207"/>
      <c r="Z56" s="31">
        <f>SUM(P56:X56)</f>
        <v>454</v>
      </c>
      <c r="AC56" s="191"/>
      <c r="AD56" s="191"/>
      <c r="AE56" s="8"/>
      <c r="AF56" s="8"/>
      <c r="AG56" s="30"/>
      <c r="AH56" s="27"/>
      <c r="AI56" s="27"/>
    </row>
    <row r="57" spans="1:36" s="14" customFormat="1" ht="18" x14ac:dyDescent="0.3">
      <c r="A57" s="1208"/>
      <c r="B57" s="733"/>
      <c r="C57" s="1924" t="s">
        <v>78</v>
      </c>
      <c r="D57" s="1925"/>
      <c r="E57" s="1925"/>
      <c r="F57" s="1925"/>
      <c r="G57" s="1925"/>
      <c r="H57" s="1925"/>
      <c r="I57" s="1925"/>
      <c r="J57" s="1925"/>
      <c r="K57" s="1925"/>
      <c r="L57" s="1925"/>
      <c r="M57" s="1925"/>
      <c r="N57" s="1926"/>
      <c r="O57" s="1926"/>
      <c r="P57" s="430">
        <v>3</v>
      </c>
      <c r="Q57" s="1164"/>
      <c r="R57" s="1164">
        <v>3</v>
      </c>
      <c r="S57" s="432"/>
      <c r="T57" s="625">
        <v>2</v>
      </c>
      <c r="U57" s="624"/>
      <c r="V57" s="624">
        <v>4</v>
      </c>
      <c r="W57" s="1209"/>
      <c r="X57" s="624">
        <v>2</v>
      </c>
      <c r="Y57" s="1210"/>
      <c r="Z57" s="31">
        <f>SUM(P57:X57)</f>
        <v>14</v>
      </c>
      <c r="AC57" s="191"/>
      <c r="AD57" s="191"/>
      <c r="AE57" s="27"/>
      <c r="AF57" s="27"/>
      <c r="AG57" s="28"/>
      <c r="AH57" s="27"/>
      <c r="AI57" s="27"/>
    </row>
    <row r="58" spans="1:36" s="9" customFormat="1" ht="18" x14ac:dyDescent="0.3">
      <c r="A58" s="1211"/>
      <c r="B58" s="733"/>
      <c r="C58" s="1924" t="s">
        <v>79</v>
      </c>
      <c r="D58" s="1925"/>
      <c r="E58" s="1925"/>
      <c r="F58" s="1925"/>
      <c r="G58" s="1925"/>
      <c r="H58" s="1925"/>
      <c r="I58" s="1925"/>
      <c r="J58" s="1925"/>
      <c r="K58" s="1925"/>
      <c r="L58" s="1925"/>
      <c r="M58" s="1925"/>
      <c r="N58" s="1926"/>
      <c r="O58" s="1926"/>
      <c r="P58" s="740">
        <v>6</v>
      </c>
      <c r="Q58" s="1122"/>
      <c r="R58" s="1122">
        <v>7</v>
      </c>
      <c r="S58" s="436"/>
      <c r="T58" s="430">
        <v>8</v>
      </c>
      <c r="U58" s="434"/>
      <c r="V58" s="434">
        <v>5</v>
      </c>
      <c r="W58" s="743"/>
      <c r="X58" s="434">
        <v>6</v>
      </c>
      <c r="Y58" s="744"/>
      <c r="Z58" s="31">
        <f>SUM(P58:X58)</f>
        <v>32</v>
      </c>
      <c r="AC58" s="10"/>
      <c r="AD58" s="10"/>
      <c r="AE58" s="32"/>
      <c r="AF58" s="32"/>
      <c r="AG58" s="33"/>
      <c r="AH58" s="8"/>
      <c r="AI58" s="8"/>
    </row>
    <row r="59" spans="1:36" s="14" customFormat="1" ht="18" x14ac:dyDescent="0.3">
      <c r="A59" s="1211"/>
      <c r="B59" s="733"/>
      <c r="C59" s="1924" t="s">
        <v>80</v>
      </c>
      <c r="D59" s="1925"/>
      <c r="E59" s="1925"/>
      <c r="F59" s="1925"/>
      <c r="G59" s="1925"/>
      <c r="H59" s="1925"/>
      <c r="I59" s="1925"/>
      <c r="J59" s="1925"/>
      <c r="K59" s="1925"/>
      <c r="L59" s="1925"/>
      <c r="M59" s="1925"/>
      <c r="N59" s="1926"/>
      <c r="O59" s="1926"/>
      <c r="P59" s="747"/>
      <c r="Q59" s="1212"/>
      <c r="R59" s="1142"/>
      <c r="S59" s="1212"/>
      <c r="T59" s="747"/>
      <c r="U59" s="1212"/>
      <c r="V59" s="1142"/>
      <c r="W59" s="749"/>
      <c r="X59" s="748"/>
      <c r="Y59" s="1213"/>
      <c r="Z59" s="31">
        <f>SUM(P59:X59)</f>
        <v>0</v>
      </c>
      <c r="AC59" s="191"/>
      <c r="AD59" s="191"/>
      <c r="AE59" s="32"/>
      <c r="AF59" s="32"/>
      <c r="AG59" s="33"/>
      <c r="AH59" s="27"/>
      <c r="AI59" s="27"/>
    </row>
    <row r="60" spans="1:36" s="14" customFormat="1" ht="18.600000000000001" thickBot="1" x14ac:dyDescent="0.35">
      <c r="A60" s="1211"/>
      <c r="B60" s="733"/>
      <c r="C60" s="1927" t="s">
        <v>81</v>
      </c>
      <c r="D60" s="1928"/>
      <c r="E60" s="1928"/>
      <c r="F60" s="1928"/>
      <c r="G60" s="1928"/>
      <c r="H60" s="1928"/>
      <c r="I60" s="1928"/>
      <c r="J60" s="1928"/>
      <c r="K60" s="1928"/>
      <c r="L60" s="1928"/>
      <c r="M60" s="1928"/>
      <c r="N60" s="1929"/>
      <c r="O60" s="1929"/>
      <c r="P60" s="649"/>
      <c r="Q60" s="1214"/>
      <c r="R60" s="1156"/>
      <c r="S60" s="1214"/>
      <c r="T60" s="649"/>
      <c r="U60" s="1214"/>
      <c r="V60" s="1156"/>
      <c r="W60" s="751"/>
      <c r="X60" s="646">
        <v>1</v>
      </c>
      <c r="Y60" s="750"/>
      <c r="Z60" s="31">
        <f>SUM(P60:X60)</f>
        <v>1</v>
      </c>
      <c r="AC60" s="191"/>
      <c r="AD60" s="191"/>
      <c r="AE60" s="34"/>
      <c r="AF60" s="32"/>
      <c r="AG60" s="33"/>
      <c r="AH60" s="27"/>
      <c r="AI60" s="27"/>
    </row>
    <row r="61" spans="1:36" s="14" customFormat="1" ht="18" x14ac:dyDescent="0.3">
      <c r="A61" s="1211"/>
      <c r="B61" s="202"/>
      <c r="C61" s="752"/>
      <c r="D61" s="752"/>
      <c r="E61" s="752"/>
      <c r="F61" s="752"/>
      <c r="G61" s="752"/>
      <c r="H61" s="752"/>
      <c r="I61" s="752"/>
      <c r="J61" s="752"/>
      <c r="K61" s="752"/>
      <c r="L61" s="752"/>
      <c r="M61" s="752"/>
      <c r="N61" s="752"/>
      <c r="O61" s="752"/>
      <c r="P61" s="436"/>
      <c r="Q61" s="436"/>
      <c r="R61" s="436"/>
      <c r="S61" s="436"/>
      <c r="T61" s="436"/>
      <c r="U61" s="436"/>
      <c r="V61" s="436"/>
      <c r="W61" s="436"/>
      <c r="X61" s="436"/>
      <c r="Y61" s="1215"/>
      <c r="Z61" s="31"/>
      <c r="AC61" s="191"/>
      <c r="AD61" s="191"/>
      <c r="AE61" s="34"/>
      <c r="AF61" s="32"/>
      <c r="AG61" s="33"/>
      <c r="AH61" s="27"/>
      <c r="AI61" s="27"/>
    </row>
    <row r="62" spans="1:36" s="32" customFormat="1" ht="17.399999999999999" x14ac:dyDescent="0.3">
      <c r="A62" s="1216"/>
      <c r="B62" s="755"/>
      <c r="C62" s="755"/>
      <c r="D62" s="755"/>
      <c r="E62" s="755"/>
      <c r="F62" s="755"/>
      <c r="G62" s="755"/>
      <c r="H62" s="755"/>
      <c r="I62" s="755"/>
      <c r="J62" s="755"/>
      <c r="K62" s="755"/>
      <c r="L62" s="755"/>
      <c r="M62" s="755"/>
      <c r="N62" s="755"/>
      <c r="O62" s="755"/>
      <c r="P62" s="755"/>
      <c r="Q62" s="755"/>
      <c r="R62" s="755"/>
      <c r="S62" s="755"/>
      <c r="T62" s="755"/>
      <c r="U62" s="755"/>
      <c r="V62" s="755"/>
      <c r="W62" s="755"/>
      <c r="X62" s="755"/>
      <c r="Y62" s="1217"/>
      <c r="Z62" s="6"/>
      <c r="AA62" s="35"/>
      <c r="AB62" s="35"/>
      <c r="AC62" s="198"/>
      <c r="AD62" s="198"/>
      <c r="AG62" s="33"/>
      <c r="AJ62" s="36"/>
    </row>
    <row r="63" spans="1:36" s="32" customFormat="1" ht="17.399999999999999" x14ac:dyDescent="0.3">
      <c r="A63" s="1930" t="s">
        <v>82</v>
      </c>
      <c r="B63" s="1700"/>
      <c r="C63" s="1700"/>
      <c r="D63" s="1700"/>
      <c r="E63" s="1700"/>
      <c r="F63" s="1700"/>
      <c r="G63" s="1700"/>
      <c r="H63" s="1700"/>
      <c r="I63" s="1700"/>
      <c r="J63" s="1700"/>
      <c r="K63" s="1700"/>
      <c r="L63" s="1700"/>
      <c r="M63" s="1700"/>
      <c r="N63" s="1700"/>
      <c r="O63" s="1700"/>
      <c r="P63" s="1700"/>
      <c r="Q63" s="1700"/>
      <c r="R63" s="1700"/>
      <c r="S63" s="1700"/>
      <c r="T63" s="1700"/>
      <c r="U63" s="1700"/>
      <c r="V63" s="1700"/>
      <c r="W63" s="1700"/>
      <c r="X63" s="1700"/>
      <c r="Y63" s="953"/>
      <c r="AC63" s="33"/>
      <c r="AD63" s="33"/>
      <c r="AG63" s="33"/>
    </row>
    <row r="64" spans="1:36" s="32" customFormat="1" ht="17.399999999999999" x14ac:dyDescent="0.3">
      <c r="A64" s="1241"/>
      <c r="B64" s="930"/>
      <c r="C64" s="930"/>
      <c r="D64" s="930"/>
      <c r="E64" s="930"/>
      <c r="F64" s="930"/>
      <c r="G64" s="930"/>
      <c r="H64" s="930"/>
      <c r="I64" s="930"/>
      <c r="J64" s="930"/>
      <c r="K64" s="930"/>
      <c r="L64" s="930"/>
      <c r="M64" s="930"/>
      <c r="N64" s="930"/>
      <c r="O64" s="930"/>
      <c r="P64" s="930"/>
      <c r="Q64" s="930"/>
      <c r="R64" s="930"/>
      <c r="S64" s="930"/>
      <c r="T64" s="930"/>
      <c r="U64" s="930"/>
      <c r="V64" s="930"/>
      <c r="W64" s="930"/>
      <c r="X64" s="930"/>
      <c r="Y64" s="953"/>
      <c r="AC64" s="33"/>
      <c r="AD64" s="33"/>
      <c r="AG64" s="33"/>
    </row>
    <row r="65" spans="1:35" s="32" customFormat="1" ht="18" thickBot="1" x14ac:dyDescent="0.35">
      <c r="A65" s="1241"/>
      <c r="B65" s="930"/>
      <c r="C65" s="930"/>
      <c r="D65" s="930"/>
      <c r="E65" s="930"/>
      <c r="O65" s="930"/>
      <c r="P65" s="930"/>
      <c r="Q65" s="930"/>
      <c r="R65" s="930"/>
      <c r="S65" s="930"/>
      <c r="T65" s="930"/>
      <c r="U65" s="930"/>
      <c r="V65" s="930"/>
      <c r="W65" s="930"/>
      <c r="X65" s="930"/>
      <c r="Y65" s="953"/>
      <c r="AC65" s="33"/>
      <c r="AD65" s="33"/>
      <c r="AG65" s="33"/>
    </row>
    <row r="66" spans="1:35" s="32" customFormat="1" ht="18.600000000000001" customHeight="1" thickBot="1" x14ac:dyDescent="0.35">
      <c r="A66" s="1243" t="s">
        <v>83</v>
      </c>
      <c r="B66" s="1936" t="s">
        <v>84</v>
      </c>
      <c r="C66" s="1936"/>
      <c r="D66" s="1936"/>
      <c r="E66" s="758"/>
      <c r="F66" s="1242" t="s">
        <v>83</v>
      </c>
      <c r="G66" s="1934" t="s">
        <v>85</v>
      </c>
      <c r="H66" s="1934"/>
      <c r="I66" s="1934"/>
      <c r="J66" s="1934"/>
      <c r="K66" s="1934"/>
      <c r="L66" s="1934"/>
      <c r="M66" s="1934"/>
      <c r="N66" s="1934"/>
      <c r="O66" s="1934"/>
      <c r="P66" s="1934"/>
      <c r="Q66" s="758"/>
      <c r="R66" s="1239" t="s">
        <v>83</v>
      </c>
      <c r="S66" s="1931" t="s">
        <v>86</v>
      </c>
      <c r="T66" s="1932"/>
      <c r="U66" s="1932"/>
      <c r="V66" s="1932"/>
      <c r="W66" s="1932"/>
      <c r="X66" s="1932"/>
      <c r="Y66" s="1933"/>
      <c r="AC66" s="33"/>
      <c r="AD66" s="33"/>
      <c r="AG66" s="33"/>
    </row>
    <row r="67" spans="1:35" s="32" customFormat="1" ht="18.600000000000001" customHeight="1" thickBot="1" x14ac:dyDescent="0.4">
      <c r="A67" s="1244" t="s">
        <v>87</v>
      </c>
      <c r="B67" s="1914" t="s">
        <v>295</v>
      </c>
      <c r="C67" s="1914"/>
      <c r="D67" s="1914"/>
      <c r="E67" s="775"/>
      <c r="F67" s="1218" t="s">
        <v>87</v>
      </c>
      <c r="G67" s="1935" t="s">
        <v>295</v>
      </c>
      <c r="H67" s="1935"/>
      <c r="I67" s="1935"/>
      <c r="J67" s="1935"/>
      <c r="K67" s="1935"/>
      <c r="L67" s="1935"/>
      <c r="M67" s="1935"/>
      <c r="N67" s="1935"/>
      <c r="O67" s="1935"/>
      <c r="P67" s="1935"/>
      <c r="Q67" s="202"/>
      <c r="R67" s="1240"/>
      <c r="S67" s="1920"/>
      <c r="T67" s="1920"/>
      <c r="U67" s="1920"/>
      <c r="V67" s="1920"/>
      <c r="W67" s="1920"/>
      <c r="X67" s="1920"/>
      <c r="Y67" s="1921"/>
      <c r="AC67" s="33"/>
      <c r="AD67" s="33"/>
      <c r="AG67" s="33"/>
    </row>
    <row r="68" spans="1:35" s="32" customFormat="1" ht="18.600000000000001" customHeight="1" thickBot="1" x14ac:dyDescent="0.4">
      <c r="A68" s="1244">
        <v>203</v>
      </c>
      <c r="B68" s="1914" t="s">
        <v>88</v>
      </c>
      <c r="C68" s="1914"/>
      <c r="D68" s="1914"/>
      <c r="E68" s="775"/>
      <c r="F68" s="1219" t="s">
        <v>89</v>
      </c>
      <c r="G68" s="1935" t="s">
        <v>90</v>
      </c>
      <c r="H68" s="1935"/>
      <c r="I68" s="1935"/>
      <c r="J68" s="1935"/>
      <c r="K68" s="1935"/>
      <c r="L68" s="1935"/>
      <c r="M68" s="1935"/>
      <c r="N68" s="1935"/>
      <c r="O68" s="1935"/>
      <c r="P68" s="1935"/>
      <c r="Q68" s="202"/>
      <c r="R68" s="1240"/>
      <c r="S68" s="1920"/>
      <c r="T68" s="1920"/>
      <c r="U68" s="1920"/>
      <c r="V68" s="1920"/>
      <c r="W68" s="1920"/>
      <c r="X68" s="1920"/>
      <c r="Y68" s="1921"/>
      <c r="AC68" s="33"/>
      <c r="AD68" s="33"/>
      <c r="AG68" s="33"/>
    </row>
    <row r="69" spans="1:35" s="32" customFormat="1" ht="18.600000000000001" customHeight="1" thickBot="1" x14ac:dyDescent="0.4">
      <c r="A69" s="1244">
        <v>102</v>
      </c>
      <c r="B69" s="1914" t="s">
        <v>91</v>
      </c>
      <c r="C69" s="1914"/>
      <c r="D69" s="1914"/>
      <c r="E69" s="775"/>
      <c r="F69" s="1218" t="s">
        <v>92</v>
      </c>
      <c r="G69" s="1935" t="s">
        <v>93</v>
      </c>
      <c r="H69" s="1935"/>
      <c r="I69" s="1935"/>
      <c r="J69" s="1935"/>
      <c r="K69" s="1935"/>
      <c r="L69" s="1935"/>
      <c r="M69" s="1935"/>
      <c r="N69" s="1935"/>
      <c r="O69" s="1935"/>
      <c r="P69" s="1935"/>
      <c r="Q69" s="202"/>
      <c r="R69" s="1240"/>
      <c r="S69" s="1920"/>
      <c r="T69" s="1920"/>
      <c r="U69" s="1920"/>
      <c r="V69" s="1920"/>
      <c r="W69" s="1920"/>
      <c r="X69" s="1920"/>
      <c r="Y69" s="1921"/>
      <c r="AC69" s="33"/>
      <c r="AD69" s="33"/>
      <c r="AG69" s="33"/>
    </row>
    <row r="70" spans="1:35" s="32" customFormat="1" ht="18.600000000000001" customHeight="1" thickBot="1" x14ac:dyDescent="0.4">
      <c r="A70" s="1244" t="s">
        <v>94</v>
      </c>
      <c r="B70" s="1914" t="s">
        <v>95</v>
      </c>
      <c r="C70" s="1914"/>
      <c r="D70" s="1914"/>
      <c r="E70" s="775"/>
      <c r="F70" s="1220" t="s">
        <v>96</v>
      </c>
      <c r="G70" s="1935" t="s">
        <v>97</v>
      </c>
      <c r="H70" s="1935"/>
      <c r="I70" s="1935"/>
      <c r="J70" s="1935"/>
      <c r="K70" s="1935"/>
      <c r="L70" s="1935"/>
      <c r="M70" s="1935"/>
      <c r="N70" s="1935"/>
      <c r="O70" s="1935"/>
      <c r="P70" s="1935"/>
      <c r="Q70" s="202"/>
      <c r="R70" s="836"/>
      <c r="S70" s="1922"/>
      <c r="T70" s="1922"/>
      <c r="U70" s="1922"/>
      <c r="V70" s="1922"/>
      <c r="W70" s="1922"/>
      <c r="X70" s="1922"/>
      <c r="Y70" s="1923"/>
      <c r="AC70" s="33"/>
      <c r="AD70" s="33"/>
      <c r="AG70" s="33"/>
    </row>
    <row r="71" spans="1:35" ht="18" x14ac:dyDescent="0.35">
      <c r="A71" s="1221"/>
      <c r="B71" s="772"/>
      <c r="C71" s="774"/>
      <c r="D71" s="932"/>
      <c r="E71" s="932"/>
      <c r="F71" s="932"/>
      <c r="G71" s="932"/>
      <c r="H71" s="932"/>
      <c r="I71" s="932"/>
      <c r="J71" s="932"/>
      <c r="K71" s="932"/>
      <c r="L71" s="1222"/>
      <c r="M71" s="1223"/>
      <c r="N71" s="1222"/>
      <c r="O71" s="1222"/>
      <c r="P71" s="932"/>
      <c r="Q71" s="932"/>
      <c r="R71" s="932"/>
      <c r="S71" s="932"/>
      <c r="T71" s="932"/>
      <c r="U71" s="932"/>
      <c r="V71" s="932"/>
      <c r="W71" s="932"/>
      <c r="X71" s="932"/>
      <c r="Y71" s="1224"/>
      <c r="Z71" s="32"/>
      <c r="AA71" s="32"/>
      <c r="AB71" s="32"/>
      <c r="AC71" s="33"/>
      <c r="AD71" s="33"/>
      <c r="AE71" s="32"/>
      <c r="AF71" s="32"/>
      <c r="AH71" s="32"/>
      <c r="AI71" s="32"/>
    </row>
    <row r="72" spans="1:35" s="42" customFormat="1" ht="18" x14ac:dyDescent="0.35">
      <c r="A72" s="37"/>
      <c r="B72" s="928"/>
      <c r="C72" s="1940" t="s">
        <v>98</v>
      </c>
      <c r="D72" s="1940"/>
      <c r="E72" s="1940"/>
      <c r="F72" s="1940"/>
      <c r="G72" s="1940"/>
      <c r="H72" s="1940"/>
      <c r="I72" s="1940"/>
      <c r="J72" s="1940"/>
      <c r="K72" s="1940"/>
      <c r="L72" s="1940"/>
      <c r="M72" s="38"/>
      <c r="N72" s="1941" t="s">
        <v>98</v>
      </c>
      <c r="O72" s="1941"/>
      <c r="P72" s="1941"/>
      <c r="Q72" s="1941"/>
      <c r="R72" s="1941"/>
      <c r="S72" s="1941"/>
      <c r="T72" s="1941"/>
      <c r="U72" s="933"/>
      <c r="V72" s="39"/>
      <c r="W72" s="39"/>
      <c r="X72" s="39"/>
      <c r="Y72" s="1225"/>
      <c r="Z72" s="40"/>
      <c r="AA72" s="41"/>
      <c r="AB72" s="41"/>
      <c r="AC72" s="199"/>
      <c r="AD72" s="199"/>
      <c r="AE72" s="41"/>
      <c r="AG72" s="200"/>
    </row>
    <row r="73" spans="1:35" s="45" customFormat="1" ht="18" x14ac:dyDescent="0.35">
      <c r="A73" s="37"/>
      <c r="B73" s="929"/>
      <c r="C73" s="1938" t="s">
        <v>99</v>
      </c>
      <c r="D73" s="1938"/>
      <c r="E73" s="1938"/>
      <c r="F73" s="1938"/>
      <c r="G73" s="1938"/>
      <c r="H73" s="1938"/>
      <c r="I73" s="1938"/>
      <c r="J73" s="1938"/>
      <c r="K73" s="1938"/>
      <c r="L73" s="1938"/>
      <c r="M73" s="44"/>
      <c r="N73" s="1942" t="s">
        <v>214</v>
      </c>
      <c r="O73" s="1942"/>
      <c r="P73" s="1942"/>
      <c r="Q73" s="1942"/>
      <c r="R73" s="1942"/>
      <c r="S73" s="1942"/>
      <c r="T73" s="1942"/>
      <c r="U73" s="1942"/>
      <c r="V73" s="1942"/>
      <c r="W73" s="1942"/>
      <c r="X73" s="1942"/>
      <c r="Y73" s="936"/>
      <c r="Z73" s="40"/>
      <c r="AA73" s="40"/>
      <c r="AB73" s="40"/>
      <c r="AC73" s="201"/>
      <c r="AD73" s="201"/>
      <c r="AE73" s="40"/>
      <c r="AG73" s="46"/>
    </row>
    <row r="74" spans="1:35" s="45" customFormat="1" ht="18" x14ac:dyDescent="0.35">
      <c r="A74" s="37"/>
      <c r="B74" s="1226"/>
      <c r="C74" s="1943" t="s">
        <v>102</v>
      </c>
      <c r="D74" s="1943"/>
      <c r="E74" s="1943"/>
      <c r="F74" s="1943"/>
      <c r="G74" s="1943"/>
      <c r="H74" s="1943"/>
      <c r="I74" s="1943"/>
      <c r="J74" s="1943"/>
      <c r="K74" s="1943"/>
      <c r="L74" s="1943"/>
      <c r="M74" s="44"/>
      <c r="N74" s="1944"/>
      <c r="O74" s="1944"/>
      <c r="P74" s="1944"/>
      <c r="Q74" s="1944"/>
      <c r="R74" s="1944"/>
      <c r="S74" s="1944"/>
      <c r="T74" s="1944"/>
      <c r="U74" s="1944"/>
      <c r="V74" s="1944"/>
      <c r="W74" s="1944"/>
      <c r="X74" s="1944"/>
      <c r="Y74" s="937"/>
      <c r="Z74" s="40"/>
      <c r="AA74" s="40"/>
      <c r="AB74" s="40"/>
      <c r="AC74" s="201"/>
      <c r="AD74" s="201"/>
      <c r="AE74" s="40"/>
      <c r="AG74" s="46"/>
    </row>
    <row r="75" spans="1:35" s="45" customFormat="1" ht="18" x14ac:dyDescent="0.35">
      <c r="A75" s="37"/>
      <c r="B75" s="47"/>
      <c r="C75" s="1943"/>
      <c r="D75" s="1943"/>
      <c r="E75" s="1943"/>
      <c r="F75" s="1943"/>
      <c r="G75" s="1943"/>
      <c r="H75" s="1943"/>
      <c r="I75" s="1943"/>
      <c r="J75" s="1943"/>
      <c r="K75" s="1943"/>
      <c r="L75" s="1943"/>
      <c r="M75" s="44"/>
      <c r="N75" s="1942" t="s">
        <v>215</v>
      </c>
      <c r="O75" s="1942"/>
      <c r="P75" s="1942"/>
      <c r="Q75" s="1942"/>
      <c r="R75" s="1942"/>
      <c r="S75" s="1942"/>
      <c r="T75" s="1942"/>
      <c r="U75" s="1942"/>
      <c r="V75" s="1942"/>
      <c r="W75" s="1942"/>
      <c r="X75" s="1942"/>
      <c r="Y75" s="936"/>
      <c r="Z75" s="40"/>
      <c r="AA75" s="40"/>
      <c r="AB75" s="40"/>
      <c r="AC75" s="201"/>
      <c r="AD75" s="201"/>
      <c r="AE75" s="40"/>
      <c r="AG75" s="46"/>
    </row>
    <row r="76" spans="1:35" s="45" customFormat="1" ht="18" x14ac:dyDescent="0.35">
      <c r="A76" s="37"/>
      <c r="B76" s="47"/>
      <c r="C76" s="1938" t="s">
        <v>218</v>
      </c>
      <c r="D76" s="1938"/>
      <c r="E76" s="1938"/>
      <c r="F76" s="1938"/>
      <c r="G76" s="1938"/>
      <c r="H76" s="1938"/>
      <c r="I76" s="1938"/>
      <c r="J76" s="1938"/>
      <c r="K76" s="1938"/>
      <c r="L76" s="1938"/>
      <c r="M76" s="44"/>
      <c r="N76" s="1945" t="s">
        <v>105</v>
      </c>
      <c r="O76" s="1945"/>
      <c r="P76" s="1945"/>
      <c r="Q76" s="1945"/>
      <c r="R76" s="1945"/>
      <c r="S76" s="1945"/>
      <c r="T76" s="1945"/>
      <c r="U76" s="1945"/>
      <c r="V76" s="1945"/>
      <c r="W76" s="1945"/>
      <c r="X76" s="1945"/>
      <c r="Y76" s="936"/>
      <c r="Z76" s="40"/>
      <c r="AA76" s="40"/>
      <c r="AB76" s="40"/>
      <c r="AC76" s="201"/>
      <c r="AD76" s="201"/>
      <c r="AE76" s="40"/>
      <c r="AG76" s="46"/>
    </row>
    <row r="77" spans="1:35" s="45" customFormat="1" ht="18" x14ac:dyDescent="0.35">
      <c r="A77" s="37"/>
      <c r="B77" s="47"/>
      <c r="C77" s="1939" t="s">
        <v>106</v>
      </c>
      <c r="D77" s="1939"/>
      <c r="E77" s="1939"/>
      <c r="F77" s="1939"/>
      <c r="G77" s="1939"/>
      <c r="H77" s="1939"/>
      <c r="I77" s="1939"/>
      <c r="J77" s="1939"/>
      <c r="K77" s="1939"/>
      <c r="L77" s="1939"/>
      <c r="M77" s="48"/>
      <c r="N77" s="48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1225"/>
      <c r="Z77" s="40"/>
      <c r="AA77" s="40"/>
      <c r="AB77" s="40"/>
      <c r="AC77" s="201"/>
      <c r="AD77" s="201"/>
      <c r="AE77" s="40"/>
      <c r="AG77" s="46"/>
    </row>
    <row r="78" spans="1:35" s="32" customFormat="1" ht="18" x14ac:dyDescent="0.35">
      <c r="A78" s="49"/>
      <c r="B78" s="50" t="s">
        <v>98</v>
      </c>
      <c r="C78" s="48"/>
      <c r="D78" s="1227"/>
      <c r="E78" s="1227"/>
      <c r="F78" s="1227"/>
      <c r="G78" s="1227"/>
      <c r="H78" s="1227"/>
      <c r="I78" s="1227"/>
      <c r="J78" s="1227"/>
      <c r="K78" s="1227"/>
      <c r="L78" s="1227"/>
      <c r="M78" s="1227"/>
      <c r="N78" s="1946" t="s">
        <v>98</v>
      </c>
      <c r="O78" s="1946"/>
      <c r="P78" s="1946"/>
      <c r="Q78" s="1946"/>
      <c r="R78" s="1946"/>
      <c r="S78" s="1946"/>
      <c r="T78" s="1946"/>
      <c r="U78" s="1946"/>
      <c r="V78" s="1946"/>
      <c r="W78" s="1946"/>
      <c r="X78" s="1946"/>
      <c r="Y78" s="938"/>
      <c r="Z78" s="51"/>
      <c r="AA78" s="51"/>
      <c r="AB78" s="51"/>
      <c r="AC78" s="52"/>
      <c r="AD78" s="52"/>
      <c r="AE78" s="51"/>
      <c r="AF78" s="51"/>
      <c r="AG78" s="52"/>
    </row>
    <row r="79" spans="1:35" s="32" customFormat="1" ht="18" x14ac:dyDescent="0.35">
      <c r="A79" s="49"/>
      <c r="B79" s="206" t="s">
        <v>107</v>
      </c>
      <c r="C79" s="53"/>
      <c r="D79" s="1227"/>
      <c r="E79" s="1227"/>
      <c r="F79" s="1227"/>
      <c r="G79" s="1227"/>
      <c r="H79" s="1227"/>
      <c r="I79" s="1227"/>
      <c r="J79" s="1227"/>
      <c r="K79" s="1227"/>
      <c r="L79" s="1227"/>
      <c r="M79" s="1227"/>
      <c r="N79" s="1937" t="s">
        <v>216</v>
      </c>
      <c r="O79" s="1937"/>
      <c r="P79" s="1937"/>
      <c r="Q79" s="1937"/>
      <c r="R79" s="1937"/>
      <c r="S79" s="1937"/>
      <c r="T79" s="1937"/>
      <c r="U79" s="1937"/>
      <c r="V79" s="1937"/>
      <c r="W79" s="1937"/>
      <c r="X79" s="1937"/>
      <c r="Y79" s="939"/>
      <c r="Z79" s="51"/>
      <c r="AA79" s="51"/>
      <c r="AB79" s="51"/>
      <c r="AC79" s="52"/>
      <c r="AD79" s="52"/>
      <c r="AE79" s="51"/>
      <c r="AF79" s="51"/>
      <c r="AG79" s="52"/>
    </row>
    <row r="80" spans="1:35" s="32" customFormat="1" ht="18" x14ac:dyDescent="0.35">
      <c r="A80" s="49"/>
      <c r="B80" s="39"/>
      <c r="C80" s="53"/>
      <c r="D80" s="1227"/>
      <c r="E80" s="1227"/>
      <c r="F80" s="1227"/>
      <c r="G80" s="1227"/>
      <c r="H80" s="1227"/>
      <c r="I80" s="1227"/>
      <c r="J80" s="1227"/>
      <c r="K80" s="1227"/>
      <c r="L80" s="1227"/>
      <c r="M80" s="1227"/>
      <c r="N80" s="1947"/>
      <c r="O80" s="1947"/>
      <c r="P80" s="1947"/>
      <c r="Q80" s="1947"/>
      <c r="R80" s="1947"/>
      <c r="S80" s="1947"/>
      <c r="T80" s="1947"/>
      <c r="U80" s="1947"/>
      <c r="V80" s="1947"/>
      <c r="W80" s="1947"/>
      <c r="X80" s="1947"/>
      <c r="Y80" s="1228"/>
      <c r="Z80" s="51"/>
      <c r="AA80" s="51"/>
      <c r="AB80" s="51"/>
      <c r="AC80" s="52"/>
      <c r="AD80" s="52"/>
      <c r="AE80" s="51"/>
      <c r="AF80" s="51"/>
      <c r="AG80" s="52"/>
    </row>
    <row r="81" spans="1:35" s="32" customFormat="1" ht="18" x14ac:dyDescent="0.35">
      <c r="A81" s="49"/>
      <c r="B81" s="39" t="s">
        <v>217</v>
      </c>
      <c r="C81" s="54"/>
      <c r="D81" s="1227"/>
      <c r="E81" s="1227"/>
      <c r="F81" s="1227"/>
      <c r="G81" s="1227"/>
      <c r="H81" s="1227"/>
      <c r="I81" s="1227"/>
      <c r="J81" s="1227"/>
      <c r="K81" s="1227"/>
      <c r="L81" s="1227"/>
      <c r="M81" s="1227"/>
      <c r="N81" s="1937" t="s">
        <v>219</v>
      </c>
      <c r="O81" s="1937"/>
      <c r="P81" s="1937"/>
      <c r="Q81" s="1937"/>
      <c r="R81" s="1937"/>
      <c r="S81" s="1937"/>
      <c r="T81" s="1937"/>
      <c r="U81" s="1937"/>
      <c r="V81" s="1937"/>
      <c r="W81" s="1937"/>
      <c r="X81" s="1937"/>
      <c r="Y81" s="939"/>
      <c r="Z81" s="51"/>
      <c r="AA81" s="51"/>
      <c r="AB81" s="51"/>
      <c r="AC81" s="52"/>
      <c r="AD81" s="52"/>
      <c r="AE81" s="51"/>
      <c r="AF81" s="51"/>
      <c r="AG81" s="52"/>
    </row>
    <row r="82" spans="1:35" ht="18" x14ac:dyDescent="0.35">
      <c r="A82" s="49"/>
      <c r="B82" s="202" t="s">
        <v>109</v>
      </c>
      <c r="C82" s="48"/>
      <c r="D82" s="1229"/>
      <c r="E82" s="1229"/>
      <c r="F82" s="1229"/>
      <c r="G82" s="1229"/>
      <c r="H82" s="1229"/>
      <c r="I82" s="1229"/>
      <c r="J82" s="1229"/>
      <c r="K82" s="1229"/>
      <c r="L82" s="1229"/>
      <c r="M82" s="1229"/>
      <c r="N82" s="1938" t="s">
        <v>105</v>
      </c>
      <c r="O82" s="1938"/>
      <c r="P82" s="1938"/>
      <c r="Q82" s="1938"/>
      <c r="R82" s="1938"/>
      <c r="S82" s="1938"/>
      <c r="T82" s="1938"/>
      <c r="U82" s="1938"/>
      <c r="V82" s="1938"/>
      <c r="W82" s="1938"/>
      <c r="X82" s="1938"/>
      <c r="Y82" s="940"/>
      <c r="Z82" s="51"/>
      <c r="AA82" s="51"/>
      <c r="AB82" s="51"/>
      <c r="AC82" s="52"/>
      <c r="AD82" s="52"/>
      <c r="AE82" s="51"/>
      <c r="AF82" s="51"/>
      <c r="AG82" s="52"/>
      <c r="AH82" s="34"/>
      <c r="AI82" s="34"/>
    </row>
    <row r="83" spans="1:35" s="42" customFormat="1" ht="18" x14ac:dyDescent="0.35">
      <c r="A83" s="37"/>
      <c r="B83" s="47"/>
      <c r="C83" s="48"/>
      <c r="D83" s="1230"/>
      <c r="E83" s="1230"/>
      <c r="F83" s="1230"/>
      <c r="G83" s="1230"/>
      <c r="H83" s="1230"/>
      <c r="I83" s="1230"/>
      <c r="J83" s="1230"/>
      <c r="K83" s="1230"/>
      <c r="L83" s="1230"/>
      <c r="M83" s="1230"/>
      <c r="N83" s="1230"/>
      <c r="O83" s="39"/>
      <c r="P83" s="56"/>
      <c r="Q83" s="56"/>
      <c r="R83" s="56"/>
      <c r="S83" s="56"/>
      <c r="T83" s="39"/>
      <c r="U83" s="39"/>
      <c r="V83" s="39"/>
      <c r="W83" s="39"/>
      <c r="X83" s="39"/>
      <c r="Y83" s="39"/>
      <c r="Z83" s="40"/>
      <c r="AA83" s="41"/>
      <c r="AB83" s="41"/>
      <c r="AC83" s="199"/>
      <c r="AD83" s="199"/>
      <c r="AE83" s="41"/>
      <c r="AG83" s="200"/>
    </row>
    <row r="84" spans="1:35" x14ac:dyDescent="0.3">
      <c r="AA84" s="32"/>
      <c r="AB84" s="32"/>
      <c r="AC84" s="33"/>
      <c r="AD84" s="33"/>
      <c r="AE84" s="32"/>
      <c r="AF84" s="32"/>
      <c r="AH84" s="32"/>
      <c r="AI84" s="32"/>
    </row>
    <row r="85" spans="1:35" x14ac:dyDescent="0.3">
      <c r="AA85" s="32"/>
      <c r="AB85" s="32"/>
      <c r="AC85" s="33"/>
      <c r="AD85" s="33"/>
      <c r="AE85" s="32"/>
      <c r="AF85" s="32"/>
      <c r="AH85" s="32"/>
      <c r="AI85" s="32"/>
    </row>
    <row r="86" spans="1:35" x14ac:dyDescent="0.3">
      <c r="AA86" s="32"/>
      <c r="AB86" s="32"/>
      <c r="AC86" s="33"/>
      <c r="AD86" s="33"/>
      <c r="AE86" s="32"/>
      <c r="AF86" s="32"/>
      <c r="AH86" s="32"/>
      <c r="AI86" s="32"/>
    </row>
    <row r="87" spans="1:35" x14ac:dyDescent="0.3">
      <c r="AA87" s="32"/>
      <c r="AB87" s="32"/>
      <c r="AC87" s="33"/>
      <c r="AD87" s="33"/>
      <c r="AE87" s="32"/>
      <c r="AF87" s="32"/>
      <c r="AH87" s="32"/>
      <c r="AI87" s="32"/>
    </row>
    <row r="88" spans="1:35" x14ac:dyDescent="0.3">
      <c r="AA88" s="32"/>
      <c r="AB88" s="32"/>
      <c r="AC88" s="33"/>
      <c r="AD88" s="33"/>
      <c r="AE88" s="32"/>
      <c r="AF88" s="32"/>
      <c r="AH88" s="32"/>
      <c r="AI88" s="32"/>
    </row>
    <row r="89" spans="1:35" x14ac:dyDescent="0.3">
      <c r="AA89" s="32"/>
      <c r="AB89" s="32"/>
      <c r="AC89" s="33"/>
      <c r="AD89" s="33"/>
      <c r="AE89" s="32"/>
      <c r="AF89" s="32"/>
      <c r="AH89" s="32"/>
      <c r="AI89" s="32"/>
    </row>
    <row r="90" spans="1:35" x14ac:dyDescent="0.3">
      <c r="L90" s="1247"/>
      <c r="AA90" s="32"/>
      <c r="AB90" s="32"/>
      <c r="AC90" s="33"/>
      <c r="AD90" s="33"/>
      <c r="AE90" s="32"/>
      <c r="AF90" s="32"/>
      <c r="AH90" s="32"/>
      <c r="AI90" s="32"/>
    </row>
    <row r="91" spans="1:35" x14ac:dyDescent="0.3">
      <c r="AA91" s="32"/>
      <c r="AB91" s="32"/>
      <c r="AC91" s="33"/>
      <c r="AD91" s="33"/>
      <c r="AE91" s="32"/>
      <c r="AF91" s="32"/>
      <c r="AH91" s="32"/>
      <c r="AI91" s="32"/>
    </row>
    <row r="92" spans="1:35" x14ac:dyDescent="0.3">
      <c r="AA92" s="32"/>
      <c r="AB92" s="32"/>
      <c r="AC92" s="33"/>
      <c r="AD92" s="33"/>
      <c r="AE92" s="32"/>
      <c r="AF92" s="32"/>
      <c r="AH92" s="32"/>
      <c r="AI92" s="32"/>
    </row>
    <row r="93" spans="1:35" x14ac:dyDescent="0.3">
      <c r="AA93" s="32"/>
      <c r="AB93" s="32"/>
      <c r="AC93" s="33"/>
      <c r="AD93" s="33"/>
      <c r="AE93" s="32"/>
      <c r="AF93" s="32"/>
      <c r="AH93" s="32"/>
      <c r="AI93" s="32"/>
    </row>
    <row r="94" spans="1:35" x14ac:dyDescent="0.3">
      <c r="AA94" s="32"/>
      <c r="AB94" s="32"/>
      <c r="AC94" s="33"/>
      <c r="AD94" s="33"/>
      <c r="AE94" s="32"/>
      <c r="AF94" s="32"/>
      <c r="AH94" s="32"/>
      <c r="AI94" s="32"/>
    </row>
    <row r="95" spans="1:35" x14ac:dyDescent="0.3">
      <c r="AA95" s="32"/>
      <c r="AB95" s="32"/>
      <c r="AC95" s="33"/>
      <c r="AD95" s="33"/>
      <c r="AE95" s="32"/>
      <c r="AF95" s="32"/>
      <c r="AH95" s="32"/>
      <c r="AI95" s="32"/>
    </row>
    <row r="96" spans="1:35" x14ac:dyDescent="0.3">
      <c r="AA96" s="32"/>
      <c r="AB96" s="32"/>
      <c r="AC96" s="33"/>
      <c r="AD96" s="33"/>
      <c r="AE96" s="32"/>
      <c r="AF96" s="32"/>
      <c r="AH96" s="32"/>
      <c r="AI96" s="32"/>
    </row>
    <row r="97" spans="27:35" x14ac:dyDescent="0.3">
      <c r="AA97" s="32"/>
      <c r="AB97" s="32"/>
      <c r="AC97" s="33"/>
      <c r="AD97" s="33"/>
      <c r="AE97" s="32"/>
      <c r="AF97" s="32"/>
      <c r="AH97" s="32"/>
      <c r="AI97" s="32"/>
    </row>
    <row r="98" spans="27:35" x14ac:dyDescent="0.3">
      <c r="AA98" s="32"/>
      <c r="AB98" s="32"/>
      <c r="AC98" s="33"/>
      <c r="AD98" s="33"/>
      <c r="AE98" s="32"/>
      <c r="AF98" s="32"/>
      <c r="AH98" s="32"/>
      <c r="AI98" s="32"/>
    </row>
    <row r="99" spans="27:35" x14ac:dyDescent="0.3">
      <c r="AA99" s="32"/>
      <c r="AB99" s="32"/>
      <c r="AC99" s="33"/>
      <c r="AD99" s="33"/>
      <c r="AE99" s="32"/>
      <c r="AF99" s="32"/>
      <c r="AH99" s="32"/>
      <c r="AI99" s="32"/>
    </row>
    <row r="100" spans="27:35" x14ac:dyDescent="0.3">
      <c r="AA100" s="32"/>
      <c r="AB100" s="32"/>
      <c r="AC100" s="33"/>
      <c r="AD100" s="33"/>
      <c r="AE100" s="32"/>
      <c r="AF100" s="32"/>
      <c r="AH100" s="32"/>
      <c r="AI100" s="32"/>
    </row>
    <row r="101" spans="27:35" x14ac:dyDescent="0.3">
      <c r="AA101" s="32"/>
      <c r="AB101" s="32"/>
      <c r="AC101" s="33"/>
      <c r="AD101" s="33"/>
      <c r="AE101" s="32"/>
      <c r="AF101" s="32"/>
      <c r="AH101" s="32"/>
      <c r="AI101" s="32"/>
    </row>
    <row r="102" spans="27:35" x14ac:dyDescent="0.3">
      <c r="AA102" s="32"/>
      <c r="AB102" s="32"/>
      <c r="AC102" s="33"/>
      <c r="AD102" s="33"/>
      <c r="AE102" s="32"/>
      <c r="AF102" s="32"/>
      <c r="AH102" s="32"/>
      <c r="AI102" s="32"/>
    </row>
    <row r="103" spans="27:35" x14ac:dyDescent="0.3">
      <c r="AA103" s="32"/>
      <c r="AB103" s="32"/>
      <c r="AC103" s="33"/>
      <c r="AD103" s="33"/>
      <c r="AE103" s="32"/>
      <c r="AF103" s="32"/>
      <c r="AH103" s="32"/>
      <c r="AI103" s="32"/>
    </row>
    <row r="104" spans="27:35" x14ac:dyDescent="0.3">
      <c r="AA104" s="32"/>
      <c r="AB104" s="32"/>
      <c r="AC104" s="33"/>
      <c r="AD104" s="33"/>
      <c r="AE104" s="32"/>
      <c r="AF104" s="32"/>
      <c r="AH104" s="32"/>
      <c r="AI104" s="32"/>
    </row>
    <row r="105" spans="27:35" x14ac:dyDescent="0.3">
      <c r="AA105" s="32"/>
      <c r="AB105" s="32"/>
      <c r="AC105" s="33"/>
      <c r="AD105" s="33"/>
      <c r="AE105" s="32"/>
      <c r="AF105" s="32"/>
      <c r="AH105" s="32"/>
      <c r="AI105" s="32"/>
    </row>
    <row r="106" spans="27:35" x14ac:dyDescent="0.3">
      <c r="AA106" s="32"/>
      <c r="AB106" s="32"/>
      <c r="AC106" s="33"/>
      <c r="AD106" s="33"/>
      <c r="AE106" s="32"/>
      <c r="AF106" s="32"/>
      <c r="AH106" s="32"/>
      <c r="AI106" s="32"/>
    </row>
    <row r="107" spans="27:35" x14ac:dyDescent="0.3">
      <c r="AA107" s="32"/>
      <c r="AB107" s="32"/>
      <c r="AC107" s="33"/>
      <c r="AD107" s="33"/>
      <c r="AE107" s="32"/>
      <c r="AF107" s="32"/>
      <c r="AH107" s="32"/>
      <c r="AI107" s="32"/>
    </row>
    <row r="108" spans="27:35" x14ac:dyDescent="0.3">
      <c r="AA108" s="32"/>
      <c r="AB108" s="32"/>
      <c r="AC108" s="33"/>
      <c r="AD108" s="33"/>
      <c r="AE108" s="32"/>
      <c r="AF108" s="32"/>
      <c r="AH108" s="32"/>
      <c r="AI108" s="32"/>
    </row>
    <row r="109" spans="27:35" x14ac:dyDescent="0.3">
      <c r="AA109" s="32"/>
      <c r="AB109" s="32"/>
      <c r="AC109" s="33"/>
      <c r="AD109" s="33"/>
      <c r="AE109" s="32"/>
      <c r="AF109" s="32"/>
      <c r="AH109" s="32"/>
      <c r="AI109" s="32"/>
    </row>
    <row r="110" spans="27:35" x14ac:dyDescent="0.3">
      <c r="AA110" s="32"/>
      <c r="AB110" s="32"/>
      <c r="AC110" s="33"/>
      <c r="AD110" s="33"/>
      <c r="AE110" s="32"/>
      <c r="AF110" s="32"/>
      <c r="AH110" s="32"/>
      <c r="AI110" s="32"/>
    </row>
    <row r="111" spans="27:35" x14ac:dyDescent="0.3">
      <c r="AA111" s="32"/>
      <c r="AB111" s="32"/>
      <c r="AC111" s="33"/>
      <c r="AD111" s="33"/>
      <c r="AE111" s="32"/>
      <c r="AF111" s="32"/>
      <c r="AH111" s="32"/>
      <c r="AI111" s="32"/>
    </row>
    <row r="112" spans="27:35" x14ac:dyDescent="0.3">
      <c r="AA112" s="32"/>
      <c r="AB112" s="32"/>
      <c r="AC112" s="33"/>
      <c r="AD112" s="33"/>
      <c r="AE112" s="32"/>
      <c r="AF112" s="32"/>
      <c r="AH112" s="32"/>
      <c r="AI112" s="32"/>
    </row>
    <row r="113" spans="27:35" x14ac:dyDescent="0.3">
      <c r="AA113" s="32"/>
      <c r="AB113" s="32"/>
      <c r="AC113" s="33"/>
      <c r="AD113" s="33"/>
      <c r="AE113" s="32"/>
      <c r="AF113" s="32"/>
      <c r="AH113" s="32"/>
      <c r="AI113" s="32"/>
    </row>
    <row r="114" spans="27:35" x14ac:dyDescent="0.3">
      <c r="AA114" s="32"/>
      <c r="AB114" s="32"/>
      <c r="AC114" s="33"/>
      <c r="AD114" s="33"/>
      <c r="AE114" s="32"/>
      <c r="AF114" s="32"/>
      <c r="AH114" s="32"/>
      <c r="AI114" s="32"/>
    </row>
    <row r="115" spans="27:35" x14ac:dyDescent="0.3">
      <c r="AA115" s="32"/>
      <c r="AB115" s="32"/>
      <c r="AC115" s="33"/>
      <c r="AD115" s="33"/>
      <c r="AE115" s="32"/>
      <c r="AF115" s="32"/>
      <c r="AH115" s="32"/>
      <c r="AI115" s="32"/>
    </row>
    <row r="116" spans="27:35" x14ac:dyDescent="0.3">
      <c r="AA116" s="32"/>
      <c r="AB116" s="32"/>
      <c r="AC116" s="33"/>
      <c r="AD116" s="33"/>
      <c r="AE116" s="32"/>
      <c r="AF116" s="32"/>
      <c r="AH116" s="32"/>
      <c r="AI116" s="32"/>
    </row>
    <row r="117" spans="27:35" x14ac:dyDescent="0.3">
      <c r="AA117" s="32"/>
      <c r="AB117" s="32"/>
      <c r="AC117" s="33"/>
      <c r="AD117" s="33"/>
      <c r="AE117" s="32"/>
      <c r="AF117" s="32"/>
      <c r="AH117" s="32"/>
      <c r="AI117" s="32"/>
    </row>
    <row r="118" spans="27:35" x14ac:dyDescent="0.3">
      <c r="AA118" s="32"/>
      <c r="AB118" s="32"/>
      <c r="AC118" s="33"/>
      <c r="AD118" s="33"/>
      <c r="AE118" s="32"/>
      <c r="AF118" s="32"/>
      <c r="AH118" s="32"/>
      <c r="AI118" s="32"/>
    </row>
  </sheetData>
  <mergeCells count="84">
    <mergeCell ref="A1:X1"/>
    <mergeCell ref="A2:A6"/>
    <mergeCell ref="B2:B6"/>
    <mergeCell ref="C2:F2"/>
    <mergeCell ref="G2:G6"/>
    <mergeCell ref="H2:O2"/>
    <mergeCell ref="P2:Y2"/>
    <mergeCell ref="C3:C6"/>
    <mergeCell ref="D3:D6"/>
    <mergeCell ref="E3:F3"/>
    <mergeCell ref="P3:S3"/>
    <mergeCell ref="T3:W3"/>
    <mergeCell ref="P4:Q4"/>
    <mergeCell ref="P5:Q5"/>
    <mergeCell ref="R5:S5"/>
    <mergeCell ref="R4:S4"/>
    <mergeCell ref="O3:O6"/>
    <mergeCell ref="N7:O7"/>
    <mergeCell ref="A8:X8"/>
    <mergeCell ref="X3:Y3"/>
    <mergeCell ref="I3:M3"/>
    <mergeCell ref="K5:K6"/>
    <mergeCell ref="L5:L6"/>
    <mergeCell ref="M5:M6"/>
    <mergeCell ref="H3:H6"/>
    <mergeCell ref="N3:N6"/>
    <mergeCell ref="X4:Y4"/>
    <mergeCell ref="X5:Y5"/>
    <mergeCell ref="T4:U4"/>
    <mergeCell ref="V4:W4"/>
    <mergeCell ref="T5:U5"/>
    <mergeCell ref="V5:W5"/>
    <mergeCell ref="AC8:AC9"/>
    <mergeCell ref="A22:B22"/>
    <mergeCell ref="A9:Y9"/>
    <mergeCell ref="C58:O58"/>
    <mergeCell ref="A24:X24"/>
    <mergeCell ref="A47:B47"/>
    <mergeCell ref="A48:B48"/>
    <mergeCell ref="A49:X49"/>
    <mergeCell ref="B50:B52"/>
    <mergeCell ref="A53:B53"/>
    <mergeCell ref="A54:B54"/>
    <mergeCell ref="A55:X55"/>
    <mergeCell ref="C57:O57"/>
    <mergeCell ref="A23:X23"/>
    <mergeCell ref="N81:X81"/>
    <mergeCell ref="N82:X82"/>
    <mergeCell ref="C77:L77"/>
    <mergeCell ref="C72:L72"/>
    <mergeCell ref="N72:T72"/>
    <mergeCell ref="C73:L73"/>
    <mergeCell ref="N73:X73"/>
    <mergeCell ref="C74:L75"/>
    <mergeCell ref="N74:X74"/>
    <mergeCell ref="N75:X75"/>
    <mergeCell ref="C76:L76"/>
    <mergeCell ref="N76:X76"/>
    <mergeCell ref="N78:X78"/>
    <mergeCell ref="N79:X79"/>
    <mergeCell ref="N80:X80"/>
    <mergeCell ref="S69:Y69"/>
    <mergeCell ref="S70:Y70"/>
    <mergeCell ref="C59:O59"/>
    <mergeCell ref="C60:O60"/>
    <mergeCell ref="A63:X63"/>
    <mergeCell ref="S66:Y66"/>
    <mergeCell ref="G66:P66"/>
    <mergeCell ref="G67:P67"/>
    <mergeCell ref="G68:P68"/>
    <mergeCell ref="G69:P69"/>
    <mergeCell ref="S67:Y67"/>
    <mergeCell ref="B69:D69"/>
    <mergeCell ref="B70:D70"/>
    <mergeCell ref="S68:Y68"/>
    <mergeCell ref="G70:P70"/>
    <mergeCell ref="B66:D66"/>
    <mergeCell ref="J4:J6"/>
    <mergeCell ref="K4:M4"/>
    <mergeCell ref="B67:D67"/>
    <mergeCell ref="B68:D68"/>
    <mergeCell ref="E4:E6"/>
    <mergeCell ref="F4:F6"/>
    <mergeCell ref="I4:I6"/>
  </mergeCells>
  <pageMargins left="0.7" right="0.7" top="0.75" bottom="0.75" header="0.3" footer="0.3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2"/>
  <sheetViews>
    <sheetView view="pageBreakPreview" zoomScale="60" zoomScaleNormal="80" workbookViewId="0">
      <selection activeCell="BH21" sqref="BH21"/>
    </sheetView>
  </sheetViews>
  <sheetFormatPr defaultColWidth="9.109375" defaultRowHeight="13.2" x14ac:dyDescent="0.25"/>
  <cols>
    <col min="1" max="1" width="6.88671875" style="58" customWidth="1"/>
    <col min="2" max="53" width="3.33203125" style="58" customWidth="1"/>
    <col min="54" max="54" width="6.77734375" style="58" customWidth="1"/>
    <col min="55" max="57" width="4.5546875" style="58" customWidth="1"/>
    <col min="58" max="58" width="7.33203125" style="58" customWidth="1"/>
    <col min="59" max="60" width="4.5546875" style="58" customWidth="1"/>
    <col min="61" max="61" width="6.5546875" style="58" customWidth="1"/>
    <col min="62" max="16384" width="9.109375" style="58"/>
  </cols>
  <sheetData>
    <row r="1" spans="1:63" ht="15.6" customHeight="1" x14ac:dyDescent="0.3">
      <c r="A1" s="214"/>
      <c r="B1" s="214"/>
      <c r="C1" s="214"/>
      <c r="D1" s="214"/>
      <c r="E1" s="214"/>
      <c r="F1" s="214"/>
      <c r="G1" s="214"/>
      <c r="H1" s="214"/>
      <c r="I1" s="6"/>
      <c r="J1" s="6"/>
      <c r="K1" s="6"/>
      <c r="L1" s="6"/>
      <c r="M1" s="6"/>
      <c r="N1" s="6"/>
      <c r="O1" s="6"/>
      <c r="P1" s="6"/>
      <c r="Q1" s="6"/>
      <c r="R1" s="1675" t="s">
        <v>110</v>
      </c>
      <c r="S1" s="1675"/>
      <c r="T1" s="1675"/>
      <c r="U1" s="1675"/>
      <c r="V1" s="1675"/>
      <c r="W1" s="1675"/>
      <c r="X1" s="1675"/>
      <c r="Y1" s="1675"/>
      <c r="Z1" s="1675"/>
      <c r="AA1" s="1675"/>
      <c r="AB1" s="1675"/>
      <c r="AC1" s="1675"/>
      <c r="AD1" s="1675"/>
      <c r="AE1" s="1675"/>
      <c r="AF1" s="1675"/>
      <c r="AG1" s="1675"/>
      <c r="AH1" s="1675"/>
      <c r="AI1" s="1675"/>
      <c r="AJ1" s="1675"/>
      <c r="AK1" s="1675"/>
      <c r="AL1" s="1675"/>
      <c r="AM1" s="1675"/>
      <c r="AN1" s="1675"/>
      <c r="AO1" s="1675"/>
      <c r="AP1" s="1675"/>
      <c r="AQ1" s="1675"/>
      <c r="AR1" s="1675"/>
      <c r="AS1" s="1675"/>
      <c r="AT1" s="1675"/>
      <c r="AU1" s="1675"/>
      <c r="AV1" s="1675"/>
      <c r="AW1" s="1675"/>
      <c r="AX1" s="214"/>
      <c r="AY1" s="214"/>
      <c r="AZ1" s="214"/>
      <c r="BA1" s="214"/>
      <c r="BB1" s="214"/>
      <c r="BC1" s="214"/>
      <c r="BD1" s="214"/>
      <c r="BE1" s="214"/>
      <c r="BF1" s="214"/>
      <c r="BG1" s="214"/>
      <c r="BH1" s="214"/>
      <c r="BI1" s="214"/>
    </row>
    <row r="2" spans="1:63" s="59" customFormat="1" ht="21" customHeight="1" x14ac:dyDescent="0.3">
      <c r="A2" s="8"/>
      <c r="B2" s="6"/>
      <c r="C2" s="6"/>
      <c r="D2" s="6"/>
      <c r="E2" s="6"/>
      <c r="F2" s="6"/>
      <c r="G2" s="6"/>
      <c r="H2" s="6"/>
      <c r="I2" s="303"/>
      <c r="J2" s="304"/>
      <c r="K2" s="304"/>
      <c r="L2" s="304"/>
      <c r="M2" s="304"/>
      <c r="N2" s="304"/>
      <c r="O2" s="304"/>
      <c r="P2" s="304"/>
      <c r="Q2" s="304"/>
      <c r="R2" s="1663" t="s">
        <v>111</v>
      </c>
      <c r="S2" s="1663"/>
      <c r="T2" s="1663"/>
      <c r="U2" s="1663"/>
      <c r="V2" s="1663"/>
      <c r="W2" s="1663"/>
      <c r="X2" s="1663"/>
      <c r="Y2" s="1663"/>
      <c r="Z2" s="1663"/>
      <c r="AA2" s="1663"/>
      <c r="AB2" s="1663"/>
      <c r="AC2" s="1663"/>
      <c r="AD2" s="1663"/>
      <c r="AE2" s="1663"/>
      <c r="AF2" s="1663"/>
      <c r="AG2" s="1663"/>
      <c r="AH2" s="1663"/>
      <c r="AI2" s="1663"/>
      <c r="AJ2" s="1663"/>
      <c r="AK2" s="1663"/>
      <c r="AL2" s="1663"/>
      <c r="AM2" s="1663"/>
      <c r="AN2" s="1663"/>
      <c r="AO2" s="1663"/>
      <c r="AP2" s="1663"/>
      <c r="AQ2" s="1663"/>
      <c r="AR2" s="1663"/>
      <c r="AS2" s="1663"/>
      <c r="AT2" s="1663"/>
      <c r="AU2" s="1663"/>
      <c r="AV2" s="1663"/>
      <c r="AW2" s="1663"/>
      <c r="AX2" s="302"/>
      <c r="AY2" s="6"/>
      <c r="AZ2" s="6"/>
      <c r="BA2" s="6"/>
      <c r="BB2" s="9"/>
      <c r="BC2" s="9"/>
      <c r="BD2" s="9"/>
      <c r="BE2" s="9"/>
      <c r="BF2" s="8"/>
      <c r="BG2" s="8"/>
      <c r="BH2" s="8"/>
      <c r="BI2" s="8"/>
    </row>
    <row r="3" spans="1:63" s="59" customFormat="1" ht="21" customHeight="1" x14ac:dyDescent="0.35">
      <c r="H3" s="6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1664" t="s">
        <v>113</v>
      </c>
      <c r="V3" s="1664"/>
      <c r="W3" s="1664"/>
      <c r="X3" s="1664"/>
      <c r="Y3" s="1664"/>
      <c r="Z3" s="1664"/>
      <c r="AA3" s="1664"/>
      <c r="AB3" s="1664"/>
      <c r="AC3" s="1664"/>
      <c r="AD3" s="1664"/>
      <c r="AE3" s="1664"/>
      <c r="AF3" s="1664"/>
      <c r="AG3" s="1664"/>
      <c r="AH3" s="1664"/>
      <c r="AI3" s="1664"/>
      <c r="AJ3" s="1664"/>
      <c r="AK3" s="1664"/>
      <c r="AL3" s="1664"/>
      <c r="AM3" s="1664"/>
      <c r="AN3" s="1664"/>
      <c r="AO3" s="1664"/>
      <c r="AP3" s="1664"/>
      <c r="AQ3" s="1664"/>
      <c r="AR3" s="1664"/>
      <c r="AS3" s="1664"/>
      <c r="AT3" s="1664"/>
      <c r="BC3" s="8"/>
      <c r="BD3" s="8"/>
      <c r="BE3" s="8"/>
      <c r="BF3" s="8"/>
      <c r="BG3" s="8"/>
      <c r="BH3" s="8"/>
      <c r="BI3" s="8"/>
    </row>
    <row r="4" spans="1:63" ht="22.2" customHeight="1" x14ac:dyDescent="0.35">
      <c r="A4" s="912" t="s">
        <v>231</v>
      </c>
      <c r="B4" s="913"/>
      <c r="C4" s="913"/>
      <c r="D4" s="913"/>
      <c r="E4" s="913"/>
      <c r="F4" s="913"/>
      <c r="G4" s="913"/>
      <c r="H4" s="914"/>
      <c r="I4" s="914"/>
      <c r="J4" s="915"/>
      <c r="K4" s="915"/>
      <c r="L4" s="306"/>
      <c r="M4" s="306"/>
      <c r="N4" s="306"/>
      <c r="O4" s="306"/>
      <c r="P4" s="306"/>
      <c r="Q4" s="306"/>
      <c r="R4" s="306"/>
      <c r="S4" s="306"/>
      <c r="T4" s="306"/>
      <c r="U4" s="1676" t="s">
        <v>115</v>
      </c>
      <c r="V4" s="1676"/>
      <c r="W4" s="1676"/>
      <c r="X4" s="1676"/>
      <c r="Y4" s="1676"/>
      <c r="Z4" s="1676"/>
      <c r="AA4" s="1676"/>
      <c r="AB4" s="1676"/>
      <c r="AC4" s="1676"/>
      <c r="AD4" s="1676"/>
      <c r="AE4" s="1676"/>
      <c r="AF4" s="1676"/>
      <c r="AG4" s="1676"/>
      <c r="AH4" s="1676"/>
      <c r="AI4" s="1676"/>
      <c r="AJ4" s="1676"/>
      <c r="AK4" s="1676"/>
      <c r="AL4" s="1676"/>
      <c r="AM4" s="1676"/>
      <c r="AN4" s="1676"/>
      <c r="AO4" s="1676"/>
      <c r="AP4" s="1676"/>
      <c r="AQ4" s="1676"/>
      <c r="AR4" s="1676"/>
      <c r="AS4" s="1676"/>
      <c r="AT4" s="1676"/>
      <c r="BA4" s="1671" t="s">
        <v>231</v>
      </c>
      <c r="BB4" s="1671"/>
      <c r="BC4" s="1671"/>
      <c r="BD4" s="1671"/>
      <c r="BE4" s="1671"/>
      <c r="BF4" s="1671"/>
      <c r="BG4" s="1671"/>
      <c r="BH4" s="1671"/>
      <c r="BI4" s="1280"/>
      <c r="BJ4" s="909"/>
      <c r="BK4" s="909"/>
    </row>
    <row r="5" spans="1:63" ht="15.6" customHeight="1" x14ac:dyDescent="0.35">
      <c r="A5" s="914" t="s">
        <v>114</v>
      </c>
      <c r="B5" s="914"/>
      <c r="C5" s="914"/>
      <c r="D5" s="914"/>
      <c r="E5" s="914"/>
      <c r="F5" s="914"/>
      <c r="G5" s="914"/>
      <c r="H5" s="914"/>
      <c r="I5" s="914"/>
      <c r="J5" s="1292"/>
      <c r="K5" s="1292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4"/>
      <c r="AQ5" s="214"/>
      <c r="AR5" s="214"/>
      <c r="BA5" s="1672" t="s">
        <v>232</v>
      </c>
      <c r="BB5" s="1672"/>
      <c r="BC5" s="1672"/>
      <c r="BD5" s="1672"/>
      <c r="BE5" s="1672"/>
      <c r="BF5" s="1672"/>
      <c r="BG5" s="1672"/>
      <c r="BH5" s="1672"/>
      <c r="BI5" s="1280"/>
      <c r="BJ5" s="1279"/>
      <c r="BK5" s="1279"/>
    </row>
    <row r="6" spans="1:63" ht="20.399999999999999" customHeight="1" x14ac:dyDescent="0.35">
      <c r="A6" s="914" t="s">
        <v>116</v>
      </c>
      <c r="B6" s="914"/>
      <c r="C6" s="914"/>
      <c r="D6" s="914"/>
      <c r="E6" s="914"/>
      <c r="F6" s="914"/>
      <c r="G6" s="914"/>
      <c r="H6" s="914"/>
      <c r="I6" s="914"/>
      <c r="J6" s="916"/>
      <c r="K6" s="916"/>
      <c r="L6" s="217"/>
      <c r="M6" s="217"/>
      <c r="N6" s="217"/>
      <c r="O6" s="217"/>
      <c r="P6" s="217"/>
      <c r="Q6" s="214"/>
      <c r="R6" s="217"/>
      <c r="S6" s="307"/>
      <c r="T6" s="307"/>
      <c r="U6" s="1677" t="s">
        <v>118</v>
      </c>
      <c r="V6" s="1677"/>
      <c r="W6" s="1677"/>
      <c r="X6" s="1677"/>
      <c r="Y6" s="1677"/>
      <c r="Z6" s="1677"/>
      <c r="AA6" s="1677"/>
      <c r="AB6" s="1677"/>
      <c r="AC6" s="1677"/>
      <c r="AD6" s="1677"/>
      <c r="AE6" s="1677"/>
      <c r="AF6" s="1677"/>
      <c r="AG6" s="1677"/>
      <c r="AH6" s="1677"/>
      <c r="AI6" s="1677"/>
      <c r="AJ6" s="1677"/>
      <c r="AK6" s="1677"/>
      <c r="AL6" s="1677"/>
      <c r="AM6" s="1677"/>
      <c r="AN6" s="1677"/>
      <c r="AO6" s="1677"/>
      <c r="AP6" s="1677"/>
      <c r="AQ6" s="1677"/>
      <c r="AR6" s="1677"/>
      <c r="AS6" s="1677"/>
      <c r="AT6" s="1677"/>
      <c r="BA6" s="1672" t="s">
        <v>233</v>
      </c>
      <c r="BB6" s="1672"/>
      <c r="BC6" s="1672"/>
      <c r="BD6" s="1672"/>
      <c r="BE6" s="1672"/>
      <c r="BF6" s="1672"/>
      <c r="BG6" s="1672"/>
      <c r="BH6" s="1672"/>
      <c r="BI6" s="1280"/>
      <c r="BJ6" s="911"/>
      <c r="BK6" s="911"/>
    </row>
    <row r="7" spans="1:63" ht="20.399999999999999" customHeight="1" x14ac:dyDescent="0.35">
      <c r="A7" s="914" t="s">
        <v>117</v>
      </c>
      <c r="B7" s="914"/>
      <c r="C7" s="914"/>
      <c r="D7" s="914"/>
      <c r="E7" s="914"/>
      <c r="F7" s="914"/>
      <c r="G7" s="914"/>
      <c r="H7" s="914"/>
      <c r="I7" s="917"/>
      <c r="J7" s="916"/>
      <c r="K7" s="916"/>
      <c r="L7" s="217"/>
      <c r="M7" s="308"/>
      <c r="N7" s="217"/>
      <c r="O7" s="217"/>
      <c r="P7" s="217"/>
      <c r="Q7" s="214"/>
      <c r="R7" s="217"/>
      <c r="S7" s="307"/>
      <c r="T7" s="307"/>
      <c r="U7" s="1281"/>
      <c r="V7" s="1281"/>
      <c r="W7" s="1281"/>
      <c r="X7" s="1281"/>
      <c r="Y7" s="1281"/>
      <c r="Z7" s="1281"/>
      <c r="AA7" s="1281"/>
      <c r="AB7" s="1281"/>
      <c r="AC7" s="1281"/>
      <c r="AD7" s="1281"/>
      <c r="AE7" s="1281"/>
      <c r="AF7" s="1281"/>
      <c r="AG7" s="1281"/>
      <c r="AH7" s="1281"/>
      <c r="AI7" s="1281"/>
      <c r="AJ7" s="1281"/>
      <c r="AK7" s="1281"/>
      <c r="AL7" s="1281"/>
      <c r="AM7" s="1281"/>
      <c r="AN7" s="1281"/>
      <c r="AO7" s="1281"/>
      <c r="AP7" s="1281"/>
      <c r="AQ7" s="1281"/>
      <c r="AR7" s="1281"/>
      <c r="AS7" s="1281"/>
      <c r="AT7" s="1281"/>
      <c r="BA7" s="1279"/>
      <c r="BB7" s="1279"/>
      <c r="BC7" s="1279"/>
      <c r="BD7" s="1279"/>
      <c r="BE7" s="1279"/>
      <c r="BF7" s="1279"/>
      <c r="BG7" s="1279"/>
      <c r="BH7" s="1279"/>
      <c r="BI7" s="1280"/>
      <c r="BJ7" s="911"/>
      <c r="BK7" s="911"/>
    </row>
    <row r="8" spans="1:63" ht="15.6" customHeight="1" x14ac:dyDescent="0.35">
      <c r="N8" s="309"/>
      <c r="O8" s="309"/>
      <c r="P8" s="309"/>
      <c r="Q8" s="309"/>
      <c r="R8" s="309"/>
      <c r="S8" s="309"/>
      <c r="T8" s="309"/>
      <c r="U8" s="1678" t="s">
        <v>243</v>
      </c>
      <c r="V8" s="1679"/>
      <c r="W8" s="1679"/>
      <c r="X8" s="1679"/>
      <c r="Y8" s="1679"/>
      <c r="Z8" s="1679"/>
      <c r="AA8" s="1679"/>
      <c r="AB8" s="1679"/>
      <c r="AC8" s="1679"/>
      <c r="AD8" s="1679"/>
      <c r="AE8" s="1679"/>
      <c r="AF8" s="1679"/>
      <c r="AG8" s="1679"/>
      <c r="AH8" s="1679"/>
      <c r="AI8" s="1679"/>
      <c r="AJ8" s="1679"/>
      <c r="AK8" s="1679"/>
      <c r="AL8" s="1679"/>
      <c r="AM8" s="1679"/>
      <c r="AN8" s="1679"/>
      <c r="AO8" s="1679"/>
      <c r="AP8" s="1679"/>
      <c r="AQ8" s="1679"/>
      <c r="AR8" s="1679"/>
      <c r="AS8" s="1679"/>
      <c r="AT8" s="1679"/>
      <c r="BA8" s="1673" t="s">
        <v>101</v>
      </c>
      <c r="BB8" s="1673"/>
      <c r="BC8" s="1673"/>
      <c r="BD8" s="1673"/>
      <c r="BE8" s="1673"/>
      <c r="BF8" s="1673"/>
      <c r="BG8" s="1673"/>
      <c r="BH8" s="1673"/>
      <c r="BI8" s="1673"/>
      <c r="BJ8" s="1673"/>
      <c r="BK8" s="1673"/>
    </row>
    <row r="9" spans="1:63" ht="15.6" customHeight="1" x14ac:dyDescent="0.35">
      <c r="A9" s="914" t="s">
        <v>119</v>
      </c>
      <c r="B9" s="914"/>
      <c r="C9" s="914"/>
      <c r="D9" s="914"/>
      <c r="E9" s="914"/>
      <c r="F9" s="914"/>
      <c r="G9" s="914"/>
      <c r="H9" s="914"/>
      <c r="I9" s="917"/>
      <c r="J9" s="916"/>
      <c r="K9" s="916"/>
      <c r="L9" s="217"/>
      <c r="M9" s="217"/>
      <c r="N9" s="217"/>
      <c r="O9" s="308"/>
      <c r="P9" s="308"/>
      <c r="Q9" s="308"/>
      <c r="R9" s="308"/>
      <c r="S9" s="308"/>
      <c r="T9" s="308"/>
      <c r="U9" s="1613" t="s">
        <v>122</v>
      </c>
      <c r="V9" s="1613"/>
      <c r="W9" s="1613"/>
      <c r="X9" s="1613"/>
      <c r="Y9" s="1613"/>
      <c r="Z9" s="1613"/>
      <c r="AA9" s="1613"/>
      <c r="AB9" s="1613"/>
      <c r="AC9" s="1613"/>
      <c r="AD9" s="1613"/>
      <c r="AE9" s="1613"/>
      <c r="AF9" s="1613"/>
      <c r="AG9" s="1613"/>
      <c r="AH9" s="1613"/>
      <c r="AI9" s="1613"/>
      <c r="AJ9" s="1613"/>
      <c r="AK9" s="1613"/>
      <c r="AL9" s="1613"/>
      <c r="AM9" s="1613"/>
      <c r="AN9" s="1613"/>
      <c r="AO9" s="1613"/>
      <c r="AP9" s="1613"/>
      <c r="AQ9" s="1613"/>
      <c r="AR9" s="1613"/>
      <c r="AS9" s="1613"/>
      <c r="AT9" s="1613"/>
      <c r="BA9" s="1674" t="s">
        <v>234</v>
      </c>
      <c r="BB9" s="1674"/>
      <c r="BC9" s="1674"/>
      <c r="BD9" s="1674"/>
      <c r="BE9" s="1674"/>
      <c r="BF9" s="1674"/>
      <c r="BG9" s="1674"/>
      <c r="BH9" s="1674"/>
      <c r="BI9" s="1674"/>
      <c r="BJ9" s="1674"/>
      <c r="BK9" s="1674"/>
    </row>
    <row r="10" spans="1:63" ht="15.6" customHeight="1" x14ac:dyDescent="0.35">
      <c r="A10" s="206" t="s">
        <v>121</v>
      </c>
      <c r="B10" s="56"/>
      <c r="C10" s="56"/>
      <c r="D10" s="56"/>
      <c r="E10" s="914"/>
      <c r="F10" s="914"/>
      <c r="G10" s="914"/>
      <c r="H10" s="914"/>
      <c r="I10" s="918"/>
      <c r="J10" s="914"/>
      <c r="K10" s="916"/>
      <c r="L10" s="217"/>
      <c r="M10" s="217"/>
      <c r="N10" s="217"/>
      <c r="O10" s="217"/>
      <c r="P10" s="217"/>
      <c r="Q10" s="217"/>
      <c r="R10" s="310" t="s">
        <v>235</v>
      </c>
      <c r="S10" s="310"/>
      <c r="T10" s="310"/>
      <c r="U10" s="1665" t="s">
        <v>244</v>
      </c>
      <c r="V10" s="1665"/>
      <c r="W10" s="1665"/>
      <c r="X10" s="1665"/>
      <c r="Y10" s="1665"/>
      <c r="Z10" s="1665"/>
      <c r="AA10" s="1665"/>
      <c r="AB10" s="1665"/>
      <c r="AC10" s="1665"/>
      <c r="AD10" s="1665"/>
      <c r="AE10" s="1665"/>
      <c r="AF10" s="1665"/>
      <c r="AG10" s="1665"/>
      <c r="AH10" s="1665"/>
      <c r="AI10" s="1665"/>
      <c r="AJ10" s="1665"/>
      <c r="AK10" s="1665"/>
      <c r="AL10" s="1665"/>
      <c r="AM10" s="1665"/>
      <c r="AN10" s="1665"/>
      <c r="AO10" s="1665"/>
      <c r="AP10" s="1665"/>
      <c r="AQ10" s="1665"/>
      <c r="AR10" s="1665"/>
      <c r="AS10" s="1665"/>
      <c r="AT10" s="1665"/>
      <c r="AU10" s="292"/>
      <c r="AV10" s="292"/>
      <c r="AW10" s="292"/>
      <c r="AX10" s="292"/>
      <c r="AY10" s="292"/>
      <c r="AZ10" s="292"/>
    </row>
    <row r="11" spans="1:63" ht="24.6" x14ac:dyDescent="0.4">
      <c r="N11" s="217"/>
      <c r="O11" s="311"/>
      <c r="P11" s="311"/>
      <c r="Q11" s="311"/>
      <c r="R11" s="311"/>
      <c r="S11" s="311"/>
      <c r="T11" s="311"/>
      <c r="U11" s="1666" t="s">
        <v>194</v>
      </c>
      <c r="V11" s="1666"/>
      <c r="W11" s="1666"/>
      <c r="X11" s="1666"/>
      <c r="Y11" s="1666"/>
      <c r="Z11" s="1666"/>
      <c r="AA11" s="1666"/>
      <c r="AB11" s="1666"/>
      <c r="AC11" s="1666"/>
      <c r="AD11" s="1666"/>
      <c r="AE11" s="1666"/>
      <c r="AF11" s="1666"/>
      <c r="AG11" s="1666"/>
      <c r="AH11" s="1666"/>
      <c r="AI11" s="1666"/>
      <c r="AJ11" s="1666"/>
      <c r="AK11" s="1666"/>
      <c r="AL11" s="1666"/>
      <c r="AM11" s="1666"/>
      <c r="AN11" s="1666"/>
      <c r="AO11" s="1666"/>
      <c r="AP11" s="1666"/>
      <c r="AQ11" s="1666"/>
      <c r="AR11" s="1666"/>
      <c r="AS11" s="1666"/>
      <c r="AT11" s="1666"/>
      <c r="AU11" s="214"/>
      <c r="AV11" s="214"/>
      <c r="AW11" s="214"/>
      <c r="AX11" s="214"/>
      <c r="AY11" s="214"/>
      <c r="AZ11" s="214"/>
    </row>
    <row r="12" spans="1:63" ht="24.6" x14ac:dyDescent="0.4">
      <c r="A12" s="214"/>
      <c r="B12" s="214"/>
      <c r="C12" s="214"/>
      <c r="D12" s="214"/>
      <c r="E12" s="214"/>
      <c r="F12" s="214"/>
      <c r="G12" s="214"/>
      <c r="H12" s="214"/>
      <c r="I12" s="218"/>
      <c r="J12" s="214"/>
      <c r="K12" s="217"/>
      <c r="L12" s="217"/>
      <c r="M12" s="217"/>
      <c r="N12" s="217"/>
      <c r="O12" s="311"/>
      <c r="P12" s="311"/>
      <c r="Q12" s="311"/>
      <c r="R12" s="311"/>
      <c r="S12" s="311"/>
      <c r="T12" s="311"/>
      <c r="U12" s="1666" t="s">
        <v>195</v>
      </c>
      <c r="V12" s="1666"/>
      <c r="W12" s="1666"/>
      <c r="X12" s="1666"/>
      <c r="Y12" s="1666"/>
      <c r="Z12" s="1666"/>
      <c r="AA12" s="1666"/>
      <c r="AB12" s="1666"/>
      <c r="AC12" s="1666"/>
      <c r="AD12" s="1666"/>
      <c r="AE12" s="1666"/>
      <c r="AF12" s="1666"/>
      <c r="AG12" s="1666"/>
      <c r="AH12" s="1666"/>
      <c r="AI12" s="1666"/>
      <c r="AJ12" s="1666"/>
      <c r="AK12" s="1666"/>
      <c r="AL12" s="1666"/>
      <c r="AM12" s="1666"/>
      <c r="AN12" s="1666"/>
      <c r="AO12" s="1666"/>
      <c r="AP12" s="1666"/>
      <c r="AQ12" s="1666"/>
      <c r="AR12" s="1666"/>
      <c r="AS12" s="1666"/>
      <c r="AT12" s="1666"/>
      <c r="AU12" s="214"/>
      <c r="AV12" s="214"/>
      <c r="AW12" s="214"/>
      <c r="AX12" s="214"/>
      <c r="AY12" s="214"/>
      <c r="AZ12" s="214"/>
      <c r="BA12" s="214"/>
    </row>
    <row r="13" spans="1:63" ht="24" customHeight="1" x14ac:dyDescent="0.4">
      <c r="A13" s="214"/>
      <c r="B13" s="214"/>
      <c r="C13" s="214"/>
      <c r="D13" s="214"/>
      <c r="E13" s="214"/>
      <c r="F13" s="214"/>
      <c r="G13" s="214"/>
      <c r="H13" s="214"/>
      <c r="I13" s="218"/>
      <c r="J13" s="214"/>
      <c r="K13" s="217"/>
      <c r="L13" s="217"/>
      <c r="M13" s="217"/>
      <c r="N13" s="217"/>
      <c r="O13" s="311"/>
      <c r="P13" s="311"/>
      <c r="Q13" s="311"/>
      <c r="R13" s="311"/>
      <c r="S13" s="311"/>
      <c r="T13" s="311"/>
      <c r="U13" s="1666" t="s">
        <v>124</v>
      </c>
      <c r="V13" s="1666"/>
      <c r="W13" s="1666"/>
      <c r="X13" s="1666"/>
      <c r="Y13" s="1666"/>
      <c r="Z13" s="1666"/>
      <c r="AA13" s="1666"/>
      <c r="AB13" s="1666"/>
      <c r="AC13" s="1666"/>
      <c r="AD13" s="1666"/>
      <c r="AE13" s="1666"/>
      <c r="AF13" s="1666"/>
      <c r="AG13" s="1666"/>
      <c r="AH13" s="1666"/>
      <c r="AI13" s="1666"/>
      <c r="AJ13" s="1666"/>
      <c r="AK13" s="1666"/>
      <c r="AL13" s="1666"/>
      <c r="AM13" s="1666"/>
      <c r="AN13" s="1666"/>
      <c r="AO13" s="1666"/>
      <c r="AP13" s="1666"/>
      <c r="AQ13" s="1666"/>
      <c r="AR13" s="1666"/>
      <c r="AS13" s="1666"/>
      <c r="AT13" s="1666"/>
      <c r="AU13" s="214"/>
      <c r="AV13" s="214"/>
      <c r="AW13" s="214"/>
      <c r="AX13" s="214"/>
      <c r="AY13" s="214"/>
      <c r="AZ13" s="214"/>
      <c r="BA13" s="214"/>
    </row>
    <row r="14" spans="1:63" ht="24" customHeight="1" x14ac:dyDescent="0.4">
      <c r="A14" s="214"/>
      <c r="B14" s="214"/>
      <c r="C14" s="214"/>
      <c r="D14" s="214"/>
      <c r="E14" s="214"/>
      <c r="F14" s="214"/>
      <c r="G14" s="214"/>
      <c r="H14" s="214"/>
      <c r="I14" s="218"/>
      <c r="J14" s="214"/>
      <c r="K14" s="217"/>
      <c r="L14" s="217"/>
      <c r="M14" s="217"/>
      <c r="N14" s="217"/>
      <c r="O14" s="311"/>
      <c r="P14" s="311"/>
      <c r="Q14" s="311"/>
      <c r="R14" s="311"/>
      <c r="S14" s="311"/>
      <c r="T14" s="311"/>
      <c r="U14" s="1278"/>
      <c r="V14" s="1278"/>
      <c r="W14" s="1278"/>
      <c r="X14" s="1278"/>
      <c r="Y14" s="1278"/>
      <c r="Z14" s="1278"/>
      <c r="AA14" s="1278"/>
      <c r="AB14" s="1278"/>
      <c r="AC14" s="1278"/>
      <c r="AD14" s="1278"/>
      <c r="AE14" s="1278"/>
      <c r="AF14" s="1278"/>
      <c r="AG14" s="1278"/>
      <c r="AH14" s="1278"/>
      <c r="AI14" s="1278"/>
      <c r="AJ14" s="1278"/>
      <c r="AK14" s="1278"/>
      <c r="AL14" s="1278"/>
      <c r="AM14" s="1278"/>
      <c r="AN14" s="1278"/>
      <c r="AO14" s="1278"/>
      <c r="AP14" s="1278"/>
      <c r="AQ14" s="1278"/>
      <c r="AR14" s="1278"/>
      <c r="AS14" s="1278"/>
      <c r="AT14" s="1278"/>
      <c r="AU14" s="214"/>
      <c r="AV14" s="214"/>
      <c r="AW14" s="214"/>
      <c r="AX14" s="214"/>
      <c r="AY14" s="214"/>
      <c r="AZ14" s="214"/>
      <c r="BA14" s="214"/>
    </row>
    <row r="15" spans="1:63" s="921" customFormat="1" ht="16.8" customHeight="1" x14ac:dyDescent="0.35">
      <c r="A15" s="919"/>
      <c r="B15" s="919"/>
      <c r="C15" s="919"/>
      <c r="D15" s="919"/>
      <c r="E15" s="919"/>
      <c r="F15" s="919"/>
      <c r="G15" s="1680" t="s">
        <v>287</v>
      </c>
      <c r="H15" s="1680"/>
      <c r="I15" s="1680"/>
      <c r="J15" s="1680"/>
      <c r="K15" s="1680"/>
      <c r="L15" s="1680"/>
      <c r="M15" s="1680"/>
      <c r="N15" s="1680"/>
      <c r="O15" s="1680"/>
      <c r="P15" s="1680"/>
      <c r="Q15" s="1680"/>
      <c r="R15" s="1680"/>
      <c r="S15" s="1680"/>
      <c r="T15" s="1680"/>
      <c r="U15" s="1680"/>
      <c r="V15" s="1680"/>
      <c r="W15" s="1680"/>
      <c r="X15" s="1680"/>
      <c r="Y15" s="919"/>
      <c r="Z15" s="919"/>
      <c r="AA15" s="919"/>
      <c r="AB15" s="919"/>
      <c r="AC15" s="919"/>
      <c r="AD15" s="919"/>
      <c r="AE15" s="919"/>
      <c r="AF15" s="919"/>
      <c r="AG15" s="919"/>
      <c r="AH15" s="919"/>
      <c r="AI15" s="1680" t="s">
        <v>288</v>
      </c>
      <c r="AJ15" s="1680"/>
      <c r="AK15" s="1680"/>
      <c r="AL15" s="1680"/>
      <c r="AM15" s="1680"/>
      <c r="AN15" s="1680"/>
      <c r="AO15" s="1680"/>
      <c r="AP15" s="1680"/>
      <c r="AQ15" s="1680"/>
      <c r="AR15" s="1680"/>
      <c r="AS15" s="1680"/>
      <c r="AT15" s="1680"/>
      <c r="AU15" s="1680"/>
      <c r="AV15" s="1680"/>
      <c r="AW15" s="1680"/>
      <c r="AX15" s="1680"/>
      <c r="AY15" s="1680"/>
      <c r="AZ15" s="1680"/>
      <c r="BA15" s="920"/>
    </row>
    <row r="16" spans="1:63" s="921" customFormat="1" ht="7.2" customHeight="1" x14ac:dyDescent="0.35">
      <c r="A16" s="919"/>
      <c r="B16" s="919"/>
      <c r="C16" s="919"/>
      <c r="D16" s="919"/>
      <c r="E16" s="919"/>
      <c r="F16" s="919"/>
      <c r="G16" s="919"/>
      <c r="H16" s="919"/>
      <c r="I16" s="922"/>
      <c r="J16" s="919"/>
      <c r="K16" s="923"/>
      <c r="L16" s="924"/>
      <c r="M16" s="924"/>
      <c r="N16" s="924"/>
      <c r="O16" s="924"/>
      <c r="P16" s="924"/>
      <c r="Q16" s="924"/>
      <c r="R16" s="924"/>
      <c r="S16" s="925"/>
      <c r="T16" s="925"/>
      <c r="U16" s="925"/>
      <c r="V16" s="925"/>
      <c r="W16" s="925"/>
      <c r="X16" s="925"/>
      <c r="Y16" s="925"/>
      <c r="Z16" s="925"/>
      <c r="AA16" s="925"/>
      <c r="AB16" s="925"/>
      <c r="AC16" s="925"/>
      <c r="AD16" s="925"/>
      <c r="AE16" s="925"/>
      <c r="AF16" s="925"/>
      <c r="AG16" s="924"/>
      <c r="AH16" s="924"/>
      <c r="AI16" s="924"/>
      <c r="AJ16" s="924"/>
      <c r="AK16" s="924"/>
      <c r="AL16" s="924"/>
      <c r="AM16" s="924"/>
      <c r="AN16" s="919"/>
      <c r="AO16" s="919"/>
      <c r="AP16" s="919"/>
      <c r="AQ16" s="919"/>
      <c r="AR16" s="919"/>
      <c r="AS16" s="919"/>
      <c r="AT16" s="919"/>
      <c r="AU16" s="919"/>
      <c r="AV16" s="919"/>
      <c r="AW16" s="919"/>
      <c r="AX16" s="919"/>
      <c r="AY16" s="919"/>
      <c r="AZ16" s="919"/>
      <c r="BA16" s="920"/>
      <c r="BB16" s="919"/>
      <c r="BC16" s="919"/>
    </row>
    <row r="17" spans="1:62" s="921" customFormat="1" ht="15.6" customHeight="1" x14ac:dyDescent="0.35">
      <c r="A17" s="919"/>
      <c r="B17" s="919"/>
      <c r="C17" s="919"/>
      <c r="D17" s="919"/>
      <c r="E17" s="919"/>
      <c r="F17" s="919"/>
      <c r="G17" s="1680" t="s">
        <v>289</v>
      </c>
      <c r="H17" s="1680"/>
      <c r="I17" s="1680"/>
      <c r="J17" s="1680"/>
      <c r="K17" s="1680"/>
      <c r="L17" s="1680"/>
      <c r="M17" s="1680"/>
      <c r="N17" s="1680"/>
      <c r="O17" s="1680"/>
      <c r="P17" s="1680"/>
      <c r="Q17" s="1680"/>
      <c r="R17" s="1680"/>
      <c r="S17" s="1680"/>
      <c r="T17" s="1680"/>
      <c r="U17" s="1680"/>
      <c r="V17" s="1680"/>
      <c r="W17" s="1680"/>
      <c r="X17" s="1680"/>
      <c r="Y17" s="919"/>
      <c r="Z17" s="919"/>
      <c r="AA17" s="919"/>
      <c r="AB17" s="919"/>
      <c r="AC17" s="919"/>
      <c r="AD17" s="919"/>
      <c r="AE17" s="919"/>
      <c r="AF17" s="919"/>
      <c r="AG17" s="919"/>
      <c r="AH17" s="919"/>
      <c r="AI17" s="1680" t="s">
        <v>290</v>
      </c>
      <c r="AJ17" s="1680"/>
      <c r="AK17" s="1680"/>
      <c r="AL17" s="1680"/>
      <c r="AM17" s="1680"/>
      <c r="AN17" s="1680"/>
      <c r="AO17" s="1680"/>
      <c r="AP17" s="1680"/>
      <c r="AQ17" s="1680"/>
      <c r="AR17" s="1680"/>
      <c r="AS17" s="1680"/>
      <c r="AT17" s="1680"/>
      <c r="AU17" s="1680"/>
      <c r="AV17" s="1680"/>
      <c r="AW17" s="1680"/>
      <c r="AX17" s="1680"/>
      <c r="AY17" s="1680"/>
      <c r="AZ17" s="1680"/>
      <c r="BA17" s="1680"/>
      <c r="BB17" s="1680"/>
      <c r="BC17" s="1680"/>
      <c r="BD17" s="1680"/>
      <c r="BE17" s="1680"/>
      <c r="BF17" s="1680"/>
      <c r="BG17" s="1680"/>
      <c r="BH17" s="1680"/>
      <c r="BI17" s="1680"/>
    </row>
    <row r="18" spans="1:62" s="921" customFormat="1" ht="7.2" customHeight="1" x14ac:dyDescent="0.35">
      <c r="A18" s="919"/>
      <c r="B18" s="919"/>
      <c r="C18" s="919"/>
      <c r="D18" s="919"/>
      <c r="E18" s="919"/>
      <c r="F18" s="919"/>
      <c r="G18" s="919"/>
      <c r="H18" s="919"/>
      <c r="I18" s="919"/>
      <c r="J18" s="919"/>
      <c r="K18" s="926" t="s">
        <v>129</v>
      </c>
      <c r="L18" s="926"/>
      <c r="M18" s="926"/>
      <c r="N18" s="926"/>
      <c r="O18" s="926"/>
      <c r="P18" s="926"/>
      <c r="Q18" s="926"/>
      <c r="R18" s="926"/>
      <c r="S18" s="926"/>
      <c r="T18" s="919"/>
      <c r="U18" s="919"/>
      <c r="V18" s="919"/>
      <c r="W18" s="919"/>
      <c r="X18" s="919"/>
      <c r="Y18" s="919"/>
      <c r="Z18" s="919"/>
      <c r="AA18" s="919"/>
      <c r="AB18" s="919"/>
      <c r="AC18" s="919"/>
      <c r="AD18" s="919"/>
      <c r="AE18" s="919"/>
      <c r="AF18" s="919"/>
      <c r="AG18" s="919"/>
      <c r="AH18" s="919"/>
      <c r="AI18" s="919"/>
      <c r="AJ18" s="919"/>
      <c r="AK18" s="919"/>
      <c r="AL18" s="919"/>
      <c r="AM18" s="919"/>
      <c r="AN18" s="919"/>
      <c r="AO18" s="919"/>
      <c r="AP18" s="919"/>
      <c r="AQ18" s="919"/>
      <c r="AR18" s="919"/>
      <c r="AS18" s="919"/>
      <c r="AT18" s="919"/>
      <c r="AU18" s="919"/>
      <c r="AV18" s="919"/>
      <c r="AW18" s="919"/>
      <c r="AX18" s="919"/>
      <c r="AY18" s="919"/>
      <c r="AZ18" s="919"/>
      <c r="BA18" s="920"/>
      <c r="BB18" s="919"/>
      <c r="BC18" s="919"/>
    </row>
    <row r="19" spans="1:62" s="921" customFormat="1" ht="18" x14ac:dyDescent="0.35">
      <c r="A19" s="919"/>
      <c r="B19" s="919"/>
      <c r="C19" s="919"/>
      <c r="D19" s="919"/>
      <c r="E19" s="924"/>
      <c r="F19" s="919"/>
      <c r="G19" s="1680" t="s">
        <v>291</v>
      </c>
      <c r="H19" s="1680"/>
      <c r="I19" s="1680"/>
      <c r="J19" s="1680"/>
      <c r="K19" s="1680"/>
      <c r="L19" s="1680"/>
      <c r="M19" s="1680"/>
      <c r="N19" s="1680"/>
      <c r="O19" s="1680"/>
      <c r="P19" s="1680"/>
      <c r="Q19" s="1680"/>
      <c r="R19" s="1680"/>
      <c r="S19" s="1680"/>
      <c r="T19" s="1680"/>
      <c r="U19" s="1680"/>
      <c r="V19" s="1680"/>
      <c r="W19" s="1680"/>
      <c r="X19" s="1680"/>
      <c r="Y19" s="919"/>
      <c r="Z19" s="919"/>
      <c r="AA19" s="919"/>
      <c r="AB19" s="919"/>
      <c r="AC19" s="919"/>
      <c r="AD19" s="919"/>
      <c r="AE19" s="919"/>
      <c r="AF19" s="919"/>
      <c r="AG19" s="919"/>
      <c r="AH19" s="919"/>
      <c r="AI19" s="1680" t="s">
        <v>305</v>
      </c>
      <c r="AJ19" s="1680"/>
      <c r="AK19" s="1680"/>
      <c r="AL19" s="1680"/>
      <c r="AM19" s="1680"/>
      <c r="AN19" s="1680"/>
      <c r="AO19" s="1680"/>
      <c r="AP19" s="1680"/>
      <c r="AQ19" s="1680"/>
      <c r="AR19" s="1680"/>
      <c r="AS19" s="1680"/>
      <c r="AT19" s="1680"/>
      <c r="AU19" s="1680"/>
      <c r="AV19" s="1680"/>
      <c r="AW19" s="1680"/>
      <c r="AX19" s="1680"/>
      <c r="AY19" s="1680"/>
      <c r="AZ19" s="1680"/>
      <c r="BA19" s="920"/>
      <c r="BB19" s="923"/>
      <c r="BC19" s="923"/>
    </row>
    <row r="20" spans="1:62" s="921" customFormat="1" ht="8.4" customHeight="1" x14ac:dyDescent="0.35">
      <c r="A20" s="919"/>
      <c r="B20" s="919"/>
      <c r="C20" s="919"/>
      <c r="D20" s="919"/>
      <c r="E20" s="919"/>
      <c r="F20" s="919"/>
      <c r="G20" s="919"/>
      <c r="H20" s="919"/>
      <c r="I20" s="919"/>
      <c r="J20" s="919"/>
      <c r="K20" s="919"/>
      <c r="L20" s="919"/>
      <c r="M20" s="919"/>
      <c r="N20" s="919"/>
      <c r="O20" s="919"/>
      <c r="P20" s="919"/>
      <c r="Q20" s="919"/>
      <c r="R20" s="919"/>
      <c r="S20" s="919"/>
      <c r="T20" s="919"/>
      <c r="U20" s="919"/>
      <c r="V20" s="919"/>
      <c r="W20" s="919"/>
      <c r="X20" s="919"/>
      <c r="Y20" s="919"/>
      <c r="Z20" s="919"/>
      <c r="AA20" s="919"/>
      <c r="AB20" s="919"/>
      <c r="AC20" s="919"/>
      <c r="AD20" s="919"/>
      <c r="AE20" s="919"/>
      <c r="AF20" s="919"/>
      <c r="AG20" s="919"/>
      <c r="AH20" s="919"/>
      <c r="AI20" s="919"/>
      <c r="AJ20" s="919"/>
      <c r="AK20" s="919"/>
      <c r="AL20" s="919"/>
      <c r="AM20" s="919"/>
      <c r="AN20" s="919"/>
      <c r="AO20" s="919"/>
      <c r="AP20" s="919"/>
      <c r="AQ20" s="919"/>
      <c r="AR20" s="919"/>
      <c r="AS20" s="919"/>
      <c r="AT20" s="919"/>
      <c r="AU20" s="919"/>
      <c r="AV20" s="919"/>
      <c r="AW20" s="919"/>
      <c r="AX20" s="919"/>
      <c r="AY20" s="919"/>
      <c r="AZ20" s="919"/>
      <c r="BA20" s="920"/>
    </row>
    <row r="21" spans="1:62" s="921" customFormat="1" ht="18" x14ac:dyDescent="0.35">
      <c r="A21" s="919"/>
      <c r="B21" s="926"/>
      <c r="C21" s="926"/>
      <c r="D21" s="926"/>
      <c r="E21" s="926"/>
      <c r="F21" s="926"/>
      <c r="G21" s="1660" t="s">
        <v>293</v>
      </c>
      <c r="H21" s="1660"/>
      <c r="I21" s="1660"/>
      <c r="J21" s="1660"/>
      <c r="K21" s="1660"/>
      <c r="L21" s="1660"/>
      <c r="M21" s="1660"/>
      <c r="N21" s="1660"/>
      <c r="O21" s="1660"/>
      <c r="P21" s="1660"/>
      <c r="Q21" s="1660"/>
      <c r="R21" s="1660"/>
      <c r="S21" s="1660"/>
      <c r="T21" s="1660"/>
      <c r="U21" s="1660"/>
      <c r="V21" s="1660"/>
      <c r="W21" s="1660"/>
      <c r="X21" s="1660"/>
      <c r="Y21" s="926"/>
      <c r="Z21" s="926"/>
      <c r="AA21" s="926"/>
      <c r="AB21" s="926"/>
      <c r="AC21" s="926"/>
      <c r="AD21" s="926"/>
      <c r="AE21" s="926"/>
      <c r="AF21" s="919"/>
      <c r="AG21" s="927"/>
      <c r="AH21" s="927"/>
      <c r="AI21" s="1661" t="s">
        <v>306</v>
      </c>
      <c r="AJ21" s="1661"/>
      <c r="AK21" s="1661"/>
      <c r="AL21" s="1661"/>
      <c r="AM21" s="1661"/>
      <c r="AN21" s="1661"/>
      <c r="AO21" s="1661"/>
      <c r="AP21" s="1661"/>
      <c r="AQ21" s="1661"/>
      <c r="AR21" s="1661"/>
      <c r="AS21" s="1661"/>
      <c r="AT21" s="1661"/>
      <c r="AU21" s="1661"/>
      <c r="AV21" s="1661"/>
      <c r="AW21" s="1661"/>
      <c r="AX21" s="1661"/>
      <c r="AY21" s="1661"/>
      <c r="AZ21" s="1661"/>
      <c r="BA21" s="920"/>
    </row>
    <row r="22" spans="1:62" s="70" customFormat="1" ht="15.6" x14ac:dyDescent="0.3">
      <c r="A22" s="219"/>
      <c r="B22" s="222"/>
      <c r="C22" s="222"/>
      <c r="D22" s="222"/>
      <c r="E22" s="222"/>
      <c r="F22" s="222"/>
      <c r="G22" s="295"/>
      <c r="H22" s="295"/>
      <c r="I22" s="295"/>
      <c r="J22" s="295"/>
      <c r="K22" s="295"/>
      <c r="L22" s="295"/>
      <c r="M22" s="295"/>
      <c r="N22" s="295"/>
      <c r="O22" s="295"/>
      <c r="P22" s="295"/>
      <c r="Q22" s="295"/>
      <c r="R22" s="295"/>
      <c r="S22" s="295"/>
      <c r="T22" s="295"/>
      <c r="U22" s="295"/>
      <c r="V22" s="295"/>
      <c r="W22" s="295"/>
      <c r="X22" s="295"/>
      <c r="Y22" s="222"/>
      <c r="Z22" s="222"/>
      <c r="AA22" s="222"/>
      <c r="AB22" s="222"/>
      <c r="AC22" s="222"/>
      <c r="AD22" s="222"/>
      <c r="AE22" s="222"/>
      <c r="AF22" s="219"/>
      <c r="AG22" s="223"/>
      <c r="AH22" s="223"/>
      <c r="AI22" s="296"/>
      <c r="AJ22" s="296"/>
      <c r="AK22" s="296"/>
      <c r="AL22" s="296"/>
      <c r="AM22" s="296"/>
      <c r="AN22" s="296"/>
      <c r="AO22" s="296"/>
      <c r="AP22" s="296"/>
      <c r="AQ22" s="296"/>
      <c r="AR22" s="296"/>
      <c r="AS22" s="296"/>
      <c r="AT22" s="296"/>
      <c r="AU22" s="296"/>
      <c r="AV22" s="296"/>
      <c r="AW22" s="296"/>
      <c r="AX22" s="296"/>
      <c r="AY22" s="296"/>
      <c r="AZ22" s="296"/>
      <c r="BA22" s="220"/>
      <c r="BB22" s="221"/>
      <c r="BC22" s="221"/>
      <c r="BD22" s="221"/>
      <c r="BE22" s="221"/>
      <c r="BF22" s="221"/>
      <c r="BG22" s="221"/>
      <c r="BH22" s="221"/>
      <c r="BI22" s="221"/>
    </row>
    <row r="23" spans="1:62" ht="24.6" customHeight="1" thickBot="1" x14ac:dyDescent="0.35">
      <c r="A23" s="1682" t="s">
        <v>136</v>
      </c>
      <c r="B23" s="1682"/>
      <c r="C23" s="1682"/>
      <c r="D23" s="1682"/>
      <c r="E23" s="1682"/>
      <c r="F23" s="1682"/>
      <c r="G23" s="1682"/>
      <c r="H23" s="1682"/>
      <c r="I23" s="1682"/>
      <c r="J23" s="1682"/>
      <c r="K23" s="1682"/>
      <c r="L23" s="1682"/>
      <c r="M23" s="1682"/>
      <c r="N23" s="1682"/>
      <c r="O23" s="1682"/>
      <c r="P23" s="1682"/>
      <c r="Q23" s="1682"/>
      <c r="R23" s="1682"/>
      <c r="S23" s="1682"/>
      <c r="T23" s="1682"/>
      <c r="U23" s="1682"/>
      <c r="V23" s="1682"/>
      <c r="W23" s="1682"/>
      <c r="X23" s="1682"/>
      <c r="Y23" s="1682"/>
      <c r="Z23" s="1682"/>
      <c r="AA23" s="1682"/>
      <c r="AB23" s="1682"/>
      <c r="AC23" s="1682"/>
      <c r="AD23" s="1682"/>
      <c r="AE23" s="1682"/>
      <c r="AF23" s="1682"/>
      <c r="AG23" s="1682"/>
      <c r="AH23" s="1682"/>
      <c r="AI23" s="1682"/>
      <c r="AJ23" s="1682"/>
      <c r="AK23" s="1682"/>
      <c r="AL23" s="1682"/>
      <c r="AM23" s="1682"/>
      <c r="AN23" s="1682"/>
      <c r="AO23" s="1682"/>
      <c r="AP23" s="1682"/>
      <c r="AQ23" s="1682"/>
      <c r="AR23" s="1682"/>
      <c r="AS23" s="1682"/>
      <c r="AT23" s="1682"/>
      <c r="AU23" s="1682"/>
      <c r="AV23" s="1682"/>
      <c r="AW23" s="1682"/>
      <c r="AX23" s="294"/>
      <c r="AY23" s="1681" t="s">
        <v>236</v>
      </c>
      <c r="AZ23" s="1681"/>
      <c r="BA23" s="1681"/>
      <c r="BB23" s="1681"/>
      <c r="BC23" s="1681"/>
      <c r="BD23" s="1681"/>
      <c r="BE23" s="1681"/>
      <c r="BF23" s="1681"/>
      <c r="BG23" s="1681"/>
      <c r="BH23" s="1681"/>
      <c r="BI23" s="1681"/>
      <c r="BJ23" s="293"/>
    </row>
    <row r="24" spans="1:62" s="78" customFormat="1" ht="16.2" thickBot="1" x14ac:dyDescent="0.35">
      <c r="A24" s="1683" t="s">
        <v>138</v>
      </c>
      <c r="B24" s="1645" t="s">
        <v>139</v>
      </c>
      <c r="C24" s="1646"/>
      <c r="D24" s="1646"/>
      <c r="E24" s="1646"/>
      <c r="F24" s="1646"/>
      <c r="G24" s="1645" t="s">
        <v>140</v>
      </c>
      <c r="H24" s="1656"/>
      <c r="I24" s="1656"/>
      <c r="J24" s="1659"/>
      <c r="K24" s="1645" t="s">
        <v>141</v>
      </c>
      <c r="L24" s="1656"/>
      <c r="M24" s="1656"/>
      <c r="N24" s="1656"/>
      <c r="O24" s="1645" t="s">
        <v>142</v>
      </c>
      <c r="P24" s="1646"/>
      <c r="Q24" s="1646"/>
      <c r="R24" s="1646"/>
      <c r="S24" s="1657"/>
      <c r="T24" s="1658" t="s">
        <v>143</v>
      </c>
      <c r="U24" s="1656"/>
      <c r="V24" s="1656"/>
      <c r="W24" s="1659"/>
      <c r="X24" s="1645" t="s">
        <v>144</v>
      </c>
      <c r="Y24" s="1656"/>
      <c r="Z24" s="1656"/>
      <c r="AA24" s="1659"/>
      <c r="AB24" s="1645" t="s">
        <v>145</v>
      </c>
      <c r="AC24" s="1646"/>
      <c r="AD24" s="1646"/>
      <c r="AE24" s="1646"/>
      <c r="AF24" s="1646"/>
      <c r="AG24" s="1645" t="s">
        <v>146</v>
      </c>
      <c r="AH24" s="1656"/>
      <c r="AI24" s="1656"/>
      <c r="AJ24" s="1659"/>
      <c r="AK24" s="1645" t="s">
        <v>147</v>
      </c>
      <c r="AL24" s="1656"/>
      <c r="AM24" s="1656"/>
      <c r="AN24" s="1656"/>
      <c r="AO24" s="1645" t="s">
        <v>148</v>
      </c>
      <c r="AP24" s="1646"/>
      <c r="AQ24" s="1646"/>
      <c r="AR24" s="1646"/>
      <c r="AS24" s="1657"/>
      <c r="AT24" s="1658" t="s">
        <v>149</v>
      </c>
      <c r="AU24" s="1656"/>
      <c r="AV24" s="1656"/>
      <c r="AW24" s="1659"/>
      <c r="AX24" s="1645" t="s">
        <v>150</v>
      </c>
      <c r="AY24" s="1656"/>
      <c r="AZ24" s="1656"/>
      <c r="BA24" s="1656"/>
      <c r="BB24" s="1650" t="s">
        <v>138</v>
      </c>
      <c r="BC24" s="1647" t="s">
        <v>151</v>
      </c>
      <c r="BD24" s="1647" t="s">
        <v>152</v>
      </c>
      <c r="BE24" s="1653" t="s">
        <v>153</v>
      </c>
      <c r="BF24" s="1647" t="s">
        <v>154</v>
      </c>
      <c r="BG24" s="1647" t="s">
        <v>155</v>
      </c>
      <c r="BH24" s="1653" t="s">
        <v>156</v>
      </c>
      <c r="BI24" s="1642" t="s">
        <v>166</v>
      </c>
    </row>
    <row r="25" spans="1:62" s="77" customFormat="1" ht="16.2" thickBot="1" x14ac:dyDescent="0.35">
      <c r="A25" s="1684"/>
      <c r="B25" s="224">
        <v>1</v>
      </c>
      <c r="C25" s="225">
        <v>2</v>
      </c>
      <c r="D25" s="225">
        <v>3</v>
      </c>
      <c r="E25" s="225">
        <v>4</v>
      </c>
      <c r="F25" s="226">
        <v>5</v>
      </c>
      <c r="G25" s="224">
        <v>6</v>
      </c>
      <c r="H25" s="225">
        <v>7</v>
      </c>
      <c r="I25" s="225">
        <v>8</v>
      </c>
      <c r="J25" s="227">
        <v>9</v>
      </c>
      <c r="K25" s="224">
        <v>10</v>
      </c>
      <c r="L25" s="225">
        <v>11</v>
      </c>
      <c r="M25" s="225">
        <v>12</v>
      </c>
      <c r="N25" s="228">
        <v>13</v>
      </c>
      <c r="O25" s="224">
        <v>14</v>
      </c>
      <c r="P25" s="225">
        <v>15</v>
      </c>
      <c r="Q25" s="225">
        <v>16</v>
      </c>
      <c r="R25" s="225">
        <v>17</v>
      </c>
      <c r="S25" s="229">
        <v>18</v>
      </c>
      <c r="T25" s="230">
        <v>19</v>
      </c>
      <c r="U25" s="225">
        <v>20</v>
      </c>
      <c r="V25" s="225">
        <v>21</v>
      </c>
      <c r="W25" s="227">
        <v>22</v>
      </c>
      <c r="X25" s="224">
        <v>23</v>
      </c>
      <c r="Y25" s="225">
        <v>24</v>
      </c>
      <c r="Z25" s="225">
        <v>25</v>
      </c>
      <c r="AA25" s="227">
        <v>26</v>
      </c>
      <c r="AB25" s="224">
        <v>27</v>
      </c>
      <c r="AC25" s="225">
        <v>28</v>
      </c>
      <c r="AD25" s="225">
        <v>29</v>
      </c>
      <c r="AE25" s="225">
        <v>30</v>
      </c>
      <c r="AF25" s="226">
        <v>31</v>
      </c>
      <c r="AG25" s="224">
        <v>32</v>
      </c>
      <c r="AH25" s="225">
        <v>33</v>
      </c>
      <c r="AI25" s="225">
        <v>34</v>
      </c>
      <c r="AJ25" s="229">
        <v>35</v>
      </c>
      <c r="AK25" s="224">
        <v>36</v>
      </c>
      <c r="AL25" s="225">
        <v>37</v>
      </c>
      <c r="AM25" s="225">
        <v>38</v>
      </c>
      <c r="AN25" s="228">
        <v>39</v>
      </c>
      <c r="AO25" s="224">
        <v>40</v>
      </c>
      <c r="AP25" s="225">
        <v>41</v>
      </c>
      <c r="AQ25" s="225">
        <v>42</v>
      </c>
      <c r="AR25" s="225">
        <v>43</v>
      </c>
      <c r="AS25" s="229">
        <v>44</v>
      </c>
      <c r="AT25" s="230">
        <v>45</v>
      </c>
      <c r="AU25" s="225">
        <v>46</v>
      </c>
      <c r="AV25" s="225">
        <v>47</v>
      </c>
      <c r="AW25" s="228">
        <v>48</v>
      </c>
      <c r="AX25" s="224">
        <v>49</v>
      </c>
      <c r="AY25" s="230">
        <v>50</v>
      </c>
      <c r="AZ25" s="231">
        <v>51</v>
      </c>
      <c r="BA25" s="232">
        <v>52</v>
      </c>
      <c r="BB25" s="1651"/>
      <c r="BC25" s="1648"/>
      <c r="BD25" s="1648"/>
      <c r="BE25" s="1654"/>
      <c r="BF25" s="1648"/>
      <c r="BG25" s="1648"/>
      <c r="BH25" s="1654"/>
      <c r="BI25" s="1643"/>
    </row>
    <row r="26" spans="1:62" s="77" customFormat="1" ht="15.6" x14ac:dyDescent="0.2">
      <c r="A26" s="1685"/>
      <c r="B26" s="233">
        <v>1</v>
      </c>
      <c r="C26" s="234">
        <v>7</v>
      </c>
      <c r="D26" s="234">
        <v>14</v>
      </c>
      <c r="E26" s="234">
        <v>21</v>
      </c>
      <c r="F26" s="235">
        <v>28</v>
      </c>
      <c r="G26" s="233">
        <v>5</v>
      </c>
      <c r="H26" s="234">
        <v>12</v>
      </c>
      <c r="I26" s="234">
        <v>19</v>
      </c>
      <c r="J26" s="236">
        <v>26</v>
      </c>
      <c r="K26" s="237">
        <v>2</v>
      </c>
      <c r="L26" s="234">
        <v>9</v>
      </c>
      <c r="M26" s="234">
        <v>16</v>
      </c>
      <c r="N26" s="236">
        <v>23</v>
      </c>
      <c r="O26" s="233">
        <v>30</v>
      </c>
      <c r="P26" s="234">
        <v>7</v>
      </c>
      <c r="Q26" s="234">
        <v>14</v>
      </c>
      <c r="R26" s="234">
        <v>21</v>
      </c>
      <c r="S26" s="238">
        <v>28</v>
      </c>
      <c r="T26" s="237">
        <v>4</v>
      </c>
      <c r="U26" s="234">
        <v>11</v>
      </c>
      <c r="V26" s="234">
        <v>18</v>
      </c>
      <c r="W26" s="236">
        <v>25</v>
      </c>
      <c r="X26" s="233">
        <v>1</v>
      </c>
      <c r="Y26" s="234">
        <v>8</v>
      </c>
      <c r="Z26" s="234">
        <v>15</v>
      </c>
      <c r="AA26" s="236">
        <v>22</v>
      </c>
      <c r="AB26" s="233">
        <v>1</v>
      </c>
      <c r="AC26" s="234">
        <v>8</v>
      </c>
      <c r="AD26" s="234">
        <v>15</v>
      </c>
      <c r="AE26" s="234">
        <v>22</v>
      </c>
      <c r="AF26" s="235">
        <v>29</v>
      </c>
      <c r="AG26" s="233">
        <v>5</v>
      </c>
      <c r="AH26" s="234">
        <v>12</v>
      </c>
      <c r="AI26" s="234">
        <v>19</v>
      </c>
      <c r="AJ26" s="236">
        <v>26</v>
      </c>
      <c r="AK26" s="233">
        <v>3</v>
      </c>
      <c r="AL26" s="234">
        <v>10</v>
      </c>
      <c r="AM26" s="234">
        <v>17</v>
      </c>
      <c r="AN26" s="236">
        <v>24</v>
      </c>
      <c r="AO26" s="233">
        <v>31</v>
      </c>
      <c r="AP26" s="234">
        <v>7</v>
      </c>
      <c r="AQ26" s="234">
        <v>14</v>
      </c>
      <c r="AR26" s="234">
        <v>21</v>
      </c>
      <c r="AS26" s="238">
        <v>28</v>
      </c>
      <c r="AT26" s="237">
        <v>5</v>
      </c>
      <c r="AU26" s="234">
        <v>12</v>
      </c>
      <c r="AV26" s="234">
        <v>19</v>
      </c>
      <c r="AW26" s="236">
        <v>26</v>
      </c>
      <c r="AX26" s="237">
        <v>2</v>
      </c>
      <c r="AY26" s="234">
        <v>9</v>
      </c>
      <c r="AZ26" s="234">
        <v>16</v>
      </c>
      <c r="BA26" s="239">
        <v>23</v>
      </c>
      <c r="BB26" s="1651"/>
      <c r="BC26" s="1648"/>
      <c r="BD26" s="1648"/>
      <c r="BE26" s="1654"/>
      <c r="BF26" s="1648"/>
      <c r="BG26" s="1648"/>
      <c r="BH26" s="1654"/>
      <c r="BI26" s="1643"/>
    </row>
    <row r="27" spans="1:62" s="77" customFormat="1" ht="16.2" thickBot="1" x14ac:dyDescent="0.25">
      <c r="A27" s="1686"/>
      <c r="B27" s="240">
        <v>6</v>
      </c>
      <c r="C27" s="241">
        <v>13</v>
      </c>
      <c r="D27" s="241">
        <v>20</v>
      </c>
      <c r="E27" s="241">
        <v>27</v>
      </c>
      <c r="F27" s="242">
        <v>4</v>
      </c>
      <c r="G27" s="240">
        <v>11</v>
      </c>
      <c r="H27" s="241">
        <v>18</v>
      </c>
      <c r="I27" s="241">
        <v>25</v>
      </c>
      <c r="J27" s="243">
        <v>1</v>
      </c>
      <c r="K27" s="244">
        <v>8</v>
      </c>
      <c r="L27" s="241">
        <v>15</v>
      </c>
      <c r="M27" s="241">
        <v>22</v>
      </c>
      <c r="N27" s="243">
        <v>29</v>
      </c>
      <c r="O27" s="240">
        <v>6</v>
      </c>
      <c r="P27" s="241">
        <v>13</v>
      </c>
      <c r="Q27" s="241">
        <v>20</v>
      </c>
      <c r="R27" s="241">
        <v>27</v>
      </c>
      <c r="S27" s="245">
        <v>3</v>
      </c>
      <c r="T27" s="244">
        <v>10</v>
      </c>
      <c r="U27" s="241">
        <v>17</v>
      </c>
      <c r="V27" s="241">
        <v>24</v>
      </c>
      <c r="W27" s="243">
        <v>31</v>
      </c>
      <c r="X27" s="240">
        <v>7</v>
      </c>
      <c r="Y27" s="241">
        <v>14</v>
      </c>
      <c r="Z27" s="241">
        <v>21</v>
      </c>
      <c r="AA27" s="243">
        <v>28</v>
      </c>
      <c r="AB27" s="240">
        <v>7</v>
      </c>
      <c r="AC27" s="241">
        <v>14</v>
      </c>
      <c r="AD27" s="241">
        <v>21</v>
      </c>
      <c r="AE27" s="246">
        <v>28</v>
      </c>
      <c r="AF27" s="242">
        <v>4</v>
      </c>
      <c r="AG27" s="240">
        <v>11</v>
      </c>
      <c r="AH27" s="241">
        <v>18</v>
      </c>
      <c r="AI27" s="241">
        <v>25</v>
      </c>
      <c r="AJ27" s="243">
        <v>2</v>
      </c>
      <c r="AK27" s="240">
        <v>9</v>
      </c>
      <c r="AL27" s="241">
        <v>16</v>
      </c>
      <c r="AM27" s="241">
        <v>23</v>
      </c>
      <c r="AN27" s="243">
        <v>30</v>
      </c>
      <c r="AO27" s="240">
        <v>6</v>
      </c>
      <c r="AP27" s="241">
        <v>13</v>
      </c>
      <c r="AQ27" s="241">
        <v>20</v>
      </c>
      <c r="AR27" s="241">
        <v>27</v>
      </c>
      <c r="AS27" s="243">
        <v>4</v>
      </c>
      <c r="AT27" s="244">
        <v>11</v>
      </c>
      <c r="AU27" s="241">
        <v>18</v>
      </c>
      <c r="AV27" s="241">
        <v>25</v>
      </c>
      <c r="AW27" s="243">
        <v>1</v>
      </c>
      <c r="AX27" s="244">
        <v>8</v>
      </c>
      <c r="AY27" s="241">
        <v>15</v>
      </c>
      <c r="AZ27" s="241">
        <v>22</v>
      </c>
      <c r="BA27" s="247">
        <v>29</v>
      </c>
      <c r="BB27" s="1652"/>
      <c r="BC27" s="1649"/>
      <c r="BD27" s="1649"/>
      <c r="BE27" s="1655"/>
      <c r="BF27" s="1649"/>
      <c r="BG27" s="1649"/>
      <c r="BH27" s="1655"/>
      <c r="BI27" s="1644"/>
    </row>
    <row r="28" spans="1:62" ht="13.2" customHeight="1" thickBot="1" x14ac:dyDescent="0.35">
      <c r="A28" s="248" t="s">
        <v>158</v>
      </c>
      <c r="B28" s="249" t="s">
        <v>159</v>
      </c>
      <c r="C28" s="19" t="s">
        <v>159</v>
      </c>
      <c r="D28" s="19" t="s">
        <v>159</v>
      </c>
      <c r="E28" s="19" t="s">
        <v>159</v>
      </c>
      <c r="F28" s="20" t="s">
        <v>159</v>
      </c>
      <c r="G28" s="249" t="s">
        <v>159</v>
      </c>
      <c r="H28" s="19" t="s">
        <v>159</v>
      </c>
      <c r="I28" s="19" t="s">
        <v>159</v>
      </c>
      <c r="J28" s="250" t="s">
        <v>159</v>
      </c>
      <c r="K28" s="208" t="s">
        <v>159</v>
      </c>
      <c r="L28" s="19" t="s">
        <v>159</v>
      </c>
      <c r="M28" s="19" t="s">
        <v>159</v>
      </c>
      <c r="N28" s="20" t="s">
        <v>159</v>
      </c>
      <c r="O28" s="249" t="s">
        <v>159</v>
      </c>
      <c r="P28" s="19" t="s">
        <v>159</v>
      </c>
      <c r="Q28" s="19" t="s">
        <v>159</v>
      </c>
      <c r="R28" s="19" t="s">
        <v>159</v>
      </c>
      <c r="S28" s="19" t="s">
        <v>159</v>
      </c>
      <c r="T28" s="253" t="s">
        <v>161</v>
      </c>
      <c r="U28" s="251" t="s">
        <v>161</v>
      </c>
      <c r="V28" s="19" t="s">
        <v>159</v>
      </c>
      <c r="W28" s="19" t="s">
        <v>159</v>
      </c>
      <c r="X28" s="19" t="s">
        <v>159</v>
      </c>
      <c r="Y28" s="19" t="s">
        <v>159</v>
      </c>
      <c r="Z28" s="19" t="s">
        <v>159</v>
      </c>
      <c r="AA28" s="250" t="s">
        <v>159</v>
      </c>
      <c r="AB28" s="208" t="s">
        <v>159</v>
      </c>
      <c r="AC28" s="19" t="s">
        <v>159</v>
      </c>
      <c r="AD28" s="19" t="s">
        <v>159</v>
      </c>
      <c r="AE28" s="19" t="s">
        <v>159</v>
      </c>
      <c r="AF28" s="20" t="s">
        <v>159</v>
      </c>
      <c r="AG28" s="249" t="s">
        <v>159</v>
      </c>
      <c r="AH28" s="19" t="s">
        <v>159</v>
      </c>
      <c r="AI28" s="19" t="s">
        <v>159</v>
      </c>
      <c r="AJ28" s="250" t="s">
        <v>159</v>
      </c>
      <c r="AK28" s="208" t="s">
        <v>159</v>
      </c>
      <c r="AL28" s="19" t="s">
        <v>159</v>
      </c>
      <c r="AM28" s="19" t="s">
        <v>159</v>
      </c>
      <c r="AN28" s="20" t="s">
        <v>159</v>
      </c>
      <c r="AO28" s="20" t="s">
        <v>159</v>
      </c>
      <c r="AP28" s="20" t="s">
        <v>159</v>
      </c>
      <c r="AQ28" s="20" t="s">
        <v>159</v>
      </c>
      <c r="AR28" s="251" t="s">
        <v>161</v>
      </c>
      <c r="AS28" s="257" t="s">
        <v>161</v>
      </c>
      <c r="AT28" s="258" t="s">
        <v>161</v>
      </c>
      <c r="AU28" s="251" t="s">
        <v>161</v>
      </c>
      <c r="AV28" s="251" t="s">
        <v>161</v>
      </c>
      <c r="AW28" s="257" t="s">
        <v>161</v>
      </c>
      <c r="AX28" s="258" t="s">
        <v>161</v>
      </c>
      <c r="AY28" s="251" t="s">
        <v>161</v>
      </c>
      <c r="AZ28" s="251" t="s">
        <v>161</v>
      </c>
      <c r="BA28" s="257" t="s">
        <v>161</v>
      </c>
      <c r="BB28" s="259" t="s">
        <v>158</v>
      </c>
      <c r="BC28" s="1275">
        <v>40</v>
      </c>
      <c r="BD28" s="1275"/>
      <c r="BE28" s="1275"/>
      <c r="BF28" s="1275"/>
      <c r="BG28" s="1275"/>
      <c r="BH28" s="1275">
        <v>12</v>
      </c>
      <c r="BI28" s="261">
        <f>SUM(BC28:BH28)</f>
        <v>52</v>
      </c>
    </row>
    <row r="29" spans="1:62" ht="13.2" customHeight="1" x14ac:dyDescent="0.3">
      <c r="A29" s="262" t="s">
        <v>163</v>
      </c>
      <c r="B29" s="249" t="s">
        <v>159</v>
      </c>
      <c r="C29" s="19" t="s">
        <v>159</v>
      </c>
      <c r="D29" s="19" t="s">
        <v>159</v>
      </c>
      <c r="E29" s="19" t="s">
        <v>159</v>
      </c>
      <c r="F29" s="20" t="s">
        <v>159</v>
      </c>
      <c r="G29" s="249" t="s">
        <v>159</v>
      </c>
      <c r="H29" s="19" t="s">
        <v>159</v>
      </c>
      <c r="I29" s="19" t="s">
        <v>159</v>
      </c>
      <c r="J29" s="250" t="s">
        <v>159</v>
      </c>
      <c r="K29" s="208" t="s">
        <v>159</v>
      </c>
      <c r="L29" s="19" t="s">
        <v>159</v>
      </c>
      <c r="M29" s="19" t="s">
        <v>159</v>
      </c>
      <c r="N29" s="20" t="s">
        <v>159</v>
      </c>
      <c r="O29" s="249" t="s">
        <v>159</v>
      </c>
      <c r="P29" s="19" t="s">
        <v>159</v>
      </c>
      <c r="Q29" s="251" t="s">
        <v>160</v>
      </c>
      <c r="R29" s="251" t="s">
        <v>160</v>
      </c>
      <c r="S29" s="252" t="s">
        <v>160</v>
      </c>
      <c r="T29" s="253" t="s">
        <v>161</v>
      </c>
      <c r="U29" s="251" t="s">
        <v>161</v>
      </c>
      <c r="V29" s="254" t="s">
        <v>162</v>
      </c>
      <c r="W29" s="255" t="s">
        <v>162</v>
      </c>
      <c r="X29" s="256" t="s">
        <v>162</v>
      </c>
      <c r="Y29" s="254" t="s">
        <v>162</v>
      </c>
      <c r="Z29" s="19" t="s">
        <v>159</v>
      </c>
      <c r="AA29" s="250" t="s">
        <v>159</v>
      </c>
      <c r="AB29" s="208" t="s">
        <v>159</v>
      </c>
      <c r="AC29" s="19" t="s">
        <v>159</v>
      </c>
      <c r="AD29" s="19" t="s">
        <v>159</v>
      </c>
      <c r="AE29" s="19" t="s">
        <v>159</v>
      </c>
      <c r="AF29" s="20" t="s">
        <v>159</v>
      </c>
      <c r="AG29" s="249" t="s">
        <v>159</v>
      </c>
      <c r="AH29" s="19" t="s">
        <v>159</v>
      </c>
      <c r="AI29" s="19" t="s">
        <v>159</v>
      </c>
      <c r="AJ29" s="250" t="s">
        <v>159</v>
      </c>
      <c r="AK29" s="208" t="s">
        <v>159</v>
      </c>
      <c r="AL29" s="19" t="s">
        <v>159</v>
      </c>
      <c r="AM29" s="19" t="s">
        <v>159</v>
      </c>
      <c r="AN29" s="20" t="s">
        <v>159</v>
      </c>
      <c r="AO29" s="253" t="s">
        <v>160</v>
      </c>
      <c r="AP29" s="251" t="s">
        <v>160</v>
      </c>
      <c r="AQ29" s="251" t="s">
        <v>160</v>
      </c>
      <c r="AR29" s="251" t="s">
        <v>161</v>
      </c>
      <c r="AS29" s="257" t="s">
        <v>161</v>
      </c>
      <c r="AT29" s="258" t="s">
        <v>161</v>
      </c>
      <c r="AU29" s="251" t="s">
        <v>161</v>
      </c>
      <c r="AV29" s="251" t="s">
        <v>161</v>
      </c>
      <c r="AW29" s="257" t="s">
        <v>161</v>
      </c>
      <c r="AX29" s="258" t="s">
        <v>161</v>
      </c>
      <c r="AY29" s="251" t="s">
        <v>161</v>
      </c>
      <c r="AZ29" s="251" t="s">
        <v>161</v>
      </c>
      <c r="BA29" s="257" t="s">
        <v>161</v>
      </c>
      <c r="BB29" s="259" t="s">
        <v>158</v>
      </c>
      <c r="BC29" s="1275">
        <v>30</v>
      </c>
      <c r="BD29" s="1275">
        <v>6</v>
      </c>
      <c r="BE29" s="1275">
        <v>4</v>
      </c>
      <c r="BF29" s="1275"/>
      <c r="BG29" s="1275"/>
      <c r="BH29" s="1275">
        <v>12</v>
      </c>
      <c r="BI29" s="261">
        <f>SUM(BC29:BH29)</f>
        <v>52</v>
      </c>
    </row>
    <row r="30" spans="1:62" ht="13.95" customHeight="1" thickBot="1" x14ac:dyDescent="0.35">
      <c r="A30" s="276" t="s">
        <v>164</v>
      </c>
      <c r="B30" s="192" t="s">
        <v>159</v>
      </c>
      <c r="C30" s="21" t="s">
        <v>159</v>
      </c>
      <c r="D30" s="21" t="s">
        <v>159</v>
      </c>
      <c r="E30" s="21" t="s">
        <v>159</v>
      </c>
      <c r="F30" s="1276" t="s">
        <v>159</v>
      </c>
      <c r="G30" s="192" t="s">
        <v>159</v>
      </c>
      <c r="H30" s="21" t="s">
        <v>159</v>
      </c>
      <c r="I30" s="21" t="s">
        <v>159</v>
      </c>
      <c r="J30" s="194" t="s">
        <v>159</v>
      </c>
      <c r="K30" s="209" t="s">
        <v>159</v>
      </c>
      <c r="L30" s="21" t="s">
        <v>159</v>
      </c>
      <c r="M30" s="21" t="s">
        <v>159</v>
      </c>
      <c r="N30" s="1276" t="s">
        <v>159</v>
      </c>
      <c r="O30" s="192" t="s">
        <v>159</v>
      </c>
      <c r="P30" s="21" t="s">
        <v>159</v>
      </c>
      <c r="Q30" s="263" t="s">
        <v>160</v>
      </c>
      <c r="R30" s="263" t="s">
        <v>160</v>
      </c>
      <c r="S30" s="264" t="s">
        <v>160</v>
      </c>
      <c r="T30" s="259" t="s">
        <v>161</v>
      </c>
      <c r="U30" s="263" t="s">
        <v>161</v>
      </c>
      <c r="V30" s="265" t="s">
        <v>162</v>
      </c>
      <c r="W30" s="266" t="s">
        <v>162</v>
      </c>
      <c r="X30" s="267" t="s">
        <v>162</v>
      </c>
      <c r="Y30" s="265" t="s">
        <v>162</v>
      </c>
      <c r="Z30" s="21" t="s">
        <v>159</v>
      </c>
      <c r="AA30" s="194" t="s">
        <v>159</v>
      </c>
      <c r="AB30" s="193" t="s">
        <v>159</v>
      </c>
      <c r="AC30" s="268" t="s">
        <v>159</v>
      </c>
      <c r="AD30" s="268" t="s">
        <v>159</v>
      </c>
      <c r="AE30" s="268" t="s">
        <v>159</v>
      </c>
      <c r="AF30" s="269" t="s">
        <v>159</v>
      </c>
      <c r="AG30" s="270" t="s">
        <v>159</v>
      </c>
      <c r="AH30" s="268" t="s">
        <v>159</v>
      </c>
      <c r="AI30" s="268" t="s">
        <v>159</v>
      </c>
      <c r="AJ30" s="207" t="s">
        <v>159</v>
      </c>
      <c r="AK30" s="193" t="s">
        <v>159</v>
      </c>
      <c r="AL30" s="268" t="s">
        <v>159</v>
      </c>
      <c r="AM30" s="268" t="s">
        <v>159</v>
      </c>
      <c r="AN30" s="269" t="s">
        <v>159</v>
      </c>
      <c r="AO30" s="259" t="s">
        <v>160</v>
      </c>
      <c r="AP30" s="263" t="s">
        <v>160</v>
      </c>
      <c r="AQ30" s="263" t="s">
        <v>160</v>
      </c>
      <c r="AR30" s="263" t="s">
        <v>161</v>
      </c>
      <c r="AS30" s="271" t="s">
        <v>161</v>
      </c>
      <c r="AT30" s="272" t="s">
        <v>161</v>
      </c>
      <c r="AU30" s="263" t="s">
        <v>161</v>
      </c>
      <c r="AV30" s="263" t="s">
        <v>161</v>
      </c>
      <c r="AW30" s="271" t="s">
        <v>161</v>
      </c>
      <c r="AX30" s="273" t="s">
        <v>161</v>
      </c>
      <c r="AY30" s="274" t="s">
        <v>161</v>
      </c>
      <c r="AZ30" s="274" t="s">
        <v>161</v>
      </c>
      <c r="BA30" s="275" t="s">
        <v>161</v>
      </c>
      <c r="BB30" s="259" t="s">
        <v>163</v>
      </c>
      <c r="BC30" s="1275">
        <v>30</v>
      </c>
      <c r="BD30" s="1275">
        <v>6</v>
      </c>
      <c r="BE30" s="1275">
        <v>4</v>
      </c>
      <c r="BF30" s="1275"/>
      <c r="BG30" s="1275"/>
      <c r="BH30" s="1275">
        <v>12</v>
      </c>
      <c r="BI30" s="261">
        <f>SUM(BC30:BH30)</f>
        <v>52</v>
      </c>
    </row>
    <row r="31" spans="1:62" ht="13.95" customHeight="1" thickBot="1" x14ac:dyDescent="0.35">
      <c r="A31" s="1295" t="s">
        <v>307</v>
      </c>
      <c r="B31" s="277" t="s">
        <v>159</v>
      </c>
      <c r="C31" s="140" t="s">
        <v>159</v>
      </c>
      <c r="D31" s="140" t="s">
        <v>159</v>
      </c>
      <c r="E31" s="140" t="s">
        <v>159</v>
      </c>
      <c r="F31" s="141" t="s">
        <v>159</v>
      </c>
      <c r="G31" s="277" t="s">
        <v>159</v>
      </c>
      <c r="H31" s="140" t="s">
        <v>159</v>
      </c>
      <c r="I31" s="140" t="s">
        <v>159</v>
      </c>
      <c r="J31" s="278" t="s">
        <v>159</v>
      </c>
      <c r="K31" s="279" t="s">
        <v>159</v>
      </c>
      <c r="L31" s="140" t="s">
        <v>159</v>
      </c>
      <c r="M31" s="140" t="s">
        <v>159</v>
      </c>
      <c r="N31" s="141" t="s">
        <v>159</v>
      </c>
      <c r="O31" s="277" t="s">
        <v>159</v>
      </c>
      <c r="P31" s="24" t="s">
        <v>160</v>
      </c>
      <c r="Q31" s="24" t="s">
        <v>160</v>
      </c>
      <c r="R31" s="24" t="s">
        <v>160</v>
      </c>
      <c r="S31" s="280" t="s">
        <v>161</v>
      </c>
      <c r="T31" s="281" t="s">
        <v>161</v>
      </c>
      <c r="U31" s="281" t="s">
        <v>161</v>
      </c>
      <c r="V31" s="282" t="s">
        <v>162</v>
      </c>
      <c r="W31" s="282" t="s">
        <v>162</v>
      </c>
      <c r="X31" s="282" t="s">
        <v>162</v>
      </c>
      <c r="Y31" s="282" t="s">
        <v>162</v>
      </c>
      <c r="Z31" s="282" t="s">
        <v>241</v>
      </c>
      <c r="AA31" s="283"/>
      <c r="AB31" s="284"/>
      <c r="AC31" s="140"/>
      <c r="AD31" s="140"/>
      <c r="AE31" s="140"/>
      <c r="AF31" s="141"/>
      <c r="AG31" s="277"/>
      <c r="AH31" s="140"/>
      <c r="AI31" s="140"/>
      <c r="AJ31" s="278"/>
      <c r="AK31" s="279"/>
      <c r="AL31" s="140"/>
      <c r="AM31" s="140"/>
      <c r="AN31" s="141"/>
      <c r="AO31" s="285"/>
      <c r="AP31" s="23"/>
      <c r="AQ31" s="23"/>
      <c r="AR31" s="286"/>
      <c r="AS31" s="287"/>
      <c r="AT31" s="284"/>
      <c r="AU31" s="23"/>
      <c r="AV31" s="23"/>
      <c r="AW31" s="287"/>
      <c r="AX31" s="279"/>
      <c r="AY31" s="140"/>
      <c r="AZ31" s="140"/>
      <c r="BA31" s="278"/>
      <c r="BB31" s="259" t="s">
        <v>164</v>
      </c>
      <c r="BC31" s="1275">
        <v>14</v>
      </c>
      <c r="BD31" s="1275">
        <v>3</v>
      </c>
      <c r="BE31" s="288">
        <v>4</v>
      </c>
      <c r="BF31" s="1275"/>
      <c r="BG31" s="1275">
        <v>1</v>
      </c>
      <c r="BH31" s="288">
        <v>3</v>
      </c>
      <c r="BI31" s="261">
        <f>SUM(BC31:BH31)</f>
        <v>25</v>
      </c>
    </row>
    <row r="32" spans="1:62" ht="13.2" customHeight="1" thickBot="1" x14ac:dyDescent="0.35">
      <c r="A32" s="1635" t="s">
        <v>242</v>
      </c>
      <c r="B32" s="1636"/>
      <c r="C32" s="1636"/>
      <c r="D32" s="1636"/>
      <c r="E32" s="1636"/>
      <c r="F32" s="1636"/>
      <c r="G32" s="1636"/>
      <c r="H32" s="1636"/>
      <c r="I32" s="1636"/>
      <c r="J32" s="1636"/>
      <c r="K32" s="1636"/>
      <c r="L32" s="1636"/>
      <c r="M32" s="1636"/>
      <c r="N32" s="1636"/>
      <c r="O32" s="1636"/>
      <c r="P32" s="1636"/>
      <c r="Q32" s="1636"/>
      <c r="R32" s="1636"/>
      <c r="S32" s="1636"/>
      <c r="T32" s="1636"/>
      <c r="U32" s="1636"/>
      <c r="V32" s="1636"/>
      <c r="W32" s="1636"/>
      <c r="X32" s="1636"/>
      <c r="Y32" s="1636"/>
      <c r="Z32" s="1636"/>
      <c r="AA32" s="1636"/>
      <c r="AB32" s="1636"/>
      <c r="AC32" s="1636"/>
      <c r="AD32" s="1636"/>
      <c r="AE32" s="1636"/>
      <c r="AF32" s="1636"/>
      <c r="AG32" s="1636"/>
      <c r="AH32" s="1636"/>
      <c r="AI32" s="1636"/>
      <c r="AJ32" s="1636"/>
      <c r="AK32" s="1636"/>
      <c r="AL32" s="1636"/>
      <c r="AM32" s="1636"/>
      <c r="AN32" s="1636"/>
      <c r="AO32" s="1636"/>
      <c r="AP32" s="1636"/>
      <c r="AQ32" s="1636"/>
      <c r="AR32" s="1636"/>
      <c r="AS32" s="1636"/>
      <c r="AT32" s="1636"/>
      <c r="AU32" s="1636"/>
      <c r="AV32" s="1636"/>
      <c r="AW32" s="1636"/>
      <c r="AX32" s="1636"/>
      <c r="AY32" s="1636"/>
      <c r="AZ32" s="1636"/>
      <c r="BA32" s="1636"/>
      <c r="BB32" s="281" t="s">
        <v>166</v>
      </c>
      <c r="BC32" s="289">
        <f t="shared" ref="BC32:BI32" si="0">SUM(BC29:BC31)</f>
        <v>74</v>
      </c>
      <c r="BD32" s="289">
        <f t="shared" si="0"/>
        <v>15</v>
      </c>
      <c r="BE32" s="289">
        <f t="shared" si="0"/>
        <v>12</v>
      </c>
      <c r="BF32" s="289">
        <f t="shared" si="0"/>
        <v>0</v>
      </c>
      <c r="BG32" s="289">
        <f t="shared" si="0"/>
        <v>1</v>
      </c>
      <c r="BH32" s="289">
        <f t="shared" si="0"/>
        <v>27</v>
      </c>
      <c r="BI32" s="289">
        <f t="shared" si="0"/>
        <v>129</v>
      </c>
    </row>
    <row r="33" spans="1:61" ht="15.6" x14ac:dyDescent="0.3">
      <c r="A33" s="214"/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214"/>
      <c r="AN33" s="214"/>
      <c r="AO33" s="214"/>
      <c r="AP33" s="214"/>
      <c r="AQ33" s="214"/>
      <c r="AR33" s="214"/>
      <c r="AS33" s="214"/>
      <c r="AT33" s="214"/>
      <c r="AU33" s="214"/>
      <c r="AV33" s="214"/>
      <c r="AW33" s="214"/>
      <c r="AX33" s="214"/>
      <c r="AY33" s="214"/>
      <c r="AZ33" s="214"/>
      <c r="BA33" s="214"/>
      <c r="BB33" s="214"/>
      <c r="BC33" s="214"/>
      <c r="BD33" s="214"/>
      <c r="BE33" s="214"/>
      <c r="BF33" s="214"/>
      <c r="BG33" s="214"/>
      <c r="BH33" s="214"/>
      <c r="BI33" s="214"/>
    </row>
    <row r="34" spans="1:61" s="122" customFormat="1" ht="16.2" thickBot="1" x14ac:dyDescent="0.35">
      <c r="A34" s="1637"/>
      <c r="B34" s="1637"/>
      <c r="C34" s="1637"/>
      <c r="D34" s="1637"/>
      <c r="E34" s="1637"/>
      <c r="F34" s="1637"/>
      <c r="G34" s="1637"/>
      <c r="H34" s="1637"/>
      <c r="I34" s="1637"/>
      <c r="J34" s="1637"/>
      <c r="K34" s="1637"/>
      <c r="L34" s="1637"/>
      <c r="M34" s="1637"/>
      <c r="N34" s="1637"/>
      <c r="O34" s="1637"/>
      <c r="P34" s="1637"/>
      <c r="Q34" s="215"/>
      <c r="R34" s="215"/>
      <c r="S34" s="215"/>
      <c r="T34" s="1638" t="s">
        <v>237</v>
      </c>
      <c r="U34" s="1638"/>
      <c r="V34" s="1638"/>
      <c r="W34" s="1638"/>
      <c r="X34" s="1638"/>
      <c r="Y34" s="1638"/>
      <c r="Z34" s="1638"/>
      <c r="AA34" s="1638"/>
      <c r="AB34" s="1638"/>
      <c r="AC34" s="1638"/>
      <c r="AD34" s="1638"/>
      <c r="AE34" s="215"/>
      <c r="AF34" s="215"/>
      <c r="AG34" s="215"/>
      <c r="AH34" s="298"/>
      <c r="AI34" s="298"/>
      <c r="AJ34" s="298"/>
      <c r="AK34" s="298"/>
      <c r="AL34" s="298"/>
      <c r="AM34" s="298"/>
      <c r="AN34" s="298"/>
      <c r="AO34" s="298"/>
      <c r="AP34" s="298"/>
      <c r="AQ34" s="298"/>
      <c r="AR34" s="1667" t="s">
        <v>238</v>
      </c>
      <c r="AS34" s="1667"/>
      <c r="AT34" s="1667"/>
      <c r="AU34" s="1667"/>
      <c r="AV34" s="1667"/>
      <c r="AW34" s="1667"/>
      <c r="AX34" s="1667"/>
      <c r="AY34" s="1667"/>
      <c r="AZ34" s="1667"/>
      <c r="BA34" s="1667"/>
      <c r="BB34" s="1667"/>
      <c r="BC34" s="1667"/>
      <c r="BD34" s="1667"/>
      <c r="BE34" s="1667"/>
      <c r="BF34" s="1667"/>
      <c r="BG34" s="1667"/>
      <c r="BH34" s="1667"/>
      <c r="BI34" s="1667"/>
    </row>
    <row r="35" spans="1:61" s="77" customFormat="1" ht="54.6" customHeight="1" thickBot="1" x14ac:dyDescent="0.35">
      <c r="A35" s="1274"/>
      <c r="B35" s="1619"/>
      <c r="C35" s="1619"/>
      <c r="D35" s="1619"/>
      <c r="E35" s="1619"/>
      <c r="F35" s="1634"/>
      <c r="G35" s="1634"/>
      <c r="H35" s="1619"/>
      <c r="I35" s="1619"/>
      <c r="J35" s="1619"/>
      <c r="K35" s="1619"/>
      <c r="L35" s="1619"/>
      <c r="M35" s="1634"/>
      <c r="N35" s="1634"/>
      <c r="O35" s="1639" t="s">
        <v>169</v>
      </c>
      <c r="P35" s="1640"/>
      <c r="Q35" s="1640"/>
      <c r="R35" s="1640"/>
      <c r="S35" s="1640"/>
      <c r="T35" s="1640"/>
      <c r="U35" s="1640"/>
      <c r="V35" s="1640"/>
      <c r="W35" s="1640"/>
      <c r="X35" s="1640"/>
      <c r="Y35" s="1640"/>
      <c r="Z35" s="1641"/>
      <c r="AA35" s="1615" t="s">
        <v>170</v>
      </c>
      <c r="AB35" s="1616"/>
      <c r="AC35" s="1617" t="s">
        <v>171</v>
      </c>
      <c r="AD35" s="1618"/>
      <c r="AE35" s="214"/>
      <c r="AF35" s="214"/>
      <c r="AG35" s="217"/>
      <c r="AH35" s="300"/>
      <c r="AI35" s="300"/>
      <c r="AJ35" s="300"/>
      <c r="AK35" s="300"/>
      <c r="AL35" s="300"/>
      <c r="AM35" s="300"/>
      <c r="AN35" s="300"/>
      <c r="AO35" s="1668" t="s">
        <v>240</v>
      </c>
      <c r="AP35" s="1668"/>
      <c r="AQ35" s="1668"/>
      <c r="AR35" s="1668"/>
      <c r="AS35" s="1668"/>
      <c r="AT35" s="1668"/>
      <c r="AU35" s="1668"/>
      <c r="AV35" s="1668"/>
      <c r="AW35" s="1668"/>
      <c r="AX35" s="1668"/>
      <c r="AY35" s="1668"/>
      <c r="AZ35" s="1668"/>
      <c r="BA35" s="1668"/>
      <c r="BB35" s="1668"/>
      <c r="BC35" s="1668"/>
      <c r="BD35" s="1668"/>
      <c r="BE35" s="1668"/>
      <c r="BF35" s="1668"/>
      <c r="BG35" s="1668"/>
      <c r="BH35" s="301" t="s">
        <v>170</v>
      </c>
      <c r="BI35" s="301" t="s">
        <v>239</v>
      </c>
    </row>
    <row r="36" spans="1:61" s="77" customFormat="1" ht="12.75" customHeight="1" thickBot="1" x14ac:dyDescent="0.35">
      <c r="A36" s="1277"/>
      <c r="B36" s="1614"/>
      <c r="C36" s="1614"/>
      <c r="D36" s="1614"/>
      <c r="E36" s="1614"/>
      <c r="F36" s="1614"/>
      <c r="G36" s="1614"/>
      <c r="H36" s="1614"/>
      <c r="I36" s="1614"/>
      <c r="J36" s="1614"/>
      <c r="K36" s="1614"/>
      <c r="L36" s="1614"/>
      <c r="M36" s="1614"/>
      <c r="N36" s="1614"/>
      <c r="O36" s="1622" t="s">
        <v>174</v>
      </c>
      <c r="P36" s="1623"/>
      <c r="Q36" s="1623"/>
      <c r="R36" s="1623"/>
      <c r="S36" s="1623"/>
      <c r="T36" s="1623"/>
      <c r="U36" s="1623"/>
      <c r="V36" s="1623"/>
      <c r="W36" s="1623"/>
      <c r="X36" s="1623"/>
      <c r="Y36" s="1623"/>
      <c r="Z36" s="1624"/>
      <c r="AA36" s="1632">
        <v>1.2</v>
      </c>
      <c r="AB36" s="1633"/>
      <c r="AC36" s="1630">
        <v>4</v>
      </c>
      <c r="AD36" s="1631"/>
      <c r="AE36" s="214"/>
      <c r="AF36" s="214"/>
      <c r="AG36" s="217"/>
      <c r="AH36" s="300"/>
      <c r="AI36" s="300"/>
      <c r="AJ36" s="300"/>
      <c r="AK36" s="300"/>
      <c r="AL36" s="300"/>
      <c r="AM36" s="300"/>
      <c r="AN36" s="300"/>
      <c r="AO36" s="1669" t="s">
        <v>75</v>
      </c>
      <c r="AP36" s="1669"/>
      <c r="AQ36" s="1669"/>
      <c r="AR36" s="1669"/>
      <c r="AS36" s="1669"/>
      <c r="AT36" s="1669"/>
      <c r="AU36" s="1669"/>
      <c r="AV36" s="1670" t="s">
        <v>301</v>
      </c>
      <c r="AW36" s="1670"/>
      <c r="AX36" s="1670"/>
      <c r="AY36" s="1670"/>
      <c r="AZ36" s="1670"/>
      <c r="BA36" s="1670"/>
      <c r="BB36" s="1670"/>
      <c r="BC36" s="1670"/>
      <c r="BD36" s="1670"/>
      <c r="BE36" s="1670"/>
      <c r="BF36" s="1670"/>
      <c r="BG36" s="1670"/>
      <c r="BH36" s="1662">
        <v>5</v>
      </c>
      <c r="BI36" s="1662">
        <v>2</v>
      </c>
    </row>
    <row r="37" spans="1:61" s="77" customFormat="1" ht="14.4" customHeight="1" thickBot="1" x14ac:dyDescent="0.35">
      <c r="A37" s="1277"/>
      <c r="B37" s="1614"/>
      <c r="C37" s="1614"/>
      <c r="D37" s="1614"/>
      <c r="E37" s="1614"/>
      <c r="F37" s="1614"/>
      <c r="G37" s="1614"/>
      <c r="H37" s="1614"/>
      <c r="I37" s="1614"/>
      <c r="J37" s="1614"/>
      <c r="K37" s="1614"/>
      <c r="L37" s="1614"/>
      <c r="M37" s="1614"/>
      <c r="N37" s="1614"/>
      <c r="O37" s="1622" t="s">
        <v>175</v>
      </c>
      <c r="P37" s="1623"/>
      <c r="Q37" s="1623"/>
      <c r="R37" s="1623"/>
      <c r="S37" s="1623"/>
      <c r="T37" s="1623"/>
      <c r="U37" s="1623"/>
      <c r="V37" s="1623"/>
      <c r="W37" s="1623"/>
      <c r="X37" s="1623"/>
      <c r="Y37" s="1623"/>
      <c r="Z37" s="1624"/>
      <c r="AA37" s="1632">
        <v>3.4</v>
      </c>
      <c r="AB37" s="1633"/>
      <c r="AC37" s="1630">
        <v>4</v>
      </c>
      <c r="AD37" s="1631"/>
      <c r="AE37" s="214"/>
      <c r="AF37" s="214"/>
      <c r="AG37" s="217"/>
      <c r="AH37" s="300"/>
      <c r="AI37" s="300"/>
      <c r="AJ37" s="300"/>
      <c r="AK37" s="300"/>
      <c r="AL37" s="300"/>
      <c r="AM37" s="300"/>
      <c r="AN37" s="300"/>
      <c r="AO37" s="1669"/>
      <c r="AP37" s="1669"/>
      <c r="AQ37" s="1669"/>
      <c r="AR37" s="1669"/>
      <c r="AS37" s="1669"/>
      <c r="AT37" s="1669"/>
      <c r="AU37" s="1669"/>
      <c r="AV37" s="1670"/>
      <c r="AW37" s="1670"/>
      <c r="AX37" s="1670"/>
      <c r="AY37" s="1670"/>
      <c r="AZ37" s="1670"/>
      <c r="BA37" s="1670"/>
      <c r="BB37" s="1670"/>
      <c r="BC37" s="1670"/>
      <c r="BD37" s="1670"/>
      <c r="BE37" s="1670"/>
      <c r="BF37" s="1670"/>
      <c r="BG37" s="1670"/>
      <c r="BH37" s="1662"/>
      <c r="BI37" s="1662"/>
    </row>
    <row r="38" spans="1:61" ht="15" customHeight="1" thickBot="1" x14ac:dyDescent="0.35">
      <c r="A38" s="214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1625" t="s">
        <v>176</v>
      </c>
      <c r="P38" s="1626"/>
      <c r="Q38" s="1626"/>
      <c r="R38" s="1626"/>
      <c r="S38" s="1626"/>
      <c r="T38" s="1626"/>
      <c r="U38" s="1626"/>
      <c r="V38" s="1626"/>
      <c r="W38" s="1626"/>
      <c r="X38" s="1626"/>
      <c r="Y38" s="1626"/>
      <c r="Z38" s="1627"/>
      <c r="AA38" s="1620">
        <v>5</v>
      </c>
      <c r="AB38" s="1621"/>
      <c r="AC38" s="1628">
        <v>4</v>
      </c>
      <c r="AD38" s="1629"/>
      <c r="AE38" s="291"/>
      <c r="AF38" s="214"/>
      <c r="AG38" s="214"/>
      <c r="AH38" s="300"/>
      <c r="AI38" s="300"/>
      <c r="AJ38" s="300"/>
      <c r="AK38" s="300"/>
      <c r="AL38" s="300"/>
      <c r="AM38" s="300"/>
      <c r="AN38" s="300"/>
      <c r="AO38" s="1669"/>
      <c r="AP38" s="1669"/>
      <c r="AQ38" s="1669"/>
      <c r="AR38" s="1669"/>
      <c r="AS38" s="1669"/>
      <c r="AT38" s="1669"/>
      <c r="AU38" s="1669"/>
      <c r="AV38" s="1670"/>
      <c r="AW38" s="1670"/>
      <c r="AX38" s="1670"/>
      <c r="AY38" s="1670"/>
      <c r="AZ38" s="1670"/>
      <c r="BA38" s="1670"/>
      <c r="BB38" s="1670"/>
      <c r="BC38" s="1670"/>
      <c r="BD38" s="1670"/>
      <c r="BE38" s="1670"/>
      <c r="BF38" s="1670"/>
      <c r="BG38" s="1670"/>
      <c r="BH38" s="1662"/>
      <c r="BI38" s="1662"/>
    </row>
    <row r="39" spans="1:61" ht="14.4" customHeight="1" thickBot="1" x14ac:dyDescent="0.35">
      <c r="A39" s="214"/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7"/>
      <c r="AH39" s="300"/>
      <c r="AI39" s="300"/>
      <c r="AJ39" s="300"/>
      <c r="AK39" s="300"/>
      <c r="AL39" s="300"/>
      <c r="AM39" s="300"/>
      <c r="AN39" s="300"/>
      <c r="AO39" s="1669"/>
      <c r="AP39" s="1669"/>
      <c r="AQ39" s="1669"/>
      <c r="AR39" s="1669"/>
      <c r="AS39" s="1669"/>
      <c r="AT39" s="1669"/>
      <c r="AU39" s="1669"/>
      <c r="AV39" s="1670"/>
      <c r="AW39" s="1670"/>
      <c r="AX39" s="1670"/>
      <c r="AY39" s="1670"/>
      <c r="AZ39" s="1670"/>
      <c r="BA39" s="1670"/>
      <c r="BB39" s="1670"/>
      <c r="BC39" s="1670"/>
      <c r="BD39" s="1670"/>
      <c r="BE39" s="1670"/>
      <c r="BF39" s="1670"/>
      <c r="BG39" s="1670"/>
      <c r="BH39" s="1662"/>
      <c r="BI39" s="1662"/>
    </row>
    <row r="40" spans="1:61" ht="15" customHeight="1" x14ac:dyDescent="0.3">
      <c r="A40" s="214"/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7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299"/>
      <c r="AZ40" s="299"/>
      <c r="BA40" s="299"/>
      <c r="BB40" s="217"/>
      <c r="BC40" s="214"/>
      <c r="BD40" s="214"/>
      <c r="BE40" s="214"/>
      <c r="BF40" s="214"/>
      <c r="BG40" s="214"/>
      <c r="BH40" s="214"/>
      <c r="BI40" s="214"/>
    </row>
    <row r="41" spans="1:61" ht="14.4" customHeight="1" x14ac:dyDescent="0.3">
      <c r="A41" s="214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7"/>
      <c r="AH41" s="299"/>
      <c r="AI41" s="299"/>
      <c r="AJ41" s="299"/>
      <c r="AK41" s="299"/>
      <c r="AL41" s="299"/>
      <c r="AM41" s="299"/>
      <c r="AN41" s="299"/>
      <c r="AO41" s="299"/>
      <c r="AP41" s="299"/>
      <c r="AQ41" s="299"/>
      <c r="AR41" s="299"/>
      <c r="AS41" s="299"/>
      <c r="AT41" s="299"/>
      <c r="AU41" s="299"/>
      <c r="AV41" s="299"/>
      <c r="AW41" s="299"/>
      <c r="AX41" s="299"/>
      <c r="AY41" s="299"/>
      <c r="AZ41" s="299"/>
      <c r="BA41" s="299"/>
      <c r="BB41" s="217"/>
      <c r="BC41" s="214"/>
      <c r="BD41" s="214"/>
      <c r="BE41" s="214"/>
      <c r="BF41" s="214"/>
      <c r="BG41" s="214"/>
      <c r="BH41" s="214"/>
      <c r="BI41" s="214"/>
    </row>
    <row r="42" spans="1:61" ht="15.6" x14ac:dyDescent="0.3">
      <c r="A42" s="214"/>
      <c r="B42" s="214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7"/>
      <c r="AH42" s="217"/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  <c r="BB42" s="217"/>
      <c r="BC42" s="214"/>
      <c r="BD42" s="214"/>
      <c r="BE42" s="214"/>
      <c r="BF42" s="214"/>
      <c r="BG42" s="214"/>
      <c r="BH42" s="214"/>
      <c r="BI42" s="214"/>
    </row>
  </sheetData>
  <mergeCells count="86">
    <mergeCell ref="BA5:BH5"/>
    <mergeCell ref="R1:AW1"/>
    <mergeCell ref="R2:AW2"/>
    <mergeCell ref="U3:AT3"/>
    <mergeCell ref="U4:AT4"/>
    <mergeCell ref="BA4:BH4"/>
    <mergeCell ref="U6:AT6"/>
    <mergeCell ref="BA6:BH6"/>
    <mergeCell ref="U8:AT8"/>
    <mergeCell ref="BA8:BK8"/>
    <mergeCell ref="U9:AT9"/>
    <mergeCell ref="BA9:BK9"/>
    <mergeCell ref="U10:AT10"/>
    <mergeCell ref="U11:AT11"/>
    <mergeCell ref="U12:AT12"/>
    <mergeCell ref="U13:AT13"/>
    <mergeCell ref="G15:X15"/>
    <mergeCell ref="AI15:AZ15"/>
    <mergeCell ref="G17:X17"/>
    <mergeCell ref="AI17:BI17"/>
    <mergeCell ref="G19:X19"/>
    <mergeCell ref="AI19:AZ19"/>
    <mergeCell ref="G21:X21"/>
    <mergeCell ref="AI21:AZ21"/>
    <mergeCell ref="BB24:BB27"/>
    <mergeCell ref="A23:AW23"/>
    <mergeCell ref="AY23:BI23"/>
    <mergeCell ref="A24:A27"/>
    <mergeCell ref="B24:F24"/>
    <mergeCell ref="G24:J24"/>
    <mergeCell ref="K24:N24"/>
    <mergeCell ref="O24:S24"/>
    <mergeCell ref="T24:W24"/>
    <mergeCell ref="X24:AA24"/>
    <mergeCell ref="AB24:AF24"/>
    <mergeCell ref="BI24:BI27"/>
    <mergeCell ref="A32:BA32"/>
    <mergeCell ref="A34:P34"/>
    <mergeCell ref="T34:AD34"/>
    <mergeCell ref="AR34:BI34"/>
    <mergeCell ref="BC24:BC27"/>
    <mergeCell ref="BD24:BD27"/>
    <mergeCell ref="BE24:BE27"/>
    <mergeCell ref="BF24:BF27"/>
    <mergeCell ref="BG24:BG27"/>
    <mergeCell ref="BH24:BH27"/>
    <mergeCell ref="AG24:AJ24"/>
    <mergeCell ref="AK24:AN24"/>
    <mergeCell ref="AO24:AS24"/>
    <mergeCell ref="AT24:AW24"/>
    <mergeCell ref="AX24:BA24"/>
    <mergeCell ref="AO35:BG35"/>
    <mergeCell ref="B36:C36"/>
    <mergeCell ref="D36:E36"/>
    <mergeCell ref="F36:G36"/>
    <mergeCell ref="H36:J36"/>
    <mergeCell ref="K36:L36"/>
    <mergeCell ref="B35:C35"/>
    <mergeCell ref="D35:E35"/>
    <mergeCell ref="F35:G35"/>
    <mergeCell ref="H35:J35"/>
    <mergeCell ref="K35:L35"/>
    <mergeCell ref="AC37:AD37"/>
    <mergeCell ref="O38:Z38"/>
    <mergeCell ref="AA38:AB38"/>
    <mergeCell ref="AC38:AD38"/>
    <mergeCell ref="M35:N35"/>
    <mergeCell ref="O35:Z35"/>
    <mergeCell ref="AA35:AB35"/>
    <mergeCell ref="AC35:AD35"/>
    <mergeCell ref="BH36:BH39"/>
    <mergeCell ref="BI36:BI39"/>
    <mergeCell ref="B37:C37"/>
    <mergeCell ref="D37:E37"/>
    <mergeCell ref="F37:G37"/>
    <mergeCell ref="H37:J37"/>
    <mergeCell ref="K37:L37"/>
    <mergeCell ref="M37:N37"/>
    <mergeCell ref="O37:Z37"/>
    <mergeCell ref="AA37:AB37"/>
    <mergeCell ref="M36:N36"/>
    <mergeCell ref="O36:Z36"/>
    <mergeCell ref="AA36:AB36"/>
    <mergeCell ref="AC36:AD36"/>
    <mergeCell ref="AO36:AU39"/>
    <mergeCell ref="AV36:BG39"/>
  </mergeCells>
  <pageMargins left="0.7" right="0.7" top="0.75" bottom="0.75" header="0.3" footer="0.3"/>
  <pageSetup paperSize="9" scale="39" orientation="portrait" r:id="rId1"/>
  <colBreaks count="1" manualBreakCount="1">
    <brk id="6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148"/>
  <sheetViews>
    <sheetView tabSelected="1" zoomScale="60" zoomScaleNormal="60" workbookViewId="0">
      <selection activeCell="F22" sqref="F22"/>
    </sheetView>
  </sheetViews>
  <sheetFormatPr defaultColWidth="9.33203125" defaultRowHeight="13.2" x14ac:dyDescent="0.3"/>
  <cols>
    <col min="1" max="1" width="11.21875" style="11" customWidth="1"/>
    <col min="2" max="2" width="52.33203125" style="11" customWidth="1"/>
    <col min="3" max="3" width="4.5546875" style="11" customWidth="1"/>
    <col min="4" max="4" width="6.6640625" style="11" customWidth="1"/>
    <col min="5" max="6" width="5.33203125" style="11" customWidth="1"/>
    <col min="7" max="7" width="6.6640625" style="11" customWidth="1"/>
    <col min="8" max="8" width="8.33203125" style="11" bestFit="1" customWidth="1"/>
    <col min="9" max="9" width="6.5546875" style="11" customWidth="1"/>
    <col min="10" max="10" width="5.6640625" style="11" customWidth="1"/>
    <col min="11" max="12" width="5.33203125" style="11" customWidth="1"/>
    <col min="13" max="13" width="6.5546875" style="11" customWidth="1"/>
    <col min="14" max="14" width="5.33203125" style="11" customWidth="1"/>
    <col min="15" max="15" width="6.6640625" style="11" customWidth="1"/>
    <col min="16" max="16" width="5.33203125" style="11" customWidth="1"/>
    <col min="17" max="17" width="6.44140625" style="11" customWidth="1"/>
    <col min="18" max="18" width="5.33203125" style="11" customWidth="1"/>
    <col min="19" max="19" width="6.44140625" style="11" customWidth="1"/>
    <col min="20" max="20" width="6.6640625" style="11" customWidth="1"/>
    <col min="21" max="21" width="9.21875" style="11" customWidth="1"/>
    <col min="22" max="22" width="7.21875" style="11" customWidth="1"/>
    <col min="23" max="23" width="8.44140625" style="11" customWidth="1"/>
    <col min="24" max="24" width="7" style="66" customWidth="1"/>
    <col min="25" max="25" width="8.33203125" style="66" customWidth="1"/>
    <col min="26" max="26" width="6.109375" style="66" customWidth="1"/>
    <col min="27" max="27" width="10.21875" style="66" customWidth="1"/>
    <col min="28" max="28" width="6.88671875" style="66" customWidth="1"/>
    <col min="29" max="29" width="8.33203125" style="66" customWidth="1"/>
    <col min="30" max="30" width="7.33203125" style="11" bestFit="1" customWidth="1"/>
    <col min="31" max="31" width="7.33203125" style="11" customWidth="1"/>
    <col min="32" max="35" width="7.33203125" style="66" bestFit="1" customWidth="1"/>
    <col min="36" max="36" width="7" style="1296" customWidth="1"/>
    <col min="37" max="37" width="8.109375" style="11" customWidth="1"/>
    <col min="38" max="254" width="9.33203125" style="11"/>
    <col min="255" max="255" width="8.44140625" style="11" customWidth="1"/>
    <col min="256" max="256" width="52.33203125" style="11" customWidth="1"/>
    <col min="257" max="257" width="4.5546875" style="11" customWidth="1"/>
    <col min="258" max="258" width="6.6640625" style="11" customWidth="1"/>
    <col min="259" max="260" width="5.33203125" style="11" customWidth="1"/>
    <col min="261" max="261" width="6.6640625" style="11" customWidth="1"/>
    <col min="262" max="262" width="8.33203125" style="11" bestFit="1" customWidth="1"/>
    <col min="263" max="263" width="6.5546875" style="11" customWidth="1"/>
    <col min="264" max="264" width="5.6640625" style="11" customWidth="1"/>
    <col min="265" max="266" width="5.33203125" style="11" customWidth="1"/>
    <col min="267" max="267" width="6.5546875" style="11" customWidth="1"/>
    <col min="268" max="268" width="5.33203125" style="11" customWidth="1"/>
    <col min="269" max="269" width="6.6640625" style="11" customWidth="1"/>
    <col min="270" max="270" width="5.33203125" style="11" customWidth="1"/>
    <col min="271" max="271" width="6.44140625" style="11" customWidth="1"/>
    <col min="272" max="272" width="5.33203125" style="11" customWidth="1"/>
    <col min="273" max="273" width="6.44140625" style="11" customWidth="1"/>
    <col min="274" max="274" width="5.33203125" style="11" customWidth="1"/>
    <col min="275" max="275" width="6.44140625" style="11" customWidth="1"/>
    <col min="276" max="276" width="5.33203125" style="11" customWidth="1"/>
    <col min="277" max="277" width="6.44140625" style="11" customWidth="1"/>
    <col min="278" max="278" width="5" style="11" customWidth="1"/>
    <col min="279" max="279" width="6.44140625" style="11" customWidth="1"/>
    <col min="280" max="280" width="5" style="11" customWidth="1"/>
    <col min="281" max="281" width="6.44140625" style="11" customWidth="1"/>
    <col min="282" max="282" width="5" style="11" customWidth="1"/>
    <col min="283" max="283" width="6.44140625" style="11" customWidth="1"/>
    <col min="284" max="284" width="5" style="11" customWidth="1"/>
    <col min="285" max="285" width="6.44140625" style="11" customWidth="1"/>
    <col min="286" max="286" width="7.33203125" style="11" bestFit="1" customWidth="1"/>
    <col min="287" max="287" width="7.33203125" style="11" customWidth="1"/>
    <col min="288" max="291" width="7.33203125" style="11" bestFit="1" customWidth="1"/>
    <col min="292" max="292" width="7" style="11" customWidth="1"/>
    <col min="293" max="293" width="8.109375" style="11" customWidth="1"/>
    <col min="294" max="510" width="9.33203125" style="11"/>
    <col min="511" max="511" width="8.44140625" style="11" customWidth="1"/>
    <col min="512" max="512" width="52.33203125" style="11" customWidth="1"/>
    <col min="513" max="513" width="4.5546875" style="11" customWidth="1"/>
    <col min="514" max="514" width="6.6640625" style="11" customWidth="1"/>
    <col min="515" max="516" width="5.33203125" style="11" customWidth="1"/>
    <col min="517" max="517" width="6.6640625" style="11" customWidth="1"/>
    <col min="518" max="518" width="8.33203125" style="11" bestFit="1" customWidth="1"/>
    <col min="519" max="519" width="6.5546875" style="11" customWidth="1"/>
    <col min="520" max="520" width="5.6640625" style="11" customWidth="1"/>
    <col min="521" max="522" width="5.33203125" style="11" customWidth="1"/>
    <col min="523" max="523" width="6.5546875" style="11" customWidth="1"/>
    <col min="524" max="524" width="5.33203125" style="11" customWidth="1"/>
    <col min="525" max="525" width="6.6640625" style="11" customWidth="1"/>
    <col min="526" max="526" width="5.33203125" style="11" customWidth="1"/>
    <col min="527" max="527" width="6.44140625" style="11" customWidth="1"/>
    <col min="528" max="528" width="5.33203125" style="11" customWidth="1"/>
    <col min="529" max="529" width="6.44140625" style="11" customWidth="1"/>
    <col min="530" max="530" width="5.33203125" style="11" customWidth="1"/>
    <col min="531" max="531" width="6.44140625" style="11" customWidth="1"/>
    <col min="532" max="532" width="5.33203125" style="11" customWidth="1"/>
    <col min="533" max="533" width="6.44140625" style="11" customWidth="1"/>
    <col min="534" max="534" width="5" style="11" customWidth="1"/>
    <col min="535" max="535" width="6.44140625" style="11" customWidth="1"/>
    <col min="536" max="536" width="5" style="11" customWidth="1"/>
    <col min="537" max="537" width="6.44140625" style="11" customWidth="1"/>
    <col min="538" max="538" width="5" style="11" customWidth="1"/>
    <col min="539" max="539" width="6.44140625" style="11" customWidth="1"/>
    <col min="540" max="540" width="5" style="11" customWidth="1"/>
    <col min="541" max="541" width="6.44140625" style="11" customWidth="1"/>
    <col min="542" max="542" width="7.33203125" style="11" bestFit="1" customWidth="1"/>
    <col min="543" max="543" width="7.33203125" style="11" customWidth="1"/>
    <col min="544" max="547" width="7.33203125" style="11" bestFit="1" customWidth="1"/>
    <col min="548" max="548" width="7" style="11" customWidth="1"/>
    <col min="549" max="549" width="8.109375" style="11" customWidth="1"/>
    <col min="550" max="766" width="9.33203125" style="11"/>
    <col min="767" max="767" width="8.44140625" style="11" customWidth="1"/>
    <col min="768" max="768" width="52.33203125" style="11" customWidth="1"/>
    <col min="769" max="769" width="4.5546875" style="11" customWidth="1"/>
    <col min="770" max="770" width="6.6640625" style="11" customWidth="1"/>
    <col min="771" max="772" width="5.33203125" style="11" customWidth="1"/>
    <col min="773" max="773" width="6.6640625" style="11" customWidth="1"/>
    <col min="774" max="774" width="8.33203125" style="11" bestFit="1" customWidth="1"/>
    <col min="775" max="775" width="6.5546875" style="11" customWidth="1"/>
    <col min="776" max="776" width="5.6640625" style="11" customWidth="1"/>
    <col min="777" max="778" width="5.33203125" style="11" customWidth="1"/>
    <col min="779" max="779" width="6.5546875" style="11" customWidth="1"/>
    <col min="780" max="780" width="5.33203125" style="11" customWidth="1"/>
    <col min="781" max="781" width="6.6640625" style="11" customWidth="1"/>
    <col min="782" max="782" width="5.33203125" style="11" customWidth="1"/>
    <col min="783" max="783" width="6.44140625" style="11" customWidth="1"/>
    <col min="784" max="784" width="5.33203125" style="11" customWidth="1"/>
    <col min="785" max="785" width="6.44140625" style="11" customWidth="1"/>
    <col min="786" max="786" width="5.33203125" style="11" customWidth="1"/>
    <col min="787" max="787" width="6.44140625" style="11" customWidth="1"/>
    <col min="788" max="788" width="5.33203125" style="11" customWidth="1"/>
    <col min="789" max="789" width="6.44140625" style="11" customWidth="1"/>
    <col min="790" max="790" width="5" style="11" customWidth="1"/>
    <col min="791" max="791" width="6.44140625" style="11" customWidth="1"/>
    <col min="792" max="792" width="5" style="11" customWidth="1"/>
    <col min="793" max="793" width="6.44140625" style="11" customWidth="1"/>
    <col min="794" max="794" width="5" style="11" customWidth="1"/>
    <col min="795" max="795" width="6.44140625" style="11" customWidth="1"/>
    <col min="796" max="796" width="5" style="11" customWidth="1"/>
    <col min="797" max="797" width="6.44140625" style="11" customWidth="1"/>
    <col min="798" max="798" width="7.33203125" style="11" bestFit="1" customWidth="1"/>
    <col min="799" max="799" width="7.33203125" style="11" customWidth="1"/>
    <col min="800" max="803" width="7.33203125" style="11" bestFit="1" customWidth="1"/>
    <col min="804" max="804" width="7" style="11" customWidth="1"/>
    <col min="805" max="805" width="8.109375" style="11" customWidth="1"/>
    <col min="806" max="1022" width="9.33203125" style="11"/>
    <col min="1023" max="1023" width="8.44140625" style="11" customWidth="1"/>
    <col min="1024" max="1024" width="52.33203125" style="11" customWidth="1"/>
    <col min="1025" max="1025" width="4.5546875" style="11" customWidth="1"/>
    <col min="1026" max="1026" width="6.6640625" style="11" customWidth="1"/>
    <col min="1027" max="1028" width="5.33203125" style="11" customWidth="1"/>
    <col min="1029" max="1029" width="6.6640625" style="11" customWidth="1"/>
    <col min="1030" max="1030" width="8.33203125" style="11" bestFit="1" customWidth="1"/>
    <col min="1031" max="1031" width="6.5546875" style="11" customWidth="1"/>
    <col min="1032" max="1032" width="5.6640625" style="11" customWidth="1"/>
    <col min="1033" max="1034" width="5.33203125" style="11" customWidth="1"/>
    <col min="1035" max="1035" width="6.5546875" style="11" customWidth="1"/>
    <col min="1036" max="1036" width="5.33203125" style="11" customWidth="1"/>
    <col min="1037" max="1037" width="6.6640625" style="11" customWidth="1"/>
    <col min="1038" max="1038" width="5.33203125" style="11" customWidth="1"/>
    <col min="1039" max="1039" width="6.44140625" style="11" customWidth="1"/>
    <col min="1040" max="1040" width="5.33203125" style="11" customWidth="1"/>
    <col min="1041" max="1041" width="6.44140625" style="11" customWidth="1"/>
    <col min="1042" max="1042" width="5.33203125" style="11" customWidth="1"/>
    <col min="1043" max="1043" width="6.44140625" style="11" customWidth="1"/>
    <col min="1044" max="1044" width="5.33203125" style="11" customWidth="1"/>
    <col min="1045" max="1045" width="6.44140625" style="11" customWidth="1"/>
    <col min="1046" max="1046" width="5" style="11" customWidth="1"/>
    <col min="1047" max="1047" width="6.44140625" style="11" customWidth="1"/>
    <col min="1048" max="1048" width="5" style="11" customWidth="1"/>
    <col min="1049" max="1049" width="6.44140625" style="11" customWidth="1"/>
    <col min="1050" max="1050" width="5" style="11" customWidth="1"/>
    <col min="1051" max="1051" width="6.44140625" style="11" customWidth="1"/>
    <col min="1052" max="1052" width="5" style="11" customWidth="1"/>
    <col min="1053" max="1053" width="6.44140625" style="11" customWidth="1"/>
    <col min="1054" max="1054" width="7.33203125" style="11" bestFit="1" customWidth="1"/>
    <col min="1055" max="1055" width="7.33203125" style="11" customWidth="1"/>
    <col min="1056" max="1059" width="7.33203125" style="11" bestFit="1" customWidth="1"/>
    <col min="1060" max="1060" width="7" style="11" customWidth="1"/>
    <col min="1061" max="1061" width="8.109375" style="11" customWidth="1"/>
    <col min="1062" max="1278" width="9.33203125" style="11"/>
    <col min="1279" max="1279" width="8.44140625" style="11" customWidth="1"/>
    <col min="1280" max="1280" width="52.33203125" style="11" customWidth="1"/>
    <col min="1281" max="1281" width="4.5546875" style="11" customWidth="1"/>
    <col min="1282" max="1282" width="6.6640625" style="11" customWidth="1"/>
    <col min="1283" max="1284" width="5.33203125" style="11" customWidth="1"/>
    <col min="1285" max="1285" width="6.6640625" style="11" customWidth="1"/>
    <col min="1286" max="1286" width="8.33203125" style="11" bestFit="1" customWidth="1"/>
    <col min="1287" max="1287" width="6.5546875" style="11" customWidth="1"/>
    <col min="1288" max="1288" width="5.6640625" style="11" customWidth="1"/>
    <col min="1289" max="1290" width="5.33203125" style="11" customWidth="1"/>
    <col min="1291" max="1291" width="6.5546875" style="11" customWidth="1"/>
    <col min="1292" max="1292" width="5.33203125" style="11" customWidth="1"/>
    <col min="1293" max="1293" width="6.6640625" style="11" customWidth="1"/>
    <col min="1294" max="1294" width="5.33203125" style="11" customWidth="1"/>
    <col min="1295" max="1295" width="6.44140625" style="11" customWidth="1"/>
    <col min="1296" max="1296" width="5.33203125" style="11" customWidth="1"/>
    <col min="1297" max="1297" width="6.44140625" style="11" customWidth="1"/>
    <col min="1298" max="1298" width="5.33203125" style="11" customWidth="1"/>
    <col min="1299" max="1299" width="6.44140625" style="11" customWidth="1"/>
    <col min="1300" max="1300" width="5.33203125" style="11" customWidth="1"/>
    <col min="1301" max="1301" width="6.44140625" style="11" customWidth="1"/>
    <col min="1302" max="1302" width="5" style="11" customWidth="1"/>
    <col min="1303" max="1303" width="6.44140625" style="11" customWidth="1"/>
    <col min="1304" max="1304" width="5" style="11" customWidth="1"/>
    <col min="1305" max="1305" width="6.44140625" style="11" customWidth="1"/>
    <col min="1306" max="1306" width="5" style="11" customWidth="1"/>
    <col min="1307" max="1307" width="6.44140625" style="11" customWidth="1"/>
    <col min="1308" max="1308" width="5" style="11" customWidth="1"/>
    <col min="1309" max="1309" width="6.44140625" style="11" customWidth="1"/>
    <col min="1310" max="1310" width="7.33203125" style="11" bestFit="1" customWidth="1"/>
    <col min="1311" max="1311" width="7.33203125" style="11" customWidth="1"/>
    <col min="1312" max="1315" width="7.33203125" style="11" bestFit="1" customWidth="1"/>
    <col min="1316" max="1316" width="7" style="11" customWidth="1"/>
    <col min="1317" max="1317" width="8.109375" style="11" customWidth="1"/>
    <col min="1318" max="1534" width="9.33203125" style="11"/>
    <col min="1535" max="1535" width="8.44140625" style="11" customWidth="1"/>
    <col min="1536" max="1536" width="52.33203125" style="11" customWidth="1"/>
    <col min="1537" max="1537" width="4.5546875" style="11" customWidth="1"/>
    <col min="1538" max="1538" width="6.6640625" style="11" customWidth="1"/>
    <col min="1539" max="1540" width="5.33203125" style="11" customWidth="1"/>
    <col min="1541" max="1541" width="6.6640625" style="11" customWidth="1"/>
    <col min="1542" max="1542" width="8.33203125" style="11" bestFit="1" customWidth="1"/>
    <col min="1543" max="1543" width="6.5546875" style="11" customWidth="1"/>
    <col min="1544" max="1544" width="5.6640625" style="11" customWidth="1"/>
    <col min="1545" max="1546" width="5.33203125" style="11" customWidth="1"/>
    <col min="1547" max="1547" width="6.5546875" style="11" customWidth="1"/>
    <col min="1548" max="1548" width="5.33203125" style="11" customWidth="1"/>
    <col min="1549" max="1549" width="6.6640625" style="11" customWidth="1"/>
    <col min="1550" max="1550" width="5.33203125" style="11" customWidth="1"/>
    <col min="1551" max="1551" width="6.44140625" style="11" customWidth="1"/>
    <col min="1552" max="1552" width="5.33203125" style="11" customWidth="1"/>
    <col min="1553" max="1553" width="6.44140625" style="11" customWidth="1"/>
    <col min="1554" max="1554" width="5.33203125" style="11" customWidth="1"/>
    <col min="1555" max="1555" width="6.44140625" style="11" customWidth="1"/>
    <col min="1556" max="1556" width="5.33203125" style="11" customWidth="1"/>
    <col min="1557" max="1557" width="6.44140625" style="11" customWidth="1"/>
    <col min="1558" max="1558" width="5" style="11" customWidth="1"/>
    <col min="1559" max="1559" width="6.44140625" style="11" customWidth="1"/>
    <col min="1560" max="1560" width="5" style="11" customWidth="1"/>
    <col min="1561" max="1561" width="6.44140625" style="11" customWidth="1"/>
    <col min="1562" max="1562" width="5" style="11" customWidth="1"/>
    <col min="1563" max="1563" width="6.44140625" style="11" customWidth="1"/>
    <col min="1564" max="1564" width="5" style="11" customWidth="1"/>
    <col min="1565" max="1565" width="6.44140625" style="11" customWidth="1"/>
    <col min="1566" max="1566" width="7.33203125" style="11" bestFit="1" customWidth="1"/>
    <col min="1567" max="1567" width="7.33203125" style="11" customWidth="1"/>
    <col min="1568" max="1571" width="7.33203125" style="11" bestFit="1" customWidth="1"/>
    <col min="1572" max="1572" width="7" style="11" customWidth="1"/>
    <col min="1573" max="1573" width="8.109375" style="11" customWidth="1"/>
    <col min="1574" max="1790" width="9.33203125" style="11"/>
    <col min="1791" max="1791" width="8.44140625" style="11" customWidth="1"/>
    <col min="1792" max="1792" width="52.33203125" style="11" customWidth="1"/>
    <col min="1793" max="1793" width="4.5546875" style="11" customWidth="1"/>
    <col min="1794" max="1794" width="6.6640625" style="11" customWidth="1"/>
    <col min="1795" max="1796" width="5.33203125" style="11" customWidth="1"/>
    <col min="1797" max="1797" width="6.6640625" style="11" customWidth="1"/>
    <col min="1798" max="1798" width="8.33203125" style="11" bestFit="1" customWidth="1"/>
    <col min="1799" max="1799" width="6.5546875" style="11" customWidth="1"/>
    <col min="1800" max="1800" width="5.6640625" style="11" customWidth="1"/>
    <col min="1801" max="1802" width="5.33203125" style="11" customWidth="1"/>
    <col min="1803" max="1803" width="6.5546875" style="11" customWidth="1"/>
    <col min="1804" max="1804" width="5.33203125" style="11" customWidth="1"/>
    <col min="1805" max="1805" width="6.6640625" style="11" customWidth="1"/>
    <col min="1806" max="1806" width="5.33203125" style="11" customWidth="1"/>
    <col min="1807" max="1807" width="6.44140625" style="11" customWidth="1"/>
    <col min="1808" max="1808" width="5.33203125" style="11" customWidth="1"/>
    <col min="1809" max="1809" width="6.44140625" style="11" customWidth="1"/>
    <col min="1810" max="1810" width="5.33203125" style="11" customWidth="1"/>
    <col min="1811" max="1811" width="6.44140625" style="11" customWidth="1"/>
    <col min="1812" max="1812" width="5.33203125" style="11" customWidth="1"/>
    <col min="1813" max="1813" width="6.44140625" style="11" customWidth="1"/>
    <col min="1814" max="1814" width="5" style="11" customWidth="1"/>
    <col min="1815" max="1815" width="6.44140625" style="11" customWidth="1"/>
    <col min="1816" max="1816" width="5" style="11" customWidth="1"/>
    <col min="1817" max="1817" width="6.44140625" style="11" customWidth="1"/>
    <col min="1818" max="1818" width="5" style="11" customWidth="1"/>
    <col min="1819" max="1819" width="6.44140625" style="11" customWidth="1"/>
    <col min="1820" max="1820" width="5" style="11" customWidth="1"/>
    <col min="1821" max="1821" width="6.44140625" style="11" customWidth="1"/>
    <col min="1822" max="1822" width="7.33203125" style="11" bestFit="1" customWidth="1"/>
    <col min="1823" max="1823" width="7.33203125" style="11" customWidth="1"/>
    <col min="1824" max="1827" width="7.33203125" style="11" bestFit="1" customWidth="1"/>
    <col min="1828" max="1828" width="7" style="11" customWidth="1"/>
    <col min="1829" max="1829" width="8.109375" style="11" customWidth="1"/>
    <col min="1830" max="2046" width="9.33203125" style="11"/>
    <col min="2047" max="2047" width="8.44140625" style="11" customWidth="1"/>
    <col min="2048" max="2048" width="52.33203125" style="11" customWidth="1"/>
    <col min="2049" max="2049" width="4.5546875" style="11" customWidth="1"/>
    <col min="2050" max="2050" width="6.6640625" style="11" customWidth="1"/>
    <col min="2051" max="2052" width="5.33203125" style="11" customWidth="1"/>
    <col min="2053" max="2053" width="6.6640625" style="11" customWidth="1"/>
    <col min="2054" max="2054" width="8.33203125" style="11" bestFit="1" customWidth="1"/>
    <col min="2055" max="2055" width="6.5546875" style="11" customWidth="1"/>
    <col min="2056" max="2056" width="5.6640625" style="11" customWidth="1"/>
    <col min="2057" max="2058" width="5.33203125" style="11" customWidth="1"/>
    <col min="2059" max="2059" width="6.5546875" style="11" customWidth="1"/>
    <col min="2060" max="2060" width="5.33203125" style="11" customWidth="1"/>
    <col min="2061" max="2061" width="6.6640625" style="11" customWidth="1"/>
    <col min="2062" max="2062" width="5.33203125" style="11" customWidth="1"/>
    <col min="2063" max="2063" width="6.44140625" style="11" customWidth="1"/>
    <col min="2064" max="2064" width="5.33203125" style="11" customWidth="1"/>
    <col min="2065" max="2065" width="6.44140625" style="11" customWidth="1"/>
    <col min="2066" max="2066" width="5.33203125" style="11" customWidth="1"/>
    <col min="2067" max="2067" width="6.44140625" style="11" customWidth="1"/>
    <col min="2068" max="2068" width="5.33203125" style="11" customWidth="1"/>
    <col min="2069" max="2069" width="6.44140625" style="11" customWidth="1"/>
    <col min="2070" max="2070" width="5" style="11" customWidth="1"/>
    <col min="2071" max="2071" width="6.44140625" style="11" customWidth="1"/>
    <col min="2072" max="2072" width="5" style="11" customWidth="1"/>
    <col min="2073" max="2073" width="6.44140625" style="11" customWidth="1"/>
    <col min="2074" max="2074" width="5" style="11" customWidth="1"/>
    <col min="2075" max="2075" width="6.44140625" style="11" customWidth="1"/>
    <col min="2076" max="2076" width="5" style="11" customWidth="1"/>
    <col min="2077" max="2077" width="6.44140625" style="11" customWidth="1"/>
    <col min="2078" max="2078" width="7.33203125" style="11" bestFit="1" customWidth="1"/>
    <col min="2079" max="2079" width="7.33203125" style="11" customWidth="1"/>
    <col min="2080" max="2083" width="7.33203125" style="11" bestFit="1" customWidth="1"/>
    <col min="2084" max="2084" width="7" style="11" customWidth="1"/>
    <col min="2085" max="2085" width="8.109375" style="11" customWidth="1"/>
    <col min="2086" max="2302" width="9.33203125" style="11"/>
    <col min="2303" max="2303" width="8.44140625" style="11" customWidth="1"/>
    <col min="2304" max="2304" width="52.33203125" style="11" customWidth="1"/>
    <col min="2305" max="2305" width="4.5546875" style="11" customWidth="1"/>
    <col min="2306" max="2306" width="6.6640625" style="11" customWidth="1"/>
    <col min="2307" max="2308" width="5.33203125" style="11" customWidth="1"/>
    <col min="2309" max="2309" width="6.6640625" style="11" customWidth="1"/>
    <col min="2310" max="2310" width="8.33203125" style="11" bestFit="1" customWidth="1"/>
    <col min="2311" max="2311" width="6.5546875" style="11" customWidth="1"/>
    <col min="2312" max="2312" width="5.6640625" style="11" customWidth="1"/>
    <col min="2313" max="2314" width="5.33203125" style="11" customWidth="1"/>
    <col min="2315" max="2315" width="6.5546875" style="11" customWidth="1"/>
    <col min="2316" max="2316" width="5.33203125" style="11" customWidth="1"/>
    <col min="2317" max="2317" width="6.6640625" style="11" customWidth="1"/>
    <col min="2318" max="2318" width="5.33203125" style="11" customWidth="1"/>
    <col min="2319" max="2319" width="6.44140625" style="11" customWidth="1"/>
    <col min="2320" max="2320" width="5.33203125" style="11" customWidth="1"/>
    <col min="2321" max="2321" width="6.44140625" style="11" customWidth="1"/>
    <col min="2322" max="2322" width="5.33203125" style="11" customWidth="1"/>
    <col min="2323" max="2323" width="6.44140625" style="11" customWidth="1"/>
    <col min="2324" max="2324" width="5.33203125" style="11" customWidth="1"/>
    <col min="2325" max="2325" width="6.44140625" style="11" customWidth="1"/>
    <col min="2326" max="2326" width="5" style="11" customWidth="1"/>
    <col min="2327" max="2327" width="6.44140625" style="11" customWidth="1"/>
    <col min="2328" max="2328" width="5" style="11" customWidth="1"/>
    <col min="2329" max="2329" width="6.44140625" style="11" customWidth="1"/>
    <col min="2330" max="2330" width="5" style="11" customWidth="1"/>
    <col min="2331" max="2331" width="6.44140625" style="11" customWidth="1"/>
    <col min="2332" max="2332" width="5" style="11" customWidth="1"/>
    <col min="2333" max="2333" width="6.44140625" style="11" customWidth="1"/>
    <col min="2334" max="2334" width="7.33203125" style="11" bestFit="1" customWidth="1"/>
    <col min="2335" max="2335" width="7.33203125" style="11" customWidth="1"/>
    <col min="2336" max="2339" width="7.33203125" style="11" bestFit="1" customWidth="1"/>
    <col min="2340" max="2340" width="7" style="11" customWidth="1"/>
    <col min="2341" max="2341" width="8.109375" style="11" customWidth="1"/>
    <col min="2342" max="2558" width="9.33203125" style="11"/>
    <col min="2559" max="2559" width="8.44140625" style="11" customWidth="1"/>
    <col min="2560" max="2560" width="52.33203125" style="11" customWidth="1"/>
    <col min="2561" max="2561" width="4.5546875" style="11" customWidth="1"/>
    <col min="2562" max="2562" width="6.6640625" style="11" customWidth="1"/>
    <col min="2563" max="2564" width="5.33203125" style="11" customWidth="1"/>
    <col min="2565" max="2565" width="6.6640625" style="11" customWidth="1"/>
    <col min="2566" max="2566" width="8.33203125" style="11" bestFit="1" customWidth="1"/>
    <col min="2567" max="2567" width="6.5546875" style="11" customWidth="1"/>
    <col min="2568" max="2568" width="5.6640625" style="11" customWidth="1"/>
    <col min="2569" max="2570" width="5.33203125" style="11" customWidth="1"/>
    <col min="2571" max="2571" width="6.5546875" style="11" customWidth="1"/>
    <col min="2572" max="2572" width="5.33203125" style="11" customWidth="1"/>
    <col min="2573" max="2573" width="6.6640625" style="11" customWidth="1"/>
    <col min="2574" max="2574" width="5.33203125" style="11" customWidth="1"/>
    <col min="2575" max="2575" width="6.44140625" style="11" customWidth="1"/>
    <col min="2576" max="2576" width="5.33203125" style="11" customWidth="1"/>
    <col min="2577" max="2577" width="6.44140625" style="11" customWidth="1"/>
    <col min="2578" max="2578" width="5.33203125" style="11" customWidth="1"/>
    <col min="2579" max="2579" width="6.44140625" style="11" customWidth="1"/>
    <col min="2580" max="2580" width="5.33203125" style="11" customWidth="1"/>
    <col min="2581" max="2581" width="6.44140625" style="11" customWidth="1"/>
    <col min="2582" max="2582" width="5" style="11" customWidth="1"/>
    <col min="2583" max="2583" width="6.44140625" style="11" customWidth="1"/>
    <col min="2584" max="2584" width="5" style="11" customWidth="1"/>
    <col min="2585" max="2585" width="6.44140625" style="11" customWidth="1"/>
    <col min="2586" max="2586" width="5" style="11" customWidth="1"/>
    <col min="2587" max="2587" width="6.44140625" style="11" customWidth="1"/>
    <col min="2588" max="2588" width="5" style="11" customWidth="1"/>
    <col min="2589" max="2589" width="6.44140625" style="11" customWidth="1"/>
    <col min="2590" max="2590" width="7.33203125" style="11" bestFit="1" customWidth="1"/>
    <col min="2591" max="2591" width="7.33203125" style="11" customWidth="1"/>
    <col min="2592" max="2595" width="7.33203125" style="11" bestFit="1" customWidth="1"/>
    <col min="2596" max="2596" width="7" style="11" customWidth="1"/>
    <col min="2597" max="2597" width="8.109375" style="11" customWidth="1"/>
    <col min="2598" max="2814" width="9.33203125" style="11"/>
    <col min="2815" max="2815" width="8.44140625" style="11" customWidth="1"/>
    <col min="2816" max="2816" width="52.33203125" style="11" customWidth="1"/>
    <col min="2817" max="2817" width="4.5546875" style="11" customWidth="1"/>
    <col min="2818" max="2818" width="6.6640625" style="11" customWidth="1"/>
    <col min="2819" max="2820" width="5.33203125" style="11" customWidth="1"/>
    <col min="2821" max="2821" width="6.6640625" style="11" customWidth="1"/>
    <col min="2822" max="2822" width="8.33203125" style="11" bestFit="1" customWidth="1"/>
    <col min="2823" max="2823" width="6.5546875" style="11" customWidth="1"/>
    <col min="2824" max="2824" width="5.6640625" style="11" customWidth="1"/>
    <col min="2825" max="2826" width="5.33203125" style="11" customWidth="1"/>
    <col min="2827" max="2827" width="6.5546875" style="11" customWidth="1"/>
    <col min="2828" max="2828" width="5.33203125" style="11" customWidth="1"/>
    <col min="2829" max="2829" width="6.6640625" style="11" customWidth="1"/>
    <col min="2830" max="2830" width="5.33203125" style="11" customWidth="1"/>
    <col min="2831" max="2831" width="6.44140625" style="11" customWidth="1"/>
    <col min="2832" max="2832" width="5.33203125" style="11" customWidth="1"/>
    <col min="2833" max="2833" width="6.44140625" style="11" customWidth="1"/>
    <col min="2834" max="2834" width="5.33203125" style="11" customWidth="1"/>
    <col min="2835" max="2835" width="6.44140625" style="11" customWidth="1"/>
    <col min="2836" max="2836" width="5.33203125" style="11" customWidth="1"/>
    <col min="2837" max="2837" width="6.44140625" style="11" customWidth="1"/>
    <col min="2838" max="2838" width="5" style="11" customWidth="1"/>
    <col min="2839" max="2839" width="6.44140625" style="11" customWidth="1"/>
    <col min="2840" max="2840" width="5" style="11" customWidth="1"/>
    <col min="2841" max="2841" width="6.44140625" style="11" customWidth="1"/>
    <col min="2842" max="2842" width="5" style="11" customWidth="1"/>
    <col min="2843" max="2843" width="6.44140625" style="11" customWidth="1"/>
    <col min="2844" max="2844" width="5" style="11" customWidth="1"/>
    <col min="2845" max="2845" width="6.44140625" style="11" customWidth="1"/>
    <col min="2846" max="2846" width="7.33203125" style="11" bestFit="1" customWidth="1"/>
    <col min="2847" max="2847" width="7.33203125" style="11" customWidth="1"/>
    <col min="2848" max="2851" width="7.33203125" style="11" bestFit="1" customWidth="1"/>
    <col min="2852" max="2852" width="7" style="11" customWidth="1"/>
    <col min="2853" max="2853" width="8.109375" style="11" customWidth="1"/>
    <col min="2854" max="3070" width="9.33203125" style="11"/>
    <col min="3071" max="3071" width="8.44140625" style="11" customWidth="1"/>
    <col min="3072" max="3072" width="52.33203125" style="11" customWidth="1"/>
    <col min="3073" max="3073" width="4.5546875" style="11" customWidth="1"/>
    <col min="3074" max="3074" width="6.6640625" style="11" customWidth="1"/>
    <col min="3075" max="3076" width="5.33203125" style="11" customWidth="1"/>
    <col min="3077" max="3077" width="6.6640625" style="11" customWidth="1"/>
    <col min="3078" max="3078" width="8.33203125" style="11" bestFit="1" customWidth="1"/>
    <col min="3079" max="3079" width="6.5546875" style="11" customWidth="1"/>
    <col min="3080" max="3080" width="5.6640625" style="11" customWidth="1"/>
    <col min="3081" max="3082" width="5.33203125" style="11" customWidth="1"/>
    <col min="3083" max="3083" width="6.5546875" style="11" customWidth="1"/>
    <col min="3084" max="3084" width="5.33203125" style="11" customWidth="1"/>
    <col min="3085" max="3085" width="6.6640625" style="11" customWidth="1"/>
    <col min="3086" max="3086" width="5.33203125" style="11" customWidth="1"/>
    <col min="3087" max="3087" width="6.44140625" style="11" customWidth="1"/>
    <col min="3088" max="3088" width="5.33203125" style="11" customWidth="1"/>
    <col min="3089" max="3089" width="6.44140625" style="11" customWidth="1"/>
    <col min="3090" max="3090" width="5.33203125" style="11" customWidth="1"/>
    <col min="3091" max="3091" width="6.44140625" style="11" customWidth="1"/>
    <col min="3092" max="3092" width="5.33203125" style="11" customWidth="1"/>
    <col min="3093" max="3093" width="6.44140625" style="11" customWidth="1"/>
    <col min="3094" max="3094" width="5" style="11" customWidth="1"/>
    <col min="3095" max="3095" width="6.44140625" style="11" customWidth="1"/>
    <col min="3096" max="3096" width="5" style="11" customWidth="1"/>
    <col min="3097" max="3097" width="6.44140625" style="11" customWidth="1"/>
    <col min="3098" max="3098" width="5" style="11" customWidth="1"/>
    <col min="3099" max="3099" width="6.44140625" style="11" customWidth="1"/>
    <col min="3100" max="3100" width="5" style="11" customWidth="1"/>
    <col min="3101" max="3101" width="6.44140625" style="11" customWidth="1"/>
    <col min="3102" max="3102" width="7.33203125" style="11" bestFit="1" customWidth="1"/>
    <col min="3103" max="3103" width="7.33203125" style="11" customWidth="1"/>
    <col min="3104" max="3107" width="7.33203125" style="11" bestFit="1" customWidth="1"/>
    <col min="3108" max="3108" width="7" style="11" customWidth="1"/>
    <col min="3109" max="3109" width="8.109375" style="11" customWidth="1"/>
    <col min="3110" max="3326" width="9.33203125" style="11"/>
    <col min="3327" max="3327" width="8.44140625" style="11" customWidth="1"/>
    <col min="3328" max="3328" width="52.33203125" style="11" customWidth="1"/>
    <col min="3329" max="3329" width="4.5546875" style="11" customWidth="1"/>
    <col min="3330" max="3330" width="6.6640625" style="11" customWidth="1"/>
    <col min="3331" max="3332" width="5.33203125" style="11" customWidth="1"/>
    <col min="3333" max="3333" width="6.6640625" style="11" customWidth="1"/>
    <col min="3334" max="3334" width="8.33203125" style="11" bestFit="1" customWidth="1"/>
    <col min="3335" max="3335" width="6.5546875" style="11" customWidth="1"/>
    <col min="3336" max="3336" width="5.6640625" style="11" customWidth="1"/>
    <col min="3337" max="3338" width="5.33203125" style="11" customWidth="1"/>
    <col min="3339" max="3339" width="6.5546875" style="11" customWidth="1"/>
    <col min="3340" max="3340" width="5.33203125" style="11" customWidth="1"/>
    <col min="3341" max="3341" width="6.6640625" style="11" customWidth="1"/>
    <col min="3342" max="3342" width="5.33203125" style="11" customWidth="1"/>
    <col min="3343" max="3343" width="6.44140625" style="11" customWidth="1"/>
    <col min="3344" max="3344" width="5.33203125" style="11" customWidth="1"/>
    <col min="3345" max="3345" width="6.44140625" style="11" customWidth="1"/>
    <col min="3346" max="3346" width="5.33203125" style="11" customWidth="1"/>
    <col min="3347" max="3347" width="6.44140625" style="11" customWidth="1"/>
    <col min="3348" max="3348" width="5.33203125" style="11" customWidth="1"/>
    <col min="3349" max="3349" width="6.44140625" style="11" customWidth="1"/>
    <col min="3350" max="3350" width="5" style="11" customWidth="1"/>
    <col min="3351" max="3351" width="6.44140625" style="11" customWidth="1"/>
    <col min="3352" max="3352" width="5" style="11" customWidth="1"/>
    <col min="3353" max="3353" width="6.44140625" style="11" customWidth="1"/>
    <col min="3354" max="3354" width="5" style="11" customWidth="1"/>
    <col min="3355" max="3355" width="6.44140625" style="11" customWidth="1"/>
    <col min="3356" max="3356" width="5" style="11" customWidth="1"/>
    <col min="3357" max="3357" width="6.44140625" style="11" customWidth="1"/>
    <col min="3358" max="3358" width="7.33203125" style="11" bestFit="1" customWidth="1"/>
    <col min="3359" max="3359" width="7.33203125" style="11" customWidth="1"/>
    <col min="3360" max="3363" width="7.33203125" style="11" bestFit="1" customWidth="1"/>
    <col min="3364" max="3364" width="7" style="11" customWidth="1"/>
    <col min="3365" max="3365" width="8.109375" style="11" customWidth="1"/>
    <col min="3366" max="3582" width="9.33203125" style="11"/>
    <col min="3583" max="3583" width="8.44140625" style="11" customWidth="1"/>
    <col min="3584" max="3584" width="52.33203125" style="11" customWidth="1"/>
    <col min="3585" max="3585" width="4.5546875" style="11" customWidth="1"/>
    <col min="3586" max="3586" width="6.6640625" style="11" customWidth="1"/>
    <col min="3587" max="3588" width="5.33203125" style="11" customWidth="1"/>
    <col min="3589" max="3589" width="6.6640625" style="11" customWidth="1"/>
    <col min="3590" max="3590" width="8.33203125" style="11" bestFit="1" customWidth="1"/>
    <col min="3591" max="3591" width="6.5546875" style="11" customWidth="1"/>
    <col min="3592" max="3592" width="5.6640625" style="11" customWidth="1"/>
    <col min="3593" max="3594" width="5.33203125" style="11" customWidth="1"/>
    <col min="3595" max="3595" width="6.5546875" style="11" customWidth="1"/>
    <col min="3596" max="3596" width="5.33203125" style="11" customWidth="1"/>
    <col min="3597" max="3597" width="6.6640625" style="11" customWidth="1"/>
    <col min="3598" max="3598" width="5.33203125" style="11" customWidth="1"/>
    <col min="3599" max="3599" width="6.44140625" style="11" customWidth="1"/>
    <col min="3600" max="3600" width="5.33203125" style="11" customWidth="1"/>
    <col min="3601" max="3601" width="6.44140625" style="11" customWidth="1"/>
    <col min="3602" max="3602" width="5.33203125" style="11" customWidth="1"/>
    <col min="3603" max="3603" width="6.44140625" style="11" customWidth="1"/>
    <col min="3604" max="3604" width="5.33203125" style="11" customWidth="1"/>
    <col min="3605" max="3605" width="6.44140625" style="11" customWidth="1"/>
    <col min="3606" max="3606" width="5" style="11" customWidth="1"/>
    <col min="3607" max="3607" width="6.44140625" style="11" customWidth="1"/>
    <col min="3608" max="3608" width="5" style="11" customWidth="1"/>
    <col min="3609" max="3609" width="6.44140625" style="11" customWidth="1"/>
    <col min="3610" max="3610" width="5" style="11" customWidth="1"/>
    <col min="3611" max="3611" width="6.44140625" style="11" customWidth="1"/>
    <col min="3612" max="3612" width="5" style="11" customWidth="1"/>
    <col min="3613" max="3613" width="6.44140625" style="11" customWidth="1"/>
    <col min="3614" max="3614" width="7.33203125" style="11" bestFit="1" customWidth="1"/>
    <col min="3615" max="3615" width="7.33203125" style="11" customWidth="1"/>
    <col min="3616" max="3619" width="7.33203125" style="11" bestFit="1" customWidth="1"/>
    <col min="3620" max="3620" width="7" style="11" customWidth="1"/>
    <col min="3621" max="3621" width="8.109375" style="11" customWidth="1"/>
    <col min="3622" max="3838" width="9.33203125" style="11"/>
    <col min="3839" max="3839" width="8.44140625" style="11" customWidth="1"/>
    <col min="3840" max="3840" width="52.33203125" style="11" customWidth="1"/>
    <col min="3841" max="3841" width="4.5546875" style="11" customWidth="1"/>
    <col min="3842" max="3842" width="6.6640625" style="11" customWidth="1"/>
    <col min="3843" max="3844" width="5.33203125" style="11" customWidth="1"/>
    <col min="3845" max="3845" width="6.6640625" style="11" customWidth="1"/>
    <col min="3846" max="3846" width="8.33203125" style="11" bestFit="1" customWidth="1"/>
    <col min="3847" max="3847" width="6.5546875" style="11" customWidth="1"/>
    <col min="3848" max="3848" width="5.6640625" style="11" customWidth="1"/>
    <col min="3849" max="3850" width="5.33203125" style="11" customWidth="1"/>
    <col min="3851" max="3851" width="6.5546875" style="11" customWidth="1"/>
    <col min="3852" max="3852" width="5.33203125" style="11" customWidth="1"/>
    <col min="3853" max="3853" width="6.6640625" style="11" customWidth="1"/>
    <col min="3854" max="3854" width="5.33203125" style="11" customWidth="1"/>
    <col min="3855" max="3855" width="6.44140625" style="11" customWidth="1"/>
    <col min="3856" max="3856" width="5.33203125" style="11" customWidth="1"/>
    <col min="3857" max="3857" width="6.44140625" style="11" customWidth="1"/>
    <col min="3858" max="3858" width="5.33203125" style="11" customWidth="1"/>
    <col min="3859" max="3859" width="6.44140625" style="11" customWidth="1"/>
    <col min="3860" max="3860" width="5.33203125" style="11" customWidth="1"/>
    <col min="3861" max="3861" width="6.44140625" style="11" customWidth="1"/>
    <col min="3862" max="3862" width="5" style="11" customWidth="1"/>
    <col min="3863" max="3863" width="6.44140625" style="11" customWidth="1"/>
    <col min="3864" max="3864" width="5" style="11" customWidth="1"/>
    <col min="3865" max="3865" width="6.44140625" style="11" customWidth="1"/>
    <col min="3866" max="3866" width="5" style="11" customWidth="1"/>
    <col min="3867" max="3867" width="6.44140625" style="11" customWidth="1"/>
    <col min="3868" max="3868" width="5" style="11" customWidth="1"/>
    <col min="3869" max="3869" width="6.44140625" style="11" customWidth="1"/>
    <col min="3870" max="3870" width="7.33203125" style="11" bestFit="1" customWidth="1"/>
    <col min="3871" max="3871" width="7.33203125" style="11" customWidth="1"/>
    <col min="3872" max="3875" width="7.33203125" style="11" bestFit="1" customWidth="1"/>
    <col min="3876" max="3876" width="7" style="11" customWidth="1"/>
    <col min="3877" max="3877" width="8.109375" style="11" customWidth="1"/>
    <col min="3878" max="4094" width="9.33203125" style="11"/>
    <col min="4095" max="4095" width="8.44140625" style="11" customWidth="1"/>
    <col min="4096" max="4096" width="52.33203125" style="11" customWidth="1"/>
    <col min="4097" max="4097" width="4.5546875" style="11" customWidth="1"/>
    <col min="4098" max="4098" width="6.6640625" style="11" customWidth="1"/>
    <col min="4099" max="4100" width="5.33203125" style="11" customWidth="1"/>
    <col min="4101" max="4101" width="6.6640625" style="11" customWidth="1"/>
    <col min="4102" max="4102" width="8.33203125" style="11" bestFit="1" customWidth="1"/>
    <col min="4103" max="4103" width="6.5546875" style="11" customWidth="1"/>
    <col min="4104" max="4104" width="5.6640625" style="11" customWidth="1"/>
    <col min="4105" max="4106" width="5.33203125" style="11" customWidth="1"/>
    <col min="4107" max="4107" width="6.5546875" style="11" customWidth="1"/>
    <col min="4108" max="4108" width="5.33203125" style="11" customWidth="1"/>
    <col min="4109" max="4109" width="6.6640625" style="11" customWidth="1"/>
    <col min="4110" max="4110" width="5.33203125" style="11" customWidth="1"/>
    <col min="4111" max="4111" width="6.44140625" style="11" customWidth="1"/>
    <col min="4112" max="4112" width="5.33203125" style="11" customWidth="1"/>
    <col min="4113" max="4113" width="6.44140625" style="11" customWidth="1"/>
    <col min="4114" max="4114" width="5.33203125" style="11" customWidth="1"/>
    <col min="4115" max="4115" width="6.44140625" style="11" customWidth="1"/>
    <col min="4116" max="4116" width="5.33203125" style="11" customWidth="1"/>
    <col min="4117" max="4117" width="6.44140625" style="11" customWidth="1"/>
    <col min="4118" max="4118" width="5" style="11" customWidth="1"/>
    <col min="4119" max="4119" width="6.44140625" style="11" customWidth="1"/>
    <col min="4120" max="4120" width="5" style="11" customWidth="1"/>
    <col min="4121" max="4121" width="6.44140625" style="11" customWidth="1"/>
    <col min="4122" max="4122" width="5" style="11" customWidth="1"/>
    <col min="4123" max="4123" width="6.44140625" style="11" customWidth="1"/>
    <col min="4124" max="4124" width="5" style="11" customWidth="1"/>
    <col min="4125" max="4125" width="6.44140625" style="11" customWidth="1"/>
    <col min="4126" max="4126" width="7.33203125" style="11" bestFit="1" customWidth="1"/>
    <col min="4127" max="4127" width="7.33203125" style="11" customWidth="1"/>
    <col min="4128" max="4131" width="7.33203125" style="11" bestFit="1" customWidth="1"/>
    <col min="4132" max="4132" width="7" style="11" customWidth="1"/>
    <col min="4133" max="4133" width="8.109375" style="11" customWidth="1"/>
    <col min="4134" max="4350" width="9.33203125" style="11"/>
    <col min="4351" max="4351" width="8.44140625" style="11" customWidth="1"/>
    <col min="4352" max="4352" width="52.33203125" style="11" customWidth="1"/>
    <col min="4353" max="4353" width="4.5546875" style="11" customWidth="1"/>
    <col min="4354" max="4354" width="6.6640625" style="11" customWidth="1"/>
    <col min="4355" max="4356" width="5.33203125" style="11" customWidth="1"/>
    <col min="4357" max="4357" width="6.6640625" style="11" customWidth="1"/>
    <col min="4358" max="4358" width="8.33203125" style="11" bestFit="1" customWidth="1"/>
    <col min="4359" max="4359" width="6.5546875" style="11" customWidth="1"/>
    <col min="4360" max="4360" width="5.6640625" style="11" customWidth="1"/>
    <col min="4361" max="4362" width="5.33203125" style="11" customWidth="1"/>
    <col min="4363" max="4363" width="6.5546875" style="11" customWidth="1"/>
    <col min="4364" max="4364" width="5.33203125" style="11" customWidth="1"/>
    <col min="4365" max="4365" width="6.6640625" style="11" customWidth="1"/>
    <col min="4366" max="4366" width="5.33203125" style="11" customWidth="1"/>
    <col min="4367" max="4367" width="6.44140625" style="11" customWidth="1"/>
    <col min="4368" max="4368" width="5.33203125" style="11" customWidth="1"/>
    <col min="4369" max="4369" width="6.44140625" style="11" customWidth="1"/>
    <col min="4370" max="4370" width="5.33203125" style="11" customWidth="1"/>
    <col min="4371" max="4371" width="6.44140625" style="11" customWidth="1"/>
    <col min="4372" max="4372" width="5.33203125" style="11" customWidth="1"/>
    <col min="4373" max="4373" width="6.44140625" style="11" customWidth="1"/>
    <col min="4374" max="4374" width="5" style="11" customWidth="1"/>
    <col min="4375" max="4375" width="6.44140625" style="11" customWidth="1"/>
    <col min="4376" max="4376" width="5" style="11" customWidth="1"/>
    <col min="4377" max="4377" width="6.44140625" style="11" customWidth="1"/>
    <col min="4378" max="4378" width="5" style="11" customWidth="1"/>
    <col min="4379" max="4379" width="6.44140625" style="11" customWidth="1"/>
    <col min="4380" max="4380" width="5" style="11" customWidth="1"/>
    <col min="4381" max="4381" width="6.44140625" style="11" customWidth="1"/>
    <col min="4382" max="4382" width="7.33203125" style="11" bestFit="1" customWidth="1"/>
    <col min="4383" max="4383" width="7.33203125" style="11" customWidth="1"/>
    <col min="4384" max="4387" width="7.33203125" style="11" bestFit="1" customWidth="1"/>
    <col min="4388" max="4388" width="7" style="11" customWidth="1"/>
    <col min="4389" max="4389" width="8.109375" style="11" customWidth="1"/>
    <col min="4390" max="4606" width="9.33203125" style="11"/>
    <col min="4607" max="4607" width="8.44140625" style="11" customWidth="1"/>
    <col min="4608" max="4608" width="52.33203125" style="11" customWidth="1"/>
    <col min="4609" max="4609" width="4.5546875" style="11" customWidth="1"/>
    <col min="4610" max="4610" width="6.6640625" style="11" customWidth="1"/>
    <col min="4611" max="4612" width="5.33203125" style="11" customWidth="1"/>
    <col min="4613" max="4613" width="6.6640625" style="11" customWidth="1"/>
    <col min="4614" max="4614" width="8.33203125" style="11" bestFit="1" customWidth="1"/>
    <col min="4615" max="4615" width="6.5546875" style="11" customWidth="1"/>
    <col min="4616" max="4616" width="5.6640625" style="11" customWidth="1"/>
    <col min="4617" max="4618" width="5.33203125" style="11" customWidth="1"/>
    <col min="4619" max="4619" width="6.5546875" style="11" customWidth="1"/>
    <col min="4620" max="4620" width="5.33203125" style="11" customWidth="1"/>
    <col min="4621" max="4621" width="6.6640625" style="11" customWidth="1"/>
    <col min="4622" max="4622" width="5.33203125" style="11" customWidth="1"/>
    <col min="4623" max="4623" width="6.44140625" style="11" customWidth="1"/>
    <col min="4624" max="4624" width="5.33203125" style="11" customWidth="1"/>
    <col min="4625" max="4625" width="6.44140625" style="11" customWidth="1"/>
    <col min="4626" max="4626" width="5.33203125" style="11" customWidth="1"/>
    <col min="4627" max="4627" width="6.44140625" style="11" customWidth="1"/>
    <col min="4628" max="4628" width="5.33203125" style="11" customWidth="1"/>
    <col min="4629" max="4629" width="6.44140625" style="11" customWidth="1"/>
    <col min="4630" max="4630" width="5" style="11" customWidth="1"/>
    <col min="4631" max="4631" width="6.44140625" style="11" customWidth="1"/>
    <col min="4632" max="4632" width="5" style="11" customWidth="1"/>
    <col min="4633" max="4633" width="6.44140625" style="11" customWidth="1"/>
    <col min="4634" max="4634" width="5" style="11" customWidth="1"/>
    <col min="4635" max="4635" width="6.44140625" style="11" customWidth="1"/>
    <col min="4636" max="4636" width="5" style="11" customWidth="1"/>
    <col min="4637" max="4637" width="6.44140625" style="11" customWidth="1"/>
    <col min="4638" max="4638" width="7.33203125" style="11" bestFit="1" customWidth="1"/>
    <col min="4639" max="4639" width="7.33203125" style="11" customWidth="1"/>
    <col min="4640" max="4643" width="7.33203125" style="11" bestFit="1" customWidth="1"/>
    <col min="4644" max="4644" width="7" style="11" customWidth="1"/>
    <col min="4645" max="4645" width="8.109375" style="11" customWidth="1"/>
    <col min="4646" max="4862" width="9.33203125" style="11"/>
    <col min="4863" max="4863" width="8.44140625" style="11" customWidth="1"/>
    <col min="4864" max="4864" width="52.33203125" style="11" customWidth="1"/>
    <col min="4865" max="4865" width="4.5546875" style="11" customWidth="1"/>
    <col min="4866" max="4866" width="6.6640625" style="11" customWidth="1"/>
    <col min="4867" max="4868" width="5.33203125" style="11" customWidth="1"/>
    <col min="4869" max="4869" width="6.6640625" style="11" customWidth="1"/>
    <col min="4870" max="4870" width="8.33203125" style="11" bestFit="1" customWidth="1"/>
    <col min="4871" max="4871" width="6.5546875" style="11" customWidth="1"/>
    <col min="4872" max="4872" width="5.6640625" style="11" customWidth="1"/>
    <col min="4873" max="4874" width="5.33203125" style="11" customWidth="1"/>
    <col min="4875" max="4875" width="6.5546875" style="11" customWidth="1"/>
    <col min="4876" max="4876" width="5.33203125" style="11" customWidth="1"/>
    <col min="4877" max="4877" width="6.6640625" style="11" customWidth="1"/>
    <col min="4878" max="4878" width="5.33203125" style="11" customWidth="1"/>
    <col min="4879" max="4879" width="6.44140625" style="11" customWidth="1"/>
    <col min="4880" max="4880" width="5.33203125" style="11" customWidth="1"/>
    <col min="4881" max="4881" width="6.44140625" style="11" customWidth="1"/>
    <col min="4882" max="4882" width="5.33203125" style="11" customWidth="1"/>
    <col min="4883" max="4883" width="6.44140625" style="11" customWidth="1"/>
    <col min="4884" max="4884" width="5.33203125" style="11" customWidth="1"/>
    <col min="4885" max="4885" width="6.44140625" style="11" customWidth="1"/>
    <col min="4886" max="4886" width="5" style="11" customWidth="1"/>
    <col min="4887" max="4887" width="6.44140625" style="11" customWidth="1"/>
    <col min="4888" max="4888" width="5" style="11" customWidth="1"/>
    <col min="4889" max="4889" width="6.44140625" style="11" customWidth="1"/>
    <col min="4890" max="4890" width="5" style="11" customWidth="1"/>
    <col min="4891" max="4891" width="6.44140625" style="11" customWidth="1"/>
    <col min="4892" max="4892" width="5" style="11" customWidth="1"/>
    <col min="4893" max="4893" width="6.44140625" style="11" customWidth="1"/>
    <col min="4894" max="4894" width="7.33203125" style="11" bestFit="1" customWidth="1"/>
    <col min="4895" max="4895" width="7.33203125" style="11" customWidth="1"/>
    <col min="4896" max="4899" width="7.33203125" style="11" bestFit="1" customWidth="1"/>
    <col min="4900" max="4900" width="7" style="11" customWidth="1"/>
    <col min="4901" max="4901" width="8.109375" style="11" customWidth="1"/>
    <col min="4902" max="5118" width="9.33203125" style="11"/>
    <col min="5119" max="5119" width="8.44140625" style="11" customWidth="1"/>
    <col min="5120" max="5120" width="52.33203125" style="11" customWidth="1"/>
    <col min="5121" max="5121" width="4.5546875" style="11" customWidth="1"/>
    <col min="5122" max="5122" width="6.6640625" style="11" customWidth="1"/>
    <col min="5123" max="5124" width="5.33203125" style="11" customWidth="1"/>
    <col min="5125" max="5125" width="6.6640625" style="11" customWidth="1"/>
    <col min="5126" max="5126" width="8.33203125" style="11" bestFit="1" customWidth="1"/>
    <col min="5127" max="5127" width="6.5546875" style="11" customWidth="1"/>
    <col min="5128" max="5128" width="5.6640625" style="11" customWidth="1"/>
    <col min="5129" max="5130" width="5.33203125" style="11" customWidth="1"/>
    <col min="5131" max="5131" width="6.5546875" style="11" customWidth="1"/>
    <col min="5132" max="5132" width="5.33203125" style="11" customWidth="1"/>
    <col min="5133" max="5133" width="6.6640625" style="11" customWidth="1"/>
    <col min="5134" max="5134" width="5.33203125" style="11" customWidth="1"/>
    <col min="5135" max="5135" width="6.44140625" style="11" customWidth="1"/>
    <col min="5136" max="5136" width="5.33203125" style="11" customWidth="1"/>
    <col min="5137" max="5137" width="6.44140625" style="11" customWidth="1"/>
    <col min="5138" max="5138" width="5.33203125" style="11" customWidth="1"/>
    <col min="5139" max="5139" width="6.44140625" style="11" customWidth="1"/>
    <col min="5140" max="5140" width="5.33203125" style="11" customWidth="1"/>
    <col min="5141" max="5141" width="6.44140625" style="11" customWidth="1"/>
    <col min="5142" max="5142" width="5" style="11" customWidth="1"/>
    <col min="5143" max="5143" width="6.44140625" style="11" customWidth="1"/>
    <col min="5144" max="5144" width="5" style="11" customWidth="1"/>
    <col min="5145" max="5145" width="6.44140625" style="11" customWidth="1"/>
    <col min="5146" max="5146" width="5" style="11" customWidth="1"/>
    <col min="5147" max="5147" width="6.44140625" style="11" customWidth="1"/>
    <col min="5148" max="5148" width="5" style="11" customWidth="1"/>
    <col min="5149" max="5149" width="6.44140625" style="11" customWidth="1"/>
    <col min="5150" max="5150" width="7.33203125" style="11" bestFit="1" customWidth="1"/>
    <col min="5151" max="5151" width="7.33203125" style="11" customWidth="1"/>
    <col min="5152" max="5155" width="7.33203125" style="11" bestFit="1" customWidth="1"/>
    <col min="5156" max="5156" width="7" style="11" customWidth="1"/>
    <col min="5157" max="5157" width="8.109375" style="11" customWidth="1"/>
    <col min="5158" max="5374" width="9.33203125" style="11"/>
    <col min="5375" max="5375" width="8.44140625" style="11" customWidth="1"/>
    <col min="5376" max="5376" width="52.33203125" style="11" customWidth="1"/>
    <col min="5377" max="5377" width="4.5546875" style="11" customWidth="1"/>
    <col min="5378" max="5378" width="6.6640625" style="11" customWidth="1"/>
    <col min="5379" max="5380" width="5.33203125" style="11" customWidth="1"/>
    <col min="5381" max="5381" width="6.6640625" style="11" customWidth="1"/>
    <col min="5382" max="5382" width="8.33203125" style="11" bestFit="1" customWidth="1"/>
    <col min="5383" max="5383" width="6.5546875" style="11" customWidth="1"/>
    <col min="5384" max="5384" width="5.6640625" style="11" customWidth="1"/>
    <col min="5385" max="5386" width="5.33203125" style="11" customWidth="1"/>
    <col min="5387" max="5387" width="6.5546875" style="11" customWidth="1"/>
    <col min="5388" max="5388" width="5.33203125" style="11" customWidth="1"/>
    <col min="5389" max="5389" width="6.6640625" style="11" customWidth="1"/>
    <col min="5390" max="5390" width="5.33203125" style="11" customWidth="1"/>
    <col min="5391" max="5391" width="6.44140625" style="11" customWidth="1"/>
    <col min="5392" max="5392" width="5.33203125" style="11" customWidth="1"/>
    <col min="5393" max="5393" width="6.44140625" style="11" customWidth="1"/>
    <col min="5394" max="5394" width="5.33203125" style="11" customWidth="1"/>
    <col min="5395" max="5395" width="6.44140625" style="11" customWidth="1"/>
    <col min="5396" max="5396" width="5.33203125" style="11" customWidth="1"/>
    <col min="5397" max="5397" width="6.44140625" style="11" customWidth="1"/>
    <col min="5398" max="5398" width="5" style="11" customWidth="1"/>
    <col min="5399" max="5399" width="6.44140625" style="11" customWidth="1"/>
    <col min="5400" max="5400" width="5" style="11" customWidth="1"/>
    <col min="5401" max="5401" width="6.44140625" style="11" customWidth="1"/>
    <col min="5402" max="5402" width="5" style="11" customWidth="1"/>
    <col min="5403" max="5403" width="6.44140625" style="11" customWidth="1"/>
    <col min="5404" max="5404" width="5" style="11" customWidth="1"/>
    <col min="5405" max="5405" width="6.44140625" style="11" customWidth="1"/>
    <col min="5406" max="5406" width="7.33203125" style="11" bestFit="1" customWidth="1"/>
    <col min="5407" max="5407" width="7.33203125" style="11" customWidth="1"/>
    <col min="5408" max="5411" width="7.33203125" style="11" bestFit="1" customWidth="1"/>
    <col min="5412" max="5412" width="7" style="11" customWidth="1"/>
    <col min="5413" max="5413" width="8.109375" style="11" customWidth="1"/>
    <col min="5414" max="5630" width="9.33203125" style="11"/>
    <col min="5631" max="5631" width="8.44140625" style="11" customWidth="1"/>
    <col min="5632" max="5632" width="52.33203125" style="11" customWidth="1"/>
    <col min="5633" max="5633" width="4.5546875" style="11" customWidth="1"/>
    <col min="5634" max="5634" width="6.6640625" style="11" customWidth="1"/>
    <col min="5635" max="5636" width="5.33203125" style="11" customWidth="1"/>
    <col min="5637" max="5637" width="6.6640625" style="11" customWidth="1"/>
    <col min="5638" max="5638" width="8.33203125" style="11" bestFit="1" customWidth="1"/>
    <col min="5639" max="5639" width="6.5546875" style="11" customWidth="1"/>
    <col min="5640" max="5640" width="5.6640625" style="11" customWidth="1"/>
    <col min="5641" max="5642" width="5.33203125" style="11" customWidth="1"/>
    <col min="5643" max="5643" width="6.5546875" style="11" customWidth="1"/>
    <col min="5644" max="5644" width="5.33203125" style="11" customWidth="1"/>
    <col min="5645" max="5645" width="6.6640625" style="11" customWidth="1"/>
    <col min="5646" max="5646" width="5.33203125" style="11" customWidth="1"/>
    <col min="5647" max="5647" width="6.44140625" style="11" customWidth="1"/>
    <col min="5648" max="5648" width="5.33203125" style="11" customWidth="1"/>
    <col min="5649" max="5649" width="6.44140625" style="11" customWidth="1"/>
    <col min="5650" max="5650" width="5.33203125" style="11" customWidth="1"/>
    <col min="5651" max="5651" width="6.44140625" style="11" customWidth="1"/>
    <col min="5652" max="5652" width="5.33203125" style="11" customWidth="1"/>
    <col min="5653" max="5653" width="6.44140625" style="11" customWidth="1"/>
    <col min="5654" max="5654" width="5" style="11" customWidth="1"/>
    <col min="5655" max="5655" width="6.44140625" style="11" customWidth="1"/>
    <col min="5656" max="5656" width="5" style="11" customWidth="1"/>
    <col min="5657" max="5657" width="6.44140625" style="11" customWidth="1"/>
    <col min="5658" max="5658" width="5" style="11" customWidth="1"/>
    <col min="5659" max="5659" width="6.44140625" style="11" customWidth="1"/>
    <col min="5660" max="5660" width="5" style="11" customWidth="1"/>
    <col min="5661" max="5661" width="6.44140625" style="11" customWidth="1"/>
    <col min="5662" max="5662" width="7.33203125" style="11" bestFit="1" customWidth="1"/>
    <col min="5663" max="5663" width="7.33203125" style="11" customWidth="1"/>
    <col min="5664" max="5667" width="7.33203125" style="11" bestFit="1" customWidth="1"/>
    <col min="5668" max="5668" width="7" style="11" customWidth="1"/>
    <col min="5669" max="5669" width="8.109375" style="11" customWidth="1"/>
    <col min="5670" max="5886" width="9.33203125" style="11"/>
    <col min="5887" max="5887" width="8.44140625" style="11" customWidth="1"/>
    <col min="5888" max="5888" width="52.33203125" style="11" customWidth="1"/>
    <col min="5889" max="5889" width="4.5546875" style="11" customWidth="1"/>
    <col min="5890" max="5890" width="6.6640625" style="11" customWidth="1"/>
    <col min="5891" max="5892" width="5.33203125" style="11" customWidth="1"/>
    <col min="5893" max="5893" width="6.6640625" style="11" customWidth="1"/>
    <col min="5894" max="5894" width="8.33203125" style="11" bestFit="1" customWidth="1"/>
    <col min="5895" max="5895" width="6.5546875" style="11" customWidth="1"/>
    <col min="5896" max="5896" width="5.6640625" style="11" customWidth="1"/>
    <col min="5897" max="5898" width="5.33203125" style="11" customWidth="1"/>
    <col min="5899" max="5899" width="6.5546875" style="11" customWidth="1"/>
    <col min="5900" max="5900" width="5.33203125" style="11" customWidth="1"/>
    <col min="5901" max="5901" width="6.6640625" style="11" customWidth="1"/>
    <col min="5902" max="5902" width="5.33203125" style="11" customWidth="1"/>
    <col min="5903" max="5903" width="6.44140625" style="11" customWidth="1"/>
    <col min="5904" max="5904" width="5.33203125" style="11" customWidth="1"/>
    <col min="5905" max="5905" width="6.44140625" style="11" customWidth="1"/>
    <col min="5906" max="5906" width="5.33203125" style="11" customWidth="1"/>
    <col min="5907" max="5907" width="6.44140625" style="11" customWidth="1"/>
    <col min="5908" max="5908" width="5.33203125" style="11" customWidth="1"/>
    <col min="5909" max="5909" width="6.44140625" style="11" customWidth="1"/>
    <col min="5910" max="5910" width="5" style="11" customWidth="1"/>
    <col min="5911" max="5911" width="6.44140625" style="11" customWidth="1"/>
    <col min="5912" max="5912" width="5" style="11" customWidth="1"/>
    <col min="5913" max="5913" width="6.44140625" style="11" customWidth="1"/>
    <col min="5914" max="5914" width="5" style="11" customWidth="1"/>
    <col min="5915" max="5915" width="6.44140625" style="11" customWidth="1"/>
    <col min="5916" max="5916" width="5" style="11" customWidth="1"/>
    <col min="5917" max="5917" width="6.44140625" style="11" customWidth="1"/>
    <col min="5918" max="5918" width="7.33203125" style="11" bestFit="1" customWidth="1"/>
    <col min="5919" max="5919" width="7.33203125" style="11" customWidth="1"/>
    <col min="5920" max="5923" width="7.33203125" style="11" bestFit="1" customWidth="1"/>
    <col min="5924" max="5924" width="7" style="11" customWidth="1"/>
    <col min="5925" max="5925" width="8.109375" style="11" customWidth="1"/>
    <col min="5926" max="6142" width="9.33203125" style="11"/>
    <col min="6143" max="6143" width="8.44140625" style="11" customWidth="1"/>
    <col min="6144" max="6144" width="52.33203125" style="11" customWidth="1"/>
    <col min="6145" max="6145" width="4.5546875" style="11" customWidth="1"/>
    <col min="6146" max="6146" width="6.6640625" style="11" customWidth="1"/>
    <col min="6147" max="6148" width="5.33203125" style="11" customWidth="1"/>
    <col min="6149" max="6149" width="6.6640625" style="11" customWidth="1"/>
    <col min="6150" max="6150" width="8.33203125" style="11" bestFit="1" customWidth="1"/>
    <col min="6151" max="6151" width="6.5546875" style="11" customWidth="1"/>
    <col min="6152" max="6152" width="5.6640625" style="11" customWidth="1"/>
    <col min="6153" max="6154" width="5.33203125" style="11" customWidth="1"/>
    <col min="6155" max="6155" width="6.5546875" style="11" customWidth="1"/>
    <col min="6156" max="6156" width="5.33203125" style="11" customWidth="1"/>
    <col min="6157" max="6157" width="6.6640625" style="11" customWidth="1"/>
    <col min="6158" max="6158" width="5.33203125" style="11" customWidth="1"/>
    <col min="6159" max="6159" width="6.44140625" style="11" customWidth="1"/>
    <col min="6160" max="6160" width="5.33203125" style="11" customWidth="1"/>
    <col min="6161" max="6161" width="6.44140625" style="11" customWidth="1"/>
    <col min="6162" max="6162" width="5.33203125" style="11" customWidth="1"/>
    <col min="6163" max="6163" width="6.44140625" style="11" customWidth="1"/>
    <col min="6164" max="6164" width="5.33203125" style="11" customWidth="1"/>
    <col min="6165" max="6165" width="6.44140625" style="11" customWidth="1"/>
    <col min="6166" max="6166" width="5" style="11" customWidth="1"/>
    <col min="6167" max="6167" width="6.44140625" style="11" customWidth="1"/>
    <col min="6168" max="6168" width="5" style="11" customWidth="1"/>
    <col min="6169" max="6169" width="6.44140625" style="11" customWidth="1"/>
    <col min="6170" max="6170" width="5" style="11" customWidth="1"/>
    <col min="6171" max="6171" width="6.44140625" style="11" customWidth="1"/>
    <col min="6172" max="6172" width="5" style="11" customWidth="1"/>
    <col min="6173" max="6173" width="6.44140625" style="11" customWidth="1"/>
    <col min="6174" max="6174" width="7.33203125" style="11" bestFit="1" customWidth="1"/>
    <col min="6175" max="6175" width="7.33203125" style="11" customWidth="1"/>
    <col min="6176" max="6179" width="7.33203125" style="11" bestFit="1" customWidth="1"/>
    <col min="6180" max="6180" width="7" style="11" customWidth="1"/>
    <col min="6181" max="6181" width="8.109375" style="11" customWidth="1"/>
    <col min="6182" max="6398" width="9.33203125" style="11"/>
    <col min="6399" max="6399" width="8.44140625" style="11" customWidth="1"/>
    <col min="6400" max="6400" width="52.33203125" style="11" customWidth="1"/>
    <col min="6401" max="6401" width="4.5546875" style="11" customWidth="1"/>
    <col min="6402" max="6402" width="6.6640625" style="11" customWidth="1"/>
    <col min="6403" max="6404" width="5.33203125" style="11" customWidth="1"/>
    <col min="6405" max="6405" width="6.6640625" style="11" customWidth="1"/>
    <col min="6406" max="6406" width="8.33203125" style="11" bestFit="1" customWidth="1"/>
    <col min="6407" max="6407" width="6.5546875" style="11" customWidth="1"/>
    <col min="6408" max="6408" width="5.6640625" style="11" customWidth="1"/>
    <col min="6409" max="6410" width="5.33203125" style="11" customWidth="1"/>
    <col min="6411" max="6411" width="6.5546875" style="11" customWidth="1"/>
    <col min="6412" max="6412" width="5.33203125" style="11" customWidth="1"/>
    <col min="6413" max="6413" width="6.6640625" style="11" customWidth="1"/>
    <col min="6414" max="6414" width="5.33203125" style="11" customWidth="1"/>
    <col min="6415" max="6415" width="6.44140625" style="11" customWidth="1"/>
    <col min="6416" max="6416" width="5.33203125" style="11" customWidth="1"/>
    <col min="6417" max="6417" width="6.44140625" style="11" customWidth="1"/>
    <col min="6418" max="6418" width="5.33203125" style="11" customWidth="1"/>
    <col min="6419" max="6419" width="6.44140625" style="11" customWidth="1"/>
    <col min="6420" max="6420" width="5.33203125" style="11" customWidth="1"/>
    <col min="6421" max="6421" width="6.44140625" style="11" customWidth="1"/>
    <col min="6422" max="6422" width="5" style="11" customWidth="1"/>
    <col min="6423" max="6423" width="6.44140625" style="11" customWidth="1"/>
    <col min="6424" max="6424" width="5" style="11" customWidth="1"/>
    <col min="6425" max="6425" width="6.44140625" style="11" customWidth="1"/>
    <col min="6426" max="6426" width="5" style="11" customWidth="1"/>
    <col min="6427" max="6427" width="6.44140625" style="11" customWidth="1"/>
    <col min="6428" max="6428" width="5" style="11" customWidth="1"/>
    <col min="6429" max="6429" width="6.44140625" style="11" customWidth="1"/>
    <col min="6430" max="6430" width="7.33203125" style="11" bestFit="1" customWidth="1"/>
    <col min="6431" max="6431" width="7.33203125" style="11" customWidth="1"/>
    <col min="6432" max="6435" width="7.33203125" style="11" bestFit="1" customWidth="1"/>
    <col min="6436" max="6436" width="7" style="11" customWidth="1"/>
    <col min="6437" max="6437" width="8.109375" style="11" customWidth="1"/>
    <col min="6438" max="6654" width="9.33203125" style="11"/>
    <col min="6655" max="6655" width="8.44140625" style="11" customWidth="1"/>
    <col min="6656" max="6656" width="52.33203125" style="11" customWidth="1"/>
    <col min="6657" max="6657" width="4.5546875" style="11" customWidth="1"/>
    <col min="6658" max="6658" width="6.6640625" style="11" customWidth="1"/>
    <col min="6659" max="6660" width="5.33203125" style="11" customWidth="1"/>
    <col min="6661" max="6661" width="6.6640625" style="11" customWidth="1"/>
    <col min="6662" max="6662" width="8.33203125" style="11" bestFit="1" customWidth="1"/>
    <col min="6663" max="6663" width="6.5546875" style="11" customWidth="1"/>
    <col min="6664" max="6664" width="5.6640625" style="11" customWidth="1"/>
    <col min="6665" max="6666" width="5.33203125" style="11" customWidth="1"/>
    <col min="6667" max="6667" width="6.5546875" style="11" customWidth="1"/>
    <col min="6668" max="6668" width="5.33203125" style="11" customWidth="1"/>
    <col min="6669" max="6669" width="6.6640625" style="11" customWidth="1"/>
    <col min="6670" max="6670" width="5.33203125" style="11" customWidth="1"/>
    <col min="6671" max="6671" width="6.44140625" style="11" customWidth="1"/>
    <col min="6672" max="6672" width="5.33203125" style="11" customWidth="1"/>
    <col min="6673" max="6673" width="6.44140625" style="11" customWidth="1"/>
    <col min="6674" max="6674" width="5.33203125" style="11" customWidth="1"/>
    <col min="6675" max="6675" width="6.44140625" style="11" customWidth="1"/>
    <col min="6676" max="6676" width="5.33203125" style="11" customWidth="1"/>
    <col min="6677" max="6677" width="6.44140625" style="11" customWidth="1"/>
    <col min="6678" max="6678" width="5" style="11" customWidth="1"/>
    <col min="6679" max="6679" width="6.44140625" style="11" customWidth="1"/>
    <col min="6680" max="6680" width="5" style="11" customWidth="1"/>
    <col min="6681" max="6681" width="6.44140625" style="11" customWidth="1"/>
    <col min="6682" max="6682" width="5" style="11" customWidth="1"/>
    <col min="6683" max="6683" width="6.44140625" style="11" customWidth="1"/>
    <col min="6684" max="6684" width="5" style="11" customWidth="1"/>
    <col min="6685" max="6685" width="6.44140625" style="11" customWidth="1"/>
    <col min="6686" max="6686" width="7.33203125" style="11" bestFit="1" customWidth="1"/>
    <col min="6687" max="6687" width="7.33203125" style="11" customWidth="1"/>
    <col min="6688" max="6691" width="7.33203125" style="11" bestFit="1" customWidth="1"/>
    <col min="6692" max="6692" width="7" style="11" customWidth="1"/>
    <col min="6693" max="6693" width="8.109375" style="11" customWidth="1"/>
    <col min="6694" max="6910" width="9.33203125" style="11"/>
    <col min="6911" max="6911" width="8.44140625" style="11" customWidth="1"/>
    <col min="6912" max="6912" width="52.33203125" style="11" customWidth="1"/>
    <col min="6913" max="6913" width="4.5546875" style="11" customWidth="1"/>
    <col min="6914" max="6914" width="6.6640625" style="11" customWidth="1"/>
    <col min="6915" max="6916" width="5.33203125" style="11" customWidth="1"/>
    <col min="6917" max="6917" width="6.6640625" style="11" customWidth="1"/>
    <col min="6918" max="6918" width="8.33203125" style="11" bestFit="1" customWidth="1"/>
    <col min="6919" max="6919" width="6.5546875" style="11" customWidth="1"/>
    <col min="6920" max="6920" width="5.6640625" style="11" customWidth="1"/>
    <col min="6921" max="6922" width="5.33203125" style="11" customWidth="1"/>
    <col min="6923" max="6923" width="6.5546875" style="11" customWidth="1"/>
    <col min="6924" max="6924" width="5.33203125" style="11" customWidth="1"/>
    <col min="6925" max="6925" width="6.6640625" style="11" customWidth="1"/>
    <col min="6926" max="6926" width="5.33203125" style="11" customWidth="1"/>
    <col min="6927" max="6927" width="6.44140625" style="11" customWidth="1"/>
    <col min="6928" max="6928" width="5.33203125" style="11" customWidth="1"/>
    <col min="6929" max="6929" width="6.44140625" style="11" customWidth="1"/>
    <col min="6930" max="6930" width="5.33203125" style="11" customWidth="1"/>
    <col min="6931" max="6931" width="6.44140625" style="11" customWidth="1"/>
    <col min="6932" max="6932" width="5.33203125" style="11" customWidth="1"/>
    <col min="6933" max="6933" width="6.44140625" style="11" customWidth="1"/>
    <col min="6934" max="6934" width="5" style="11" customWidth="1"/>
    <col min="6935" max="6935" width="6.44140625" style="11" customWidth="1"/>
    <col min="6936" max="6936" width="5" style="11" customWidth="1"/>
    <col min="6937" max="6937" width="6.44140625" style="11" customWidth="1"/>
    <col min="6938" max="6938" width="5" style="11" customWidth="1"/>
    <col min="6939" max="6939" width="6.44140625" style="11" customWidth="1"/>
    <col min="6940" max="6940" width="5" style="11" customWidth="1"/>
    <col min="6941" max="6941" width="6.44140625" style="11" customWidth="1"/>
    <col min="6942" max="6942" width="7.33203125" style="11" bestFit="1" customWidth="1"/>
    <col min="6943" max="6943" width="7.33203125" style="11" customWidth="1"/>
    <col min="6944" max="6947" width="7.33203125" style="11" bestFit="1" customWidth="1"/>
    <col min="6948" max="6948" width="7" style="11" customWidth="1"/>
    <col min="6949" max="6949" width="8.109375" style="11" customWidth="1"/>
    <col min="6950" max="7166" width="9.33203125" style="11"/>
    <col min="7167" max="7167" width="8.44140625" style="11" customWidth="1"/>
    <col min="7168" max="7168" width="52.33203125" style="11" customWidth="1"/>
    <col min="7169" max="7169" width="4.5546875" style="11" customWidth="1"/>
    <col min="7170" max="7170" width="6.6640625" style="11" customWidth="1"/>
    <col min="7171" max="7172" width="5.33203125" style="11" customWidth="1"/>
    <col min="7173" max="7173" width="6.6640625" style="11" customWidth="1"/>
    <col min="7174" max="7174" width="8.33203125" style="11" bestFit="1" customWidth="1"/>
    <col min="7175" max="7175" width="6.5546875" style="11" customWidth="1"/>
    <col min="7176" max="7176" width="5.6640625" style="11" customWidth="1"/>
    <col min="7177" max="7178" width="5.33203125" style="11" customWidth="1"/>
    <col min="7179" max="7179" width="6.5546875" style="11" customWidth="1"/>
    <col min="7180" max="7180" width="5.33203125" style="11" customWidth="1"/>
    <col min="7181" max="7181" width="6.6640625" style="11" customWidth="1"/>
    <col min="7182" max="7182" width="5.33203125" style="11" customWidth="1"/>
    <col min="7183" max="7183" width="6.44140625" style="11" customWidth="1"/>
    <col min="7184" max="7184" width="5.33203125" style="11" customWidth="1"/>
    <col min="7185" max="7185" width="6.44140625" style="11" customWidth="1"/>
    <col min="7186" max="7186" width="5.33203125" style="11" customWidth="1"/>
    <col min="7187" max="7187" width="6.44140625" style="11" customWidth="1"/>
    <col min="7188" max="7188" width="5.33203125" style="11" customWidth="1"/>
    <col min="7189" max="7189" width="6.44140625" style="11" customWidth="1"/>
    <col min="7190" max="7190" width="5" style="11" customWidth="1"/>
    <col min="7191" max="7191" width="6.44140625" style="11" customWidth="1"/>
    <col min="7192" max="7192" width="5" style="11" customWidth="1"/>
    <col min="7193" max="7193" width="6.44140625" style="11" customWidth="1"/>
    <col min="7194" max="7194" width="5" style="11" customWidth="1"/>
    <col min="7195" max="7195" width="6.44140625" style="11" customWidth="1"/>
    <col min="7196" max="7196" width="5" style="11" customWidth="1"/>
    <col min="7197" max="7197" width="6.44140625" style="11" customWidth="1"/>
    <col min="7198" max="7198" width="7.33203125" style="11" bestFit="1" customWidth="1"/>
    <col min="7199" max="7199" width="7.33203125" style="11" customWidth="1"/>
    <col min="7200" max="7203" width="7.33203125" style="11" bestFit="1" customWidth="1"/>
    <col min="7204" max="7204" width="7" style="11" customWidth="1"/>
    <col min="7205" max="7205" width="8.109375" style="11" customWidth="1"/>
    <col min="7206" max="7422" width="9.33203125" style="11"/>
    <col min="7423" max="7423" width="8.44140625" style="11" customWidth="1"/>
    <col min="7424" max="7424" width="52.33203125" style="11" customWidth="1"/>
    <col min="7425" max="7425" width="4.5546875" style="11" customWidth="1"/>
    <col min="7426" max="7426" width="6.6640625" style="11" customWidth="1"/>
    <col min="7427" max="7428" width="5.33203125" style="11" customWidth="1"/>
    <col min="7429" max="7429" width="6.6640625" style="11" customWidth="1"/>
    <col min="7430" max="7430" width="8.33203125" style="11" bestFit="1" customWidth="1"/>
    <col min="7431" max="7431" width="6.5546875" style="11" customWidth="1"/>
    <col min="7432" max="7432" width="5.6640625" style="11" customWidth="1"/>
    <col min="7433" max="7434" width="5.33203125" style="11" customWidth="1"/>
    <col min="7435" max="7435" width="6.5546875" style="11" customWidth="1"/>
    <col min="7436" max="7436" width="5.33203125" style="11" customWidth="1"/>
    <col min="7437" max="7437" width="6.6640625" style="11" customWidth="1"/>
    <col min="7438" max="7438" width="5.33203125" style="11" customWidth="1"/>
    <col min="7439" max="7439" width="6.44140625" style="11" customWidth="1"/>
    <col min="7440" max="7440" width="5.33203125" style="11" customWidth="1"/>
    <col min="7441" max="7441" width="6.44140625" style="11" customWidth="1"/>
    <col min="7442" max="7442" width="5.33203125" style="11" customWidth="1"/>
    <col min="7443" max="7443" width="6.44140625" style="11" customWidth="1"/>
    <col min="7444" max="7444" width="5.33203125" style="11" customWidth="1"/>
    <col min="7445" max="7445" width="6.44140625" style="11" customWidth="1"/>
    <col min="7446" max="7446" width="5" style="11" customWidth="1"/>
    <col min="7447" max="7447" width="6.44140625" style="11" customWidth="1"/>
    <col min="7448" max="7448" width="5" style="11" customWidth="1"/>
    <col min="7449" max="7449" width="6.44140625" style="11" customWidth="1"/>
    <col min="7450" max="7450" width="5" style="11" customWidth="1"/>
    <col min="7451" max="7451" width="6.44140625" style="11" customWidth="1"/>
    <col min="7452" max="7452" width="5" style="11" customWidth="1"/>
    <col min="7453" max="7453" width="6.44140625" style="11" customWidth="1"/>
    <col min="7454" max="7454" width="7.33203125" style="11" bestFit="1" customWidth="1"/>
    <col min="7455" max="7455" width="7.33203125" style="11" customWidth="1"/>
    <col min="7456" max="7459" width="7.33203125" style="11" bestFit="1" customWidth="1"/>
    <col min="7460" max="7460" width="7" style="11" customWidth="1"/>
    <col min="7461" max="7461" width="8.109375" style="11" customWidth="1"/>
    <col min="7462" max="7678" width="9.33203125" style="11"/>
    <col min="7679" max="7679" width="8.44140625" style="11" customWidth="1"/>
    <col min="7680" max="7680" width="52.33203125" style="11" customWidth="1"/>
    <col min="7681" max="7681" width="4.5546875" style="11" customWidth="1"/>
    <col min="7682" max="7682" width="6.6640625" style="11" customWidth="1"/>
    <col min="7683" max="7684" width="5.33203125" style="11" customWidth="1"/>
    <col min="7685" max="7685" width="6.6640625" style="11" customWidth="1"/>
    <col min="7686" max="7686" width="8.33203125" style="11" bestFit="1" customWidth="1"/>
    <col min="7687" max="7687" width="6.5546875" style="11" customWidth="1"/>
    <col min="7688" max="7688" width="5.6640625" style="11" customWidth="1"/>
    <col min="7689" max="7690" width="5.33203125" style="11" customWidth="1"/>
    <col min="7691" max="7691" width="6.5546875" style="11" customWidth="1"/>
    <col min="7692" max="7692" width="5.33203125" style="11" customWidth="1"/>
    <col min="7693" max="7693" width="6.6640625" style="11" customWidth="1"/>
    <col min="7694" max="7694" width="5.33203125" style="11" customWidth="1"/>
    <col min="7695" max="7695" width="6.44140625" style="11" customWidth="1"/>
    <col min="7696" max="7696" width="5.33203125" style="11" customWidth="1"/>
    <col min="7697" max="7697" width="6.44140625" style="11" customWidth="1"/>
    <col min="7698" max="7698" width="5.33203125" style="11" customWidth="1"/>
    <col min="7699" max="7699" width="6.44140625" style="11" customWidth="1"/>
    <col min="7700" max="7700" width="5.33203125" style="11" customWidth="1"/>
    <col min="7701" max="7701" width="6.44140625" style="11" customWidth="1"/>
    <col min="7702" max="7702" width="5" style="11" customWidth="1"/>
    <col min="7703" max="7703" width="6.44140625" style="11" customWidth="1"/>
    <col min="7704" max="7704" width="5" style="11" customWidth="1"/>
    <col min="7705" max="7705" width="6.44140625" style="11" customWidth="1"/>
    <col min="7706" max="7706" width="5" style="11" customWidth="1"/>
    <col min="7707" max="7707" width="6.44140625" style="11" customWidth="1"/>
    <col min="7708" max="7708" width="5" style="11" customWidth="1"/>
    <col min="7709" max="7709" width="6.44140625" style="11" customWidth="1"/>
    <col min="7710" max="7710" width="7.33203125" style="11" bestFit="1" customWidth="1"/>
    <col min="7711" max="7711" width="7.33203125" style="11" customWidth="1"/>
    <col min="7712" max="7715" width="7.33203125" style="11" bestFit="1" customWidth="1"/>
    <col min="7716" max="7716" width="7" style="11" customWidth="1"/>
    <col min="7717" max="7717" width="8.109375" style="11" customWidth="1"/>
    <col min="7718" max="7934" width="9.33203125" style="11"/>
    <col min="7935" max="7935" width="8.44140625" style="11" customWidth="1"/>
    <col min="7936" max="7936" width="52.33203125" style="11" customWidth="1"/>
    <col min="7937" max="7937" width="4.5546875" style="11" customWidth="1"/>
    <col min="7938" max="7938" width="6.6640625" style="11" customWidth="1"/>
    <col min="7939" max="7940" width="5.33203125" style="11" customWidth="1"/>
    <col min="7941" max="7941" width="6.6640625" style="11" customWidth="1"/>
    <col min="7942" max="7942" width="8.33203125" style="11" bestFit="1" customWidth="1"/>
    <col min="7943" max="7943" width="6.5546875" style="11" customWidth="1"/>
    <col min="7944" max="7944" width="5.6640625" style="11" customWidth="1"/>
    <col min="7945" max="7946" width="5.33203125" style="11" customWidth="1"/>
    <col min="7947" max="7947" width="6.5546875" style="11" customWidth="1"/>
    <col min="7948" max="7948" width="5.33203125" style="11" customWidth="1"/>
    <col min="7949" max="7949" width="6.6640625" style="11" customWidth="1"/>
    <col min="7950" max="7950" width="5.33203125" style="11" customWidth="1"/>
    <col min="7951" max="7951" width="6.44140625" style="11" customWidth="1"/>
    <col min="7952" max="7952" width="5.33203125" style="11" customWidth="1"/>
    <col min="7953" max="7953" width="6.44140625" style="11" customWidth="1"/>
    <col min="7954" max="7954" width="5.33203125" style="11" customWidth="1"/>
    <col min="7955" max="7955" width="6.44140625" style="11" customWidth="1"/>
    <col min="7956" max="7956" width="5.33203125" style="11" customWidth="1"/>
    <col min="7957" max="7957" width="6.44140625" style="11" customWidth="1"/>
    <col min="7958" max="7958" width="5" style="11" customWidth="1"/>
    <col min="7959" max="7959" width="6.44140625" style="11" customWidth="1"/>
    <col min="7960" max="7960" width="5" style="11" customWidth="1"/>
    <col min="7961" max="7961" width="6.44140625" style="11" customWidth="1"/>
    <col min="7962" max="7962" width="5" style="11" customWidth="1"/>
    <col min="7963" max="7963" width="6.44140625" style="11" customWidth="1"/>
    <col min="7964" max="7964" width="5" style="11" customWidth="1"/>
    <col min="7965" max="7965" width="6.44140625" style="11" customWidth="1"/>
    <col min="7966" max="7966" width="7.33203125" style="11" bestFit="1" customWidth="1"/>
    <col min="7967" max="7967" width="7.33203125" style="11" customWidth="1"/>
    <col min="7968" max="7971" width="7.33203125" style="11" bestFit="1" customWidth="1"/>
    <col min="7972" max="7972" width="7" style="11" customWidth="1"/>
    <col min="7973" max="7973" width="8.109375" style="11" customWidth="1"/>
    <col min="7974" max="8190" width="9.33203125" style="11"/>
    <col min="8191" max="8191" width="8.44140625" style="11" customWidth="1"/>
    <col min="8192" max="8192" width="52.33203125" style="11" customWidth="1"/>
    <col min="8193" max="8193" width="4.5546875" style="11" customWidth="1"/>
    <col min="8194" max="8194" width="6.6640625" style="11" customWidth="1"/>
    <col min="8195" max="8196" width="5.33203125" style="11" customWidth="1"/>
    <col min="8197" max="8197" width="6.6640625" style="11" customWidth="1"/>
    <col min="8198" max="8198" width="8.33203125" style="11" bestFit="1" customWidth="1"/>
    <col min="8199" max="8199" width="6.5546875" style="11" customWidth="1"/>
    <col min="8200" max="8200" width="5.6640625" style="11" customWidth="1"/>
    <col min="8201" max="8202" width="5.33203125" style="11" customWidth="1"/>
    <col min="8203" max="8203" width="6.5546875" style="11" customWidth="1"/>
    <col min="8204" max="8204" width="5.33203125" style="11" customWidth="1"/>
    <col min="8205" max="8205" width="6.6640625" style="11" customWidth="1"/>
    <col min="8206" max="8206" width="5.33203125" style="11" customWidth="1"/>
    <col min="8207" max="8207" width="6.44140625" style="11" customWidth="1"/>
    <col min="8208" max="8208" width="5.33203125" style="11" customWidth="1"/>
    <col min="8209" max="8209" width="6.44140625" style="11" customWidth="1"/>
    <col min="8210" max="8210" width="5.33203125" style="11" customWidth="1"/>
    <col min="8211" max="8211" width="6.44140625" style="11" customWidth="1"/>
    <col min="8212" max="8212" width="5.33203125" style="11" customWidth="1"/>
    <col min="8213" max="8213" width="6.44140625" style="11" customWidth="1"/>
    <col min="8214" max="8214" width="5" style="11" customWidth="1"/>
    <col min="8215" max="8215" width="6.44140625" style="11" customWidth="1"/>
    <col min="8216" max="8216" width="5" style="11" customWidth="1"/>
    <col min="8217" max="8217" width="6.44140625" style="11" customWidth="1"/>
    <col min="8218" max="8218" width="5" style="11" customWidth="1"/>
    <col min="8219" max="8219" width="6.44140625" style="11" customWidth="1"/>
    <col min="8220" max="8220" width="5" style="11" customWidth="1"/>
    <col min="8221" max="8221" width="6.44140625" style="11" customWidth="1"/>
    <col min="8222" max="8222" width="7.33203125" style="11" bestFit="1" customWidth="1"/>
    <col min="8223" max="8223" width="7.33203125" style="11" customWidth="1"/>
    <col min="8224" max="8227" width="7.33203125" style="11" bestFit="1" customWidth="1"/>
    <col min="8228" max="8228" width="7" style="11" customWidth="1"/>
    <col min="8229" max="8229" width="8.109375" style="11" customWidth="1"/>
    <col min="8230" max="8446" width="9.33203125" style="11"/>
    <col min="8447" max="8447" width="8.44140625" style="11" customWidth="1"/>
    <col min="8448" max="8448" width="52.33203125" style="11" customWidth="1"/>
    <col min="8449" max="8449" width="4.5546875" style="11" customWidth="1"/>
    <col min="8450" max="8450" width="6.6640625" style="11" customWidth="1"/>
    <col min="8451" max="8452" width="5.33203125" style="11" customWidth="1"/>
    <col min="8453" max="8453" width="6.6640625" style="11" customWidth="1"/>
    <col min="8454" max="8454" width="8.33203125" style="11" bestFit="1" customWidth="1"/>
    <col min="8455" max="8455" width="6.5546875" style="11" customWidth="1"/>
    <col min="8456" max="8456" width="5.6640625" style="11" customWidth="1"/>
    <col min="8457" max="8458" width="5.33203125" style="11" customWidth="1"/>
    <col min="8459" max="8459" width="6.5546875" style="11" customWidth="1"/>
    <col min="8460" max="8460" width="5.33203125" style="11" customWidth="1"/>
    <col min="8461" max="8461" width="6.6640625" style="11" customWidth="1"/>
    <col min="8462" max="8462" width="5.33203125" style="11" customWidth="1"/>
    <col min="8463" max="8463" width="6.44140625" style="11" customWidth="1"/>
    <col min="8464" max="8464" width="5.33203125" style="11" customWidth="1"/>
    <col min="8465" max="8465" width="6.44140625" style="11" customWidth="1"/>
    <col min="8466" max="8466" width="5.33203125" style="11" customWidth="1"/>
    <col min="8467" max="8467" width="6.44140625" style="11" customWidth="1"/>
    <col min="8468" max="8468" width="5.33203125" style="11" customWidth="1"/>
    <col min="8469" max="8469" width="6.44140625" style="11" customWidth="1"/>
    <col min="8470" max="8470" width="5" style="11" customWidth="1"/>
    <col min="8471" max="8471" width="6.44140625" style="11" customWidth="1"/>
    <col min="8472" max="8472" width="5" style="11" customWidth="1"/>
    <col min="8473" max="8473" width="6.44140625" style="11" customWidth="1"/>
    <col min="8474" max="8474" width="5" style="11" customWidth="1"/>
    <col min="8475" max="8475" width="6.44140625" style="11" customWidth="1"/>
    <col min="8476" max="8476" width="5" style="11" customWidth="1"/>
    <col min="8477" max="8477" width="6.44140625" style="11" customWidth="1"/>
    <col min="8478" max="8478" width="7.33203125" style="11" bestFit="1" customWidth="1"/>
    <col min="8479" max="8479" width="7.33203125" style="11" customWidth="1"/>
    <col min="8480" max="8483" width="7.33203125" style="11" bestFit="1" customWidth="1"/>
    <col min="8484" max="8484" width="7" style="11" customWidth="1"/>
    <col min="8485" max="8485" width="8.109375" style="11" customWidth="1"/>
    <col min="8486" max="8702" width="9.33203125" style="11"/>
    <col min="8703" max="8703" width="8.44140625" style="11" customWidth="1"/>
    <col min="8704" max="8704" width="52.33203125" style="11" customWidth="1"/>
    <col min="8705" max="8705" width="4.5546875" style="11" customWidth="1"/>
    <col min="8706" max="8706" width="6.6640625" style="11" customWidth="1"/>
    <col min="8707" max="8708" width="5.33203125" style="11" customWidth="1"/>
    <col min="8709" max="8709" width="6.6640625" style="11" customWidth="1"/>
    <col min="8710" max="8710" width="8.33203125" style="11" bestFit="1" customWidth="1"/>
    <col min="8711" max="8711" width="6.5546875" style="11" customWidth="1"/>
    <col min="8712" max="8712" width="5.6640625" style="11" customWidth="1"/>
    <col min="8713" max="8714" width="5.33203125" style="11" customWidth="1"/>
    <col min="8715" max="8715" width="6.5546875" style="11" customWidth="1"/>
    <col min="8716" max="8716" width="5.33203125" style="11" customWidth="1"/>
    <col min="8717" max="8717" width="6.6640625" style="11" customWidth="1"/>
    <col min="8718" max="8718" width="5.33203125" style="11" customWidth="1"/>
    <col min="8719" max="8719" width="6.44140625" style="11" customWidth="1"/>
    <col min="8720" max="8720" width="5.33203125" style="11" customWidth="1"/>
    <col min="8721" max="8721" width="6.44140625" style="11" customWidth="1"/>
    <col min="8722" max="8722" width="5.33203125" style="11" customWidth="1"/>
    <col min="8723" max="8723" width="6.44140625" style="11" customWidth="1"/>
    <col min="8724" max="8724" width="5.33203125" style="11" customWidth="1"/>
    <col min="8725" max="8725" width="6.44140625" style="11" customWidth="1"/>
    <col min="8726" max="8726" width="5" style="11" customWidth="1"/>
    <col min="8727" max="8727" width="6.44140625" style="11" customWidth="1"/>
    <col min="8728" max="8728" width="5" style="11" customWidth="1"/>
    <col min="8729" max="8729" width="6.44140625" style="11" customWidth="1"/>
    <col min="8730" max="8730" width="5" style="11" customWidth="1"/>
    <col min="8731" max="8731" width="6.44140625" style="11" customWidth="1"/>
    <col min="8732" max="8732" width="5" style="11" customWidth="1"/>
    <col min="8733" max="8733" width="6.44140625" style="11" customWidth="1"/>
    <col min="8734" max="8734" width="7.33203125" style="11" bestFit="1" customWidth="1"/>
    <col min="8735" max="8735" width="7.33203125" style="11" customWidth="1"/>
    <col min="8736" max="8739" width="7.33203125" style="11" bestFit="1" customWidth="1"/>
    <col min="8740" max="8740" width="7" style="11" customWidth="1"/>
    <col min="8741" max="8741" width="8.109375" style="11" customWidth="1"/>
    <col min="8742" max="8958" width="9.33203125" style="11"/>
    <col min="8959" max="8959" width="8.44140625" style="11" customWidth="1"/>
    <col min="8960" max="8960" width="52.33203125" style="11" customWidth="1"/>
    <col min="8961" max="8961" width="4.5546875" style="11" customWidth="1"/>
    <col min="8962" max="8962" width="6.6640625" style="11" customWidth="1"/>
    <col min="8963" max="8964" width="5.33203125" style="11" customWidth="1"/>
    <col min="8965" max="8965" width="6.6640625" style="11" customWidth="1"/>
    <col min="8966" max="8966" width="8.33203125" style="11" bestFit="1" customWidth="1"/>
    <col min="8967" max="8967" width="6.5546875" style="11" customWidth="1"/>
    <col min="8968" max="8968" width="5.6640625" style="11" customWidth="1"/>
    <col min="8969" max="8970" width="5.33203125" style="11" customWidth="1"/>
    <col min="8971" max="8971" width="6.5546875" style="11" customWidth="1"/>
    <col min="8972" max="8972" width="5.33203125" style="11" customWidth="1"/>
    <col min="8973" max="8973" width="6.6640625" style="11" customWidth="1"/>
    <col min="8974" max="8974" width="5.33203125" style="11" customWidth="1"/>
    <col min="8975" max="8975" width="6.44140625" style="11" customWidth="1"/>
    <col min="8976" max="8976" width="5.33203125" style="11" customWidth="1"/>
    <col min="8977" max="8977" width="6.44140625" style="11" customWidth="1"/>
    <col min="8978" max="8978" width="5.33203125" style="11" customWidth="1"/>
    <col min="8979" max="8979" width="6.44140625" style="11" customWidth="1"/>
    <col min="8980" max="8980" width="5.33203125" style="11" customWidth="1"/>
    <col min="8981" max="8981" width="6.44140625" style="11" customWidth="1"/>
    <col min="8982" max="8982" width="5" style="11" customWidth="1"/>
    <col min="8983" max="8983" width="6.44140625" style="11" customWidth="1"/>
    <col min="8984" max="8984" width="5" style="11" customWidth="1"/>
    <col min="8985" max="8985" width="6.44140625" style="11" customWidth="1"/>
    <col min="8986" max="8986" width="5" style="11" customWidth="1"/>
    <col min="8987" max="8987" width="6.44140625" style="11" customWidth="1"/>
    <col min="8988" max="8988" width="5" style="11" customWidth="1"/>
    <col min="8989" max="8989" width="6.44140625" style="11" customWidth="1"/>
    <col min="8990" max="8990" width="7.33203125" style="11" bestFit="1" customWidth="1"/>
    <col min="8991" max="8991" width="7.33203125" style="11" customWidth="1"/>
    <col min="8992" max="8995" width="7.33203125" style="11" bestFit="1" customWidth="1"/>
    <col min="8996" max="8996" width="7" style="11" customWidth="1"/>
    <col min="8997" max="8997" width="8.109375" style="11" customWidth="1"/>
    <col min="8998" max="9214" width="9.33203125" style="11"/>
    <col min="9215" max="9215" width="8.44140625" style="11" customWidth="1"/>
    <col min="9216" max="9216" width="52.33203125" style="11" customWidth="1"/>
    <col min="9217" max="9217" width="4.5546875" style="11" customWidth="1"/>
    <col min="9218" max="9218" width="6.6640625" style="11" customWidth="1"/>
    <col min="9219" max="9220" width="5.33203125" style="11" customWidth="1"/>
    <col min="9221" max="9221" width="6.6640625" style="11" customWidth="1"/>
    <col min="9222" max="9222" width="8.33203125" style="11" bestFit="1" customWidth="1"/>
    <col min="9223" max="9223" width="6.5546875" style="11" customWidth="1"/>
    <col min="9224" max="9224" width="5.6640625" style="11" customWidth="1"/>
    <col min="9225" max="9226" width="5.33203125" style="11" customWidth="1"/>
    <col min="9227" max="9227" width="6.5546875" style="11" customWidth="1"/>
    <col min="9228" max="9228" width="5.33203125" style="11" customWidth="1"/>
    <col min="9229" max="9229" width="6.6640625" style="11" customWidth="1"/>
    <col min="9230" max="9230" width="5.33203125" style="11" customWidth="1"/>
    <col min="9231" max="9231" width="6.44140625" style="11" customWidth="1"/>
    <col min="9232" max="9232" width="5.33203125" style="11" customWidth="1"/>
    <col min="9233" max="9233" width="6.44140625" style="11" customWidth="1"/>
    <col min="9234" max="9234" width="5.33203125" style="11" customWidth="1"/>
    <col min="9235" max="9235" width="6.44140625" style="11" customWidth="1"/>
    <col min="9236" max="9236" width="5.33203125" style="11" customWidth="1"/>
    <col min="9237" max="9237" width="6.44140625" style="11" customWidth="1"/>
    <col min="9238" max="9238" width="5" style="11" customWidth="1"/>
    <col min="9239" max="9239" width="6.44140625" style="11" customWidth="1"/>
    <col min="9240" max="9240" width="5" style="11" customWidth="1"/>
    <col min="9241" max="9241" width="6.44140625" style="11" customWidth="1"/>
    <col min="9242" max="9242" width="5" style="11" customWidth="1"/>
    <col min="9243" max="9243" width="6.44140625" style="11" customWidth="1"/>
    <col min="9244" max="9244" width="5" style="11" customWidth="1"/>
    <col min="9245" max="9245" width="6.44140625" style="11" customWidth="1"/>
    <col min="9246" max="9246" width="7.33203125" style="11" bestFit="1" customWidth="1"/>
    <col min="9247" max="9247" width="7.33203125" style="11" customWidth="1"/>
    <col min="9248" max="9251" width="7.33203125" style="11" bestFit="1" customWidth="1"/>
    <col min="9252" max="9252" width="7" style="11" customWidth="1"/>
    <col min="9253" max="9253" width="8.109375" style="11" customWidth="1"/>
    <col min="9254" max="9470" width="9.33203125" style="11"/>
    <col min="9471" max="9471" width="8.44140625" style="11" customWidth="1"/>
    <col min="9472" max="9472" width="52.33203125" style="11" customWidth="1"/>
    <col min="9473" max="9473" width="4.5546875" style="11" customWidth="1"/>
    <col min="9474" max="9474" width="6.6640625" style="11" customWidth="1"/>
    <col min="9475" max="9476" width="5.33203125" style="11" customWidth="1"/>
    <col min="9477" max="9477" width="6.6640625" style="11" customWidth="1"/>
    <col min="9478" max="9478" width="8.33203125" style="11" bestFit="1" customWidth="1"/>
    <col min="9479" max="9479" width="6.5546875" style="11" customWidth="1"/>
    <col min="9480" max="9480" width="5.6640625" style="11" customWidth="1"/>
    <col min="9481" max="9482" width="5.33203125" style="11" customWidth="1"/>
    <col min="9483" max="9483" width="6.5546875" style="11" customWidth="1"/>
    <col min="9484" max="9484" width="5.33203125" style="11" customWidth="1"/>
    <col min="9485" max="9485" width="6.6640625" style="11" customWidth="1"/>
    <col min="9486" max="9486" width="5.33203125" style="11" customWidth="1"/>
    <col min="9487" max="9487" width="6.44140625" style="11" customWidth="1"/>
    <col min="9488" max="9488" width="5.33203125" style="11" customWidth="1"/>
    <col min="9489" max="9489" width="6.44140625" style="11" customWidth="1"/>
    <col min="9490" max="9490" width="5.33203125" style="11" customWidth="1"/>
    <col min="9491" max="9491" width="6.44140625" style="11" customWidth="1"/>
    <col min="9492" max="9492" width="5.33203125" style="11" customWidth="1"/>
    <col min="9493" max="9493" width="6.44140625" style="11" customWidth="1"/>
    <col min="9494" max="9494" width="5" style="11" customWidth="1"/>
    <col min="9495" max="9495" width="6.44140625" style="11" customWidth="1"/>
    <col min="9496" max="9496" width="5" style="11" customWidth="1"/>
    <col min="9497" max="9497" width="6.44140625" style="11" customWidth="1"/>
    <col min="9498" max="9498" width="5" style="11" customWidth="1"/>
    <col min="9499" max="9499" width="6.44140625" style="11" customWidth="1"/>
    <col min="9500" max="9500" width="5" style="11" customWidth="1"/>
    <col min="9501" max="9501" width="6.44140625" style="11" customWidth="1"/>
    <col min="9502" max="9502" width="7.33203125" style="11" bestFit="1" customWidth="1"/>
    <col min="9503" max="9503" width="7.33203125" style="11" customWidth="1"/>
    <col min="9504" max="9507" width="7.33203125" style="11" bestFit="1" customWidth="1"/>
    <col min="9508" max="9508" width="7" style="11" customWidth="1"/>
    <col min="9509" max="9509" width="8.109375" style="11" customWidth="1"/>
    <col min="9510" max="9726" width="9.33203125" style="11"/>
    <col min="9727" max="9727" width="8.44140625" style="11" customWidth="1"/>
    <col min="9728" max="9728" width="52.33203125" style="11" customWidth="1"/>
    <col min="9729" max="9729" width="4.5546875" style="11" customWidth="1"/>
    <col min="9730" max="9730" width="6.6640625" style="11" customWidth="1"/>
    <col min="9731" max="9732" width="5.33203125" style="11" customWidth="1"/>
    <col min="9733" max="9733" width="6.6640625" style="11" customWidth="1"/>
    <col min="9734" max="9734" width="8.33203125" style="11" bestFit="1" customWidth="1"/>
    <col min="9735" max="9735" width="6.5546875" style="11" customWidth="1"/>
    <col min="9736" max="9736" width="5.6640625" style="11" customWidth="1"/>
    <col min="9737" max="9738" width="5.33203125" style="11" customWidth="1"/>
    <col min="9739" max="9739" width="6.5546875" style="11" customWidth="1"/>
    <col min="9740" max="9740" width="5.33203125" style="11" customWidth="1"/>
    <col min="9741" max="9741" width="6.6640625" style="11" customWidth="1"/>
    <col min="9742" max="9742" width="5.33203125" style="11" customWidth="1"/>
    <col min="9743" max="9743" width="6.44140625" style="11" customWidth="1"/>
    <col min="9744" max="9744" width="5.33203125" style="11" customWidth="1"/>
    <col min="9745" max="9745" width="6.44140625" style="11" customWidth="1"/>
    <col min="9746" max="9746" width="5.33203125" style="11" customWidth="1"/>
    <col min="9747" max="9747" width="6.44140625" style="11" customWidth="1"/>
    <col min="9748" max="9748" width="5.33203125" style="11" customWidth="1"/>
    <col min="9749" max="9749" width="6.44140625" style="11" customWidth="1"/>
    <col min="9750" max="9750" width="5" style="11" customWidth="1"/>
    <col min="9751" max="9751" width="6.44140625" style="11" customWidth="1"/>
    <col min="9752" max="9752" width="5" style="11" customWidth="1"/>
    <col min="9753" max="9753" width="6.44140625" style="11" customWidth="1"/>
    <col min="9754" max="9754" width="5" style="11" customWidth="1"/>
    <col min="9755" max="9755" width="6.44140625" style="11" customWidth="1"/>
    <col min="9756" max="9756" width="5" style="11" customWidth="1"/>
    <col min="9757" max="9757" width="6.44140625" style="11" customWidth="1"/>
    <col min="9758" max="9758" width="7.33203125" style="11" bestFit="1" customWidth="1"/>
    <col min="9759" max="9759" width="7.33203125" style="11" customWidth="1"/>
    <col min="9760" max="9763" width="7.33203125" style="11" bestFit="1" customWidth="1"/>
    <col min="9764" max="9764" width="7" style="11" customWidth="1"/>
    <col min="9765" max="9765" width="8.109375" style="11" customWidth="1"/>
    <col min="9766" max="9982" width="9.33203125" style="11"/>
    <col min="9983" max="9983" width="8.44140625" style="11" customWidth="1"/>
    <col min="9984" max="9984" width="52.33203125" style="11" customWidth="1"/>
    <col min="9985" max="9985" width="4.5546875" style="11" customWidth="1"/>
    <col min="9986" max="9986" width="6.6640625" style="11" customWidth="1"/>
    <col min="9987" max="9988" width="5.33203125" style="11" customWidth="1"/>
    <col min="9989" max="9989" width="6.6640625" style="11" customWidth="1"/>
    <col min="9990" max="9990" width="8.33203125" style="11" bestFit="1" customWidth="1"/>
    <col min="9991" max="9991" width="6.5546875" style="11" customWidth="1"/>
    <col min="9992" max="9992" width="5.6640625" style="11" customWidth="1"/>
    <col min="9993" max="9994" width="5.33203125" style="11" customWidth="1"/>
    <col min="9995" max="9995" width="6.5546875" style="11" customWidth="1"/>
    <col min="9996" max="9996" width="5.33203125" style="11" customWidth="1"/>
    <col min="9997" max="9997" width="6.6640625" style="11" customWidth="1"/>
    <col min="9998" max="9998" width="5.33203125" style="11" customWidth="1"/>
    <col min="9999" max="9999" width="6.44140625" style="11" customWidth="1"/>
    <col min="10000" max="10000" width="5.33203125" style="11" customWidth="1"/>
    <col min="10001" max="10001" width="6.44140625" style="11" customWidth="1"/>
    <col min="10002" max="10002" width="5.33203125" style="11" customWidth="1"/>
    <col min="10003" max="10003" width="6.44140625" style="11" customWidth="1"/>
    <col min="10004" max="10004" width="5.33203125" style="11" customWidth="1"/>
    <col min="10005" max="10005" width="6.44140625" style="11" customWidth="1"/>
    <col min="10006" max="10006" width="5" style="11" customWidth="1"/>
    <col min="10007" max="10007" width="6.44140625" style="11" customWidth="1"/>
    <col min="10008" max="10008" width="5" style="11" customWidth="1"/>
    <col min="10009" max="10009" width="6.44140625" style="11" customWidth="1"/>
    <col min="10010" max="10010" width="5" style="11" customWidth="1"/>
    <col min="10011" max="10011" width="6.44140625" style="11" customWidth="1"/>
    <col min="10012" max="10012" width="5" style="11" customWidth="1"/>
    <col min="10013" max="10013" width="6.44140625" style="11" customWidth="1"/>
    <col min="10014" max="10014" width="7.33203125" style="11" bestFit="1" customWidth="1"/>
    <col min="10015" max="10015" width="7.33203125" style="11" customWidth="1"/>
    <col min="10016" max="10019" width="7.33203125" style="11" bestFit="1" customWidth="1"/>
    <col min="10020" max="10020" width="7" style="11" customWidth="1"/>
    <col min="10021" max="10021" width="8.109375" style="11" customWidth="1"/>
    <col min="10022" max="10238" width="9.33203125" style="11"/>
    <col min="10239" max="10239" width="8.44140625" style="11" customWidth="1"/>
    <col min="10240" max="10240" width="52.33203125" style="11" customWidth="1"/>
    <col min="10241" max="10241" width="4.5546875" style="11" customWidth="1"/>
    <col min="10242" max="10242" width="6.6640625" style="11" customWidth="1"/>
    <col min="10243" max="10244" width="5.33203125" style="11" customWidth="1"/>
    <col min="10245" max="10245" width="6.6640625" style="11" customWidth="1"/>
    <col min="10246" max="10246" width="8.33203125" style="11" bestFit="1" customWidth="1"/>
    <col min="10247" max="10247" width="6.5546875" style="11" customWidth="1"/>
    <col min="10248" max="10248" width="5.6640625" style="11" customWidth="1"/>
    <col min="10249" max="10250" width="5.33203125" style="11" customWidth="1"/>
    <col min="10251" max="10251" width="6.5546875" style="11" customWidth="1"/>
    <col min="10252" max="10252" width="5.33203125" style="11" customWidth="1"/>
    <col min="10253" max="10253" width="6.6640625" style="11" customWidth="1"/>
    <col min="10254" max="10254" width="5.33203125" style="11" customWidth="1"/>
    <col min="10255" max="10255" width="6.44140625" style="11" customWidth="1"/>
    <col min="10256" max="10256" width="5.33203125" style="11" customWidth="1"/>
    <col min="10257" max="10257" width="6.44140625" style="11" customWidth="1"/>
    <col min="10258" max="10258" width="5.33203125" style="11" customWidth="1"/>
    <col min="10259" max="10259" width="6.44140625" style="11" customWidth="1"/>
    <col min="10260" max="10260" width="5.33203125" style="11" customWidth="1"/>
    <col min="10261" max="10261" width="6.44140625" style="11" customWidth="1"/>
    <col min="10262" max="10262" width="5" style="11" customWidth="1"/>
    <col min="10263" max="10263" width="6.44140625" style="11" customWidth="1"/>
    <col min="10264" max="10264" width="5" style="11" customWidth="1"/>
    <col min="10265" max="10265" width="6.44140625" style="11" customWidth="1"/>
    <col min="10266" max="10266" width="5" style="11" customWidth="1"/>
    <col min="10267" max="10267" width="6.44140625" style="11" customWidth="1"/>
    <col min="10268" max="10268" width="5" style="11" customWidth="1"/>
    <col min="10269" max="10269" width="6.44140625" style="11" customWidth="1"/>
    <col min="10270" max="10270" width="7.33203125" style="11" bestFit="1" customWidth="1"/>
    <col min="10271" max="10271" width="7.33203125" style="11" customWidth="1"/>
    <col min="10272" max="10275" width="7.33203125" style="11" bestFit="1" customWidth="1"/>
    <col min="10276" max="10276" width="7" style="11" customWidth="1"/>
    <col min="10277" max="10277" width="8.109375" style="11" customWidth="1"/>
    <col min="10278" max="10494" width="9.33203125" style="11"/>
    <col min="10495" max="10495" width="8.44140625" style="11" customWidth="1"/>
    <col min="10496" max="10496" width="52.33203125" style="11" customWidth="1"/>
    <col min="10497" max="10497" width="4.5546875" style="11" customWidth="1"/>
    <col min="10498" max="10498" width="6.6640625" style="11" customWidth="1"/>
    <col min="10499" max="10500" width="5.33203125" style="11" customWidth="1"/>
    <col min="10501" max="10501" width="6.6640625" style="11" customWidth="1"/>
    <col min="10502" max="10502" width="8.33203125" style="11" bestFit="1" customWidth="1"/>
    <col min="10503" max="10503" width="6.5546875" style="11" customWidth="1"/>
    <col min="10504" max="10504" width="5.6640625" style="11" customWidth="1"/>
    <col min="10505" max="10506" width="5.33203125" style="11" customWidth="1"/>
    <col min="10507" max="10507" width="6.5546875" style="11" customWidth="1"/>
    <col min="10508" max="10508" width="5.33203125" style="11" customWidth="1"/>
    <col min="10509" max="10509" width="6.6640625" style="11" customWidth="1"/>
    <col min="10510" max="10510" width="5.33203125" style="11" customWidth="1"/>
    <col min="10511" max="10511" width="6.44140625" style="11" customWidth="1"/>
    <col min="10512" max="10512" width="5.33203125" style="11" customWidth="1"/>
    <col min="10513" max="10513" width="6.44140625" style="11" customWidth="1"/>
    <col min="10514" max="10514" width="5.33203125" style="11" customWidth="1"/>
    <col min="10515" max="10515" width="6.44140625" style="11" customWidth="1"/>
    <col min="10516" max="10516" width="5.33203125" style="11" customWidth="1"/>
    <col min="10517" max="10517" width="6.44140625" style="11" customWidth="1"/>
    <col min="10518" max="10518" width="5" style="11" customWidth="1"/>
    <col min="10519" max="10519" width="6.44140625" style="11" customWidth="1"/>
    <col min="10520" max="10520" width="5" style="11" customWidth="1"/>
    <col min="10521" max="10521" width="6.44140625" style="11" customWidth="1"/>
    <col min="10522" max="10522" width="5" style="11" customWidth="1"/>
    <col min="10523" max="10523" width="6.44140625" style="11" customWidth="1"/>
    <col min="10524" max="10524" width="5" style="11" customWidth="1"/>
    <col min="10525" max="10525" width="6.44140625" style="11" customWidth="1"/>
    <col min="10526" max="10526" width="7.33203125" style="11" bestFit="1" customWidth="1"/>
    <col min="10527" max="10527" width="7.33203125" style="11" customWidth="1"/>
    <col min="10528" max="10531" width="7.33203125" style="11" bestFit="1" customWidth="1"/>
    <col min="10532" max="10532" width="7" style="11" customWidth="1"/>
    <col min="10533" max="10533" width="8.109375" style="11" customWidth="1"/>
    <col min="10534" max="10750" width="9.33203125" style="11"/>
    <col min="10751" max="10751" width="8.44140625" style="11" customWidth="1"/>
    <col min="10752" max="10752" width="52.33203125" style="11" customWidth="1"/>
    <col min="10753" max="10753" width="4.5546875" style="11" customWidth="1"/>
    <col min="10754" max="10754" width="6.6640625" style="11" customWidth="1"/>
    <col min="10755" max="10756" width="5.33203125" style="11" customWidth="1"/>
    <col min="10757" max="10757" width="6.6640625" style="11" customWidth="1"/>
    <col min="10758" max="10758" width="8.33203125" style="11" bestFit="1" customWidth="1"/>
    <col min="10759" max="10759" width="6.5546875" style="11" customWidth="1"/>
    <col min="10760" max="10760" width="5.6640625" style="11" customWidth="1"/>
    <col min="10761" max="10762" width="5.33203125" style="11" customWidth="1"/>
    <col min="10763" max="10763" width="6.5546875" style="11" customWidth="1"/>
    <col min="10764" max="10764" width="5.33203125" style="11" customWidth="1"/>
    <col min="10765" max="10765" width="6.6640625" style="11" customWidth="1"/>
    <col min="10766" max="10766" width="5.33203125" style="11" customWidth="1"/>
    <col min="10767" max="10767" width="6.44140625" style="11" customWidth="1"/>
    <col min="10768" max="10768" width="5.33203125" style="11" customWidth="1"/>
    <col min="10769" max="10769" width="6.44140625" style="11" customWidth="1"/>
    <col min="10770" max="10770" width="5.33203125" style="11" customWidth="1"/>
    <col min="10771" max="10771" width="6.44140625" style="11" customWidth="1"/>
    <col min="10772" max="10772" width="5.33203125" style="11" customWidth="1"/>
    <col min="10773" max="10773" width="6.44140625" style="11" customWidth="1"/>
    <col min="10774" max="10774" width="5" style="11" customWidth="1"/>
    <col min="10775" max="10775" width="6.44140625" style="11" customWidth="1"/>
    <col min="10776" max="10776" width="5" style="11" customWidth="1"/>
    <col min="10777" max="10777" width="6.44140625" style="11" customWidth="1"/>
    <col min="10778" max="10778" width="5" style="11" customWidth="1"/>
    <col min="10779" max="10779" width="6.44140625" style="11" customWidth="1"/>
    <col min="10780" max="10780" width="5" style="11" customWidth="1"/>
    <col min="10781" max="10781" width="6.44140625" style="11" customWidth="1"/>
    <col min="10782" max="10782" width="7.33203125" style="11" bestFit="1" customWidth="1"/>
    <col min="10783" max="10783" width="7.33203125" style="11" customWidth="1"/>
    <col min="10784" max="10787" width="7.33203125" style="11" bestFit="1" customWidth="1"/>
    <col min="10788" max="10788" width="7" style="11" customWidth="1"/>
    <col min="10789" max="10789" width="8.109375" style="11" customWidth="1"/>
    <col min="10790" max="11006" width="9.33203125" style="11"/>
    <col min="11007" max="11007" width="8.44140625" style="11" customWidth="1"/>
    <col min="11008" max="11008" width="52.33203125" style="11" customWidth="1"/>
    <col min="11009" max="11009" width="4.5546875" style="11" customWidth="1"/>
    <col min="11010" max="11010" width="6.6640625" style="11" customWidth="1"/>
    <col min="11011" max="11012" width="5.33203125" style="11" customWidth="1"/>
    <col min="11013" max="11013" width="6.6640625" style="11" customWidth="1"/>
    <col min="11014" max="11014" width="8.33203125" style="11" bestFit="1" customWidth="1"/>
    <col min="11015" max="11015" width="6.5546875" style="11" customWidth="1"/>
    <col min="11016" max="11016" width="5.6640625" style="11" customWidth="1"/>
    <col min="11017" max="11018" width="5.33203125" style="11" customWidth="1"/>
    <col min="11019" max="11019" width="6.5546875" style="11" customWidth="1"/>
    <col min="11020" max="11020" width="5.33203125" style="11" customWidth="1"/>
    <col min="11021" max="11021" width="6.6640625" style="11" customWidth="1"/>
    <col min="11022" max="11022" width="5.33203125" style="11" customWidth="1"/>
    <col min="11023" max="11023" width="6.44140625" style="11" customWidth="1"/>
    <col min="11024" max="11024" width="5.33203125" style="11" customWidth="1"/>
    <col min="11025" max="11025" width="6.44140625" style="11" customWidth="1"/>
    <col min="11026" max="11026" width="5.33203125" style="11" customWidth="1"/>
    <col min="11027" max="11027" width="6.44140625" style="11" customWidth="1"/>
    <col min="11028" max="11028" width="5.33203125" style="11" customWidth="1"/>
    <col min="11029" max="11029" width="6.44140625" style="11" customWidth="1"/>
    <col min="11030" max="11030" width="5" style="11" customWidth="1"/>
    <col min="11031" max="11031" width="6.44140625" style="11" customWidth="1"/>
    <col min="11032" max="11032" width="5" style="11" customWidth="1"/>
    <col min="11033" max="11033" width="6.44140625" style="11" customWidth="1"/>
    <col min="11034" max="11034" width="5" style="11" customWidth="1"/>
    <col min="11035" max="11035" width="6.44140625" style="11" customWidth="1"/>
    <col min="11036" max="11036" width="5" style="11" customWidth="1"/>
    <col min="11037" max="11037" width="6.44140625" style="11" customWidth="1"/>
    <col min="11038" max="11038" width="7.33203125" style="11" bestFit="1" customWidth="1"/>
    <col min="11039" max="11039" width="7.33203125" style="11" customWidth="1"/>
    <col min="11040" max="11043" width="7.33203125" style="11" bestFit="1" customWidth="1"/>
    <col min="11044" max="11044" width="7" style="11" customWidth="1"/>
    <col min="11045" max="11045" width="8.109375" style="11" customWidth="1"/>
    <col min="11046" max="11262" width="9.33203125" style="11"/>
    <col min="11263" max="11263" width="8.44140625" style="11" customWidth="1"/>
    <col min="11264" max="11264" width="52.33203125" style="11" customWidth="1"/>
    <col min="11265" max="11265" width="4.5546875" style="11" customWidth="1"/>
    <col min="11266" max="11266" width="6.6640625" style="11" customWidth="1"/>
    <col min="11267" max="11268" width="5.33203125" style="11" customWidth="1"/>
    <col min="11269" max="11269" width="6.6640625" style="11" customWidth="1"/>
    <col min="11270" max="11270" width="8.33203125" style="11" bestFit="1" customWidth="1"/>
    <col min="11271" max="11271" width="6.5546875" style="11" customWidth="1"/>
    <col min="11272" max="11272" width="5.6640625" style="11" customWidth="1"/>
    <col min="11273" max="11274" width="5.33203125" style="11" customWidth="1"/>
    <col min="11275" max="11275" width="6.5546875" style="11" customWidth="1"/>
    <col min="11276" max="11276" width="5.33203125" style="11" customWidth="1"/>
    <col min="11277" max="11277" width="6.6640625" style="11" customWidth="1"/>
    <col min="11278" max="11278" width="5.33203125" style="11" customWidth="1"/>
    <col min="11279" max="11279" width="6.44140625" style="11" customWidth="1"/>
    <col min="11280" max="11280" width="5.33203125" style="11" customWidth="1"/>
    <col min="11281" max="11281" width="6.44140625" style="11" customWidth="1"/>
    <col min="11282" max="11282" width="5.33203125" style="11" customWidth="1"/>
    <col min="11283" max="11283" width="6.44140625" style="11" customWidth="1"/>
    <col min="11284" max="11284" width="5.33203125" style="11" customWidth="1"/>
    <col min="11285" max="11285" width="6.44140625" style="11" customWidth="1"/>
    <col min="11286" max="11286" width="5" style="11" customWidth="1"/>
    <col min="11287" max="11287" width="6.44140625" style="11" customWidth="1"/>
    <col min="11288" max="11288" width="5" style="11" customWidth="1"/>
    <col min="11289" max="11289" width="6.44140625" style="11" customWidth="1"/>
    <col min="11290" max="11290" width="5" style="11" customWidth="1"/>
    <col min="11291" max="11291" width="6.44140625" style="11" customWidth="1"/>
    <col min="11292" max="11292" width="5" style="11" customWidth="1"/>
    <col min="11293" max="11293" width="6.44140625" style="11" customWidth="1"/>
    <col min="11294" max="11294" width="7.33203125" style="11" bestFit="1" customWidth="1"/>
    <col min="11295" max="11295" width="7.33203125" style="11" customWidth="1"/>
    <col min="11296" max="11299" width="7.33203125" style="11" bestFit="1" customWidth="1"/>
    <col min="11300" max="11300" width="7" style="11" customWidth="1"/>
    <col min="11301" max="11301" width="8.109375" style="11" customWidth="1"/>
    <col min="11302" max="11518" width="9.33203125" style="11"/>
    <col min="11519" max="11519" width="8.44140625" style="11" customWidth="1"/>
    <col min="11520" max="11520" width="52.33203125" style="11" customWidth="1"/>
    <col min="11521" max="11521" width="4.5546875" style="11" customWidth="1"/>
    <col min="11522" max="11522" width="6.6640625" style="11" customWidth="1"/>
    <col min="11523" max="11524" width="5.33203125" style="11" customWidth="1"/>
    <col min="11525" max="11525" width="6.6640625" style="11" customWidth="1"/>
    <col min="11526" max="11526" width="8.33203125" style="11" bestFit="1" customWidth="1"/>
    <col min="11527" max="11527" width="6.5546875" style="11" customWidth="1"/>
    <col min="11528" max="11528" width="5.6640625" style="11" customWidth="1"/>
    <col min="11529" max="11530" width="5.33203125" style="11" customWidth="1"/>
    <col min="11531" max="11531" width="6.5546875" style="11" customWidth="1"/>
    <col min="11532" max="11532" width="5.33203125" style="11" customWidth="1"/>
    <col min="11533" max="11533" width="6.6640625" style="11" customWidth="1"/>
    <col min="11534" max="11534" width="5.33203125" style="11" customWidth="1"/>
    <col min="11535" max="11535" width="6.44140625" style="11" customWidth="1"/>
    <col min="11536" max="11536" width="5.33203125" style="11" customWidth="1"/>
    <col min="11537" max="11537" width="6.44140625" style="11" customWidth="1"/>
    <col min="11538" max="11538" width="5.33203125" style="11" customWidth="1"/>
    <col min="11539" max="11539" width="6.44140625" style="11" customWidth="1"/>
    <col min="11540" max="11540" width="5.33203125" style="11" customWidth="1"/>
    <col min="11541" max="11541" width="6.44140625" style="11" customWidth="1"/>
    <col min="11542" max="11542" width="5" style="11" customWidth="1"/>
    <col min="11543" max="11543" width="6.44140625" style="11" customWidth="1"/>
    <col min="11544" max="11544" width="5" style="11" customWidth="1"/>
    <col min="11545" max="11545" width="6.44140625" style="11" customWidth="1"/>
    <col min="11546" max="11546" width="5" style="11" customWidth="1"/>
    <col min="11547" max="11547" width="6.44140625" style="11" customWidth="1"/>
    <col min="11548" max="11548" width="5" style="11" customWidth="1"/>
    <col min="11549" max="11549" width="6.44140625" style="11" customWidth="1"/>
    <col min="11550" max="11550" width="7.33203125" style="11" bestFit="1" customWidth="1"/>
    <col min="11551" max="11551" width="7.33203125" style="11" customWidth="1"/>
    <col min="11552" max="11555" width="7.33203125" style="11" bestFit="1" customWidth="1"/>
    <col min="11556" max="11556" width="7" style="11" customWidth="1"/>
    <col min="11557" max="11557" width="8.109375" style="11" customWidth="1"/>
    <col min="11558" max="11774" width="9.33203125" style="11"/>
    <col min="11775" max="11775" width="8.44140625" style="11" customWidth="1"/>
    <col min="11776" max="11776" width="52.33203125" style="11" customWidth="1"/>
    <col min="11777" max="11777" width="4.5546875" style="11" customWidth="1"/>
    <col min="11778" max="11778" width="6.6640625" style="11" customWidth="1"/>
    <col min="11779" max="11780" width="5.33203125" style="11" customWidth="1"/>
    <col min="11781" max="11781" width="6.6640625" style="11" customWidth="1"/>
    <col min="11782" max="11782" width="8.33203125" style="11" bestFit="1" customWidth="1"/>
    <col min="11783" max="11783" width="6.5546875" style="11" customWidth="1"/>
    <col min="11784" max="11784" width="5.6640625" style="11" customWidth="1"/>
    <col min="11785" max="11786" width="5.33203125" style="11" customWidth="1"/>
    <col min="11787" max="11787" width="6.5546875" style="11" customWidth="1"/>
    <col min="11788" max="11788" width="5.33203125" style="11" customWidth="1"/>
    <col min="11789" max="11789" width="6.6640625" style="11" customWidth="1"/>
    <col min="11790" max="11790" width="5.33203125" style="11" customWidth="1"/>
    <col min="11791" max="11791" width="6.44140625" style="11" customWidth="1"/>
    <col min="11792" max="11792" width="5.33203125" style="11" customWidth="1"/>
    <col min="11793" max="11793" width="6.44140625" style="11" customWidth="1"/>
    <col min="11794" max="11794" width="5.33203125" style="11" customWidth="1"/>
    <col min="11795" max="11795" width="6.44140625" style="11" customWidth="1"/>
    <col min="11796" max="11796" width="5.33203125" style="11" customWidth="1"/>
    <col min="11797" max="11797" width="6.44140625" style="11" customWidth="1"/>
    <col min="11798" max="11798" width="5" style="11" customWidth="1"/>
    <col min="11799" max="11799" width="6.44140625" style="11" customWidth="1"/>
    <col min="11800" max="11800" width="5" style="11" customWidth="1"/>
    <col min="11801" max="11801" width="6.44140625" style="11" customWidth="1"/>
    <col min="11802" max="11802" width="5" style="11" customWidth="1"/>
    <col min="11803" max="11803" width="6.44140625" style="11" customWidth="1"/>
    <col min="11804" max="11804" width="5" style="11" customWidth="1"/>
    <col min="11805" max="11805" width="6.44140625" style="11" customWidth="1"/>
    <col min="11806" max="11806" width="7.33203125" style="11" bestFit="1" customWidth="1"/>
    <col min="11807" max="11807" width="7.33203125" style="11" customWidth="1"/>
    <col min="11808" max="11811" width="7.33203125" style="11" bestFit="1" customWidth="1"/>
    <col min="11812" max="11812" width="7" style="11" customWidth="1"/>
    <col min="11813" max="11813" width="8.109375" style="11" customWidth="1"/>
    <col min="11814" max="12030" width="9.33203125" style="11"/>
    <col min="12031" max="12031" width="8.44140625" style="11" customWidth="1"/>
    <col min="12032" max="12032" width="52.33203125" style="11" customWidth="1"/>
    <col min="12033" max="12033" width="4.5546875" style="11" customWidth="1"/>
    <col min="12034" max="12034" width="6.6640625" style="11" customWidth="1"/>
    <col min="12035" max="12036" width="5.33203125" style="11" customWidth="1"/>
    <col min="12037" max="12037" width="6.6640625" style="11" customWidth="1"/>
    <col min="12038" max="12038" width="8.33203125" style="11" bestFit="1" customWidth="1"/>
    <col min="12039" max="12039" width="6.5546875" style="11" customWidth="1"/>
    <col min="12040" max="12040" width="5.6640625" style="11" customWidth="1"/>
    <col min="12041" max="12042" width="5.33203125" style="11" customWidth="1"/>
    <col min="12043" max="12043" width="6.5546875" style="11" customWidth="1"/>
    <col min="12044" max="12044" width="5.33203125" style="11" customWidth="1"/>
    <col min="12045" max="12045" width="6.6640625" style="11" customWidth="1"/>
    <col min="12046" max="12046" width="5.33203125" style="11" customWidth="1"/>
    <col min="12047" max="12047" width="6.44140625" style="11" customWidth="1"/>
    <col min="12048" max="12048" width="5.33203125" style="11" customWidth="1"/>
    <col min="12049" max="12049" width="6.44140625" style="11" customWidth="1"/>
    <col min="12050" max="12050" width="5.33203125" style="11" customWidth="1"/>
    <col min="12051" max="12051" width="6.44140625" style="11" customWidth="1"/>
    <col min="12052" max="12052" width="5.33203125" style="11" customWidth="1"/>
    <col min="12053" max="12053" width="6.44140625" style="11" customWidth="1"/>
    <col min="12054" max="12054" width="5" style="11" customWidth="1"/>
    <col min="12055" max="12055" width="6.44140625" style="11" customWidth="1"/>
    <col min="12056" max="12056" width="5" style="11" customWidth="1"/>
    <col min="12057" max="12057" width="6.44140625" style="11" customWidth="1"/>
    <col min="12058" max="12058" width="5" style="11" customWidth="1"/>
    <col min="12059" max="12059" width="6.44140625" style="11" customWidth="1"/>
    <col min="12060" max="12060" width="5" style="11" customWidth="1"/>
    <col min="12061" max="12061" width="6.44140625" style="11" customWidth="1"/>
    <col min="12062" max="12062" width="7.33203125" style="11" bestFit="1" customWidth="1"/>
    <col min="12063" max="12063" width="7.33203125" style="11" customWidth="1"/>
    <col min="12064" max="12067" width="7.33203125" style="11" bestFit="1" customWidth="1"/>
    <col min="12068" max="12068" width="7" style="11" customWidth="1"/>
    <col min="12069" max="12069" width="8.109375" style="11" customWidth="1"/>
    <col min="12070" max="12286" width="9.33203125" style="11"/>
    <col min="12287" max="12287" width="8.44140625" style="11" customWidth="1"/>
    <col min="12288" max="12288" width="52.33203125" style="11" customWidth="1"/>
    <col min="12289" max="12289" width="4.5546875" style="11" customWidth="1"/>
    <col min="12290" max="12290" width="6.6640625" style="11" customWidth="1"/>
    <col min="12291" max="12292" width="5.33203125" style="11" customWidth="1"/>
    <col min="12293" max="12293" width="6.6640625" style="11" customWidth="1"/>
    <col min="12294" max="12294" width="8.33203125" style="11" bestFit="1" customWidth="1"/>
    <col min="12295" max="12295" width="6.5546875" style="11" customWidth="1"/>
    <col min="12296" max="12296" width="5.6640625" style="11" customWidth="1"/>
    <col min="12297" max="12298" width="5.33203125" style="11" customWidth="1"/>
    <col min="12299" max="12299" width="6.5546875" style="11" customWidth="1"/>
    <col min="12300" max="12300" width="5.33203125" style="11" customWidth="1"/>
    <col min="12301" max="12301" width="6.6640625" style="11" customWidth="1"/>
    <col min="12302" max="12302" width="5.33203125" style="11" customWidth="1"/>
    <col min="12303" max="12303" width="6.44140625" style="11" customWidth="1"/>
    <col min="12304" max="12304" width="5.33203125" style="11" customWidth="1"/>
    <col min="12305" max="12305" width="6.44140625" style="11" customWidth="1"/>
    <col min="12306" max="12306" width="5.33203125" style="11" customWidth="1"/>
    <col min="12307" max="12307" width="6.44140625" style="11" customWidth="1"/>
    <col min="12308" max="12308" width="5.33203125" style="11" customWidth="1"/>
    <col min="12309" max="12309" width="6.44140625" style="11" customWidth="1"/>
    <col min="12310" max="12310" width="5" style="11" customWidth="1"/>
    <col min="12311" max="12311" width="6.44140625" style="11" customWidth="1"/>
    <col min="12312" max="12312" width="5" style="11" customWidth="1"/>
    <col min="12313" max="12313" width="6.44140625" style="11" customWidth="1"/>
    <col min="12314" max="12314" width="5" style="11" customWidth="1"/>
    <col min="12315" max="12315" width="6.44140625" style="11" customWidth="1"/>
    <col min="12316" max="12316" width="5" style="11" customWidth="1"/>
    <col min="12317" max="12317" width="6.44140625" style="11" customWidth="1"/>
    <col min="12318" max="12318" width="7.33203125" style="11" bestFit="1" customWidth="1"/>
    <col min="12319" max="12319" width="7.33203125" style="11" customWidth="1"/>
    <col min="12320" max="12323" width="7.33203125" style="11" bestFit="1" customWidth="1"/>
    <col min="12324" max="12324" width="7" style="11" customWidth="1"/>
    <col min="12325" max="12325" width="8.109375" style="11" customWidth="1"/>
    <col min="12326" max="12542" width="9.33203125" style="11"/>
    <col min="12543" max="12543" width="8.44140625" style="11" customWidth="1"/>
    <col min="12544" max="12544" width="52.33203125" style="11" customWidth="1"/>
    <col min="12545" max="12545" width="4.5546875" style="11" customWidth="1"/>
    <col min="12546" max="12546" width="6.6640625" style="11" customWidth="1"/>
    <col min="12547" max="12548" width="5.33203125" style="11" customWidth="1"/>
    <col min="12549" max="12549" width="6.6640625" style="11" customWidth="1"/>
    <col min="12550" max="12550" width="8.33203125" style="11" bestFit="1" customWidth="1"/>
    <col min="12551" max="12551" width="6.5546875" style="11" customWidth="1"/>
    <col min="12552" max="12552" width="5.6640625" style="11" customWidth="1"/>
    <col min="12553" max="12554" width="5.33203125" style="11" customWidth="1"/>
    <col min="12555" max="12555" width="6.5546875" style="11" customWidth="1"/>
    <col min="12556" max="12556" width="5.33203125" style="11" customWidth="1"/>
    <col min="12557" max="12557" width="6.6640625" style="11" customWidth="1"/>
    <col min="12558" max="12558" width="5.33203125" style="11" customWidth="1"/>
    <col min="12559" max="12559" width="6.44140625" style="11" customWidth="1"/>
    <col min="12560" max="12560" width="5.33203125" style="11" customWidth="1"/>
    <col min="12561" max="12561" width="6.44140625" style="11" customWidth="1"/>
    <col min="12562" max="12562" width="5.33203125" style="11" customWidth="1"/>
    <col min="12563" max="12563" width="6.44140625" style="11" customWidth="1"/>
    <col min="12564" max="12564" width="5.33203125" style="11" customWidth="1"/>
    <col min="12565" max="12565" width="6.44140625" style="11" customWidth="1"/>
    <col min="12566" max="12566" width="5" style="11" customWidth="1"/>
    <col min="12567" max="12567" width="6.44140625" style="11" customWidth="1"/>
    <col min="12568" max="12568" width="5" style="11" customWidth="1"/>
    <col min="12569" max="12569" width="6.44140625" style="11" customWidth="1"/>
    <col min="12570" max="12570" width="5" style="11" customWidth="1"/>
    <col min="12571" max="12571" width="6.44140625" style="11" customWidth="1"/>
    <col min="12572" max="12572" width="5" style="11" customWidth="1"/>
    <col min="12573" max="12573" width="6.44140625" style="11" customWidth="1"/>
    <col min="12574" max="12574" width="7.33203125" style="11" bestFit="1" customWidth="1"/>
    <col min="12575" max="12575" width="7.33203125" style="11" customWidth="1"/>
    <col min="12576" max="12579" width="7.33203125" style="11" bestFit="1" customWidth="1"/>
    <col min="12580" max="12580" width="7" style="11" customWidth="1"/>
    <col min="12581" max="12581" width="8.109375" style="11" customWidth="1"/>
    <col min="12582" max="12798" width="9.33203125" style="11"/>
    <col min="12799" max="12799" width="8.44140625" style="11" customWidth="1"/>
    <col min="12800" max="12800" width="52.33203125" style="11" customWidth="1"/>
    <col min="12801" max="12801" width="4.5546875" style="11" customWidth="1"/>
    <col min="12802" max="12802" width="6.6640625" style="11" customWidth="1"/>
    <col min="12803" max="12804" width="5.33203125" style="11" customWidth="1"/>
    <col min="12805" max="12805" width="6.6640625" style="11" customWidth="1"/>
    <col min="12806" max="12806" width="8.33203125" style="11" bestFit="1" customWidth="1"/>
    <col min="12807" max="12807" width="6.5546875" style="11" customWidth="1"/>
    <col min="12808" max="12808" width="5.6640625" style="11" customWidth="1"/>
    <col min="12809" max="12810" width="5.33203125" style="11" customWidth="1"/>
    <col min="12811" max="12811" width="6.5546875" style="11" customWidth="1"/>
    <col min="12812" max="12812" width="5.33203125" style="11" customWidth="1"/>
    <col min="12813" max="12813" width="6.6640625" style="11" customWidth="1"/>
    <col min="12814" max="12814" width="5.33203125" style="11" customWidth="1"/>
    <col min="12815" max="12815" width="6.44140625" style="11" customWidth="1"/>
    <col min="12816" max="12816" width="5.33203125" style="11" customWidth="1"/>
    <col min="12817" max="12817" width="6.44140625" style="11" customWidth="1"/>
    <col min="12818" max="12818" width="5.33203125" style="11" customWidth="1"/>
    <col min="12819" max="12819" width="6.44140625" style="11" customWidth="1"/>
    <col min="12820" max="12820" width="5.33203125" style="11" customWidth="1"/>
    <col min="12821" max="12821" width="6.44140625" style="11" customWidth="1"/>
    <col min="12822" max="12822" width="5" style="11" customWidth="1"/>
    <col min="12823" max="12823" width="6.44140625" style="11" customWidth="1"/>
    <col min="12824" max="12824" width="5" style="11" customWidth="1"/>
    <col min="12825" max="12825" width="6.44140625" style="11" customWidth="1"/>
    <col min="12826" max="12826" width="5" style="11" customWidth="1"/>
    <col min="12827" max="12827" width="6.44140625" style="11" customWidth="1"/>
    <col min="12828" max="12828" width="5" style="11" customWidth="1"/>
    <col min="12829" max="12829" width="6.44140625" style="11" customWidth="1"/>
    <col min="12830" max="12830" width="7.33203125" style="11" bestFit="1" customWidth="1"/>
    <col min="12831" max="12831" width="7.33203125" style="11" customWidth="1"/>
    <col min="12832" max="12835" width="7.33203125" style="11" bestFit="1" customWidth="1"/>
    <col min="12836" max="12836" width="7" style="11" customWidth="1"/>
    <col min="12837" max="12837" width="8.109375" style="11" customWidth="1"/>
    <col min="12838" max="13054" width="9.33203125" style="11"/>
    <col min="13055" max="13055" width="8.44140625" style="11" customWidth="1"/>
    <col min="13056" max="13056" width="52.33203125" style="11" customWidth="1"/>
    <col min="13057" max="13057" width="4.5546875" style="11" customWidth="1"/>
    <col min="13058" max="13058" width="6.6640625" style="11" customWidth="1"/>
    <col min="13059" max="13060" width="5.33203125" style="11" customWidth="1"/>
    <col min="13061" max="13061" width="6.6640625" style="11" customWidth="1"/>
    <col min="13062" max="13062" width="8.33203125" style="11" bestFit="1" customWidth="1"/>
    <col min="13063" max="13063" width="6.5546875" style="11" customWidth="1"/>
    <col min="13064" max="13064" width="5.6640625" style="11" customWidth="1"/>
    <col min="13065" max="13066" width="5.33203125" style="11" customWidth="1"/>
    <col min="13067" max="13067" width="6.5546875" style="11" customWidth="1"/>
    <col min="13068" max="13068" width="5.33203125" style="11" customWidth="1"/>
    <col min="13069" max="13069" width="6.6640625" style="11" customWidth="1"/>
    <col min="13070" max="13070" width="5.33203125" style="11" customWidth="1"/>
    <col min="13071" max="13071" width="6.44140625" style="11" customWidth="1"/>
    <col min="13072" max="13072" width="5.33203125" style="11" customWidth="1"/>
    <col min="13073" max="13073" width="6.44140625" style="11" customWidth="1"/>
    <col min="13074" max="13074" width="5.33203125" style="11" customWidth="1"/>
    <col min="13075" max="13075" width="6.44140625" style="11" customWidth="1"/>
    <col min="13076" max="13076" width="5.33203125" style="11" customWidth="1"/>
    <col min="13077" max="13077" width="6.44140625" style="11" customWidth="1"/>
    <col min="13078" max="13078" width="5" style="11" customWidth="1"/>
    <col min="13079" max="13079" width="6.44140625" style="11" customWidth="1"/>
    <col min="13080" max="13080" width="5" style="11" customWidth="1"/>
    <col min="13081" max="13081" width="6.44140625" style="11" customWidth="1"/>
    <col min="13082" max="13082" width="5" style="11" customWidth="1"/>
    <col min="13083" max="13083" width="6.44140625" style="11" customWidth="1"/>
    <col min="13084" max="13084" width="5" style="11" customWidth="1"/>
    <col min="13085" max="13085" width="6.44140625" style="11" customWidth="1"/>
    <col min="13086" max="13086" width="7.33203125" style="11" bestFit="1" customWidth="1"/>
    <col min="13087" max="13087" width="7.33203125" style="11" customWidth="1"/>
    <col min="13088" max="13091" width="7.33203125" style="11" bestFit="1" customWidth="1"/>
    <col min="13092" max="13092" width="7" style="11" customWidth="1"/>
    <col min="13093" max="13093" width="8.109375" style="11" customWidth="1"/>
    <col min="13094" max="13310" width="9.33203125" style="11"/>
    <col min="13311" max="13311" width="8.44140625" style="11" customWidth="1"/>
    <col min="13312" max="13312" width="52.33203125" style="11" customWidth="1"/>
    <col min="13313" max="13313" width="4.5546875" style="11" customWidth="1"/>
    <col min="13314" max="13314" width="6.6640625" style="11" customWidth="1"/>
    <col min="13315" max="13316" width="5.33203125" style="11" customWidth="1"/>
    <col min="13317" max="13317" width="6.6640625" style="11" customWidth="1"/>
    <col min="13318" max="13318" width="8.33203125" style="11" bestFit="1" customWidth="1"/>
    <col min="13319" max="13319" width="6.5546875" style="11" customWidth="1"/>
    <col min="13320" max="13320" width="5.6640625" style="11" customWidth="1"/>
    <col min="13321" max="13322" width="5.33203125" style="11" customWidth="1"/>
    <col min="13323" max="13323" width="6.5546875" style="11" customWidth="1"/>
    <col min="13324" max="13324" width="5.33203125" style="11" customWidth="1"/>
    <col min="13325" max="13325" width="6.6640625" style="11" customWidth="1"/>
    <col min="13326" max="13326" width="5.33203125" style="11" customWidth="1"/>
    <col min="13327" max="13327" width="6.44140625" style="11" customWidth="1"/>
    <col min="13328" max="13328" width="5.33203125" style="11" customWidth="1"/>
    <col min="13329" max="13329" width="6.44140625" style="11" customWidth="1"/>
    <col min="13330" max="13330" width="5.33203125" style="11" customWidth="1"/>
    <col min="13331" max="13331" width="6.44140625" style="11" customWidth="1"/>
    <col min="13332" max="13332" width="5.33203125" style="11" customWidth="1"/>
    <col min="13333" max="13333" width="6.44140625" style="11" customWidth="1"/>
    <col min="13334" max="13334" width="5" style="11" customWidth="1"/>
    <col min="13335" max="13335" width="6.44140625" style="11" customWidth="1"/>
    <col min="13336" max="13336" width="5" style="11" customWidth="1"/>
    <col min="13337" max="13337" width="6.44140625" style="11" customWidth="1"/>
    <col min="13338" max="13338" width="5" style="11" customWidth="1"/>
    <col min="13339" max="13339" width="6.44140625" style="11" customWidth="1"/>
    <col min="13340" max="13340" width="5" style="11" customWidth="1"/>
    <col min="13341" max="13341" width="6.44140625" style="11" customWidth="1"/>
    <col min="13342" max="13342" width="7.33203125" style="11" bestFit="1" customWidth="1"/>
    <col min="13343" max="13343" width="7.33203125" style="11" customWidth="1"/>
    <col min="13344" max="13347" width="7.33203125" style="11" bestFit="1" customWidth="1"/>
    <col min="13348" max="13348" width="7" style="11" customWidth="1"/>
    <col min="13349" max="13349" width="8.109375" style="11" customWidth="1"/>
    <col min="13350" max="13566" width="9.33203125" style="11"/>
    <col min="13567" max="13567" width="8.44140625" style="11" customWidth="1"/>
    <col min="13568" max="13568" width="52.33203125" style="11" customWidth="1"/>
    <col min="13569" max="13569" width="4.5546875" style="11" customWidth="1"/>
    <col min="13570" max="13570" width="6.6640625" style="11" customWidth="1"/>
    <col min="13571" max="13572" width="5.33203125" style="11" customWidth="1"/>
    <col min="13573" max="13573" width="6.6640625" style="11" customWidth="1"/>
    <col min="13574" max="13574" width="8.33203125" style="11" bestFit="1" customWidth="1"/>
    <col min="13575" max="13575" width="6.5546875" style="11" customWidth="1"/>
    <col min="13576" max="13576" width="5.6640625" style="11" customWidth="1"/>
    <col min="13577" max="13578" width="5.33203125" style="11" customWidth="1"/>
    <col min="13579" max="13579" width="6.5546875" style="11" customWidth="1"/>
    <col min="13580" max="13580" width="5.33203125" style="11" customWidth="1"/>
    <col min="13581" max="13581" width="6.6640625" style="11" customWidth="1"/>
    <col min="13582" max="13582" width="5.33203125" style="11" customWidth="1"/>
    <col min="13583" max="13583" width="6.44140625" style="11" customWidth="1"/>
    <col min="13584" max="13584" width="5.33203125" style="11" customWidth="1"/>
    <col min="13585" max="13585" width="6.44140625" style="11" customWidth="1"/>
    <col min="13586" max="13586" width="5.33203125" style="11" customWidth="1"/>
    <col min="13587" max="13587" width="6.44140625" style="11" customWidth="1"/>
    <col min="13588" max="13588" width="5.33203125" style="11" customWidth="1"/>
    <col min="13589" max="13589" width="6.44140625" style="11" customWidth="1"/>
    <col min="13590" max="13590" width="5" style="11" customWidth="1"/>
    <col min="13591" max="13591" width="6.44140625" style="11" customWidth="1"/>
    <col min="13592" max="13592" width="5" style="11" customWidth="1"/>
    <col min="13593" max="13593" width="6.44140625" style="11" customWidth="1"/>
    <col min="13594" max="13594" width="5" style="11" customWidth="1"/>
    <col min="13595" max="13595" width="6.44140625" style="11" customWidth="1"/>
    <col min="13596" max="13596" width="5" style="11" customWidth="1"/>
    <col min="13597" max="13597" width="6.44140625" style="11" customWidth="1"/>
    <col min="13598" max="13598" width="7.33203125" style="11" bestFit="1" customWidth="1"/>
    <col min="13599" max="13599" width="7.33203125" style="11" customWidth="1"/>
    <col min="13600" max="13603" width="7.33203125" style="11" bestFit="1" customWidth="1"/>
    <col min="13604" max="13604" width="7" style="11" customWidth="1"/>
    <col min="13605" max="13605" width="8.109375" style="11" customWidth="1"/>
    <col min="13606" max="13822" width="9.33203125" style="11"/>
    <col min="13823" max="13823" width="8.44140625" style="11" customWidth="1"/>
    <col min="13824" max="13824" width="52.33203125" style="11" customWidth="1"/>
    <col min="13825" max="13825" width="4.5546875" style="11" customWidth="1"/>
    <col min="13826" max="13826" width="6.6640625" style="11" customWidth="1"/>
    <col min="13827" max="13828" width="5.33203125" style="11" customWidth="1"/>
    <col min="13829" max="13829" width="6.6640625" style="11" customWidth="1"/>
    <col min="13830" max="13830" width="8.33203125" style="11" bestFit="1" customWidth="1"/>
    <col min="13831" max="13831" width="6.5546875" style="11" customWidth="1"/>
    <col min="13832" max="13832" width="5.6640625" style="11" customWidth="1"/>
    <col min="13833" max="13834" width="5.33203125" style="11" customWidth="1"/>
    <col min="13835" max="13835" width="6.5546875" style="11" customWidth="1"/>
    <col min="13836" max="13836" width="5.33203125" style="11" customWidth="1"/>
    <col min="13837" max="13837" width="6.6640625" style="11" customWidth="1"/>
    <col min="13838" max="13838" width="5.33203125" style="11" customWidth="1"/>
    <col min="13839" max="13839" width="6.44140625" style="11" customWidth="1"/>
    <col min="13840" max="13840" width="5.33203125" style="11" customWidth="1"/>
    <col min="13841" max="13841" width="6.44140625" style="11" customWidth="1"/>
    <col min="13842" max="13842" width="5.33203125" style="11" customWidth="1"/>
    <col min="13843" max="13843" width="6.44140625" style="11" customWidth="1"/>
    <col min="13844" max="13844" width="5.33203125" style="11" customWidth="1"/>
    <col min="13845" max="13845" width="6.44140625" style="11" customWidth="1"/>
    <col min="13846" max="13846" width="5" style="11" customWidth="1"/>
    <col min="13847" max="13847" width="6.44140625" style="11" customWidth="1"/>
    <col min="13848" max="13848" width="5" style="11" customWidth="1"/>
    <col min="13849" max="13849" width="6.44140625" style="11" customWidth="1"/>
    <col min="13850" max="13850" width="5" style="11" customWidth="1"/>
    <col min="13851" max="13851" width="6.44140625" style="11" customWidth="1"/>
    <col min="13852" max="13852" width="5" style="11" customWidth="1"/>
    <col min="13853" max="13853" width="6.44140625" style="11" customWidth="1"/>
    <col min="13854" max="13854" width="7.33203125" style="11" bestFit="1" customWidth="1"/>
    <col min="13855" max="13855" width="7.33203125" style="11" customWidth="1"/>
    <col min="13856" max="13859" width="7.33203125" style="11" bestFit="1" customWidth="1"/>
    <col min="13860" max="13860" width="7" style="11" customWidth="1"/>
    <col min="13861" max="13861" width="8.109375" style="11" customWidth="1"/>
    <col min="13862" max="14078" width="9.33203125" style="11"/>
    <col min="14079" max="14079" width="8.44140625" style="11" customWidth="1"/>
    <col min="14080" max="14080" width="52.33203125" style="11" customWidth="1"/>
    <col min="14081" max="14081" width="4.5546875" style="11" customWidth="1"/>
    <col min="14082" max="14082" width="6.6640625" style="11" customWidth="1"/>
    <col min="14083" max="14084" width="5.33203125" style="11" customWidth="1"/>
    <col min="14085" max="14085" width="6.6640625" style="11" customWidth="1"/>
    <col min="14086" max="14086" width="8.33203125" style="11" bestFit="1" customWidth="1"/>
    <col min="14087" max="14087" width="6.5546875" style="11" customWidth="1"/>
    <col min="14088" max="14088" width="5.6640625" style="11" customWidth="1"/>
    <col min="14089" max="14090" width="5.33203125" style="11" customWidth="1"/>
    <col min="14091" max="14091" width="6.5546875" style="11" customWidth="1"/>
    <col min="14092" max="14092" width="5.33203125" style="11" customWidth="1"/>
    <col min="14093" max="14093" width="6.6640625" style="11" customWidth="1"/>
    <col min="14094" max="14094" width="5.33203125" style="11" customWidth="1"/>
    <col min="14095" max="14095" width="6.44140625" style="11" customWidth="1"/>
    <col min="14096" max="14096" width="5.33203125" style="11" customWidth="1"/>
    <col min="14097" max="14097" width="6.44140625" style="11" customWidth="1"/>
    <col min="14098" max="14098" width="5.33203125" style="11" customWidth="1"/>
    <col min="14099" max="14099" width="6.44140625" style="11" customWidth="1"/>
    <col min="14100" max="14100" width="5.33203125" style="11" customWidth="1"/>
    <col min="14101" max="14101" width="6.44140625" style="11" customWidth="1"/>
    <col min="14102" max="14102" width="5" style="11" customWidth="1"/>
    <col min="14103" max="14103" width="6.44140625" style="11" customWidth="1"/>
    <col min="14104" max="14104" width="5" style="11" customWidth="1"/>
    <col min="14105" max="14105" width="6.44140625" style="11" customWidth="1"/>
    <col min="14106" max="14106" width="5" style="11" customWidth="1"/>
    <col min="14107" max="14107" width="6.44140625" style="11" customWidth="1"/>
    <col min="14108" max="14108" width="5" style="11" customWidth="1"/>
    <col min="14109" max="14109" width="6.44140625" style="11" customWidth="1"/>
    <col min="14110" max="14110" width="7.33203125" style="11" bestFit="1" customWidth="1"/>
    <col min="14111" max="14111" width="7.33203125" style="11" customWidth="1"/>
    <col min="14112" max="14115" width="7.33203125" style="11" bestFit="1" customWidth="1"/>
    <col min="14116" max="14116" width="7" style="11" customWidth="1"/>
    <col min="14117" max="14117" width="8.109375" style="11" customWidth="1"/>
    <col min="14118" max="14334" width="9.33203125" style="11"/>
    <col min="14335" max="14335" width="8.44140625" style="11" customWidth="1"/>
    <col min="14336" max="14336" width="52.33203125" style="11" customWidth="1"/>
    <col min="14337" max="14337" width="4.5546875" style="11" customWidth="1"/>
    <col min="14338" max="14338" width="6.6640625" style="11" customWidth="1"/>
    <col min="14339" max="14340" width="5.33203125" style="11" customWidth="1"/>
    <col min="14341" max="14341" width="6.6640625" style="11" customWidth="1"/>
    <col min="14342" max="14342" width="8.33203125" style="11" bestFit="1" customWidth="1"/>
    <col min="14343" max="14343" width="6.5546875" style="11" customWidth="1"/>
    <col min="14344" max="14344" width="5.6640625" style="11" customWidth="1"/>
    <col min="14345" max="14346" width="5.33203125" style="11" customWidth="1"/>
    <col min="14347" max="14347" width="6.5546875" style="11" customWidth="1"/>
    <col min="14348" max="14348" width="5.33203125" style="11" customWidth="1"/>
    <col min="14349" max="14349" width="6.6640625" style="11" customWidth="1"/>
    <col min="14350" max="14350" width="5.33203125" style="11" customWidth="1"/>
    <col min="14351" max="14351" width="6.44140625" style="11" customWidth="1"/>
    <col min="14352" max="14352" width="5.33203125" style="11" customWidth="1"/>
    <col min="14353" max="14353" width="6.44140625" style="11" customWidth="1"/>
    <col min="14354" max="14354" width="5.33203125" style="11" customWidth="1"/>
    <col min="14355" max="14355" width="6.44140625" style="11" customWidth="1"/>
    <col min="14356" max="14356" width="5.33203125" style="11" customWidth="1"/>
    <col min="14357" max="14357" width="6.44140625" style="11" customWidth="1"/>
    <col min="14358" max="14358" width="5" style="11" customWidth="1"/>
    <col min="14359" max="14359" width="6.44140625" style="11" customWidth="1"/>
    <col min="14360" max="14360" width="5" style="11" customWidth="1"/>
    <col min="14361" max="14361" width="6.44140625" style="11" customWidth="1"/>
    <col min="14362" max="14362" width="5" style="11" customWidth="1"/>
    <col min="14363" max="14363" width="6.44140625" style="11" customWidth="1"/>
    <col min="14364" max="14364" width="5" style="11" customWidth="1"/>
    <col min="14365" max="14365" width="6.44140625" style="11" customWidth="1"/>
    <col min="14366" max="14366" width="7.33203125" style="11" bestFit="1" customWidth="1"/>
    <col min="14367" max="14367" width="7.33203125" style="11" customWidth="1"/>
    <col min="14368" max="14371" width="7.33203125" style="11" bestFit="1" customWidth="1"/>
    <col min="14372" max="14372" width="7" style="11" customWidth="1"/>
    <col min="14373" max="14373" width="8.109375" style="11" customWidth="1"/>
    <col min="14374" max="14590" width="9.33203125" style="11"/>
    <col min="14591" max="14591" width="8.44140625" style="11" customWidth="1"/>
    <col min="14592" max="14592" width="52.33203125" style="11" customWidth="1"/>
    <col min="14593" max="14593" width="4.5546875" style="11" customWidth="1"/>
    <col min="14594" max="14594" width="6.6640625" style="11" customWidth="1"/>
    <col min="14595" max="14596" width="5.33203125" style="11" customWidth="1"/>
    <col min="14597" max="14597" width="6.6640625" style="11" customWidth="1"/>
    <col min="14598" max="14598" width="8.33203125" style="11" bestFit="1" customWidth="1"/>
    <col min="14599" max="14599" width="6.5546875" style="11" customWidth="1"/>
    <col min="14600" max="14600" width="5.6640625" style="11" customWidth="1"/>
    <col min="14601" max="14602" width="5.33203125" style="11" customWidth="1"/>
    <col min="14603" max="14603" width="6.5546875" style="11" customWidth="1"/>
    <col min="14604" max="14604" width="5.33203125" style="11" customWidth="1"/>
    <col min="14605" max="14605" width="6.6640625" style="11" customWidth="1"/>
    <col min="14606" max="14606" width="5.33203125" style="11" customWidth="1"/>
    <col min="14607" max="14607" width="6.44140625" style="11" customWidth="1"/>
    <col min="14608" max="14608" width="5.33203125" style="11" customWidth="1"/>
    <col min="14609" max="14609" width="6.44140625" style="11" customWidth="1"/>
    <col min="14610" max="14610" width="5.33203125" style="11" customWidth="1"/>
    <col min="14611" max="14611" width="6.44140625" style="11" customWidth="1"/>
    <col min="14612" max="14612" width="5.33203125" style="11" customWidth="1"/>
    <col min="14613" max="14613" width="6.44140625" style="11" customWidth="1"/>
    <col min="14614" max="14614" width="5" style="11" customWidth="1"/>
    <col min="14615" max="14615" width="6.44140625" style="11" customWidth="1"/>
    <col min="14616" max="14616" width="5" style="11" customWidth="1"/>
    <col min="14617" max="14617" width="6.44140625" style="11" customWidth="1"/>
    <col min="14618" max="14618" width="5" style="11" customWidth="1"/>
    <col min="14619" max="14619" width="6.44140625" style="11" customWidth="1"/>
    <col min="14620" max="14620" width="5" style="11" customWidth="1"/>
    <col min="14621" max="14621" width="6.44140625" style="11" customWidth="1"/>
    <col min="14622" max="14622" width="7.33203125" style="11" bestFit="1" customWidth="1"/>
    <col min="14623" max="14623" width="7.33203125" style="11" customWidth="1"/>
    <col min="14624" max="14627" width="7.33203125" style="11" bestFit="1" customWidth="1"/>
    <col min="14628" max="14628" width="7" style="11" customWidth="1"/>
    <col min="14629" max="14629" width="8.109375" style="11" customWidth="1"/>
    <col min="14630" max="14846" width="9.33203125" style="11"/>
    <col min="14847" max="14847" width="8.44140625" style="11" customWidth="1"/>
    <col min="14848" max="14848" width="52.33203125" style="11" customWidth="1"/>
    <col min="14849" max="14849" width="4.5546875" style="11" customWidth="1"/>
    <col min="14850" max="14850" width="6.6640625" style="11" customWidth="1"/>
    <col min="14851" max="14852" width="5.33203125" style="11" customWidth="1"/>
    <col min="14853" max="14853" width="6.6640625" style="11" customWidth="1"/>
    <col min="14854" max="14854" width="8.33203125" style="11" bestFit="1" customWidth="1"/>
    <col min="14855" max="14855" width="6.5546875" style="11" customWidth="1"/>
    <col min="14856" max="14856" width="5.6640625" style="11" customWidth="1"/>
    <col min="14857" max="14858" width="5.33203125" style="11" customWidth="1"/>
    <col min="14859" max="14859" width="6.5546875" style="11" customWidth="1"/>
    <col min="14860" max="14860" width="5.33203125" style="11" customWidth="1"/>
    <col min="14861" max="14861" width="6.6640625" style="11" customWidth="1"/>
    <col min="14862" max="14862" width="5.33203125" style="11" customWidth="1"/>
    <col min="14863" max="14863" width="6.44140625" style="11" customWidth="1"/>
    <col min="14864" max="14864" width="5.33203125" style="11" customWidth="1"/>
    <col min="14865" max="14865" width="6.44140625" style="11" customWidth="1"/>
    <col min="14866" max="14866" width="5.33203125" style="11" customWidth="1"/>
    <col min="14867" max="14867" width="6.44140625" style="11" customWidth="1"/>
    <col min="14868" max="14868" width="5.33203125" style="11" customWidth="1"/>
    <col min="14869" max="14869" width="6.44140625" style="11" customWidth="1"/>
    <col min="14870" max="14870" width="5" style="11" customWidth="1"/>
    <col min="14871" max="14871" width="6.44140625" style="11" customWidth="1"/>
    <col min="14872" max="14872" width="5" style="11" customWidth="1"/>
    <col min="14873" max="14873" width="6.44140625" style="11" customWidth="1"/>
    <col min="14874" max="14874" width="5" style="11" customWidth="1"/>
    <col min="14875" max="14875" width="6.44140625" style="11" customWidth="1"/>
    <col min="14876" max="14876" width="5" style="11" customWidth="1"/>
    <col min="14877" max="14877" width="6.44140625" style="11" customWidth="1"/>
    <col min="14878" max="14878" width="7.33203125" style="11" bestFit="1" customWidth="1"/>
    <col min="14879" max="14879" width="7.33203125" style="11" customWidth="1"/>
    <col min="14880" max="14883" width="7.33203125" style="11" bestFit="1" customWidth="1"/>
    <col min="14884" max="14884" width="7" style="11" customWidth="1"/>
    <col min="14885" max="14885" width="8.109375" style="11" customWidth="1"/>
    <col min="14886" max="15102" width="9.33203125" style="11"/>
    <col min="15103" max="15103" width="8.44140625" style="11" customWidth="1"/>
    <col min="15104" max="15104" width="52.33203125" style="11" customWidth="1"/>
    <col min="15105" max="15105" width="4.5546875" style="11" customWidth="1"/>
    <col min="15106" max="15106" width="6.6640625" style="11" customWidth="1"/>
    <col min="15107" max="15108" width="5.33203125" style="11" customWidth="1"/>
    <col min="15109" max="15109" width="6.6640625" style="11" customWidth="1"/>
    <col min="15110" max="15110" width="8.33203125" style="11" bestFit="1" customWidth="1"/>
    <col min="15111" max="15111" width="6.5546875" style="11" customWidth="1"/>
    <col min="15112" max="15112" width="5.6640625" style="11" customWidth="1"/>
    <col min="15113" max="15114" width="5.33203125" style="11" customWidth="1"/>
    <col min="15115" max="15115" width="6.5546875" style="11" customWidth="1"/>
    <col min="15116" max="15116" width="5.33203125" style="11" customWidth="1"/>
    <col min="15117" max="15117" width="6.6640625" style="11" customWidth="1"/>
    <col min="15118" max="15118" width="5.33203125" style="11" customWidth="1"/>
    <col min="15119" max="15119" width="6.44140625" style="11" customWidth="1"/>
    <col min="15120" max="15120" width="5.33203125" style="11" customWidth="1"/>
    <col min="15121" max="15121" width="6.44140625" style="11" customWidth="1"/>
    <col min="15122" max="15122" width="5.33203125" style="11" customWidth="1"/>
    <col min="15123" max="15123" width="6.44140625" style="11" customWidth="1"/>
    <col min="15124" max="15124" width="5.33203125" style="11" customWidth="1"/>
    <col min="15125" max="15125" width="6.44140625" style="11" customWidth="1"/>
    <col min="15126" max="15126" width="5" style="11" customWidth="1"/>
    <col min="15127" max="15127" width="6.44140625" style="11" customWidth="1"/>
    <col min="15128" max="15128" width="5" style="11" customWidth="1"/>
    <col min="15129" max="15129" width="6.44140625" style="11" customWidth="1"/>
    <col min="15130" max="15130" width="5" style="11" customWidth="1"/>
    <col min="15131" max="15131" width="6.44140625" style="11" customWidth="1"/>
    <col min="15132" max="15132" width="5" style="11" customWidth="1"/>
    <col min="15133" max="15133" width="6.44140625" style="11" customWidth="1"/>
    <col min="15134" max="15134" width="7.33203125" style="11" bestFit="1" customWidth="1"/>
    <col min="15135" max="15135" width="7.33203125" style="11" customWidth="1"/>
    <col min="15136" max="15139" width="7.33203125" style="11" bestFit="1" customWidth="1"/>
    <col min="15140" max="15140" width="7" style="11" customWidth="1"/>
    <col min="15141" max="15141" width="8.109375" style="11" customWidth="1"/>
    <col min="15142" max="15358" width="9.33203125" style="11"/>
    <col min="15359" max="15359" width="8.44140625" style="11" customWidth="1"/>
    <col min="15360" max="15360" width="52.33203125" style="11" customWidth="1"/>
    <col min="15361" max="15361" width="4.5546875" style="11" customWidth="1"/>
    <col min="15362" max="15362" width="6.6640625" style="11" customWidth="1"/>
    <col min="15363" max="15364" width="5.33203125" style="11" customWidth="1"/>
    <col min="15365" max="15365" width="6.6640625" style="11" customWidth="1"/>
    <col min="15366" max="15366" width="8.33203125" style="11" bestFit="1" customWidth="1"/>
    <col min="15367" max="15367" width="6.5546875" style="11" customWidth="1"/>
    <col min="15368" max="15368" width="5.6640625" style="11" customWidth="1"/>
    <col min="15369" max="15370" width="5.33203125" style="11" customWidth="1"/>
    <col min="15371" max="15371" width="6.5546875" style="11" customWidth="1"/>
    <col min="15372" max="15372" width="5.33203125" style="11" customWidth="1"/>
    <col min="15373" max="15373" width="6.6640625" style="11" customWidth="1"/>
    <col min="15374" max="15374" width="5.33203125" style="11" customWidth="1"/>
    <col min="15375" max="15375" width="6.44140625" style="11" customWidth="1"/>
    <col min="15376" max="15376" width="5.33203125" style="11" customWidth="1"/>
    <col min="15377" max="15377" width="6.44140625" style="11" customWidth="1"/>
    <col min="15378" max="15378" width="5.33203125" style="11" customWidth="1"/>
    <col min="15379" max="15379" width="6.44140625" style="11" customWidth="1"/>
    <col min="15380" max="15380" width="5.33203125" style="11" customWidth="1"/>
    <col min="15381" max="15381" width="6.44140625" style="11" customWidth="1"/>
    <col min="15382" max="15382" width="5" style="11" customWidth="1"/>
    <col min="15383" max="15383" width="6.44140625" style="11" customWidth="1"/>
    <col min="15384" max="15384" width="5" style="11" customWidth="1"/>
    <col min="15385" max="15385" width="6.44140625" style="11" customWidth="1"/>
    <col min="15386" max="15386" width="5" style="11" customWidth="1"/>
    <col min="15387" max="15387" width="6.44140625" style="11" customWidth="1"/>
    <col min="15388" max="15388" width="5" style="11" customWidth="1"/>
    <col min="15389" max="15389" width="6.44140625" style="11" customWidth="1"/>
    <col min="15390" max="15390" width="7.33203125" style="11" bestFit="1" customWidth="1"/>
    <col min="15391" max="15391" width="7.33203125" style="11" customWidth="1"/>
    <col min="15392" max="15395" width="7.33203125" style="11" bestFit="1" customWidth="1"/>
    <col min="15396" max="15396" width="7" style="11" customWidth="1"/>
    <col min="15397" max="15397" width="8.109375" style="11" customWidth="1"/>
    <col min="15398" max="15614" width="9.33203125" style="11"/>
    <col min="15615" max="15615" width="8.44140625" style="11" customWidth="1"/>
    <col min="15616" max="15616" width="52.33203125" style="11" customWidth="1"/>
    <col min="15617" max="15617" width="4.5546875" style="11" customWidth="1"/>
    <col min="15618" max="15618" width="6.6640625" style="11" customWidth="1"/>
    <col min="15619" max="15620" width="5.33203125" style="11" customWidth="1"/>
    <col min="15621" max="15621" width="6.6640625" style="11" customWidth="1"/>
    <col min="15622" max="15622" width="8.33203125" style="11" bestFit="1" customWidth="1"/>
    <col min="15623" max="15623" width="6.5546875" style="11" customWidth="1"/>
    <col min="15624" max="15624" width="5.6640625" style="11" customWidth="1"/>
    <col min="15625" max="15626" width="5.33203125" style="11" customWidth="1"/>
    <col min="15627" max="15627" width="6.5546875" style="11" customWidth="1"/>
    <col min="15628" max="15628" width="5.33203125" style="11" customWidth="1"/>
    <col min="15629" max="15629" width="6.6640625" style="11" customWidth="1"/>
    <col min="15630" max="15630" width="5.33203125" style="11" customWidth="1"/>
    <col min="15631" max="15631" width="6.44140625" style="11" customWidth="1"/>
    <col min="15632" max="15632" width="5.33203125" style="11" customWidth="1"/>
    <col min="15633" max="15633" width="6.44140625" style="11" customWidth="1"/>
    <col min="15634" max="15634" width="5.33203125" style="11" customWidth="1"/>
    <col min="15635" max="15635" width="6.44140625" style="11" customWidth="1"/>
    <col min="15636" max="15636" width="5.33203125" style="11" customWidth="1"/>
    <col min="15637" max="15637" width="6.44140625" style="11" customWidth="1"/>
    <col min="15638" max="15638" width="5" style="11" customWidth="1"/>
    <col min="15639" max="15639" width="6.44140625" style="11" customWidth="1"/>
    <col min="15640" max="15640" width="5" style="11" customWidth="1"/>
    <col min="15641" max="15641" width="6.44140625" style="11" customWidth="1"/>
    <col min="15642" max="15642" width="5" style="11" customWidth="1"/>
    <col min="15643" max="15643" width="6.44140625" style="11" customWidth="1"/>
    <col min="15644" max="15644" width="5" style="11" customWidth="1"/>
    <col min="15645" max="15645" width="6.44140625" style="11" customWidth="1"/>
    <col min="15646" max="15646" width="7.33203125" style="11" bestFit="1" customWidth="1"/>
    <col min="15647" max="15647" width="7.33203125" style="11" customWidth="1"/>
    <col min="15648" max="15651" width="7.33203125" style="11" bestFit="1" customWidth="1"/>
    <col min="15652" max="15652" width="7" style="11" customWidth="1"/>
    <col min="15653" max="15653" width="8.109375" style="11" customWidth="1"/>
    <col min="15654" max="15870" width="9.33203125" style="11"/>
    <col min="15871" max="15871" width="8.44140625" style="11" customWidth="1"/>
    <col min="15872" max="15872" width="52.33203125" style="11" customWidth="1"/>
    <col min="15873" max="15873" width="4.5546875" style="11" customWidth="1"/>
    <col min="15874" max="15874" width="6.6640625" style="11" customWidth="1"/>
    <col min="15875" max="15876" width="5.33203125" style="11" customWidth="1"/>
    <col min="15877" max="15877" width="6.6640625" style="11" customWidth="1"/>
    <col min="15878" max="15878" width="8.33203125" style="11" bestFit="1" customWidth="1"/>
    <col min="15879" max="15879" width="6.5546875" style="11" customWidth="1"/>
    <col min="15880" max="15880" width="5.6640625" style="11" customWidth="1"/>
    <col min="15881" max="15882" width="5.33203125" style="11" customWidth="1"/>
    <col min="15883" max="15883" width="6.5546875" style="11" customWidth="1"/>
    <col min="15884" max="15884" width="5.33203125" style="11" customWidth="1"/>
    <col min="15885" max="15885" width="6.6640625" style="11" customWidth="1"/>
    <col min="15886" max="15886" width="5.33203125" style="11" customWidth="1"/>
    <col min="15887" max="15887" width="6.44140625" style="11" customWidth="1"/>
    <col min="15888" max="15888" width="5.33203125" style="11" customWidth="1"/>
    <col min="15889" max="15889" width="6.44140625" style="11" customWidth="1"/>
    <col min="15890" max="15890" width="5.33203125" style="11" customWidth="1"/>
    <col min="15891" max="15891" width="6.44140625" style="11" customWidth="1"/>
    <col min="15892" max="15892" width="5.33203125" style="11" customWidth="1"/>
    <col min="15893" max="15893" width="6.44140625" style="11" customWidth="1"/>
    <col min="15894" max="15894" width="5" style="11" customWidth="1"/>
    <col min="15895" max="15895" width="6.44140625" style="11" customWidth="1"/>
    <col min="15896" max="15896" width="5" style="11" customWidth="1"/>
    <col min="15897" max="15897" width="6.44140625" style="11" customWidth="1"/>
    <col min="15898" max="15898" width="5" style="11" customWidth="1"/>
    <col min="15899" max="15899" width="6.44140625" style="11" customWidth="1"/>
    <col min="15900" max="15900" width="5" style="11" customWidth="1"/>
    <col min="15901" max="15901" width="6.44140625" style="11" customWidth="1"/>
    <col min="15902" max="15902" width="7.33203125" style="11" bestFit="1" customWidth="1"/>
    <col min="15903" max="15903" width="7.33203125" style="11" customWidth="1"/>
    <col min="15904" max="15907" width="7.33203125" style="11" bestFit="1" customWidth="1"/>
    <col min="15908" max="15908" width="7" style="11" customWidth="1"/>
    <col min="15909" max="15909" width="8.109375" style="11" customWidth="1"/>
    <col min="15910" max="16126" width="9.33203125" style="11"/>
    <col min="16127" max="16127" width="8.44140625" style="11" customWidth="1"/>
    <col min="16128" max="16128" width="52.33203125" style="11" customWidth="1"/>
    <col min="16129" max="16129" width="4.5546875" style="11" customWidth="1"/>
    <col min="16130" max="16130" width="6.6640625" style="11" customWidth="1"/>
    <col min="16131" max="16132" width="5.33203125" style="11" customWidth="1"/>
    <col min="16133" max="16133" width="6.6640625" style="11" customWidth="1"/>
    <col min="16134" max="16134" width="8.33203125" style="11" bestFit="1" customWidth="1"/>
    <col min="16135" max="16135" width="6.5546875" style="11" customWidth="1"/>
    <col min="16136" max="16136" width="5.6640625" style="11" customWidth="1"/>
    <col min="16137" max="16138" width="5.33203125" style="11" customWidth="1"/>
    <col min="16139" max="16139" width="6.5546875" style="11" customWidth="1"/>
    <col min="16140" max="16140" width="5.33203125" style="11" customWidth="1"/>
    <col min="16141" max="16141" width="6.6640625" style="11" customWidth="1"/>
    <col min="16142" max="16142" width="5.33203125" style="11" customWidth="1"/>
    <col min="16143" max="16143" width="6.44140625" style="11" customWidth="1"/>
    <col min="16144" max="16144" width="5.33203125" style="11" customWidth="1"/>
    <col min="16145" max="16145" width="6.44140625" style="11" customWidth="1"/>
    <col min="16146" max="16146" width="5.33203125" style="11" customWidth="1"/>
    <col min="16147" max="16147" width="6.44140625" style="11" customWidth="1"/>
    <col min="16148" max="16148" width="5.33203125" style="11" customWidth="1"/>
    <col min="16149" max="16149" width="6.44140625" style="11" customWidth="1"/>
    <col min="16150" max="16150" width="5" style="11" customWidth="1"/>
    <col min="16151" max="16151" width="6.44140625" style="11" customWidth="1"/>
    <col min="16152" max="16152" width="5" style="11" customWidth="1"/>
    <col min="16153" max="16153" width="6.44140625" style="11" customWidth="1"/>
    <col min="16154" max="16154" width="5" style="11" customWidth="1"/>
    <col min="16155" max="16155" width="6.44140625" style="11" customWidth="1"/>
    <col min="16156" max="16156" width="5" style="11" customWidth="1"/>
    <col min="16157" max="16157" width="6.44140625" style="11" customWidth="1"/>
    <col min="16158" max="16158" width="7.33203125" style="11" bestFit="1" customWidth="1"/>
    <col min="16159" max="16159" width="7.33203125" style="11" customWidth="1"/>
    <col min="16160" max="16163" width="7.33203125" style="11" bestFit="1" customWidth="1"/>
    <col min="16164" max="16164" width="7" style="11" customWidth="1"/>
    <col min="16165" max="16165" width="8.109375" style="11" customWidth="1"/>
    <col min="16166" max="16384" width="9.33203125" style="11"/>
  </cols>
  <sheetData>
    <row r="1" spans="1:36" ht="18.75" customHeight="1" thickBot="1" x14ac:dyDescent="0.35">
      <c r="A1" s="2068" t="s">
        <v>256</v>
      </c>
      <c r="B1" s="2069"/>
      <c r="C1" s="2069"/>
      <c r="D1" s="2069"/>
      <c r="E1" s="2069"/>
      <c r="F1" s="2069"/>
      <c r="G1" s="2069"/>
      <c r="H1" s="2069"/>
      <c r="I1" s="2069"/>
      <c r="J1" s="2069"/>
      <c r="K1" s="2069"/>
      <c r="L1" s="2069"/>
      <c r="M1" s="2069"/>
      <c r="N1" s="2069"/>
      <c r="O1" s="2069"/>
      <c r="P1" s="2069"/>
      <c r="Q1" s="2069"/>
      <c r="R1" s="2069"/>
      <c r="S1" s="2069"/>
      <c r="T1" s="2069"/>
      <c r="U1" s="2069"/>
      <c r="V1" s="2069"/>
      <c r="W1" s="2069"/>
      <c r="X1" s="2069"/>
      <c r="Y1" s="2069"/>
      <c r="Z1" s="2069"/>
      <c r="AA1" s="2069"/>
      <c r="AB1" s="2069"/>
      <c r="AC1" s="2070"/>
      <c r="AD1" s="308"/>
      <c r="AE1" s="308"/>
      <c r="AF1" s="1277"/>
      <c r="AG1" s="1277"/>
      <c r="AH1" s="1277"/>
      <c r="AI1" s="1277"/>
    </row>
    <row r="2" spans="1:36" ht="27" customHeight="1" thickBot="1" x14ac:dyDescent="0.35">
      <c r="A2" s="2071" t="s">
        <v>259</v>
      </c>
      <c r="B2" s="2074" t="s">
        <v>185</v>
      </c>
      <c r="C2" s="2076" t="s">
        <v>2</v>
      </c>
      <c r="D2" s="2077"/>
      <c r="E2" s="2077"/>
      <c r="F2" s="2078"/>
      <c r="G2" s="2079" t="s">
        <v>3</v>
      </c>
      <c r="H2" s="2082" t="s">
        <v>4</v>
      </c>
      <c r="I2" s="2083"/>
      <c r="J2" s="2083"/>
      <c r="K2" s="2083"/>
      <c r="L2" s="2083"/>
      <c r="M2" s="2083"/>
      <c r="N2" s="2084"/>
      <c r="O2" s="2085"/>
      <c r="P2" s="1901" t="s">
        <v>246</v>
      </c>
      <c r="Q2" s="1902"/>
      <c r="R2" s="1902"/>
      <c r="S2" s="1902"/>
      <c r="T2" s="1902"/>
      <c r="U2" s="1902"/>
      <c r="V2" s="1902"/>
      <c r="W2" s="1902"/>
      <c r="X2" s="1902"/>
      <c r="Y2" s="1902"/>
      <c r="Z2" s="1902"/>
      <c r="AA2" s="1902"/>
      <c r="AB2" s="1902"/>
      <c r="AC2" s="1903"/>
      <c r="AD2" s="1297"/>
      <c r="AE2" s="1297"/>
      <c r="AF2" s="1293"/>
      <c r="AG2" s="1293"/>
      <c r="AH2" s="1293"/>
      <c r="AI2" s="1293"/>
    </row>
    <row r="3" spans="1:36" ht="18.75" customHeight="1" x14ac:dyDescent="0.3">
      <c r="A3" s="2072"/>
      <c r="B3" s="2075"/>
      <c r="C3" s="2086" t="s">
        <v>5</v>
      </c>
      <c r="D3" s="2044" t="s">
        <v>6</v>
      </c>
      <c r="E3" s="2050" t="s">
        <v>7</v>
      </c>
      <c r="F3" s="2051"/>
      <c r="G3" s="2080"/>
      <c r="H3" s="2057" t="s">
        <v>8</v>
      </c>
      <c r="I3" s="2050" t="s">
        <v>9</v>
      </c>
      <c r="J3" s="2050"/>
      <c r="K3" s="2050"/>
      <c r="L3" s="2051"/>
      <c r="M3" s="2051"/>
      <c r="N3" s="2059" t="s">
        <v>257</v>
      </c>
      <c r="O3" s="2059" t="s">
        <v>10</v>
      </c>
      <c r="P3" s="2064" t="s">
        <v>11</v>
      </c>
      <c r="Q3" s="2065"/>
      <c r="R3" s="2065"/>
      <c r="S3" s="2065"/>
      <c r="T3" s="2065" t="s">
        <v>308</v>
      </c>
      <c r="U3" s="2065"/>
      <c r="V3" s="2065"/>
      <c r="W3" s="2065"/>
      <c r="X3" s="2040" t="s">
        <v>309</v>
      </c>
      <c r="Y3" s="2040"/>
      <c r="Z3" s="2040"/>
      <c r="AA3" s="2041"/>
      <c r="AB3" s="2040" t="s">
        <v>310</v>
      </c>
      <c r="AC3" s="2041"/>
      <c r="AD3" s="1298"/>
      <c r="AE3" s="1298"/>
      <c r="AF3" s="1299"/>
      <c r="AG3" s="1299"/>
      <c r="AH3" s="1299"/>
      <c r="AI3" s="1299"/>
    </row>
    <row r="4" spans="1:36" ht="13.5" customHeight="1" thickBot="1" x14ac:dyDescent="0.35">
      <c r="A4" s="2072"/>
      <c r="B4" s="2075"/>
      <c r="C4" s="2086"/>
      <c r="D4" s="2044"/>
      <c r="E4" s="2044" t="s">
        <v>15</v>
      </c>
      <c r="F4" s="2046" t="s">
        <v>258</v>
      </c>
      <c r="G4" s="2080"/>
      <c r="H4" s="2057"/>
      <c r="I4" s="2048" t="s">
        <v>16</v>
      </c>
      <c r="J4" s="2050" t="s">
        <v>311</v>
      </c>
      <c r="K4" s="2050"/>
      <c r="L4" s="2051"/>
      <c r="M4" s="2051"/>
      <c r="N4" s="2060"/>
      <c r="O4" s="2060"/>
      <c r="P4" s="2066"/>
      <c r="Q4" s="2067"/>
      <c r="R4" s="2067"/>
      <c r="S4" s="2067"/>
      <c r="T4" s="2067"/>
      <c r="U4" s="2067"/>
      <c r="V4" s="2067"/>
      <c r="W4" s="2067"/>
      <c r="X4" s="2042"/>
      <c r="Y4" s="2042"/>
      <c r="Z4" s="2042"/>
      <c r="AA4" s="2043"/>
      <c r="AB4" s="2042"/>
      <c r="AC4" s="2043"/>
      <c r="AD4" s="1296"/>
      <c r="AE4" s="1296"/>
      <c r="AF4" s="1299"/>
      <c r="AG4" s="1299"/>
      <c r="AH4" s="1299"/>
      <c r="AI4" s="1299"/>
    </row>
    <row r="5" spans="1:36" ht="17.25" customHeight="1" x14ac:dyDescent="0.3">
      <c r="A5" s="2072"/>
      <c r="B5" s="2075"/>
      <c r="C5" s="2086"/>
      <c r="D5" s="2044"/>
      <c r="E5" s="2044"/>
      <c r="F5" s="2047"/>
      <c r="G5" s="2080"/>
      <c r="H5" s="2057"/>
      <c r="I5" s="2048"/>
      <c r="J5" s="2052" t="s">
        <v>18</v>
      </c>
      <c r="K5" s="2052" t="s">
        <v>19</v>
      </c>
      <c r="L5" s="2053" t="s">
        <v>245</v>
      </c>
      <c r="M5" s="2055" t="s">
        <v>20</v>
      </c>
      <c r="N5" s="2060"/>
      <c r="O5" s="2062"/>
      <c r="P5" s="2034" t="s">
        <v>247</v>
      </c>
      <c r="Q5" s="2035"/>
      <c r="R5" s="2034" t="s">
        <v>297</v>
      </c>
      <c r="S5" s="2035"/>
      <c r="T5" s="2034" t="s">
        <v>249</v>
      </c>
      <c r="U5" s="2035"/>
      <c r="V5" s="2034" t="s">
        <v>250</v>
      </c>
      <c r="W5" s="2035"/>
      <c r="X5" s="2034" t="s">
        <v>251</v>
      </c>
      <c r="Y5" s="2035"/>
      <c r="Z5" s="2034" t="s">
        <v>312</v>
      </c>
      <c r="AA5" s="2036"/>
      <c r="AB5" s="2034" t="s">
        <v>313</v>
      </c>
      <c r="AC5" s="2036"/>
      <c r="AD5" s="1298"/>
      <c r="AE5" s="1298"/>
      <c r="AF5" s="1299"/>
      <c r="AG5" s="1299"/>
      <c r="AH5" s="1299"/>
      <c r="AI5" s="1299"/>
    </row>
    <row r="6" spans="1:36" ht="24.75" customHeight="1" thickBot="1" x14ac:dyDescent="0.35">
      <c r="A6" s="2072"/>
      <c r="B6" s="2075"/>
      <c r="C6" s="2086"/>
      <c r="D6" s="2044"/>
      <c r="E6" s="2044"/>
      <c r="F6" s="2047"/>
      <c r="G6" s="2080"/>
      <c r="H6" s="2057"/>
      <c r="I6" s="2048"/>
      <c r="J6" s="2052"/>
      <c r="K6" s="2052"/>
      <c r="L6" s="2054"/>
      <c r="M6" s="2055"/>
      <c r="N6" s="2060"/>
      <c r="O6" s="2062"/>
      <c r="P6" s="2037" t="s">
        <v>314</v>
      </c>
      <c r="Q6" s="2038"/>
      <c r="R6" s="2037" t="s">
        <v>315</v>
      </c>
      <c r="S6" s="2038"/>
      <c r="T6" s="2037" t="s">
        <v>252</v>
      </c>
      <c r="U6" s="2038"/>
      <c r="V6" s="2037" t="s">
        <v>252</v>
      </c>
      <c r="W6" s="2038"/>
      <c r="X6" s="2028" t="s">
        <v>252</v>
      </c>
      <c r="Y6" s="2039"/>
      <c r="Z6" s="2028" t="s">
        <v>252</v>
      </c>
      <c r="AA6" s="2029"/>
      <c r="AB6" s="2028" t="s">
        <v>253</v>
      </c>
      <c r="AC6" s="2029"/>
      <c r="AD6" s="1296"/>
      <c r="AE6" s="1296"/>
      <c r="AF6" s="1299"/>
      <c r="AG6" s="1299"/>
      <c r="AH6" s="1299"/>
      <c r="AI6" s="1299"/>
    </row>
    <row r="7" spans="1:36" ht="94.2" customHeight="1" thickBot="1" x14ac:dyDescent="0.35">
      <c r="A7" s="2073"/>
      <c r="B7" s="2075"/>
      <c r="C7" s="2087"/>
      <c r="D7" s="2045"/>
      <c r="E7" s="2045"/>
      <c r="F7" s="2047"/>
      <c r="G7" s="2081"/>
      <c r="H7" s="2058"/>
      <c r="I7" s="2049"/>
      <c r="J7" s="2053"/>
      <c r="K7" s="2053"/>
      <c r="L7" s="2054"/>
      <c r="M7" s="2056"/>
      <c r="N7" s="2061"/>
      <c r="O7" s="2063"/>
      <c r="P7" s="1300" t="s">
        <v>254</v>
      </c>
      <c r="Q7" s="1301" t="s">
        <v>316</v>
      </c>
      <c r="R7" s="1300" t="s">
        <v>254</v>
      </c>
      <c r="S7" s="1301" t="s">
        <v>316</v>
      </c>
      <c r="T7" s="1300" t="s">
        <v>254</v>
      </c>
      <c r="U7" s="1301" t="s">
        <v>316</v>
      </c>
      <c r="V7" s="1300" t="s">
        <v>254</v>
      </c>
      <c r="W7" s="1301" t="s">
        <v>316</v>
      </c>
      <c r="X7" s="1300" t="s">
        <v>254</v>
      </c>
      <c r="Y7" s="1301" t="s">
        <v>316</v>
      </c>
      <c r="Z7" s="1300" t="s">
        <v>254</v>
      </c>
      <c r="AA7" s="1301" t="s">
        <v>316</v>
      </c>
      <c r="AB7" s="1300" t="s">
        <v>254</v>
      </c>
      <c r="AC7" s="1301" t="s">
        <v>316</v>
      </c>
      <c r="AD7" s="1298"/>
      <c r="AE7" s="1298"/>
      <c r="AF7" s="1299"/>
      <c r="AG7" s="1299"/>
      <c r="AH7" s="1299"/>
      <c r="AI7" s="1299"/>
    </row>
    <row r="8" spans="1:36" ht="14.1" customHeight="1" thickBot="1" x14ac:dyDescent="0.35">
      <c r="A8" s="1302">
        <v>1</v>
      </c>
      <c r="B8" s="1303">
        <v>2</v>
      </c>
      <c r="C8" s="1303">
        <v>3</v>
      </c>
      <c r="D8" s="1303">
        <v>4</v>
      </c>
      <c r="E8" s="1303">
        <v>5</v>
      </c>
      <c r="F8" s="1303">
        <v>6</v>
      </c>
      <c r="G8" s="1303">
        <v>7</v>
      </c>
      <c r="H8" s="1303">
        <v>8</v>
      </c>
      <c r="I8" s="1303">
        <v>9</v>
      </c>
      <c r="J8" s="1303">
        <v>10</v>
      </c>
      <c r="K8" s="1303">
        <v>11</v>
      </c>
      <c r="L8" s="1303">
        <v>12</v>
      </c>
      <c r="M8" s="1303">
        <v>13</v>
      </c>
      <c r="N8" s="1303">
        <v>14</v>
      </c>
      <c r="O8" s="1303">
        <v>15</v>
      </c>
      <c r="P8" s="1303">
        <v>16</v>
      </c>
      <c r="Q8" s="1303">
        <v>17</v>
      </c>
      <c r="R8" s="1303">
        <v>18</v>
      </c>
      <c r="S8" s="1303">
        <v>19</v>
      </c>
      <c r="T8" s="1303">
        <v>20</v>
      </c>
      <c r="U8" s="1303">
        <v>21</v>
      </c>
      <c r="V8" s="1303">
        <v>22</v>
      </c>
      <c r="W8" s="1303">
        <v>23</v>
      </c>
      <c r="X8" s="1303">
        <v>24</v>
      </c>
      <c r="Y8" s="1303">
        <v>25</v>
      </c>
      <c r="Z8" s="1303">
        <v>26</v>
      </c>
      <c r="AA8" s="1304">
        <v>27</v>
      </c>
      <c r="AB8" s="1303">
        <v>28</v>
      </c>
      <c r="AC8" s="1304">
        <v>29</v>
      </c>
      <c r="AD8" s="1298"/>
      <c r="AE8" s="1298"/>
      <c r="AF8" s="1299"/>
      <c r="AG8" s="1299"/>
      <c r="AH8" s="1299"/>
      <c r="AI8" s="1299"/>
    </row>
    <row r="9" spans="1:36" s="34" customFormat="1" ht="32.25" customHeight="1" thickBot="1" x14ac:dyDescent="0.35">
      <c r="A9" s="2025" t="s">
        <v>317</v>
      </c>
      <c r="B9" s="2026"/>
      <c r="C9" s="2026"/>
      <c r="D9" s="2026"/>
      <c r="E9" s="2026"/>
      <c r="F9" s="2026"/>
      <c r="G9" s="2026"/>
      <c r="H9" s="2026"/>
      <c r="I9" s="2026"/>
      <c r="J9" s="2026"/>
      <c r="K9" s="2026"/>
      <c r="L9" s="2026"/>
      <c r="M9" s="2026"/>
      <c r="N9" s="2026"/>
      <c r="O9" s="2026"/>
      <c r="P9" s="2026"/>
      <c r="Q9" s="2026"/>
      <c r="R9" s="2026"/>
      <c r="S9" s="2026"/>
      <c r="T9" s="2026"/>
      <c r="U9" s="2026"/>
      <c r="V9" s="2026"/>
      <c r="W9" s="2026"/>
      <c r="X9" s="2026"/>
      <c r="Y9" s="2026"/>
      <c r="Z9" s="2026"/>
      <c r="AA9" s="2026"/>
      <c r="AB9" s="2026"/>
      <c r="AC9" s="2027"/>
      <c r="AD9" s="2030"/>
      <c r="AE9" s="1305"/>
      <c r="AF9" s="1305"/>
      <c r="AG9" s="1305"/>
      <c r="AH9" s="1305"/>
      <c r="AI9" s="1306"/>
      <c r="AJ9" s="32"/>
    </row>
    <row r="10" spans="1:36" s="34" customFormat="1" ht="16.5" customHeight="1" thickBot="1" x14ac:dyDescent="0.35">
      <c r="A10" s="2031" t="s">
        <v>318</v>
      </c>
      <c r="B10" s="2032"/>
      <c r="C10" s="2032"/>
      <c r="D10" s="2032"/>
      <c r="E10" s="2032"/>
      <c r="F10" s="2032"/>
      <c r="G10" s="2032"/>
      <c r="H10" s="2032"/>
      <c r="I10" s="2032"/>
      <c r="J10" s="2032"/>
      <c r="K10" s="2032"/>
      <c r="L10" s="2032"/>
      <c r="M10" s="2032"/>
      <c r="N10" s="2032"/>
      <c r="O10" s="2032"/>
      <c r="P10" s="2032"/>
      <c r="Q10" s="2032"/>
      <c r="R10" s="2032"/>
      <c r="S10" s="2032"/>
      <c r="T10" s="2032"/>
      <c r="U10" s="2032"/>
      <c r="V10" s="2032"/>
      <c r="W10" s="2032"/>
      <c r="X10" s="2032"/>
      <c r="Y10" s="2032"/>
      <c r="Z10" s="2032"/>
      <c r="AA10" s="2032"/>
      <c r="AB10" s="2032"/>
      <c r="AC10" s="2033"/>
      <c r="AD10" s="2030"/>
      <c r="AE10" s="1307"/>
      <c r="AF10" s="1307"/>
      <c r="AG10" s="1307"/>
      <c r="AH10" s="1307"/>
      <c r="AI10" s="1306"/>
      <c r="AJ10" s="32"/>
    </row>
    <row r="11" spans="1:36" s="34" customFormat="1" ht="21" customHeight="1" thickBot="1" x14ac:dyDescent="0.35">
      <c r="A11" s="1308">
        <v>1</v>
      </c>
      <c r="B11" s="1309" t="s">
        <v>319</v>
      </c>
      <c r="C11" s="1310"/>
      <c r="D11" s="1311"/>
      <c r="E11" s="1311"/>
      <c r="F11" s="1312"/>
      <c r="G11" s="1313"/>
      <c r="H11" s="1313">
        <f t="shared" ref="H11:H16" si="0">I11+O11</f>
        <v>140</v>
      </c>
      <c r="I11" s="1314">
        <f>SUM(J11:M11)</f>
        <v>140</v>
      </c>
      <c r="J11" s="1311"/>
      <c r="K11" s="1311"/>
      <c r="L11" s="1312"/>
      <c r="M11" s="1312">
        <v>140</v>
      </c>
      <c r="N11" s="1315"/>
      <c r="O11" s="1316"/>
      <c r="P11" s="1317">
        <v>2</v>
      </c>
      <c r="Q11" s="1318">
        <f>P11*18</f>
        <v>36</v>
      </c>
      <c r="R11" s="1317">
        <v>2</v>
      </c>
      <c r="S11" s="1318">
        <f t="shared" ref="S11:S22" si="1">R11*22</f>
        <v>44</v>
      </c>
      <c r="T11" s="1317">
        <v>2</v>
      </c>
      <c r="U11" s="1318">
        <f>T11*15</f>
        <v>30</v>
      </c>
      <c r="V11" s="1314">
        <v>2</v>
      </c>
      <c r="W11" s="1318">
        <f>V11*15</f>
        <v>30</v>
      </c>
      <c r="X11" s="1317"/>
      <c r="Y11" s="1319"/>
      <c r="Z11" s="1314"/>
      <c r="AA11" s="1319"/>
      <c r="AB11" s="1317"/>
      <c r="AC11" s="1319"/>
      <c r="AD11" s="1320"/>
      <c r="AE11" s="1320">
        <f t="shared" ref="AE11:AE24" si="2">Q11+S11+U11+W11</f>
        <v>140</v>
      </c>
      <c r="AF11" s="1320"/>
      <c r="AG11" s="1320"/>
      <c r="AH11" s="1320"/>
      <c r="AI11" s="1306"/>
      <c r="AJ11" s="1321"/>
    </row>
    <row r="12" spans="1:36" s="34" customFormat="1" ht="16.95" customHeight="1" thickBot="1" x14ac:dyDescent="0.35">
      <c r="A12" s="1322">
        <v>2</v>
      </c>
      <c r="B12" s="1323" t="s">
        <v>320</v>
      </c>
      <c r="C12" s="1311"/>
      <c r="D12" s="1324"/>
      <c r="E12" s="1324"/>
      <c r="F12" s="1325"/>
      <c r="G12" s="1326"/>
      <c r="H12" s="1326">
        <f t="shared" si="0"/>
        <v>140</v>
      </c>
      <c r="I12" s="1314">
        <f t="shared" ref="I12:I24" si="3">SUM(J12:M12)</f>
        <v>140</v>
      </c>
      <c r="J12" s="1324">
        <v>26</v>
      </c>
      <c r="K12" s="1324"/>
      <c r="L12" s="1325"/>
      <c r="M12" s="1325">
        <v>114</v>
      </c>
      <c r="N12" s="1327"/>
      <c r="O12" s="1328"/>
      <c r="P12" s="1329">
        <v>2</v>
      </c>
      <c r="Q12" s="1330">
        <f t="shared" ref="Q12:Q19" si="4">P12*18</f>
        <v>36</v>
      </c>
      <c r="R12" s="1329">
        <v>2</v>
      </c>
      <c r="S12" s="1330">
        <f t="shared" si="1"/>
        <v>44</v>
      </c>
      <c r="T12" s="1329">
        <v>2</v>
      </c>
      <c r="U12" s="1330">
        <f t="shared" ref="U12:U22" si="5">T12*15</f>
        <v>30</v>
      </c>
      <c r="V12" s="1331">
        <v>2</v>
      </c>
      <c r="W12" s="1330">
        <f t="shared" ref="W12:W20" si="6">V12*15</f>
        <v>30</v>
      </c>
      <c r="X12" s="1329"/>
      <c r="Y12" s="1332"/>
      <c r="Z12" s="1331"/>
      <c r="AA12" s="1332"/>
      <c r="AB12" s="1329"/>
      <c r="AC12" s="1332"/>
      <c r="AD12" s="1320"/>
      <c r="AE12" s="1320">
        <f t="shared" si="2"/>
        <v>140</v>
      </c>
      <c r="AF12" s="1320"/>
      <c r="AG12" s="1320"/>
      <c r="AH12" s="1320"/>
      <c r="AI12" s="1306"/>
      <c r="AJ12" s="1321"/>
    </row>
    <row r="13" spans="1:36" s="34" customFormat="1" ht="16.95" customHeight="1" thickBot="1" x14ac:dyDescent="0.35">
      <c r="A13" s="1322">
        <v>3</v>
      </c>
      <c r="B13" s="1323" t="s">
        <v>321</v>
      </c>
      <c r="C13" s="1324"/>
      <c r="D13" s="1324"/>
      <c r="E13" s="1324"/>
      <c r="F13" s="1325"/>
      <c r="G13" s="1326"/>
      <c r="H13" s="1326">
        <f t="shared" si="0"/>
        <v>70</v>
      </c>
      <c r="I13" s="1314">
        <f t="shared" si="3"/>
        <v>70</v>
      </c>
      <c r="J13" s="1324">
        <v>12</v>
      </c>
      <c r="K13" s="1324"/>
      <c r="L13" s="1325"/>
      <c r="M13" s="1325">
        <v>58</v>
      </c>
      <c r="N13" s="1327"/>
      <c r="O13" s="1328"/>
      <c r="P13" s="1329">
        <v>1.5</v>
      </c>
      <c r="Q13" s="1330">
        <v>26</v>
      </c>
      <c r="R13" s="1329">
        <v>2</v>
      </c>
      <c r="S13" s="1330">
        <f t="shared" si="1"/>
        <v>44</v>
      </c>
      <c r="T13" s="1329"/>
      <c r="U13" s="1330">
        <f t="shared" si="5"/>
        <v>0</v>
      </c>
      <c r="V13" s="1331"/>
      <c r="W13" s="1330">
        <f t="shared" si="6"/>
        <v>0</v>
      </c>
      <c r="X13" s="1329"/>
      <c r="Y13" s="1332"/>
      <c r="Z13" s="1331"/>
      <c r="AA13" s="1332"/>
      <c r="AB13" s="1329"/>
      <c r="AC13" s="1332"/>
      <c r="AD13" s="1320"/>
      <c r="AE13" s="1320">
        <f t="shared" si="2"/>
        <v>70</v>
      </c>
      <c r="AF13" s="1320"/>
      <c r="AG13" s="1320"/>
      <c r="AH13" s="1320"/>
      <c r="AI13" s="1306"/>
      <c r="AJ13" s="1321"/>
    </row>
    <row r="14" spans="1:36" s="34" customFormat="1" ht="16.5" customHeight="1" thickBot="1" x14ac:dyDescent="0.35">
      <c r="A14" s="1322">
        <v>4</v>
      </c>
      <c r="B14" s="1323" t="s">
        <v>322</v>
      </c>
      <c r="C14" s="1311"/>
      <c r="D14" s="1324"/>
      <c r="E14" s="1324"/>
      <c r="F14" s="1325"/>
      <c r="G14" s="1326"/>
      <c r="H14" s="1326">
        <f t="shared" si="0"/>
        <v>140</v>
      </c>
      <c r="I14" s="1314">
        <f t="shared" si="3"/>
        <v>140</v>
      </c>
      <c r="J14" s="1324"/>
      <c r="K14" s="1324"/>
      <c r="L14" s="1325"/>
      <c r="M14" s="1325">
        <v>140</v>
      </c>
      <c r="N14" s="1327"/>
      <c r="O14" s="1328"/>
      <c r="P14" s="1329">
        <v>2</v>
      </c>
      <c r="Q14" s="1330">
        <f t="shared" si="4"/>
        <v>36</v>
      </c>
      <c r="R14" s="1329">
        <v>2</v>
      </c>
      <c r="S14" s="1330">
        <f t="shared" si="1"/>
        <v>44</v>
      </c>
      <c r="T14" s="1329">
        <v>2</v>
      </c>
      <c r="U14" s="1330">
        <f t="shared" si="5"/>
        <v>30</v>
      </c>
      <c r="V14" s="1331">
        <v>2</v>
      </c>
      <c r="W14" s="1330">
        <f t="shared" si="6"/>
        <v>30</v>
      </c>
      <c r="X14" s="1329"/>
      <c r="Y14" s="1332"/>
      <c r="Z14" s="1331"/>
      <c r="AA14" s="1332"/>
      <c r="AB14" s="1329"/>
      <c r="AC14" s="1332"/>
      <c r="AD14" s="1320"/>
      <c r="AE14" s="1320">
        <f t="shared" si="2"/>
        <v>140</v>
      </c>
      <c r="AF14" s="1320"/>
      <c r="AG14" s="1320"/>
      <c r="AH14" s="1320"/>
      <c r="AI14" s="1306"/>
      <c r="AJ14" s="1321"/>
    </row>
    <row r="15" spans="1:36" s="34" customFormat="1" ht="16.95" customHeight="1" thickBot="1" x14ac:dyDescent="0.35">
      <c r="A15" s="1322">
        <v>5</v>
      </c>
      <c r="B15" s="1323" t="s">
        <v>323</v>
      </c>
      <c r="C15" s="1310"/>
      <c r="D15" s="1324"/>
      <c r="E15" s="1324"/>
      <c r="F15" s="1325"/>
      <c r="G15" s="1326"/>
      <c r="H15" s="1326">
        <f t="shared" si="0"/>
        <v>105</v>
      </c>
      <c r="I15" s="1314">
        <f t="shared" si="3"/>
        <v>105</v>
      </c>
      <c r="J15" s="1324">
        <v>68</v>
      </c>
      <c r="K15" s="1324"/>
      <c r="L15" s="1325"/>
      <c r="M15" s="1325">
        <v>37</v>
      </c>
      <c r="N15" s="1327"/>
      <c r="O15" s="1328"/>
      <c r="P15" s="1329">
        <v>1</v>
      </c>
      <c r="Q15" s="1330">
        <v>17</v>
      </c>
      <c r="R15" s="1329">
        <v>2</v>
      </c>
      <c r="S15" s="1330">
        <f t="shared" si="1"/>
        <v>44</v>
      </c>
      <c r="T15" s="1329">
        <v>1</v>
      </c>
      <c r="U15" s="1330">
        <v>14</v>
      </c>
      <c r="V15" s="1331">
        <v>2</v>
      </c>
      <c r="W15" s="1330">
        <f t="shared" si="6"/>
        <v>30</v>
      </c>
      <c r="X15" s="1329"/>
      <c r="Y15" s="1332"/>
      <c r="Z15" s="1331"/>
      <c r="AA15" s="1332"/>
      <c r="AB15" s="1329"/>
      <c r="AC15" s="1332"/>
      <c r="AD15" s="1320"/>
      <c r="AE15" s="1320">
        <f t="shared" si="2"/>
        <v>105</v>
      </c>
      <c r="AF15" s="1320"/>
      <c r="AG15" s="1320"/>
      <c r="AH15" s="1320"/>
      <c r="AI15" s="1306"/>
      <c r="AJ15" s="1321"/>
    </row>
    <row r="16" spans="1:36" s="34" customFormat="1" ht="16.95" customHeight="1" thickBot="1" x14ac:dyDescent="0.35">
      <c r="A16" s="1322">
        <v>6</v>
      </c>
      <c r="B16" s="1323" t="s">
        <v>324</v>
      </c>
      <c r="C16" s="1324"/>
      <c r="D16" s="1324"/>
      <c r="E16" s="1324"/>
      <c r="F16" s="1325"/>
      <c r="G16" s="1326"/>
      <c r="H16" s="1326">
        <f t="shared" si="0"/>
        <v>70</v>
      </c>
      <c r="I16" s="1314">
        <f t="shared" si="3"/>
        <v>70</v>
      </c>
      <c r="J16" s="1324">
        <v>42</v>
      </c>
      <c r="K16" s="1324"/>
      <c r="L16" s="1325"/>
      <c r="M16" s="1325">
        <v>28</v>
      </c>
      <c r="N16" s="1327"/>
      <c r="O16" s="1328"/>
      <c r="P16" s="1329">
        <v>1.5</v>
      </c>
      <c r="Q16" s="1330">
        <v>26</v>
      </c>
      <c r="R16" s="1329">
        <v>2</v>
      </c>
      <c r="S16" s="1330">
        <f t="shared" si="1"/>
        <v>44</v>
      </c>
      <c r="T16" s="1329"/>
      <c r="U16" s="1330">
        <f t="shared" si="5"/>
        <v>0</v>
      </c>
      <c r="V16" s="1331"/>
      <c r="W16" s="1330">
        <f t="shared" si="6"/>
        <v>0</v>
      </c>
      <c r="X16" s="1329"/>
      <c r="Y16" s="1332"/>
      <c r="Z16" s="1331"/>
      <c r="AA16" s="1332"/>
      <c r="AB16" s="1329"/>
      <c r="AC16" s="1332"/>
      <c r="AD16" s="1320"/>
      <c r="AE16" s="1320">
        <f t="shared" si="2"/>
        <v>70</v>
      </c>
      <c r="AF16" s="1320"/>
      <c r="AG16" s="1320"/>
      <c r="AH16" s="1320"/>
      <c r="AI16" s="1306"/>
      <c r="AJ16" s="1321"/>
    </row>
    <row r="17" spans="1:55" s="34" customFormat="1" ht="16.95" customHeight="1" thickBot="1" x14ac:dyDescent="0.35">
      <c r="A17" s="1322">
        <v>7</v>
      </c>
      <c r="B17" s="1323" t="s">
        <v>325</v>
      </c>
      <c r="C17" s="1324"/>
      <c r="D17" s="1324"/>
      <c r="E17" s="1324"/>
      <c r="F17" s="1325"/>
      <c r="G17" s="1326"/>
      <c r="H17" s="1326">
        <v>70</v>
      </c>
      <c r="I17" s="1314">
        <f t="shared" si="3"/>
        <v>70</v>
      </c>
      <c r="J17" s="1324">
        <v>42</v>
      </c>
      <c r="K17" s="1324"/>
      <c r="L17" s="1325"/>
      <c r="M17" s="1325">
        <v>28</v>
      </c>
      <c r="N17" s="1327"/>
      <c r="O17" s="1328"/>
      <c r="P17" s="1329">
        <v>1.5</v>
      </c>
      <c r="Q17" s="1330">
        <v>26</v>
      </c>
      <c r="R17" s="1329">
        <v>2</v>
      </c>
      <c r="S17" s="1330">
        <f t="shared" si="1"/>
        <v>44</v>
      </c>
      <c r="T17" s="1329"/>
      <c r="U17" s="1330">
        <f t="shared" si="5"/>
        <v>0</v>
      </c>
      <c r="V17" s="1331"/>
      <c r="W17" s="1330">
        <f t="shared" si="6"/>
        <v>0</v>
      </c>
      <c r="X17" s="1329"/>
      <c r="Y17" s="1332"/>
      <c r="Z17" s="1331"/>
      <c r="AA17" s="1332"/>
      <c r="AB17" s="1329"/>
      <c r="AC17" s="1332"/>
      <c r="AD17" s="1320"/>
      <c r="AE17" s="1320">
        <f t="shared" si="2"/>
        <v>70</v>
      </c>
      <c r="AF17" s="1320"/>
      <c r="AG17" s="1320"/>
      <c r="AH17" s="1320"/>
      <c r="AI17" s="1306"/>
      <c r="AJ17" s="1321"/>
    </row>
    <row r="18" spans="1:55" s="34" customFormat="1" ht="19.2" customHeight="1" thickBot="1" x14ac:dyDescent="0.35">
      <c r="A18" s="1322">
        <v>8</v>
      </c>
      <c r="B18" s="1323" t="s">
        <v>326</v>
      </c>
      <c r="C18" s="1310"/>
      <c r="D18" s="1324"/>
      <c r="E18" s="1324"/>
      <c r="F18" s="1325"/>
      <c r="G18" s="1326"/>
      <c r="H18" s="1326">
        <f t="shared" ref="H18:H24" si="7">I18+O18</f>
        <v>210</v>
      </c>
      <c r="I18" s="1314">
        <f t="shared" si="3"/>
        <v>210</v>
      </c>
      <c r="J18" s="1324">
        <v>90</v>
      </c>
      <c r="K18" s="1324"/>
      <c r="L18" s="1325"/>
      <c r="M18" s="1325">
        <v>120</v>
      </c>
      <c r="N18" s="1327"/>
      <c r="O18" s="1328"/>
      <c r="P18" s="1329">
        <v>3</v>
      </c>
      <c r="Q18" s="1330">
        <f t="shared" si="4"/>
        <v>54</v>
      </c>
      <c r="R18" s="1329">
        <v>3</v>
      </c>
      <c r="S18" s="1330">
        <f t="shared" si="1"/>
        <v>66</v>
      </c>
      <c r="T18" s="1329">
        <v>3</v>
      </c>
      <c r="U18" s="1330">
        <v>44</v>
      </c>
      <c r="V18" s="1331">
        <v>3</v>
      </c>
      <c r="W18" s="1330">
        <v>46</v>
      </c>
      <c r="X18" s="1329"/>
      <c r="Y18" s="1332"/>
      <c r="Z18" s="1331"/>
      <c r="AA18" s="1332"/>
      <c r="AB18" s="1329"/>
      <c r="AC18" s="1332"/>
      <c r="AD18" s="1320"/>
      <c r="AE18" s="1320">
        <f t="shared" si="2"/>
        <v>210</v>
      </c>
      <c r="AF18" s="1320"/>
      <c r="AG18" s="1320"/>
      <c r="AH18" s="1320"/>
      <c r="AI18" s="1306"/>
      <c r="AJ18" s="1321"/>
    </row>
    <row r="19" spans="1:55" s="34" customFormat="1" ht="16.95" customHeight="1" thickBot="1" x14ac:dyDescent="0.35">
      <c r="A19" s="1322">
        <v>9</v>
      </c>
      <c r="B19" s="1323" t="s">
        <v>327</v>
      </c>
      <c r="C19" s="1324"/>
      <c r="D19" s="1324"/>
      <c r="E19" s="1324"/>
      <c r="F19" s="1325"/>
      <c r="G19" s="1326"/>
      <c r="H19" s="1326">
        <f t="shared" si="7"/>
        <v>140</v>
      </c>
      <c r="I19" s="1314">
        <f t="shared" si="3"/>
        <v>140</v>
      </c>
      <c r="J19" s="1324">
        <v>122</v>
      </c>
      <c r="K19" s="1324"/>
      <c r="L19" s="1325"/>
      <c r="M19" s="1325">
        <v>18</v>
      </c>
      <c r="N19" s="1327"/>
      <c r="O19" s="1328"/>
      <c r="P19" s="1329">
        <v>2</v>
      </c>
      <c r="Q19" s="1330">
        <f t="shared" si="4"/>
        <v>36</v>
      </c>
      <c r="R19" s="1329">
        <v>2</v>
      </c>
      <c r="S19" s="1330">
        <f t="shared" si="1"/>
        <v>44</v>
      </c>
      <c r="T19" s="1329">
        <v>2</v>
      </c>
      <c r="U19" s="1330">
        <f t="shared" si="5"/>
        <v>30</v>
      </c>
      <c r="V19" s="1331">
        <v>2</v>
      </c>
      <c r="W19" s="1330">
        <f t="shared" si="6"/>
        <v>30</v>
      </c>
      <c r="X19" s="1329"/>
      <c r="Y19" s="1332"/>
      <c r="Z19" s="1331"/>
      <c r="AA19" s="1332"/>
      <c r="AB19" s="1329"/>
      <c r="AC19" s="1332"/>
      <c r="AD19" s="1320"/>
      <c r="AE19" s="1320">
        <f t="shared" si="2"/>
        <v>140</v>
      </c>
      <c r="AF19" s="1320"/>
      <c r="AG19" s="1320"/>
      <c r="AH19" s="1320"/>
      <c r="AI19" s="1306"/>
      <c r="AJ19" s="1321"/>
    </row>
    <row r="20" spans="1:55" s="34" customFormat="1" ht="16.95" customHeight="1" thickBot="1" x14ac:dyDescent="0.35">
      <c r="A20" s="1322">
        <v>10</v>
      </c>
      <c r="B20" s="1323" t="s">
        <v>328</v>
      </c>
      <c r="C20" s="1324"/>
      <c r="D20" s="1324"/>
      <c r="E20" s="1324"/>
      <c r="F20" s="1325"/>
      <c r="G20" s="1326"/>
      <c r="H20" s="1326">
        <f t="shared" si="7"/>
        <v>88</v>
      </c>
      <c r="I20" s="1314">
        <f t="shared" si="3"/>
        <v>88</v>
      </c>
      <c r="J20" s="1324">
        <v>70</v>
      </c>
      <c r="K20" s="1324"/>
      <c r="L20" s="1325"/>
      <c r="M20" s="1325">
        <v>18</v>
      </c>
      <c r="N20" s="1327"/>
      <c r="O20" s="1328"/>
      <c r="P20" s="1329">
        <v>2.5</v>
      </c>
      <c r="Q20" s="1330">
        <v>50</v>
      </c>
      <c r="R20" s="1329">
        <v>2</v>
      </c>
      <c r="S20" s="1330">
        <v>38</v>
      </c>
      <c r="T20" s="1329"/>
      <c r="U20" s="1330">
        <f t="shared" si="5"/>
        <v>0</v>
      </c>
      <c r="V20" s="1331"/>
      <c r="W20" s="1330">
        <f t="shared" si="6"/>
        <v>0</v>
      </c>
      <c r="X20" s="1329"/>
      <c r="Y20" s="1332"/>
      <c r="Z20" s="1331"/>
      <c r="AA20" s="1332"/>
      <c r="AB20" s="1329"/>
      <c r="AC20" s="1332"/>
      <c r="AD20" s="1320"/>
      <c r="AE20" s="1320">
        <f t="shared" si="2"/>
        <v>88</v>
      </c>
      <c r="AF20" s="1320"/>
      <c r="AG20" s="1320"/>
      <c r="AH20" s="1320"/>
      <c r="AI20" s="1306"/>
      <c r="AJ20" s="1321"/>
    </row>
    <row r="21" spans="1:55" s="34" customFormat="1" ht="16.95" customHeight="1" thickBot="1" x14ac:dyDescent="0.35">
      <c r="A21" s="1322">
        <v>11</v>
      </c>
      <c r="B21" s="1323" t="s">
        <v>329</v>
      </c>
      <c r="C21" s="1324"/>
      <c r="D21" s="1324"/>
      <c r="E21" s="1324"/>
      <c r="F21" s="1325"/>
      <c r="G21" s="1326"/>
      <c r="H21" s="1326">
        <f t="shared" si="7"/>
        <v>245</v>
      </c>
      <c r="I21" s="1314">
        <f t="shared" si="3"/>
        <v>245</v>
      </c>
      <c r="J21" s="1324">
        <v>223</v>
      </c>
      <c r="K21" s="1324">
        <v>22</v>
      </c>
      <c r="L21" s="1325"/>
      <c r="M21" s="1325"/>
      <c r="N21" s="1327"/>
      <c r="O21" s="1328"/>
      <c r="P21" s="1329">
        <v>3</v>
      </c>
      <c r="Q21" s="1330">
        <v>55</v>
      </c>
      <c r="R21" s="1329">
        <v>3</v>
      </c>
      <c r="S21" s="1330">
        <v>86</v>
      </c>
      <c r="T21" s="1329">
        <v>4</v>
      </c>
      <c r="U21" s="1330">
        <f t="shared" si="5"/>
        <v>60</v>
      </c>
      <c r="V21" s="1331">
        <v>3</v>
      </c>
      <c r="W21" s="1330">
        <v>44</v>
      </c>
      <c r="X21" s="1329"/>
      <c r="Y21" s="1332"/>
      <c r="Z21" s="1331"/>
      <c r="AA21" s="1332"/>
      <c r="AB21" s="1329"/>
      <c r="AC21" s="1332"/>
      <c r="AD21" s="1320"/>
      <c r="AE21" s="1320">
        <f t="shared" si="2"/>
        <v>245</v>
      </c>
      <c r="AF21" s="1320"/>
      <c r="AG21" s="1320"/>
      <c r="AH21" s="1320"/>
      <c r="AI21" s="1306"/>
      <c r="AJ21" s="1321"/>
    </row>
    <row r="22" spans="1:55" s="34" customFormat="1" ht="16.95" customHeight="1" thickBot="1" x14ac:dyDescent="0.35">
      <c r="A22" s="1322">
        <v>12</v>
      </c>
      <c r="B22" s="1323" t="s">
        <v>192</v>
      </c>
      <c r="C22" s="1324"/>
      <c r="D22" s="1324"/>
      <c r="E22" s="1324"/>
      <c r="F22" s="1325"/>
      <c r="G22" s="1326"/>
      <c r="H22" s="1326">
        <f t="shared" si="7"/>
        <v>122</v>
      </c>
      <c r="I22" s="1314">
        <f t="shared" si="3"/>
        <v>122</v>
      </c>
      <c r="J22" s="1324">
        <v>64</v>
      </c>
      <c r="K22" s="1324">
        <v>8</v>
      </c>
      <c r="L22" s="1325"/>
      <c r="M22" s="1325">
        <v>50</v>
      </c>
      <c r="N22" s="1327"/>
      <c r="O22" s="1328"/>
      <c r="P22" s="1329">
        <v>2</v>
      </c>
      <c r="Q22" s="1330">
        <v>40</v>
      </c>
      <c r="R22" s="1329">
        <v>1</v>
      </c>
      <c r="S22" s="1330">
        <f t="shared" si="1"/>
        <v>22</v>
      </c>
      <c r="T22" s="1329">
        <v>2</v>
      </c>
      <c r="U22" s="1330">
        <f t="shared" si="5"/>
        <v>30</v>
      </c>
      <c r="V22" s="1331">
        <v>1</v>
      </c>
      <c r="W22" s="1330">
        <v>30</v>
      </c>
      <c r="X22" s="1329"/>
      <c r="Y22" s="1332"/>
      <c r="Z22" s="1331"/>
      <c r="AA22" s="1332"/>
      <c r="AB22" s="1329"/>
      <c r="AC22" s="1332"/>
      <c r="AD22" s="1320"/>
      <c r="AE22" s="1320">
        <f t="shared" si="2"/>
        <v>122</v>
      </c>
      <c r="AF22" s="1320"/>
      <c r="AG22" s="1320"/>
      <c r="AH22" s="1320"/>
      <c r="AI22" s="1306"/>
      <c r="AJ22" s="1321"/>
    </row>
    <row r="23" spans="1:55" s="34" customFormat="1" ht="16.95" customHeight="1" thickBot="1" x14ac:dyDescent="0.35">
      <c r="A23" s="1322">
        <v>13</v>
      </c>
      <c r="B23" s="1323" t="s">
        <v>330</v>
      </c>
      <c r="C23" s="1324"/>
      <c r="D23" s="1324"/>
      <c r="E23" s="1324"/>
      <c r="F23" s="1325"/>
      <c r="G23" s="1326"/>
      <c r="H23" s="1326">
        <f t="shared" si="7"/>
        <v>105</v>
      </c>
      <c r="I23" s="1314">
        <f t="shared" si="3"/>
        <v>105</v>
      </c>
      <c r="J23" s="1324">
        <v>87</v>
      </c>
      <c r="K23" s="1324"/>
      <c r="L23" s="1325"/>
      <c r="M23" s="1325">
        <v>18</v>
      </c>
      <c r="N23" s="1327"/>
      <c r="O23" s="1328"/>
      <c r="P23" s="1329">
        <v>1.5</v>
      </c>
      <c r="Q23" s="1330">
        <v>30</v>
      </c>
      <c r="R23" s="1329">
        <v>2</v>
      </c>
      <c r="S23" s="1330">
        <v>44</v>
      </c>
      <c r="T23" s="1329">
        <v>1</v>
      </c>
      <c r="U23" s="1330">
        <v>15</v>
      </c>
      <c r="V23" s="1331">
        <v>1</v>
      </c>
      <c r="W23" s="1330">
        <v>16</v>
      </c>
      <c r="X23" s="1329"/>
      <c r="Y23" s="1332"/>
      <c r="Z23" s="1331"/>
      <c r="AA23" s="1332"/>
      <c r="AB23" s="1329"/>
      <c r="AC23" s="1332"/>
      <c r="AD23" s="1320"/>
      <c r="AE23" s="1320">
        <f t="shared" si="2"/>
        <v>105</v>
      </c>
      <c r="AF23" s="1320"/>
      <c r="AG23" s="1320"/>
      <c r="AH23" s="1320"/>
      <c r="AI23" s="1306"/>
      <c r="AJ23" s="1321"/>
      <c r="AK23" s="32"/>
      <c r="AL23" s="32"/>
      <c r="AM23" s="32"/>
      <c r="AN23" s="32"/>
      <c r="AO23" s="32"/>
      <c r="AP23" s="32"/>
      <c r="AQ23" s="32"/>
      <c r="AR23" s="32"/>
    </row>
    <row r="24" spans="1:55" s="34" customFormat="1" ht="46.95" customHeight="1" thickBot="1" x14ac:dyDescent="0.35">
      <c r="A24" s="1333">
        <v>14</v>
      </c>
      <c r="B24" s="1334" t="s">
        <v>331</v>
      </c>
      <c r="C24" s="1335"/>
      <c r="D24" s="1335"/>
      <c r="E24" s="1335"/>
      <c r="F24" s="1336"/>
      <c r="G24" s="1337"/>
      <c r="H24" s="1337">
        <f t="shared" si="7"/>
        <v>210</v>
      </c>
      <c r="I24" s="1338">
        <f t="shared" si="3"/>
        <v>210</v>
      </c>
      <c r="J24" s="1335">
        <v>14</v>
      </c>
      <c r="K24" s="1335"/>
      <c r="L24" s="1336"/>
      <c r="M24" s="1336">
        <v>196</v>
      </c>
      <c r="N24" s="1339"/>
      <c r="O24" s="1340"/>
      <c r="P24" s="1338">
        <v>3</v>
      </c>
      <c r="Q24" s="1330">
        <v>60</v>
      </c>
      <c r="R24" s="1338">
        <v>3</v>
      </c>
      <c r="S24" s="1330">
        <v>60</v>
      </c>
      <c r="T24" s="1338">
        <v>2.5</v>
      </c>
      <c r="U24" s="1330">
        <v>45</v>
      </c>
      <c r="V24" s="1341">
        <v>2.5</v>
      </c>
      <c r="W24" s="1330">
        <v>45</v>
      </c>
      <c r="X24" s="1338"/>
      <c r="Y24" s="1342"/>
      <c r="Z24" s="1341"/>
      <c r="AA24" s="1342"/>
      <c r="AB24" s="1338"/>
      <c r="AC24" s="1342"/>
      <c r="AD24" s="1320"/>
      <c r="AE24" s="1320">
        <f t="shared" si="2"/>
        <v>210</v>
      </c>
      <c r="AF24" s="1320"/>
      <c r="AG24" s="1320"/>
      <c r="AH24" s="1320"/>
      <c r="AI24" s="1306"/>
      <c r="AJ24" s="1321"/>
      <c r="AK24" s="32"/>
      <c r="AL24" s="32"/>
      <c r="AM24" s="32"/>
      <c r="AN24" s="32"/>
      <c r="AO24" s="32"/>
      <c r="AP24" s="32"/>
      <c r="AQ24" s="32"/>
      <c r="AR24" s="32"/>
    </row>
    <row r="25" spans="1:55" s="1354" customFormat="1" ht="16.2" thickBot="1" x14ac:dyDescent="0.35">
      <c r="A25" s="1343"/>
      <c r="B25" s="1344" t="s">
        <v>166</v>
      </c>
      <c r="C25" s="1345"/>
      <c r="D25" s="1345"/>
      <c r="E25" s="1345"/>
      <c r="F25" s="1346"/>
      <c r="G25" s="1347"/>
      <c r="H25" s="1347">
        <f t="shared" ref="H25:O25" si="8">SUM(H11:H24)</f>
        <v>1855</v>
      </c>
      <c r="I25" s="1348">
        <f t="shared" si="8"/>
        <v>1855</v>
      </c>
      <c r="J25" s="1345">
        <f t="shared" si="8"/>
        <v>860</v>
      </c>
      <c r="K25" s="1345">
        <f t="shared" si="8"/>
        <v>30</v>
      </c>
      <c r="L25" s="1346"/>
      <c r="M25" s="1346">
        <f t="shared" si="8"/>
        <v>965</v>
      </c>
      <c r="N25" s="1349"/>
      <c r="O25" s="1350">
        <f t="shared" si="8"/>
        <v>0</v>
      </c>
      <c r="P25" s="1349">
        <f>SUM(P11:P24)</f>
        <v>28.5</v>
      </c>
      <c r="Q25" s="1349">
        <f t="shared" ref="Q25:W25" si="9">SUM(Q11:Q24)</f>
        <v>528</v>
      </c>
      <c r="R25" s="1349">
        <f t="shared" si="9"/>
        <v>30</v>
      </c>
      <c r="S25" s="1349">
        <f t="shared" si="9"/>
        <v>668</v>
      </c>
      <c r="T25" s="1349">
        <f t="shared" si="9"/>
        <v>21.5</v>
      </c>
      <c r="U25" s="1349">
        <f t="shared" si="9"/>
        <v>328</v>
      </c>
      <c r="V25" s="1349">
        <f t="shared" si="9"/>
        <v>20.5</v>
      </c>
      <c r="W25" s="1347">
        <f t="shared" si="9"/>
        <v>331</v>
      </c>
      <c r="X25" s="1349"/>
      <c r="Y25" s="1350"/>
      <c r="Z25" s="1348"/>
      <c r="AA25" s="1350"/>
      <c r="AB25" s="1349"/>
      <c r="AC25" s="1350"/>
      <c r="AD25" s="1307"/>
      <c r="AE25" s="1351">
        <f>SUM(AE11:AE24)</f>
        <v>1855</v>
      </c>
      <c r="AF25" s="1305"/>
      <c r="AG25" s="1305"/>
      <c r="AH25" s="1305"/>
      <c r="AI25" s="1306"/>
      <c r="AJ25" s="1352"/>
      <c r="AK25" s="1353"/>
      <c r="AL25" s="1353"/>
      <c r="AM25" s="1353"/>
      <c r="AN25" s="1353"/>
      <c r="AO25" s="1353"/>
      <c r="AP25" s="1353"/>
      <c r="AQ25" s="1353"/>
      <c r="AR25" s="1353"/>
    </row>
    <row r="26" spans="1:55" s="34" customFormat="1" ht="16.5" customHeight="1" thickBot="1" x14ac:dyDescent="0.35">
      <c r="A26" s="2021" t="s">
        <v>332</v>
      </c>
      <c r="B26" s="2022"/>
      <c r="C26" s="2022"/>
      <c r="D26" s="2022"/>
      <c r="E26" s="2022"/>
      <c r="F26" s="2022"/>
      <c r="G26" s="2022"/>
      <c r="H26" s="2022"/>
      <c r="I26" s="2022"/>
      <c r="J26" s="2022"/>
      <c r="K26" s="2022"/>
      <c r="L26" s="2022"/>
      <c r="M26" s="2022"/>
      <c r="N26" s="2022"/>
      <c r="O26" s="2022"/>
      <c r="P26" s="2022"/>
      <c r="Q26" s="2022"/>
      <c r="R26" s="2022"/>
      <c r="S26" s="2022"/>
      <c r="T26" s="2022"/>
      <c r="U26" s="2022"/>
      <c r="V26" s="2022"/>
      <c r="W26" s="2022"/>
      <c r="X26" s="2022"/>
      <c r="Y26" s="2022"/>
      <c r="Z26" s="2022"/>
      <c r="AA26" s="2022"/>
      <c r="AB26" s="2022"/>
      <c r="AC26" s="2023"/>
      <c r="AD26" s="1320"/>
      <c r="AE26" s="1305"/>
      <c r="AF26" s="1305"/>
      <c r="AG26" s="1305"/>
      <c r="AH26" s="1305"/>
      <c r="AI26" s="1306"/>
      <c r="AJ26" s="1321"/>
      <c r="AK26" s="32"/>
      <c r="AL26" s="32"/>
      <c r="AM26" s="32"/>
      <c r="AN26" s="32"/>
      <c r="AO26" s="32"/>
      <c r="AP26" s="32"/>
      <c r="AQ26" s="32"/>
      <c r="AR26" s="32"/>
    </row>
    <row r="27" spans="1:55" s="34" customFormat="1" ht="16.2" thickBot="1" x14ac:dyDescent="0.35">
      <c r="A27" s="1355">
        <v>15</v>
      </c>
      <c r="B27" s="1356" t="s">
        <v>333</v>
      </c>
      <c r="C27" s="1357"/>
      <c r="D27" s="1357"/>
      <c r="E27" s="1357"/>
      <c r="F27" s="1358"/>
      <c r="G27" s="1359"/>
      <c r="H27" s="1360">
        <f>I27+O27</f>
        <v>120</v>
      </c>
      <c r="I27" s="1361">
        <f>SUM(J27:M27)</f>
        <v>120</v>
      </c>
      <c r="J27" s="1362">
        <v>50</v>
      </c>
      <c r="K27" s="1362"/>
      <c r="L27" s="1363"/>
      <c r="M27" s="1363">
        <v>70</v>
      </c>
      <c r="N27" s="1364"/>
      <c r="O27" s="1365"/>
      <c r="P27" s="1364">
        <v>1.5</v>
      </c>
      <c r="Q27" s="1366">
        <v>38</v>
      </c>
      <c r="R27" s="1364">
        <v>1</v>
      </c>
      <c r="S27" s="1366">
        <f>R27*22</f>
        <v>22</v>
      </c>
      <c r="T27" s="1364">
        <v>1</v>
      </c>
      <c r="U27" s="1366">
        <v>24</v>
      </c>
      <c r="V27" s="1361">
        <v>1.5</v>
      </c>
      <c r="W27" s="1366">
        <v>36</v>
      </c>
      <c r="X27" s="1367"/>
      <c r="Y27" s="1368"/>
      <c r="Z27" s="1369"/>
      <c r="AA27" s="1368"/>
      <c r="AB27" s="1367"/>
      <c r="AC27" s="1368"/>
      <c r="AD27" s="1320"/>
      <c r="AE27" s="1320">
        <f>Q27+S27+U27+W27</f>
        <v>120</v>
      </c>
      <c r="AF27" s="1320"/>
      <c r="AG27" s="1320"/>
      <c r="AH27" s="1320"/>
      <c r="AI27" s="1306"/>
      <c r="AJ27" s="1321"/>
      <c r="AK27" s="32"/>
      <c r="AL27" s="32"/>
      <c r="AM27" s="32"/>
      <c r="AN27" s="32"/>
      <c r="AO27" s="32"/>
      <c r="AP27" s="32"/>
      <c r="AQ27" s="32"/>
      <c r="AR27" s="32"/>
    </row>
    <row r="28" spans="1:55" s="1385" customFormat="1" ht="36" x14ac:dyDescent="0.3">
      <c r="A28" s="1370" t="s">
        <v>334</v>
      </c>
      <c r="B28" s="825" t="s">
        <v>361</v>
      </c>
      <c r="C28" s="1371"/>
      <c r="D28" s="1371"/>
      <c r="E28" s="1371"/>
      <c r="F28" s="1372"/>
      <c r="G28" s="1373"/>
      <c r="H28" s="1374">
        <f>I28+O28</f>
        <v>46</v>
      </c>
      <c r="I28" s="1375">
        <f>SUM(J28:M28)</f>
        <v>46</v>
      </c>
      <c r="J28" s="483">
        <v>30</v>
      </c>
      <c r="K28" s="483">
        <v>8</v>
      </c>
      <c r="L28" s="484"/>
      <c r="M28" s="484">
        <v>8</v>
      </c>
      <c r="N28" s="1377"/>
      <c r="O28" s="1378"/>
      <c r="P28" s="1379"/>
      <c r="Q28" s="1380">
        <f>P28*18</f>
        <v>0</v>
      </c>
      <c r="R28" s="1379"/>
      <c r="S28" s="1380">
        <f>R28*22</f>
        <v>0</v>
      </c>
      <c r="T28" s="1379">
        <v>3</v>
      </c>
      <c r="U28" s="1380">
        <v>46</v>
      </c>
      <c r="V28" s="1381"/>
      <c r="W28" s="1380"/>
      <c r="X28" s="1382"/>
      <c r="Y28" s="1383"/>
      <c r="Z28" s="1384"/>
      <c r="AA28" s="1383"/>
      <c r="AB28" s="1382"/>
      <c r="AC28" s="1383"/>
      <c r="AD28" s="1320"/>
      <c r="AE28" s="1320">
        <f>Q28+S28+U28+W28</f>
        <v>46</v>
      </c>
      <c r="AF28" s="1320"/>
      <c r="AG28" s="1320"/>
      <c r="AH28" s="1320"/>
      <c r="AI28" s="1306"/>
      <c r="AJ28" s="1321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</row>
    <row r="29" spans="1:55" s="1385" customFormat="1" ht="18.600000000000001" thickBot="1" x14ac:dyDescent="0.35">
      <c r="A29" s="1386" t="s">
        <v>335</v>
      </c>
      <c r="B29" s="1560" t="s">
        <v>360</v>
      </c>
      <c r="C29" s="1387"/>
      <c r="D29" s="1387"/>
      <c r="E29" s="1387"/>
      <c r="F29" s="1388"/>
      <c r="G29" s="1389"/>
      <c r="H29" s="1390">
        <f>I29+O29</f>
        <v>44</v>
      </c>
      <c r="I29" s="1375">
        <f>SUM(J29:M29)</f>
        <v>44</v>
      </c>
      <c r="J29" s="502">
        <v>30</v>
      </c>
      <c r="K29" s="502"/>
      <c r="L29" s="503"/>
      <c r="M29" s="503">
        <v>14</v>
      </c>
      <c r="N29" s="1391"/>
      <c r="O29" s="1392"/>
      <c r="P29" s="1393"/>
      <c r="Q29" s="1394">
        <f>P29*18</f>
        <v>0</v>
      </c>
      <c r="R29" s="1393"/>
      <c r="S29" s="1380">
        <f>R29*22</f>
        <v>0</v>
      </c>
      <c r="T29" s="1393">
        <v>3</v>
      </c>
      <c r="U29" s="1380">
        <v>44</v>
      </c>
      <c r="V29" s="1395"/>
      <c r="W29" s="1380"/>
      <c r="X29" s="1396"/>
      <c r="Y29" s="1397"/>
      <c r="Z29" s="1398"/>
      <c r="AA29" s="1399"/>
      <c r="AB29" s="1396"/>
      <c r="AC29" s="1397"/>
      <c r="AD29" s="1320"/>
      <c r="AE29" s="1320">
        <f>Q29+S29+U29+W29</f>
        <v>44</v>
      </c>
      <c r="AF29" s="1320"/>
      <c r="AG29" s="1320"/>
      <c r="AH29" s="1320"/>
      <c r="AI29" s="1306"/>
      <c r="AJ29" s="1321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</row>
    <row r="30" spans="1:55" s="1354" customFormat="1" ht="16.2" thickBot="1" x14ac:dyDescent="0.35">
      <c r="A30" s="1400"/>
      <c r="B30" s="1401" t="s">
        <v>166</v>
      </c>
      <c r="C30" s="1345"/>
      <c r="D30" s="1345"/>
      <c r="E30" s="1345"/>
      <c r="F30" s="1346"/>
      <c r="G30" s="1347"/>
      <c r="H30" s="1347">
        <f>SUM(H27:H29)</f>
        <v>210</v>
      </c>
      <c r="I30" s="1349">
        <f>SUM(I27:I29)</f>
        <v>210</v>
      </c>
      <c r="J30" s="1345">
        <f>SUM(J27:J29)</f>
        <v>110</v>
      </c>
      <c r="K30" s="1345">
        <f>SUM(K27:K29)</f>
        <v>8</v>
      </c>
      <c r="L30" s="1402"/>
      <c r="M30" s="1402">
        <f>SUM(M27:M29)</f>
        <v>92</v>
      </c>
      <c r="N30" s="1402"/>
      <c r="O30" s="1403">
        <f>SUM(O27:O29)</f>
        <v>0</v>
      </c>
      <c r="P30" s="1404">
        <f>SUM(P27:P29)</f>
        <v>1.5</v>
      </c>
      <c r="Q30" s="1404">
        <f t="shared" ref="Q30:W30" si="10">SUM(Q27:Q29)</f>
        <v>38</v>
      </c>
      <c r="R30" s="1404">
        <f t="shared" si="10"/>
        <v>1</v>
      </c>
      <c r="S30" s="1404">
        <f t="shared" si="10"/>
        <v>22</v>
      </c>
      <c r="T30" s="1404">
        <f t="shared" si="10"/>
        <v>7</v>
      </c>
      <c r="U30" s="1404">
        <f t="shared" si="10"/>
        <v>114</v>
      </c>
      <c r="V30" s="1404">
        <f t="shared" si="10"/>
        <v>1.5</v>
      </c>
      <c r="W30" s="1405">
        <f t="shared" si="10"/>
        <v>36</v>
      </c>
      <c r="X30" s="1349"/>
      <c r="Y30" s="1350"/>
      <c r="Z30" s="1348"/>
      <c r="AA30" s="1350"/>
      <c r="AB30" s="1349"/>
      <c r="AC30" s="1350"/>
      <c r="AD30" s="1307"/>
      <c r="AE30" s="1351">
        <f>AE27+AE28+AE29</f>
        <v>210</v>
      </c>
      <c r="AF30" s="1305"/>
      <c r="AG30" s="1305"/>
      <c r="AH30" s="1305"/>
      <c r="AI30" s="1306"/>
      <c r="AJ30" s="1352"/>
      <c r="AK30" s="1353"/>
      <c r="AL30" s="1353"/>
      <c r="AM30" s="1353"/>
      <c r="AN30" s="1353"/>
      <c r="AO30" s="1353"/>
      <c r="AP30" s="1353"/>
      <c r="AQ30" s="1353"/>
      <c r="AR30" s="1353"/>
    </row>
    <row r="31" spans="1:55" s="34" customFormat="1" ht="16.5" customHeight="1" thickBot="1" x14ac:dyDescent="0.35">
      <c r="A31" s="2021" t="s">
        <v>336</v>
      </c>
      <c r="B31" s="2022"/>
      <c r="C31" s="2022"/>
      <c r="D31" s="2022"/>
      <c r="E31" s="2022"/>
      <c r="F31" s="2022"/>
      <c r="G31" s="2022"/>
      <c r="H31" s="2022"/>
      <c r="I31" s="2022"/>
      <c r="J31" s="2022"/>
      <c r="K31" s="2022"/>
      <c r="L31" s="2022"/>
      <c r="M31" s="2022"/>
      <c r="N31" s="2022"/>
      <c r="O31" s="2022"/>
      <c r="P31" s="2022"/>
      <c r="Q31" s="2022"/>
      <c r="R31" s="2022"/>
      <c r="S31" s="2022"/>
      <c r="T31" s="2022"/>
      <c r="U31" s="2022"/>
      <c r="V31" s="2022"/>
      <c r="W31" s="2022"/>
      <c r="X31" s="2022"/>
      <c r="Y31" s="2022"/>
      <c r="Z31" s="2022"/>
      <c r="AA31" s="2022"/>
      <c r="AB31" s="2022"/>
      <c r="AC31" s="2023"/>
      <c r="AD31" s="1320"/>
      <c r="AE31" s="1305"/>
      <c r="AF31" s="1305"/>
      <c r="AG31" s="1305"/>
      <c r="AH31" s="1305"/>
      <c r="AI31" s="1306"/>
      <c r="AJ31" s="1321"/>
      <c r="AK31" s="32"/>
      <c r="AL31" s="32"/>
      <c r="AM31" s="32"/>
      <c r="AN31" s="32"/>
      <c r="AO31" s="32"/>
      <c r="AP31" s="32"/>
      <c r="AQ31" s="32"/>
      <c r="AR31" s="32"/>
    </row>
    <row r="32" spans="1:55" s="34" customFormat="1" ht="36.6" thickBot="1" x14ac:dyDescent="0.35">
      <c r="A32" s="1406" t="s">
        <v>337</v>
      </c>
      <c r="B32" s="842" t="s">
        <v>190</v>
      </c>
      <c r="C32" s="1407"/>
      <c r="D32" s="1407"/>
      <c r="E32" s="1408"/>
      <c r="F32" s="1409"/>
      <c r="G32" s="1410"/>
      <c r="H32" s="1411">
        <f t="shared" ref="H32:H42" si="11">I32+O32</f>
        <v>44</v>
      </c>
      <c r="I32" s="1412">
        <f>SUM(J32:M32)</f>
        <v>44</v>
      </c>
      <c r="J32" s="329">
        <v>30</v>
      </c>
      <c r="K32" s="329"/>
      <c r="L32" s="330"/>
      <c r="M32" s="330">
        <v>14</v>
      </c>
      <c r="N32" s="1413"/>
      <c r="O32" s="1414"/>
      <c r="P32" s="1571"/>
      <c r="Q32" s="1569"/>
      <c r="R32" s="1571"/>
      <c r="S32" s="1569">
        <f>R32*22</f>
        <v>0</v>
      </c>
      <c r="T32" s="333">
        <v>3</v>
      </c>
      <c r="U32" s="1569">
        <v>44</v>
      </c>
      <c r="V32" s="1564"/>
      <c r="W32" s="1570">
        <f>V32*15</f>
        <v>0</v>
      </c>
      <c r="X32" s="1416"/>
      <c r="Y32" s="1417"/>
      <c r="Z32" s="1415"/>
      <c r="AA32" s="1418"/>
      <c r="AB32" s="1416"/>
      <c r="AC32" s="1417"/>
      <c r="AD32" s="1320"/>
      <c r="AE32" s="1320">
        <f t="shared" ref="AE32:AE42" si="12">Q32+S32+U32+W32</f>
        <v>44</v>
      </c>
      <c r="AF32" s="1320"/>
      <c r="AG32" s="1320"/>
      <c r="AH32" s="1320"/>
      <c r="AI32" s="1306"/>
      <c r="AJ32" s="1321"/>
      <c r="AK32" s="32"/>
      <c r="AL32" s="32"/>
      <c r="AM32" s="32"/>
      <c r="AN32" s="32"/>
      <c r="AO32" s="32"/>
      <c r="AP32" s="32"/>
      <c r="AQ32" s="32"/>
      <c r="AR32" s="32"/>
    </row>
    <row r="33" spans="1:44" s="34" customFormat="1" ht="36.6" thickBot="1" x14ac:dyDescent="0.35">
      <c r="A33" s="1406" t="s">
        <v>338</v>
      </c>
      <c r="B33" s="850" t="s">
        <v>29</v>
      </c>
      <c r="C33" s="1419"/>
      <c r="D33" s="1419"/>
      <c r="E33" s="1420"/>
      <c r="F33" s="1421"/>
      <c r="G33" s="1422"/>
      <c r="H33" s="1423">
        <f>I33+O33</f>
        <v>44</v>
      </c>
      <c r="I33" s="1424">
        <f>SUM(J33:M33)</f>
        <v>44</v>
      </c>
      <c r="J33" s="347">
        <v>14</v>
      </c>
      <c r="K33" s="347"/>
      <c r="L33" s="348"/>
      <c r="M33" s="348">
        <v>30</v>
      </c>
      <c r="N33" s="1425"/>
      <c r="O33" s="1426"/>
      <c r="P33" s="1572"/>
      <c r="Q33" s="1569">
        <f>P33*18</f>
        <v>0</v>
      </c>
      <c r="R33" s="1572"/>
      <c r="S33" s="1569">
        <f>R33*22</f>
        <v>0</v>
      </c>
      <c r="T33" s="351">
        <v>3</v>
      </c>
      <c r="U33" s="1569">
        <v>44</v>
      </c>
      <c r="V33" s="1565"/>
      <c r="W33" s="1570">
        <f>V33*15</f>
        <v>0</v>
      </c>
      <c r="X33" s="1427"/>
      <c r="Y33" s="1429"/>
      <c r="Z33" s="1428"/>
      <c r="AA33" s="1429"/>
      <c r="AB33" s="1427"/>
      <c r="AC33" s="1429"/>
      <c r="AD33" s="1320"/>
      <c r="AE33" s="1320">
        <f t="shared" si="12"/>
        <v>44</v>
      </c>
      <c r="AF33" s="1320"/>
      <c r="AG33" s="1320"/>
      <c r="AH33" s="1320"/>
      <c r="AI33" s="1306"/>
      <c r="AJ33" s="1321"/>
      <c r="AK33" s="32"/>
      <c r="AL33" s="32"/>
      <c r="AM33" s="32"/>
      <c r="AN33" s="32"/>
      <c r="AO33" s="32"/>
      <c r="AP33" s="32"/>
      <c r="AQ33" s="32"/>
      <c r="AR33" s="32"/>
    </row>
    <row r="34" spans="1:44" s="34" customFormat="1" ht="18.600000000000001" thickBot="1" x14ac:dyDescent="0.35">
      <c r="A34" s="1406" t="s">
        <v>339</v>
      </c>
      <c r="B34" s="855" t="s">
        <v>35</v>
      </c>
      <c r="C34" s="1419"/>
      <c r="D34" s="1419"/>
      <c r="E34" s="1419"/>
      <c r="F34" s="1430"/>
      <c r="G34" s="1431"/>
      <c r="H34" s="1423">
        <f>I34+O34</f>
        <v>30</v>
      </c>
      <c r="I34" s="1432">
        <f>SUM(J34:M34)</f>
        <v>30</v>
      </c>
      <c r="J34" s="401">
        <v>16</v>
      </c>
      <c r="K34" s="401"/>
      <c r="L34" s="402"/>
      <c r="M34" s="402">
        <v>14</v>
      </c>
      <c r="N34" s="1433"/>
      <c r="O34" s="1434"/>
      <c r="P34" s="1572"/>
      <c r="Q34" s="1569">
        <f>P34*18</f>
        <v>0</v>
      </c>
      <c r="R34" s="1572"/>
      <c r="S34" s="1569"/>
      <c r="T34" s="1561"/>
      <c r="U34" s="1445">
        <f t="shared" ref="U34:U41" si="13">T34*15</f>
        <v>0</v>
      </c>
      <c r="V34" s="1566">
        <v>2</v>
      </c>
      <c r="W34" s="1570">
        <v>30</v>
      </c>
      <c r="X34" s="1427"/>
      <c r="Y34" s="1429"/>
      <c r="Z34" s="1428"/>
      <c r="AA34" s="1429"/>
      <c r="AB34" s="1427"/>
      <c r="AC34" s="1429"/>
      <c r="AD34" s="1320"/>
      <c r="AE34" s="1320">
        <f t="shared" si="12"/>
        <v>30</v>
      </c>
      <c r="AF34" s="1320"/>
      <c r="AG34" s="1320"/>
      <c r="AH34" s="1320"/>
      <c r="AI34" s="1306"/>
      <c r="AJ34" s="1321"/>
    </row>
    <row r="35" spans="1:44" s="34" customFormat="1" ht="18.600000000000001" thickBot="1" x14ac:dyDescent="0.35">
      <c r="A35" s="1406" t="s">
        <v>340</v>
      </c>
      <c r="B35" s="850" t="s">
        <v>37</v>
      </c>
      <c r="C35" s="1419"/>
      <c r="D35" s="1419"/>
      <c r="E35" s="1419"/>
      <c r="F35" s="1430"/>
      <c r="G35" s="1431"/>
      <c r="H35" s="1423">
        <f>I35+O35</f>
        <v>30</v>
      </c>
      <c r="I35" s="1432">
        <f>SUM(J35:M35)</f>
        <v>30</v>
      </c>
      <c r="J35" s="410">
        <v>16</v>
      </c>
      <c r="K35" s="410"/>
      <c r="L35" s="411"/>
      <c r="M35" s="411">
        <v>14</v>
      </c>
      <c r="N35" s="1433"/>
      <c r="O35" s="1434"/>
      <c r="P35" s="1572"/>
      <c r="Q35" s="1569">
        <f t="shared" ref="Q35:Q42" si="14">P35*18</f>
        <v>0</v>
      </c>
      <c r="R35" s="1572"/>
      <c r="S35" s="1569"/>
      <c r="T35" s="1561"/>
      <c r="U35" s="1445">
        <f t="shared" si="13"/>
        <v>0</v>
      </c>
      <c r="V35" s="1101">
        <v>2</v>
      </c>
      <c r="W35" s="1570">
        <v>30</v>
      </c>
      <c r="X35" s="1427"/>
      <c r="Y35" s="1429"/>
      <c r="Z35" s="1428"/>
      <c r="AA35" s="1429"/>
      <c r="AB35" s="1427"/>
      <c r="AC35" s="1429"/>
      <c r="AD35" s="1320"/>
      <c r="AE35" s="1320">
        <f t="shared" si="12"/>
        <v>30</v>
      </c>
      <c r="AF35" s="1320"/>
      <c r="AG35" s="1320"/>
      <c r="AH35" s="1320"/>
      <c r="AI35" s="1306"/>
      <c r="AJ35" s="1321"/>
    </row>
    <row r="36" spans="1:44" s="34" customFormat="1" ht="18.600000000000001" thickBot="1" x14ac:dyDescent="0.35">
      <c r="A36" s="1406" t="s">
        <v>341</v>
      </c>
      <c r="B36" s="856" t="s">
        <v>39</v>
      </c>
      <c r="C36" s="1407"/>
      <c r="D36" s="1407"/>
      <c r="E36" s="1407"/>
      <c r="F36" s="1435"/>
      <c r="G36" s="1436"/>
      <c r="H36" s="1437">
        <f t="shared" si="11"/>
        <v>30</v>
      </c>
      <c r="I36" s="1420">
        <f t="shared" ref="I36:I42" si="15">SUM(J36:M36)</f>
        <v>30</v>
      </c>
      <c r="J36" s="427">
        <v>16</v>
      </c>
      <c r="K36" s="427"/>
      <c r="L36" s="428"/>
      <c r="M36" s="428">
        <v>14</v>
      </c>
      <c r="N36" s="1433"/>
      <c r="O36" s="1434"/>
      <c r="P36" s="1572"/>
      <c r="Q36" s="1569">
        <f t="shared" si="14"/>
        <v>0</v>
      </c>
      <c r="R36" s="1572"/>
      <c r="S36" s="1569">
        <f t="shared" ref="S36:S42" si="16">R36*22</f>
        <v>0</v>
      </c>
      <c r="T36" s="1561"/>
      <c r="U36" s="1445">
        <f t="shared" si="13"/>
        <v>0</v>
      </c>
      <c r="V36" s="432">
        <v>2</v>
      </c>
      <c r="W36" s="1570">
        <f>V36*15</f>
        <v>30</v>
      </c>
      <c r="X36" s="1427"/>
      <c r="Y36" s="1429"/>
      <c r="Z36" s="1428"/>
      <c r="AA36" s="1429"/>
      <c r="AB36" s="1427"/>
      <c r="AC36" s="1429"/>
      <c r="AD36" s="1320"/>
      <c r="AE36" s="1320">
        <f t="shared" si="12"/>
        <v>30</v>
      </c>
      <c r="AF36" s="1320"/>
      <c r="AG36" s="1320"/>
      <c r="AH36" s="1320"/>
      <c r="AI36" s="1306"/>
      <c r="AJ36" s="1321"/>
    </row>
    <row r="37" spans="1:44" s="34" customFormat="1" ht="36.6" thickBot="1" x14ac:dyDescent="0.35">
      <c r="A37" s="1406" t="s">
        <v>342</v>
      </c>
      <c r="B37" s="850" t="s">
        <v>42</v>
      </c>
      <c r="C37" s="1438"/>
      <c r="D37" s="1438"/>
      <c r="E37" s="1438"/>
      <c r="F37" s="1439"/>
      <c r="G37" s="1440"/>
      <c r="H37" s="1441">
        <f t="shared" si="11"/>
        <v>30</v>
      </c>
      <c r="I37" s="1442">
        <f t="shared" si="15"/>
        <v>30</v>
      </c>
      <c r="J37" s="347"/>
      <c r="K37" s="347"/>
      <c r="L37" s="348"/>
      <c r="M37" s="348">
        <v>30</v>
      </c>
      <c r="N37" s="1443"/>
      <c r="O37" s="1444"/>
      <c r="P37" s="1572"/>
      <c r="Q37" s="1569">
        <f t="shared" si="14"/>
        <v>0</v>
      </c>
      <c r="R37" s="1572"/>
      <c r="S37" s="1569">
        <f t="shared" si="16"/>
        <v>0</v>
      </c>
      <c r="T37" s="1561"/>
      <c r="U37" s="1445">
        <f t="shared" si="13"/>
        <v>0</v>
      </c>
      <c r="V37" s="1111">
        <v>2</v>
      </c>
      <c r="W37" s="1446">
        <v>30</v>
      </c>
      <c r="X37" s="1447"/>
      <c r="Y37" s="1448"/>
      <c r="Z37" s="1449"/>
      <c r="AA37" s="1448"/>
      <c r="AB37" s="1447"/>
      <c r="AC37" s="1448"/>
      <c r="AD37" s="1320"/>
      <c r="AE37" s="1320">
        <f t="shared" si="12"/>
        <v>30</v>
      </c>
      <c r="AF37" s="1320"/>
      <c r="AG37" s="1320"/>
      <c r="AH37" s="1320"/>
      <c r="AI37" s="1306"/>
      <c r="AJ37" s="1321"/>
    </row>
    <row r="38" spans="1:44" s="34" customFormat="1" ht="36.6" thickBot="1" x14ac:dyDescent="0.35">
      <c r="A38" s="1406" t="s">
        <v>343</v>
      </c>
      <c r="B38" s="857" t="s">
        <v>275</v>
      </c>
      <c r="C38" s="1450"/>
      <c r="D38" s="1371"/>
      <c r="E38" s="1376"/>
      <c r="F38" s="1451"/>
      <c r="G38" s="1440"/>
      <c r="H38" s="1441">
        <f t="shared" si="11"/>
        <v>30</v>
      </c>
      <c r="I38" s="1442">
        <f t="shared" si="15"/>
        <v>30</v>
      </c>
      <c r="J38" s="347">
        <v>16</v>
      </c>
      <c r="K38" s="443"/>
      <c r="L38" s="444"/>
      <c r="M38" s="348">
        <v>14</v>
      </c>
      <c r="N38" s="1443"/>
      <c r="O38" s="1444"/>
      <c r="P38" s="1572"/>
      <c r="Q38" s="1569">
        <f t="shared" si="14"/>
        <v>0</v>
      </c>
      <c r="R38" s="1572"/>
      <c r="S38" s="1569">
        <f t="shared" si="16"/>
        <v>0</v>
      </c>
      <c r="T38" s="1562">
        <v>2</v>
      </c>
      <c r="U38" s="1445">
        <f t="shared" si="13"/>
        <v>30</v>
      </c>
      <c r="V38" s="1565"/>
      <c r="W38" s="1446"/>
      <c r="X38" s="1447"/>
      <c r="Y38" s="1448"/>
      <c r="Z38" s="1449"/>
      <c r="AA38" s="1448"/>
      <c r="AB38" s="1447"/>
      <c r="AC38" s="1448"/>
      <c r="AD38" s="1320"/>
      <c r="AE38" s="1320">
        <f t="shared" si="12"/>
        <v>30</v>
      </c>
      <c r="AF38" s="1320"/>
      <c r="AG38" s="1320"/>
      <c r="AH38" s="1320"/>
      <c r="AI38" s="1306"/>
      <c r="AJ38" s="1321"/>
    </row>
    <row r="39" spans="1:44" s="34" customFormat="1" ht="36.6" thickBot="1" x14ac:dyDescent="0.35">
      <c r="A39" s="1406" t="s">
        <v>344</v>
      </c>
      <c r="B39" s="827" t="s">
        <v>51</v>
      </c>
      <c r="C39" s="1452"/>
      <c r="D39" s="1453"/>
      <c r="E39" s="1438"/>
      <c r="F39" s="1439"/>
      <c r="G39" s="1440"/>
      <c r="H39" s="1374">
        <f t="shared" ref="H39" si="17">I39+O39</f>
        <v>60</v>
      </c>
      <c r="I39" s="1442">
        <f t="shared" ref="I39" si="18">SUM(J39:M39)</f>
        <v>60</v>
      </c>
      <c r="J39" s="502">
        <v>30</v>
      </c>
      <c r="K39" s="502"/>
      <c r="L39" s="503"/>
      <c r="M39" s="503">
        <v>30</v>
      </c>
      <c r="N39" s="1443"/>
      <c r="O39" s="1454"/>
      <c r="P39" s="1572"/>
      <c r="Q39" s="1569">
        <f t="shared" ref="Q39" si="19">P39*18</f>
        <v>0</v>
      </c>
      <c r="R39" s="1572"/>
      <c r="S39" s="1569">
        <f t="shared" ref="S39" si="20">R39*22</f>
        <v>0</v>
      </c>
      <c r="T39" s="1561">
        <v>4</v>
      </c>
      <c r="U39" s="1445">
        <f t="shared" ref="U39" si="21">T39*15</f>
        <v>60</v>
      </c>
      <c r="V39" s="1565"/>
      <c r="W39" s="1446"/>
      <c r="X39" s="1455"/>
      <c r="Y39" s="1456"/>
      <c r="Z39" s="1457"/>
      <c r="AA39" s="1456"/>
      <c r="AB39" s="1455"/>
      <c r="AC39" s="1456"/>
      <c r="AD39" s="1320"/>
      <c r="AE39" s="1320">
        <f t="shared" si="12"/>
        <v>60</v>
      </c>
      <c r="AF39" s="1320"/>
      <c r="AG39" s="1320"/>
      <c r="AH39" s="1320"/>
      <c r="AI39" s="1306"/>
      <c r="AJ39" s="1321"/>
    </row>
    <row r="40" spans="1:44" s="34" customFormat="1" ht="18.600000000000001" thickBot="1" x14ac:dyDescent="0.35">
      <c r="A40" s="1406" t="s">
        <v>345</v>
      </c>
      <c r="B40" s="827" t="s">
        <v>58</v>
      </c>
      <c r="C40" s="1452"/>
      <c r="D40" s="1453"/>
      <c r="E40" s="1438"/>
      <c r="F40" s="1439"/>
      <c r="G40" s="1440"/>
      <c r="H40" s="1374">
        <f t="shared" si="11"/>
        <v>52</v>
      </c>
      <c r="I40" s="1442">
        <f t="shared" si="15"/>
        <v>52</v>
      </c>
      <c r="J40" s="502">
        <v>22</v>
      </c>
      <c r="K40" s="502">
        <v>14</v>
      </c>
      <c r="L40" s="503"/>
      <c r="M40" s="503">
        <v>16</v>
      </c>
      <c r="N40" s="1443"/>
      <c r="O40" s="1454"/>
      <c r="P40" s="1572"/>
      <c r="Q40" s="1569">
        <f t="shared" si="14"/>
        <v>0</v>
      </c>
      <c r="R40" s="1572"/>
      <c r="S40" s="1569">
        <f t="shared" si="16"/>
        <v>0</v>
      </c>
      <c r="T40" s="1561"/>
      <c r="U40" s="1445">
        <f t="shared" si="13"/>
        <v>0</v>
      </c>
      <c r="V40" s="1567">
        <v>3.5</v>
      </c>
      <c r="W40" s="1446">
        <v>52</v>
      </c>
      <c r="X40" s="1455"/>
      <c r="Y40" s="1456"/>
      <c r="Z40" s="1457"/>
      <c r="AA40" s="1456"/>
      <c r="AB40" s="1455"/>
      <c r="AC40" s="1456"/>
      <c r="AD40" s="1320"/>
      <c r="AE40" s="1320">
        <f t="shared" si="12"/>
        <v>52</v>
      </c>
      <c r="AF40" s="1320"/>
      <c r="AG40" s="1320"/>
      <c r="AH40" s="1320"/>
      <c r="AI40" s="1306"/>
      <c r="AJ40" s="1321"/>
    </row>
    <row r="41" spans="1:44" s="34" customFormat="1" ht="36.6" thickBot="1" x14ac:dyDescent="0.35">
      <c r="A41" s="1406" t="s">
        <v>346</v>
      </c>
      <c r="B41" s="827" t="s">
        <v>54</v>
      </c>
      <c r="C41" s="1438"/>
      <c r="D41" s="1438"/>
      <c r="E41" s="1438"/>
      <c r="F41" s="1439"/>
      <c r="G41" s="1440"/>
      <c r="H41" s="1441">
        <f t="shared" si="11"/>
        <v>60</v>
      </c>
      <c r="I41" s="1442">
        <f t="shared" si="15"/>
        <v>60</v>
      </c>
      <c r="J41" s="502">
        <v>40</v>
      </c>
      <c r="K41" s="502"/>
      <c r="L41" s="503"/>
      <c r="M41" s="503">
        <v>20</v>
      </c>
      <c r="N41" s="1443"/>
      <c r="O41" s="1444"/>
      <c r="P41" s="1572"/>
      <c r="Q41" s="1569">
        <f t="shared" si="14"/>
        <v>0</v>
      </c>
      <c r="R41" s="1572"/>
      <c r="S41" s="1569">
        <f t="shared" si="16"/>
        <v>0</v>
      </c>
      <c r="T41" s="1561"/>
      <c r="U41" s="1445">
        <f t="shared" si="13"/>
        <v>0</v>
      </c>
      <c r="V41" s="1568">
        <v>4</v>
      </c>
      <c r="W41" s="1446">
        <v>60</v>
      </c>
      <c r="X41" s="1447"/>
      <c r="Y41" s="1448"/>
      <c r="Z41" s="1449"/>
      <c r="AA41" s="1448"/>
      <c r="AB41" s="1447"/>
      <c r="AC41" s="1448"/>
      <c r="AD41" s="1320"/>
      <c r="AE41" s="1320">
        <f t="shared" si="12"/>
        <v>60</v>
      </c>
      <c r="AF41" s="1320"/>
      <c r="AG41" s="1320"/>
      <c r="AH41" s="1320"/>
      <c r="AI41" s="1306"/>
      <c r="AJ41" s="1321"/>
    </row>
    <row r="42" spans="1:44" s="34" customFormat="1" ht="36.6" thickBot="1" x14ac:dyDescent="0.35">
      <c r="A42" s="1406" t="s">
        <v>364</v>
      </c>
      <c r="B42" s="1250" t="s">
        <v>198</v>
      </c>
      <c r="C42" s="1438"/>
      <c r="D42" s="1438"/>
      <c r="E42" s="1458"/>
      <c r="F42" s="1459"/>
      <c r="G42" s="1440"/>
      <c r="H42" s="1441">
        <f t="shared" si="11"/>
        <v>46</v>
      </c>
      <c r="I42" s="1442">
        <f t="shared" si="15"/>
        <v>46</v>
      </c>
      <c r="J42" s="536">
        <v>30</v>
      </c>
      <c r="K42" s="536"/>
      <c r="L42" s="537"/>
      <c r="M42" s="537">
        <v>16</v>
      </c>
      <c r="N42" s="1443"/>
      <c r="O42" s="1444"/>
      <c r="P42" s="1573"/>
      <c r="Q42" s="1569">
        <f t="shared" si="14"/>
        <v>0</v>
      </c>
      <c r="R42" s="1573"/>
      <c r="S42" s="1569">
        <f t="shared" si="16"/>
        <v>0</v>
      </c>
      <c r="T42" s="1563"/>
      <c r="U42" s="1445"/>
      <c r="V42" s="434">
        <v>3</v>
      </c>
      <c r="W42" s="1446">
        <v>46</v>
      </c>
      <c r="X42" s="1447"/>
      <c r="Y42" s="1448"/>
      <c r="Z42" s="1449"/>
      <c r="AA42" s="1448"/>
      <c r="AB42" s="1447"/>
      <c r="AC42" s="1448"/>
      <c r="AD42" s="1320"/>
      <c r="AE42" s="1320">
        <f t="shared" si="12"/>
        <v>46</v>
      </c>
      <c r="AF42" s="1320"/>
      <c r="AG42" s="1320"/>
      <c r="AH42" s="1320"/>
      <c r="AI42" s="1306"/>
      <c r="AJ42" s="1321"/>
    </row>
    <row r="43" spans="1:44" s="1467" customFormat="1" ht="16.2" thickBot="1" x14ac:dyDescent="0.35">
      <c r="A43" s="1400"/>
      <c r="B43" s="1401" t="s">
        <v>166</v>
      </c>
      <c r="C43" s="1345"/>
      <c r="D43" s="1345"/>
      <c r="E43" s="1345"/>
      <c r="F43" s="1346"/>
      <c r="G43" s="1347"/>
      <c r="H43" s="1460">
        <f>SUM(H32:H42)</f>
        <v>456</v>
      </c>
      <c r="I43" s="1461">
        <f>SUM(I32:I42)</f>
        <v>456</v>
      </c>
      <c r="J43" s="1462">
        <f>SUM(J32:J42)</f>
        <v>230</v>
      </c>
      <c r="K43" s="1462">
        <f>SUM(K32:K42)</f>
        <v>14</v>
      </c>
      <c r="L43" s="1463"/>
      <c r="M43" s="1464">
        <f>SUM(M32:M42)</f>
        <v>212</v>
      </c>
      <c r="N43" s="1461"/>
      <c r="O43" s="1463">
        <f t="shared" ref="O43:W43" si="22">SUM(O32:O42)</f>
        <v>0</v>
      </c>
      <c r="P43" s="1461">
        <f t="shared" si="22"/>
        <v>0</v>
      </c>
      <c r="Q43" s="1461">
        <f t="shared" si="22"/>
        <v>0</v>
      </c>
      <c r="R43" s="1461">
        <f t="shared" si="22"/>
        <v>0</v>
      </c>
      <c r="S43" s="1461">
        <f t="shared" si="22"/>
        <v>0</v>
      </c>
      <c r="T43" s="1461">
        <f t="shared" si="22"/>
        <v>12</v>
      </c>
      <c r="U43" s="1461">
        <f t="shared" si="22"/>
        <v>178</v>
      </c>
      <c r="V43" s="1461">
        <f t="shared" si="22"/>
        <v>18.5</v>
      </c>
      <c r="W43" s="1460">
        <f t="shared" si="22"/>
        <v>278</v>
      </c>
      <c r="X43" s="1349"/>
      <c r="Y43" s="1465"/>
      <c r="Z43" s="1348"/>
      <c r="AA43" s="1350"/>
      <c r="AB43" s="1349"/>
      <c r="AC43" s="1465"/>
      <c r="AD43" s="1307"/>
      <c r="AE43" s="1351">
        <f>SUM(AE32:AE42)</f>
        <v>456</v>
      </c>
      <c r="AF43" s="1466"/>
      <c r="AG43" s="1466"/>
      <c r="AH43" s="1466"/>
      <c r="AI43" s="1306"/>
      <c r="AJ43" s="1352"/>
    </row>
    <row r="44" spans="1:44" s="34" customFormat="1" ht="16.5" customHeight="1" thickBot="1" x14ac:dyDescent="0.35">
      <c r="A44" s="2021" t="s">
        <v>347</v>
      </c>
      <c r="B44" s="2022"/>
      <c r="C44" s="2022"/>
      <c r="D44" s="2022"/>
      <c r="E44" s="2022"/>
      <c r="F44" s="2022"/>
      <c r="G44" s="2022"/>
      <c r="H44" s="2022"/>
      <c r="I44" s="2022"/>
      <c r="J44" s="2022"/>
      <c r="K44" s="2022"/>
      <c r="L44" s="2022"/>
      <c r="M44" s="2022"/>
      <c r="N44" s="2022"/>
      <c r="O44" s="2022"/>
      <c r="P44" s="2024"/>
      <c r="Q44" s="2024"/>
      <c r="R44" s="2024"/>
      <c r="S44" s="2024"/>
      <c r="T44" s="2024"/>
      <c r="U44" s="2024"/>
      <c r="V44" s="2024"/>
      <c r="W44" s="2024"/>
      <c r="X44" s="2024"/>
      <c r="Y44" s="2024"/>
      <c r="Z44" s="2024"/>
      <c r="AA44" s="2024"/>
      <c r="AB44" s="2022"/>
      <c r="AC44" s="2023"/>
      <c r="AD44" s="1320"/>
      <c r="AE44" s="1305"/>
      <c r="AF44" s="1305"/>
      <c r="AG44" s="1305"/>
      <c r="AH44" s="1305"/>
      <c r="AI44" s="1306"/>
      <c r="AJ44" s="1321"/>
      <c r="AK44" s="32"/>
      <c r="AL44" s="32"/>
      <c r="AM44" s="32"/>
      <c r="AN44" s="32"/>
      <c r="AO44" s="32"/>
      <c r="AP44" s="32"/>
      <c r="AQ44" s="32"/>
      <c r="AR44" s="32"/>
    </row>
    <row r="45" spans="1:44" s="1467" customFormat="1" ht="31.95" customHeight="1" thickBot="1" x14ac:dyDescent="0.35">
      <c r="A45" s="1468" t="s">
        <v>348</v>
      </c>
      <c r="B45" s="1469" t="s">
        <v>349</v>
      </c>
      <c r="C45" s="1470"/>
      <c r="D45" s="1470"/>
      <c r="E45" s="1470"/>
      <c r="F45" s="1471"/>
      <c r="G45" s="1472"/>
      <c r="H45" s="1473">
        <f>I45+O45</f>
        <v>139</v>
      </c>
      <c r="I45" s="1474">
        <f>SUM(J45:M45)</f>
        <v>0</v>
      </c>
      <c r="J45" s="1475"/>
      <c r="K45" s="1476"/>
      <c r="L45" s="1477"/>
      <c r="M45" s="1478"/>
      <c r="N45" s="1479"/>
      <c r="O45" s="1480">
        <v>139</v>
      </c>
      <c r="P45" s="1481"/>
      <c r="Q45" s="1482"/>
      <c r="R45" s="1481"/>
      <c r="S45" s="1483"/>
      <c r="T45" s="1484"/>
      <c r="U45" s="1445">
        <v>70</v>
      </c>
      <c r="V45" s="1485"/>
      <c r="W45" s="1445">
        <v>69</v>
      </c>
      <c r="X45" s="1486"/>
      <c r="Y45" s="1487"/>
      <c r="Z45" s="1488"/>
      <c r="AA45" s="1489"/>
      <c r="AB45" s="1486"/>
      <c r="AC45" s="1489"/>
      <c r="AD45" s="1307"/>
      <c r="AE45" s="1490">
        <f>Q45+S45+U45+W45</f>
        <v>139</v>
      </c>
      <c r="AF45" s="1320"/>
      <c r="AG45" s="1320"/>
      <c r="AH45" s="1320"/>
      <c r="AI45" s="1306"/>
      <c r="AJ45" s="1491"/>
    </row>
    <row r="46" spans="1:44" s="1467" customFormat="1" ht="16.2" thickBot="1" x14ac:dyDescent="0.35">
      <c r="A46" s="1400"/>
      <c r="B46" s="1492" t="s">
        <v>166</v>
      </c>
      <c r="C46" s="1493"/>
      <c r="D46" s="1493"/>
      <c r="E46" s="1493"/>
      <c r="F46" s="1494"/>
      <c r="G46" s="1495"/>
      <c r="H46" s="1496">
        <f>SUM(H45)</f>
        <v>139</v>
      </c>
      <c r="I46" s="1496">
        <f t="shared" ref="I46:W46" si="23">SUM(I45)</f>
        <v>0</v>
      </c>
      <c r="J46" s="1496">
        <f t="shared" si="23"/>
        <v>0</v>
      </c>
      <c r="K46" s="1496">
        <f t="shared" si="23"/>
        <v>0</v>
      </c>
      <c r="L46" s="1496">
        <f t="shared" si="23"/>
        <v>0</v>
      </c>
      <c r="M46" s="1496">
        <f t="shared" si="23"/>
        <v>0</v>
      </c>
      <c r="N46" s="1496">
        <f t="shared" si="23"/>
        <v>0</v>
      </c>
      <c r="O46" s="1496">
        <f t="shared" si="23"/>
        <v>139</v>
      </c>
      <c r="P46" s="1496">
        <f t="shared" si="23"/>
        <v>0</v>
      </c>
      <c r="Q46" s="1496">
        <f t="shared" si="23"/>
        <v>0</v>
      </c>
      <c r="R46" s="1496">
        <f t="shared" si="23"/>
        <v>0</v>
      </c>
      <c r="S46" s="1496">
        <f t="shared" si="23"/>
        <v>0</v>
      </c>
      <c r="T46" s="1496">
        <f t="shared" si="23"/>
        <v>0</v>
      </c>
      <c r="U46" s="1496">
        <f t="shared" si="23"/>
        <v>70</v>
      </c>
      <c r="V46" s="1496">
        <f t="shared" si="23"/>
        <v>0</v>
      </c>
      <c r="W46" s="1496">
        <f t="shared" si="23"/>
        <v>69</v>
      </c>
      <c r="X46" s="1404"/>
      <c r="Y46" s="1345"/>
      <c r="Z46" s="1348"/>
      <c r="AA46" s="1497"/>
      <c r="AB46" s="1404"/>
      <c r="AC46" s="1465"/>
      <c r="AD46" s="1307"/>
      <c r="AE46" s="1466"/>
      <c r="AF46" s="1466"/>
      <c r="AG46" s="1466"/>
      <c r="AH46" s="1466"/>
      <c r="AJ46" s="1352"/>
    </row>
    <row r="47" spans="1:44" s="34" customFormat="1" ht="26.25" customHeight="1" thickBot="1" x14ac:dyDescent="0.35">
      <c r="A47" s="1498"/>
      <c r="B47" s="1499" t="s">
        <v>350</v>
      </c>
      <c r="C47" s="1500"/>
      <c r="D47" s="1501"/>
      <c r="E47" s="1501"/>
      <c r="F47" s="1502"/>
      <c r="G47" s="1503"/>
      <c r="H47" s="1504">
        <f t="shared" ref="H47:W47" si="24">H25+H30+H43+H46</f>
        <v>2660</v>
      </c>
      <c r="I47" s="1504">
        <f t="shared" si="24"/>
        <v>2521</v>
      </c>
      <c r="J47" s="1504">
        <f t="shared" si="24"/>
        <v>1200</v>
      </c>
      <c r="K47" s="1504">
        <f t="shared" si="24"/>
        <v>52</v>
      </c>
      <c r="L47" s="1504">
        <f t="shared" si="24"/>
        <v>0</v>
      </c>
      <c r="M47" s="1504">
        <f t="shared" si="24"/>
        <v>1269</v>
      </c>
      <c r="N47" s="1504">
        <f t="shared" si="24"/>
        <v>0</v>
      </c>
      <c r="O47" s="1504">
        <f t="shared" si="24"/>
        <v>139</v>
      </c>
      <c r="P47" s="1505">
        <f t="shared" si="24"/>
        <v>30</v>
      </c>
      <c r="Q47" s="1504">
        <f t="shared" si="24"/>
        <v>566</v>
      </c>
      <c r="R47" s="1505">
        <f t="shared" si="24"/>
        <v>31</v>
      </c>
      <c r="S47" s="1504">
        <f t="shared" si="24"/>
        <v>690</v>
      </c>
      <c r="T47" s="1505">
        <f t="shared" si="24"/>
        <v>40.5</v>
      </c>
      <c r="U47" s="1504">
        <f t="shared" si="24"/>
        <v>690</v>
      </c>
      <c r="V47" s="1505">
        <f t="shared" si="24"/>
        <v>40.5</v>
      </c>
      <c r="W47" s="1504">
        <f t="shared" si="24"/>
        <v>714</v>
      </c>
      <c r="X47" s="1506"/>
      <c r="Y47" s="1507"/>
      <c r="Z47" s="1501"/>
      <c r="AA47" s="1504"/>
      <c r="AB47" s="1506"/>
      <c r="AC47" s="1609"/>
      <c r="AD47" s="1508"/>
      <c r="AE47" s="1509">
        <f>AE25+AE30+AE43+AE45</f>
        <v>2660</v>
      </c>
      <c r="AF47" s="1307"/>
      <c r="AG47" s="1306">
        <f>2660-H47</f>
        <v>0</v>
      </c>
      <c r="AH47" s="1307"/>
      <c r="AI47" s="1306"/>
      <c r="AJ47" s="32"/>
    </row>
    <row r="48" spans="1:44" s="1522" customFormat="1" ht="18.600000000000001" thickBot="1" x14ac:dyDescent="0.4">
      <c r="A48" s="1510"/>
      <c r="B48" s="1511" t="s">
        <v>351</v>
      </c>
      <c r="C48" s="1512"/>
      <c r="D48" s="1512"/>
      <c r="E48" s="1512"/>
      <c r="F48" s="1513"/>
      <c r="G48" s="1514"/>
      <c r="H48" s="1515"/>
      <c r="I48" s="1516"/>
      <c r="J48" s="1517"/>
      <c r="K48" s="1512"/>
      <c r="L48" s="1513"/>
      <c r="M48" s="1513"/>
      <c r="N48" s="1518"/>
      <c r="O48" s="1514"/>
      <c r="P48" s="1519" t="s">
        <v>352</v>
      </c>
      <c r="Q48" s="1519"/>
      <c r="R48" s="1519" t="s">
        <v>352</v>
      </c>
      <c r="S48" s="1519"/>
      <c r="T48" s="1519" t="s">
        <v>352</v>
      </c>
      <c r="U48" s="1519"/>
      <c r="V48" s="1519" t="s">
        <v>352</v>
      </c>
      <c r="W48" s="1519"/>
      <c r="X48" s="1516"/>
      <c r="Y48" s="1518"/>
      <c r="Z48" s="1512"/>
      <c r="AA48" s="1515"/>
      <c r="AB48" s="1516"/>
      <c r="AC48" s="1515"/>
      <c r="AD48" s="1520"/>
      <c r="AE48" s="1466"/>
      <c r="AF48" s="1466"/>
      <c r="AG48" s="1466"/>
      <c r="AH48" s="1466"/>
      <c r="AI48" s="1306"/>
      <c r="AJ48" s="32"/>
      <c r="AK48" s="1521"/>
    </row>
    <row r="49" spans="1:40" s="34" customFormat="1" ht="30.6" customHeight="1" thickBot="1" x14ac:dyDescent="0.35">
      <c r="A49" s="2025" t="s">
        <v>353</v>
      </c>
      <c r="B49" s="2026"/>
      <c r="C49" s="2026"/>
      <c r="D49" s="2026"/>
      <c r="E49" s="2026"/>
      <c r="F49" s="2026"/>
      <c r="G49" s="2026"/>
      <c r="H49" s="2026"/>
      <c r="I49" s="2026"/>
      <c r="J49" s="2026"/>
      <c r="K49" s="2026"/>
      <c r="L49" s="2026"/>
      <c r="M49" s="2026"/>
      <c r="N49" s="2026"/>
      <c r="O49" s="2026"/>
      <c r="P49" s="2026"/>
      <c r="Q49" s="2026"/>
      <c r="R49" s="2026"/>
      <c r="S49" s="2026"/>
      <c r="T49" s="2026"/>
      <c r="U49" s="2026"/>
      <c r="V49" s="2026"/>
      <c r="W49" s="2026"/>
      <c r="X49" s="2026"/>
      <c r="Y49" s="2026"/>
      <c r="Z49" s="2026"/>
      <c r="AA49" s="2026"/>
      <c r="AB49" s="2026"/>
      <c r="AC49" s="2027"/>
      <c r="AD49" s="1320"/>
      <c r="AF49" s="1523"/>
      <c r="AG49" s="32"/>
      <c r="AH49" s="32"/>
      <c r="AI49" s="33"/>
      <c r="AJ49" s="32"/>
    </row>
    <row r="50" spans="1:40" s="1524" customFormat="1" ht="21" customHeight="1" thickBot="1" x14ac:dyDescent="0.35">
      <c r="A50" s="1735" t="s">
        <v>260</v>
      </c>
      <c r="B50" s="1736"/>
      <c r="C50" s="1736"/>
      <c r="D50" s="1736"/>
      <c r="E50" s="1736"/>
      <c r="F50" s="1736"/>
      <c r="G50" s="1736"/>
      <c r="H50" s="1736"/>
      <c r="I50" s="1736"/>
      <c r="J50" s="1736"/>
      <c r="K50" s="1736"/>
      <c r="L50" s="1736"/>
      <c r="M50" s="1736"/>
      <c r="N50" s="1736"/>
      <c r="O50" s="1736"/>
      <c r="P50" s="1736"/>
      <c r="Q50" s="1736"/>
      <c r="R50" s="1736"/>
      <c r="S50" s="1736"/>
      <c r="T50" s="1736"/>
      <c r="U50" s="1736"/>
      <c r="V50" s="1736"/>
      <c r="W50" s="1736"/>
      <c r="X50" s="1736"/>
      <c r="Y50" s="1736"/>
      <c r="Z50" s="1736"/>
      <c r="AA50" s="1736"/>
      <c r="AB50" s="1736"/>
      <c r="AC50" s="1737"/>
      <c r="AD50" s="143"/>
      <c r="AE50" s="8"/>
      <c r="AF50" s="8"/>
      <c r="AG50" s="9"/>
      <c r="AH50" s="9"/>
      <c r="AI50" s="10"/>
      <c r="AJ50" s="9"/>
      <c r="AK50" s="9"/>
      <c r="AL50" s="9"/>
      <c r="AM50" s="9"/>
      <c r="AN50" s="9"/>
    </row>
    <row r="51" spans="1:40" s="1524" customFormat="1" ht="21.75" customHeight="1" thickBot="1" x14ac:dyDescent="0.35">
      <c r="A51" s="1735" t="s">
        <v>261</v>
      </c>
      <c r="B51" s="1738"/>
      <c r="C51" s="1738"/>
      <c r="D51" s="1738"/>
      <c r="E51" s="1738"/>
      <c r="F51" s="1738"/>
      <c r="G51" s="1738"/>
      <c r="H51" s="1738"/>
      <c r="I51" s="1738"/>
      <c r="J51" s="1738"/>
      <c r="K51" s="1738"/>
      <c r="L51" s="1738"/>
      <c r="M51" s="1738"/>
      <c r="N51" s="1738"/>
      <c r="O51" s="1738"/>
      <c r="P51" s="1738"/>
      <c r="Q51" s="1738"/>
      <c r="R51" s="1738"/>
      <c r="S51" s="1738"/>
      <c r="T51" s="1738"/>
      <c r="U51" s="1738"/>
      <c r="V51" s="1738"/>
      <c r="W51" s="1738"/>
      <c r="X51" s="1738"/>
      <c r="Y51" s="1738"/>
      <c r="Z51" s="1738"/>
      <c r="AA51" s="1738"/>
      <c r="AB51" s="1738"/>
      <c r="AC51" s="1739"/>
      <c r="AD51" s="148"/>
      <c r="AE51" s="11"/>
      <c r="AF51" s="11"/>
      <c r="AG51" s="1559" t="s">
        <v>24</v>
      </c>
      <c r="AH51" s="1559" t="s">
        <v>25</v>
      </c>
      <c r="AI51" s="1559" t="s">
        <v>26</v>
      </c>
      <c r="AJ51" s="1559" t="s">
        <v>357</v>
      </c>
      <c r="AK51" s="1559" t="s">
        <v>358</v>
      </c>
      <c r="AL51" s="11"/>
      <c r="AM51" s="11"/>
      <c r="AN51" s="11"/>
    </row>
    <row r="52" spans="1:40" s="1524" customFormat="1" ht="36" x14ac:dyDescent="0.3">
      <c r="A52" s="776" t="s">
        <v>27</v>
      </c>
      <c r="B52" s="842" t="s">
        <v>190</v>
      </c>
      <c r="C52" s="391"/>
      <c r="D52" s="323">
        <v>3</v>
      </c>
      <c r="E52" s="324"/>
      <c r="F52" s="325"/>
      <c r="G52" s="326">
        <v>4</v>
      </c>
      <c r="H52" s="327">
        <f t="shared" ref="H52:H63" si="25">G52*30</f>
        <v>120</v>
      </c>
      <c r="I52" s="328">
        <f t="shared" ref="I52:I63" si="26">SUM(J52:M52)</f>
        <v>44</v>
      </c>
      <c r="J52" s="329">
        <v>30</v>
      </c>
      <c r="K52" s="329"/>
      <c r="L52" s="330"/>
      <c r="M52" s="330">
        <v>14</v>
      </c>
      <c r="N52" s="331"/>
      <c r="O52" s="332">
        <f t="shared" ref="O52:O63" si="27">H52-I52-N52</f>
        <v>76</v>
      </c>
      <c r="P52" s="1574"/>
      <c r="Q52" s="1574"/>
      <c r="R52" s="1574"/>
      <c r="S52" s="1575"/>
      <c r="T52" s="333"/>
      <c r="U52" s="334" t="s">
        <v>279</v>
      </c>
      <c r="V52" s="335"/>
      <c r="W52" s="336"/>
      <c r="X52" s="333"/>
      <c r="Y52" s="336"/>
      <c r="Z52" s="337"/>
      <c r="AA52" s="338"/>
      <c r="AB52" s="339"/>
      <c r="AC52" s="336"/>
      <c r="AD52" s="340"/>
      <c r="AE52" s="13">
        <f t="shared" ref="AE52:AE63" si="28">I52/H52</f>
        <v>0.36666666666666664</v>
      </c>
      <c r="AF52" s="13" t="str">
        <f t="shared" ref="AF52:AF63" si="29">IF(AE52&gt;50%,AE52,"")</f>
        <v/>
      </c>
      <c r="AG52" s="126">
        <v>4</v>
      </c>
      <c r="AH52" s="126"/>
      <c r="AI52" s="126"/>
      <c r="AJ52" s="126"/>
      <c r="AK52" s="126"/>
      <c r="AL52" s="14"/>
      <c r="AM52" s="14"/>
      <c r="AN52" s="14"/>
    </row>
    <row r="53" spans="1:40" s="1524" customFormat="1" ht="33.6" customHeight="1" x14ac:dyDescent="0.3">
      <c r="A53" s="361" t="s">
        <v>28</v>
      </c>
      <c r="B53" s="850" t="s">
        <v>29</v>
      </c>
      <c r="C53" s="846">
        <v>3</v>
      </c>
      <c r="D53" s="342"/>
      <c r="E53" s="323"/>
      <c r="F53" s="343"/>
      <c r="G53" s="344">
        <v>4</v>
      </c>
      <c r="H53" s="345">
        <f t="shared" si="25"/>
        <v>120</v>
      </c>
      <c r="I53" s="346">
        <f t="shared" si="26"/>
        <v>44</v>
      </c>
      <c r="J53" s="347">
        <v>14</v>
      </c>
      <c r="K53" s="347"/>
      <c r="L53" s="348"/>
      <c r="M53" s="348">
        <v>30</v>
      </c>
      <c r="N53" s="349">
        <v>30</v>
      </c>
      <c r="O53" s="350">
        <f t="shared" si="27"/>
        <v>46</v>
      </c>
      <c r="P53" s="1576"/>
      <c r="Q53" s="1576"/>
      <c r="R53" s="1576"/>
      <c r="S53" s="1577"/>
      <c r="T53" s="351"/>
      <c r="U53" s="395" t="s">
        <v>279</v>
      </c>
      <c r="V53" s="353"/>
      <c r="W53" s="354"/>
      <c r="X53" s="351"/>
      <c r="Y53" s="356"/>
      <c r="Z53" s="357"/>
      <c r="AA53" s="358"/>
      <c r="AB53" s="355"/>
      <c r="AC53" s="359"/>
      <c r="AD53" s="360"/>
      <c r="AE53" s="13">
        <f t="shared" si="28"/>
        <v>0.36666666666666664</v>
      </c>
      <c r="AF53" s="13" t="str">
        <f t="shared" si="29"/>
        <v/>
      </c>
      <c r="AG53" s="126">
        <v>4</v>
      </c>
      <c r="AH53" s="126"/>
      <c r="AI53" s="126"/>
      <c r="AJ53" s="126"/>
      <c r="AK53" s="126"/>
      <c r="AL53" s="16"/>
      <c r="AM53" s="16"/>
      <c r="AN53" s="16"/>
    </row>
    <row r="54" spans="1:40" s="1527" customFormat="1" ht="32.4" customHeight="1" x14ac:dyDescent="0.3">
      <c r="A54" s="361" t="s">
        <v>30</v>
      </c>
      <c r="B54" s="1550" t="s">
        <v>359</v>
      </c>
      <c r="C54" s="362">
        <v>3</v>
      </c>
      <c r="D54" s="363"/>
      <c r="E54" s="362"/>
      <c r="F54" s="364"/>
      <c r="G54" s="365">
        <v>4</v>
      </c>
      <c r="H54" s="366">
        <f t="shared" si="25"/>
        <v>120</v>
      </c>
      <c r="I54" s="367">
        <f t="shared" si="26"/>
        <v>46</v>
      </c>
      <c r="J54" s="368">
        <v>22</v>
      </c>
      <c r="K54" s="368">
        <v>16</v>
      </c>
      <c r="L54" s="369"/>
      <c r="M54" s="369">
        <v>8</v>
      </c>
      <c r="N54" s="370">
        <v>30</v>
      </c>
      <c r="O54" s="350">
        <f t="shared" si="27"/>
        <v>44</v>
      </c>
      <c r="P54" s="1578"/>
      <c r="Q54" s="1578"/>
      <c r="R54" s="1578"/>
      <c r="S54" s="1579"/>
      <c r="T54" s="371"/>
      <c r="U54" s="796" t="s">
        <v>279</v>
      </c>
      <c r="V54" s="373"/>
      <c r="W54" s="374"/>
      <c r="X54" s="1554"/>
      <c r="Y54" s="374"/>
      <c r="Z54" s="373"/>
      <c r="AA54" s="374"/>
      <c r="AB54" s="375"/>
      <c r="AC54" s="376"/>
      <c r="AD54" s="377"/>
      <c r="AE54" s="13">
        <f t="shared" si="28"/>
        <v>0.38333333333333336</v>
      </c>
      <c r="AF54" s="13" t="str">
        <f t="shared" si="29"/>
        <v/>
      </c>
      <c r="AG54" s="126">
        <v>4</v>
      </c>
      <c r="AH54" s="127"/>
      <c r="AI54" s="126"/>
      <c r="AJ54" s="126"/>
      <c r="AK54" s="126"/>
      <c r="AL54" s="14"/>
      <c r="AM54" s="14"/>
      <c r="AN54" s="14"/>
    </row>
    <row r="55" spans="1:40" s="1524" customFormat="1" ht="18" x14ac:dyDescent="0.3">
      <c r="A55" s="361" t="s">
        <v>32</v>
      </c>
      <c r="B55" s="843" t="s">
        <v>223</v>
      </c>
      <c r="C55" s="847"/>
      <c r="D55" s="1033" t="s">
        <v>356</v>
      </c>
      <c r="E55" s="379"/>
      <c r="F55" s="380"/>
      <c r="G55" s="381">
        <v>3</v>
      </c>
      <c r="H55" s="382">
        <f t="shared" si="25"/>
        <v>90</v>
      </c>
      <c r="I55" s="367">
        <f t="shared" si="26"/>
        <v>60</v>
      </c>
      <c r="J55" s="383">
        <v>36</v>
      </c>
      <c r="K55" s="384"/>
      <c r="L55" s="385"/>
      <c r="M55" s="386">
        <v>24</v>
      </c>
      <c r="N55" s="387"/>
      <c r="O55" s="388">
        <f t="shared" si="27"/>
        <v>30</v>
      </c>
      <c r="P55" s="1576"/>
      <c r="Q55" s="1576"/>
      <c r="R55" s="1576"/>
      <c r="S55" s="1577"/>
      <c r="T55" s="1552"/>
      <c r="U55" s="1553"/>
      <c r="V55" s="391"/>
      <c r="W55" s="392"/>
      <c r="X55" s="389">
        <v>4</v>
      </c>
      <c r="Y55" s="787" t="s">
        <v>278</v>
      </c>
      <c r="Z55" s="393"/>
      <c r="AA55" s="394"/>
      <c r="AB55" s="391"/>
      <c r="AC55" s="395"/>
      <c r="AD55" s="340"/>
      <c r="AE55" s="13">
        <f t="shared" si="28"/>
        <v>0.66666666666666663</v>
      </c>
      <c r="AF55" s="13">
        <f t="shared" si="29"/>
        <v>0.66666666666666663</v>
      </c>
      <c r="AG55" s="126"/>
      <c r="AH55" s="126"/>
      <c r="AI55" s="1551">
        <v>3</v>
      </c>
      <c r="AJ55" s="126"/>
      <c r="AK55" s="126"/>
      <c r="AL55" s="14"/>
      <c r="AM55" s="14"/>
      <c r="AN55" s="14"/>
    </row>
    <row r="56" spans="1:40" s="1524" customFormat="1" ht="18" x14ac:dyDescent="0.3">
      <c r="A56" s="361" t="s">
        <v>34</v>
      </c>
      <c r="B56" s="853" t="s">
        <v>355</v>
      </c>
      <c r="C56" s="391">
        <v>4</v>
      </c>
      <c r="D56" s="323">
        <v>3</v>
      </c>
      <c r="E56" s="323"/>
      <c r="F56" s="343"/>
      <c r="G56" s="344">
        <v>4</v>
      </c>
      <c r="H56" s="345">
        <f t="shared" si="25"/>
        <v>120</v>
      </c>
      <c r="I56" s="346">
        <f t="shared" si="26"/>
        <v>44</v>
      </c>
      <c r="J56" s="347">
        <v>14</v>
      </c>
      <c r="K56" s="347"/>
      <c r="L56" s="348"/>
      <c r="M56" s="348">
        <v>30</v>
      </c>
      <c r="N56" s="349">
        <v>30</v>
      </c>
      <c r="O56" s="350">
        <f t="shared" si="27"/>
        <v>46</v>
      </c>
      <c r="P56" s="1576"/>
      <c r="Q56" s="1576"/>
      <c r="R56" s="1576"/>
      <c r="S56" s="1577"/>
      <c r="T56" s="396"/>
      <c r="U56" s="390" t="s">
        <v>281</v>
      </c>
      <c r="V56" s="391"/>
      <c r="W56" s="795" t="s">
        <v>281</v>
      </c>
      <c r="X56" s="396"/>
      <c r="Y56" s="392"/>
      <c r="Z56" s="393"/>
      <c r="AA56" s="394"/>
      <c r="AB56" s="391"/>
      <c r="AC56" s="395"/>
      <c r="AD56" s="340"/>
      <c r="AE56" s="13">
        <f t="shared" si="28"/>
        <v>0.36666666666666664</v>
      </c>
      <c r="AF56" s="13" t="str">
        <f t="shared" si="29"/>
        <v/>
      </c>
      <c r="AG56" s="126">
        <v>2</v>
      </c>
      <c r="AH56" s="126">
        <v>2</v>
      </c>
      <c r="AI56" s="126"/>
      <c r="AJ56" s="126"/>
      <c r="AK56" s="126"/>
      <c r="AL56" s="14"/>
      <c r="AM56" s="14"/>
      <c r="AN56" s="14"/>
    </row>
    <row r="57" spans="1:40" s="1524" customFormat="1" ht="61.8" customHeight="1" x14ac:dyDescent="0.3">
      <c r="A57" s="361" t="s">
        <v>36</v>
      </c>
      <c r="B57" s="854" t="s">
        <v>354</v>
      </c>
      <c r="C57" s="848"/>
      <c r="D57" s="397">
        <v>4</v>
      </c>
      <c r="E57" s="323"/>
      <c r="F57" s="343"/>
      <c r="G57" s="344">
        <v>4</v>
      </c>
      <c r="H57" s="345">
        <f t="shared" si="25"/>
        <v>120</v>
      </c>
      <c r="I57" s="346">
        <f t="shared" si="26"/>
        <v>44</v>
      </c>
      <c r="J57" s="347">
        <v>16</v>
      </c>
      <c r="K57" s="347"/>
      <c r="L57" s="348"/>
      <c r="M57" s="348">
        <v>28</v>
      </c>
      <c r="N57" s="349"/>
      <c r="O57" s="350">
        <f t="shared" si="27"/>
        <v>76</v>
      </c>
      <c r="P57" s="1576"/>
      <c r="Q57" s="1576"/>
      <c r="R57" s="1576"/>
      <c r="S57" s="1577"/>
      <c r="T57" s="396"/>
      <c r="U57" s="390"/>
      <c r="V57" s="391"/>
      <c r="W57" s="395" t="s">
        <v>279</v>
      </c>
      <c r="X57" s="396"/>
      <c r="Y57" s="392"/>
      <c r="Z57" s="393"/>
      <c r="AA57" s="394"/>
      <c r="AB57" s="391"/>
      <c r="AC57" s="395"/>
      <c r="AD57" s="340"/>
      <c r="AE57" s="13">
        <f t="shared" si="28"/>
        <v>0.36666666666666664</v>
      </c>
      <c r="AF57" s="13" t="str">
        <f t="shared" si="29"/>
        <v/>
      </c>
      <c r="AG57" s="126"/>
      <c r="AH57" s="126">
        <v>4</v>
      </c>
      <c r="AI57" s="126"/>
      <c r="AJ57" s="126"/>
      <c r="AK57" s="126"/>
      <c r="AL57" s="14"/>
      <c r="AM57" s="14"/>
      <c r="AN57" s="14"/>
    </row>
    <row r="58" spans="1:40" s="1524" customFormat="1" ht="42.6" customHeight="1" x14ac:dyDescent="0.3">
      <c r="A58" s="361" t="s">
        <v>38</v>
      </c>
      <c r="B58" s="855" t="s">
        <v>35</v>
      </c>
      <c r="C58" s="849"/>
      <c r="D58" s="341">
        <v>4</v>
      </c>
      <c r="E58" s="398"/>
      <c r="F58" s="399"/>
      <c r="G58" s="400">
        <v>3</v>
      </c>
      <c r="H58" s="345">
        <f t="shared" si="25"/>
        <v>90</v>
      </c>
      <c r="I58" s="346">
        <f t="shared" si="26"/>
        <v>30</v>
      </c>
      <c r="J58" s="401">
        <v>16</v>
      </c>
      <c r="K58" s="401"/>
      <c r="L58" s="402"/>
      <c r="M58" s="402">
        <v>14</v>
      </c>
      <c r="N58" s="403"/>
      <c r="O58" s="350">
        <f t="shared" si="27"/>
        <v>60</v>
      </c>
      <c r="P58" s="1576"/>
      <c r="Q58" s="1576"/>
      <c r="R58" s="1576"/>
      <c r="S58" s="1577"/>
      <c r="T58" s="351"/>
      <c r="U58" s="352"/>
      <c r="V58" s="357"/>
      <c r="W58" s="395" t="s">
        <v>278</v>
      </c>
      <c r="X58" s="351"/>
      <c r="Y58" s="356"/>
      <c r="Z58" s="357"/>
      <c r="AA58" s="358"/>
      <c r="AB58" s="355"/>
      <c r="AC58" s="359"/>
      <c r="AD58" s="360"/>
      <c r="AE58" s="13">
        <f t="shared" si="28"/>
        <v>0.33333333333333331</v>
      </c>
      <c r="AF58" s="13" t="str">
        <f t="shared" si="29"/>
        <v/>
      </c>
      <c r="AG58" s="126"/>
      <c r="AH58" s="126">
        <v>3</v>
      </c>
      <c r="AI58" s="126"/>
      <c r="AJ58" s="126"/>
      <c r="AK58" s="126"/>
      <c r="AL58" s="16"/>
      <c r="AM58" s="16"/>
      <c r="AN58" s="16"/>
    </row>
    <row r="59" spans="1:40" s="1524" customFormat="1" ht="18" x14ac:dyDescent="0.3">
      <c r="A59" s="361" t="s">
        <v>40</v>
      </c>
      <c r="B59" s="850" t="s">
        <v>37</v>
      </c>
      <c r="C59" s="498"/>
      <c r="D59" s="404">
        <v>4</v>
      </c>
      <c r="E59" s="405"/>
      <c r="F59" s="406"/>
      <c r="G59" s="407">
        <v>3</v>
      </c>
      <c r="H59" s="408">
        <f t="shared" si="25"/>
        <v>90</v>
      </c>
      <c r="I59" s="409">
        <f t="shared" si="26"/>
        <v>30</v>
      </c>
      <c r="J59" s="410">
        <v>16</v>
      </c>
      <c r="K59" s="410"/>
      <c r="L59" s="411"/>
      <c r="M59" s="411">
        <v>14</v>
      </c>
      <c r="N59" s="349"/>
      <c r="O59" s="350">
        <f t="shared" si="27"/>
        <v>60</v>
      </c>
      <c r="P59" s="1580"/>
      <c r="Q59" s="1580"/>
      <c r="R59" s="1580"/>
      <c r="S59" s="1581"/>
      <c r="T59" s="412"/>
      <c r="U59" s="413"/>
      <c r="V59" s="414"/>
      <c r="W59" s="395" t="s">
        <v>278</v>
      </c>
      <c r="X59" s="1555"/>
      <c r="Y59" s="416"/>
      <c r="Z59" s="417"/>
      <c r="AA59" s="418"/>
      <c r="AB59" s="415"/>
      <c r="AC59" s="419"/>
      <c r="AD59" s="420"/>
      <c r="AE59" s="13">
        <f t="shared" si="28"/>
        <v>0.33333333333333331</v>
      </c>
      <c r="AF59" s="13" t="str">
        <f t="shared" si="29"/>
        <v/>
      </c>
      <c r="AG59" s="126"/>
      <c r="AH59" s="126">
        <v>3</v>
      </c>
      <c r="AI59" s="126"/>
      <c r="AJ59" s="126"/>
      <c r="AK59" s="126"/>
      <c r="AL59" s="16"/>
      <c r="AM59" s="16"/>
      <c r="AN59" s="16"/>
    </row>
    <row r="60" spans="1:40" s="1524" customFormat="1" ht="18" x14ac:dyDescent="0.3">
      <c r="A60" s="361" t="s">
        <v>41</v>
      </c>
      <c r="B60" s="856" t="s">
        <v>39</v>
      </c>
      <c r="C60" s="421"/>
      <c r="D60" s="422">
        <v>4</v>
      </c>
      <c r="E60" s="421"/>
      <c r="F60" s="423"/>
      <c r="G60" s="424">
        <v>3</v>
      </c>
      <c r="H60" s="425">
        <f t="shared" si="25"/>
        <v>90</v>
      </c>
      <c r="I60" s="426">
        <f t="shared" si="26"/>
        <v>30</v>
      </c>
      <c r="J60" s="427">
        <v>16</v>
      </c>
      <c r="K60" s="427"/>
      <c r="L60" s="428"/>
      <c r="M60" s="428">
        <v>14</v>
      </c>
      <c r="N60" s="429"/>
      <c r="O60" s="350">
        <f t="shared" si="27"/>
        <v>60</v>
      </c>
      <c r="P60" s="1576"/>
      <c r="Q60" s="1576"/>
      <c r="R60" s="1576"/>
      <c r="S60" s="1577"/>
      <c r="T60" s="430"/>
      <c r="U60" s="431"/>
      <c r="V60" s="432"/>
      <c r="W60" s="390" t="s">
        <v>278</v>
      </c>
      <c r="X60" s="430"/>
      <c r="Y60" s="431"/>
      <c r="Z60" s="434"/>
      <c r="AA60" s="431"/>
      <c r="AB60" s="434"/>
      <c r="AC60" s="435"/>
      <c r="AD60" s="436"/>
      <c r="AE60" s="13">
        <f t="shared" si="28"/>
        <v>0.33333333333333331</v>
      </c>
      <c r="AF60" s="13" t="str">
        <f t="shared" si="29"/>
        <v/>
      </c>
      <c r="AG60" s="126"/>
      <c r="AH60" s="126">
        <v>3</v>
      </c>
      <c r="AI60" s="126"/>
      <c r="AJ60" s="126"/>
      <c r="AK60" s="126"/>
      <c r="AL60" s="16"/>
      <c r="AM60" s="16"/>
      <c r="AN60" s="16"/>
    </row>
    <row r="61" spans="1:40" s="1524" customFormat="1" ht="36" x14ac:dyDescent="0.3">
      <c r="A61" s="361" t="s">
        <v>43</v>
      </c>
      <c r="B61" s="850" t="s">
        <v>42</v>
      </c>
      <c r="C61" s="438">
        <v>6</v>
      </c>
      <c r="D61" s="437">
        <v>4.5</v>
      </c>
      <c r="E61" s="323"/>
      <c r="F61" s="343"/>
      <c r="G61" s="344">
        <v>6</v>
      </c>
      <c r="H61" s="345">
        <f>G61*30</f>
        <v>180</v>
      </c>
      <c r="I61" s="346">
        <f t="shared" si="26"/>
        <v>88</v>
      </c>
      <c r="J61" s="347"/>
      <c r="K61" s="347"/>
      <c r="L61" s="348"/>
      <c r="M61" s="348">
        <v>88</v>
      </c>
      <c r="N61" s="349">
        <v>30</v>
      </c>
      <c r="O61" s="350">
        <f t="shared" si="27"/>
        <v>62</v>
      </c>
      <c r="P61" s="1576"/>
      <c r="Q61" s="1576"/>
      <c r="R61" s="1576"/>
      <c r="S61" s="1577"/>
      <c r="T61" s="396"/>
      <c r="U61" s="390"/>
      <c r="V61" s="438"/>
      <c r="W61" s="390" t="s">
        <v>281</v>
      </c>
      <c r="X61" s="1556">
        <v>2</v>
      </c>
      <c r="Y61" s="392" t="s">
        <v>281</v>
      </c>
      <c r="Z61" s="439">
        <v>2</v>
      </c>
      <c r="AA61" s="390" t="s">
        <v>281</v>
      </c>
      <c r="AB61" s="391"/>
      <c r="AC61" s="392"/>
      <c r="AD61" s="340"/>
      <c r="AE61" s="13">
        <f t="shared" si="28"/>
        <v>0.48888888888888887</v>
      </c>
      <c r="AF61" s="13" t="str">
        <f t="shared" si="29"/>
        <v/>
      </c>
      <c r="AG61" s="126"/>
      <c r="AH61" s="133">
        <v>2</v>
      </c>
      <c r="AI61" s="133">
        <v>2</v>
      </c>
      <c r="AJ61" s="133">
        <v>2</v>
      </c>
      <c r="AK61" s="126"/>
      <c r="AL61" s="14"/>
      <c r="AM61" s="14"/>
      <c r="AN61" s="14"/>
    </row>
    <row r="62" spans="1:40" s="1527" customFormat="1" ht="15.6" customHeight="1" x14ac:dyDescent="0.3">
      <c r="A62" s="777" t="s">
        <v>44</v>
      </c>
      <c r="B62" s="857" t="s">
        <v>275</v>
      </c>
      <c r="C62" s="847"/>
      <c r="D62" s="1033">
        <v>3</v>
      </c>
      <c r="E62" s="441"/>
      <c r="F62" s="442"/>
      <c r="G62" s="407">
        <v>3</v>
      </c>
      <c r="H62" s="345">
        <f>G62*30</f>
        <v>90</v>
      </c>
      <c r="I62" s="367">
        <f t="shared" si="26"/>
        <v>30</v>
      </c>
      <c r="J62" s="347">
        <v>16</v>
      </c>
      <c r="K62" s="443"/>
      <c r="L62" s="444"/>
      <c r="M62" s="348">
        <v>14</v>
      </c>
      <c r="N62" s="403"/>
      <c r="O62" s="350">
        <f t="shared" si="27"/>
        <v>60</v>
      </c>
      <c r="P62" s="1576"/>
      <c r="Q62" s="1576"/>
      <c r="R62" s="1576"/>
      <c r="S62" s="1577"/>
      <c r="T62" s="389"/>
      <c r="U62" s="787" t="s">
        <v>278</v>
      </c>
      <c r="V62" s="391"/>
      <c r="W62" s="392"/>
      <c r="X62" s="1557"/>
      <c r="Y62" s="1558"/>
      <c r="Z62" s="393"/>
      <c r="AA62" s="394"/>
      <c r="AB62" s="391"/>
      <c r="AC62" s="395"/>
      <c r="AD62" s="340"/>
      <c r="AE62" s="13">
        <f t="shared" si="28"/>
        <v>0.33333333333333331</v>
      </c>
      <c r="AF62" s="13" t="str">
        <f t="shared" si="29"/>
        <v/>
      </c>
      <c r="AG62" s="1551">
        <v>3</v>
      </c>
      <c r="AH62" s="126"/>
      <c r="AI62" s="126"/>
      <c r="AJ62" s="126"/>
      <c r="AK62" s="126"/>
      <c r="AL62" s="14"/>
      <c r="AM62" s="14"/>
      <c r="AN62" s="14"/>
    </row>
    <row r="63" spans="1:40" s="1527" customFormat="1" ht="42.6" customHeight="1" thickBot="1" x14ac:dyDescent="0.35">
      <c r="A63" s="440" t="s">
        <v>177</v>
      </c>
      <c r="B63" s="858" t="s">
        <v>45</v>
      </c>
      <c r="C63" s="445"/>
      <c r="D63" s="446">
        <v>7</v>
      </c>
      <c r="E63" s="447"/>
      <c r="F63" s="448"/>
      <c r="G63" s="449">
        <v>3</v>
      </c>
      <c r="H63" s="450">
        <f t="shared" si="25"/>
        <v>90</v>
      </c>
      <c r="I63" s="451">
        <f t="shared" si="26"/>
        <v>30</v>
      </c>
      <c r="J63" s="443">
        <v>16</v>
      </c>
      <c r="K63" s="443"/>
      <c r="L63" s="444"/>
      <c r="M63" s="444">
        <v>14</v>
      </c>
      <c r="N63" s="452"/>
      <c r="O63" s="453">
        <f t="shared" si="27"/>
        <v>60</v>
      </c>
      <c r="P63" s="1582"/>
      <c r="Q63" s="1582"/>
      <c r="R63" s="1582"/>
      <c r="S63" s="1583"/>
      <c r="T63" s="454"/>
      <c r="U63" s="455"/>
      <c r="V63" s="456"/>
      <c r="W63" s="457"/>
      <c r="X63" s="454"/>
      <c r="Y63" s="459"/>
      <c r="Z63" s="460"/>
      <c r="AA63" s="461"/>
      <c r="AB63" s="458">
        <v>2</v>
      </c>
      <c r="AC63" s="794" t="s">
        <v>278</v>
      </c>
      <c r="AD63" s="360"/>
      <c r="AE63" s="13">
        <f t="shared" si="28"/>
        <v>0.33333333333333331</v>
      </c>
      <c r="AF63" s="13" t="str">
        <f t="shared" si="29"/>
        <v/>
      </c>
      <c r="AG63" s="126"/>
      <c r="AH63" s="126"/>
      <c r="AI63" s="126"/>
      <c r="AJ63" s="126"/>
      <c r="AK63" s="126">
        <v>3</v>
      </c>
      <c r="AL63" s="16"/>
      <c r="AM63" s="16"/>
      <c r="AN63" s="16"/>
    </row>
    <row r="64" spans="1:40" s="1524" customFormat="1" ht="21" customHeight="1" thickBot="1" x14ac:dyDescent="0.35">
      <c r="A64" s="1730" t="s">
        <v>263</v>
      </c>
      <c r="B64" s="1731"/>
      <c r="C64" s="859">
        <v>4</v>
      </c>
      <c r="D64" s="462">
        <v>11</v>
      </c>
      <c r="E64" s="463"/>
      <c r="F64" s="464"/>
      <c r="G64" s="465">
        <f t="shared" ref="G64:AB64" si="30">SUM(G52:G63)</f>
        <v>44</v>
      </c>
      <c r="H64" s="466">
        <f t="shared" si="30"/>
        <v>1320</v>
      </c>
      <c r="I64" s="467">
        <f t="shared" si="30"/>
        <v>520</v>
      </c>
      <c r="J64" s="467">
        <f t="shared" si="30"/>
        <v>212</v>
      </c>
      <c r="K64" s="467">
        <f t="shared" si="30"/>
        <v>16</v>
      </c>
      <c r="L64" s="467"/>
      <c r="M64" s="467">
        <f t="shared" si="30"/>
        <v>292</v>
      </c>
      <c r="N64" s="467">
        <f t="shared" si="30"/>
        <v>120</v>
      </c>
      <c r="O64" s="468">
        <f t="shared" si="30"/>
        <v>680</v>
      </c>
      <c r="P64" s="1536"/>
      <c r="Q64" s="1536"/>
      <c r="R64" s="1536"/>
      <c r="S64" s="468"/>
      <c r="T64" s="469">
        <f t="shared" si="30"/>
        <v>0</v>
      </c>
      <c r="U64" s="470">
        <v>17</v>
      </c>
      <c r="V64" s="471">
        <f t="shared" si="30"/>
        <v>0</v>
      </c>
      <c r="W64" s="470">
        <v>17</v>
      </c>
      <c r="X64" s="472">
        <f t="shared" si="30"/>
        <v>6</v>
      </c>
      <c r="Y64" s="473">
        <v>5</v>
      </c>
      <c r="Z64" s="472">
        <f t="shared" si="30"/>
        <v>2</v>
      </c>
      <c r="AA64" s="473">
        <v>2</v>
      </c>
      <c r="AB64" s="471">
        <f t="shared" si="30"/>
        <v>2</v>
      </c>
      <c r="AC64" s="470">
        <v>3</v>
      </c>
      <c r="AD64" s="474"/>
      <c r="AE64" s="14"/>
      <c r="AF64" s="14"/>
      <c r="AG64" s="126"/>
      <c r="AH64" s="126"/>
      <c r="AI64" s="126"/>
      <c r="AJ64" s="126"/>
      <c r="AK64" s="126"/>
      <c r="AL64" s="14"/>
      <c r="AM64" s="14"/>
      <c r="AN64" s="14"/>
    </row>
    <row r="65" spans="1:40" s="1528" customFormat="1" ht="18.75" customHeight="1" thickBot="1" x14ac:dyDescent="0.35">
      <c r="A65" s="1740" t="s">
        <v>262</v>
      </c>
      <c r="B65" s="1741"/>
      <c r="C65" s="1741"/>
      <c r="D65" s="1741"/>
      <c r="E65" s="1741"/>
      <c r="F65" s="1741"/>
      <c r="G65" s="1741"/>
      <c r="H65" s="1741"/>
      <c r="I65" s="1741"/>
      <c r="J65" s="1741"/>
      <c r="K65" s="1741"/>
      <c r="L65" s="1741"/>
      <c r="M65" s="1741"/>
      <c r="N65" s="1741"/>
      <c r="O65" s="1741"/>
      <c r="P65" s="1741"/>
      <c r="Q65" s="1741"/>
      <c r="R65" s="1741"/>
      <c r="S65" s="1741"/>
      <c r="T65" s="1741"/>
      <c r="U65" s="1741"/>
      <c r="V65" s="1741"/>
      <c r="W65" s="1741"/>
      <c r="X65" s="1741"/>
      <c r="Y65" s="1741"/>
      <c r="Z65" s="1741"/>
      <c r="AA65" s="1741"/>
      <c r="AB65" s="1741"/>
      <c r="AC65" s="1742"/>
      <c r="AD65" s="475"/>
      <c r="AE65" s="9"/>
      <c r="AF65" s="9"/>
      <c r="AG65" s="126"/>
      <c r="AH65" s="126"/>
      <c r="AI65" s="126"/>
      <c r="AJ65" s="126"/>
      <c r="AK65" s="126"/>
      <c r="AL65" s="9"/>
      <c r="AM65" s="9"/>
      <c r="AN65" s="9"/>
    </row>
    <row r="66" spans="1:40" s="1527" customFormat="1" ht="42" customHeight="1" x14ac:dyDescent="0.3">
      <c r="A66" s="810" t="s">
        <v>47</v>
      </c>
      <c r="B66" s="825" t="s">
        <v>362</v>
      </c>
      <c r="C66" s="476"/>
      <c r="D66" s="477">
        <v>3</v>
      </c>
      <c r="E66" s="478"/>
      <c r="F66" s="479"/>
      <c r="G66" s="480">
        <v>3</v>
      </c>
      <c r="H66" s="481">
        <f t="shared" ref="H66:H87" si="31">G66*30</f>
        <v>90</v>
      </c>
      <c r="I66" s="482">
        <f t="shared" ref="I66:I86" si="32">SUM(J66:M66)</f>
        <v>46</v>
      </c>
      <c r="J66" s="483">
        <v>30</v>
      </c>
      <c r="K66" s="483">
        <v>8</v>
      </c>
      <c r="L66" s="484"/>
      <c r="M66" s="484">
        <v>8</v>
      </c>
      <c r="N66" s="485"/>
      <c r="O66" s="331">
        <f t="shared" ref="O66:O87" si="33">H66-I66-N66</f>
        <v>44</v>
      </c>
      <c r="P66" s="1584"/>
      <c r="Q66" s="1585"/>
      <c r="R66" s="1585"/>
      <c r="S66" s="1586"/>
      <c r="T66" s="486"/>
      <c r="U66" s="334" t="s">
        <v>278</v>
      </c>
      <c r="V66" s="487"/>
      <c r="W66" s="488"/>
      <c r="X66" s="489"/>
      <c r="Y66" s="490"/>
      <c r="Z66" s="491"/>
      <c r="AA66" s="492"/>
      <c r="AB66" s="493"/>
      <c r="AC66" s="494"/>
      <c r="AD66" s="495"/>
      <c r="AE66" s="13">
        <f t="shared" ref="AE66:AE83" si="34">I66/H66</f>
        <v>0.51111111111111107</v>
      </c>
      <c r="AF66" s="13">
        <f t="shared" ref="AF66:AF82" si="35">IF(AE66&gt;50%,AE66,"")</f>
        <v>0.51111111111111107</v>
      </c>
      <c r="AG66" s="126">
        <v>3</v>
      </c>
      <c r="AH66" s="126"/>
      <c r="AI66" s="126"/>
      <c r="AJ66" s="126"/>
      <c r="AK66" s="126"/>
      <c r="AL66" s="14"/>
      <c r="AM66" s="14"/>
      <c r="AN66" s="14"/>
    </row>
    <row r="67" spans="1:40" s="1527" customFormat="1" ht="34.200000000000003" customHeight="1" x14ac:dyDescent="0.3">
      <c r="A67" s="811" t="s">
        <v>49</v>
      </c>
      <c r="B67" s="826" t="s">
        <v>363</v>
      </c>
      <c r="C67" s="496"/>
      <c r="D67" s="497">
        <v>3</v>
      </c>
      <c r="E67" s="498"/>
      <c r="F67" s="499"/>
      <c r="G67" s="500">
        <v>3</v>
      </c>
      <c r="H67" s="425">
        <f t="shared" si="31"/>
        <v>90</v>
      </c>
      <c r="I67" s="501">
        <f t="shared" si="32"/>
        <v>44</v>
      </c>
      <c r="J67" s="502">
        <v>30</v>
      </c>
      <c r="K67" s="502"/>
      <c r="L67" s="503"/>
      <c r="M67" s="503">
        <v>14</v>
      </c>
      <c r="N67" s="429"/>
      <c r="O67" s="349">
        <f t="shared" si="33"/>
        <v>46</v>
      </c>
      <c r="P67" s="1587"/>
      <c r="Q67" s="1588"/>
      <c r="R67" s="1588"/>
      <c r="S67" s="394"/>
      <c r="T67" s="504"/>
      <c r="U67" s="790" t="s">
        <v>278</v>
      </c>
      <c r="V67" s="506"/>
      <c r="W67" s="507"/>
      <c r="X67" s="508"/>
      <c r="Y67" s="509"/>
      <c r="Z67" s="506"/>
      <c r="AA67" s="509"/>
      <c r="AB67" s="510"/>
      <c r="AC67" s="511"/>
      <c r="AD67" s="377"/>
      <c r="AE67" s="13">
        <f t="shared" si="34"/>
        <v>0.48888888888888887</v>
      </c>
      <c r="AF67" s="13" t="str">
        <f t="shared" si="35"/>
        <v/>
      </c>
      <c r="AG67" s="126">
        <v>3</v>
      </c>
      <c r="AH67" s="126"/>
      <c r="AI67" s="27"/>
      <c r="AJ67" s="126"/>
      <c r="AK67" s="126"/>
      <c r="AL67" s="14"/>
      <c r="AM67" s="14"/>
      <c r="AN67" s="14"/>
    </row>
    <row r="68" spans="1:40" s="1527" customFormat="1" ht="34.799999999999997" customHeight="1" x14ac:dyDescent="0.3">
      <c r="A68" s="812" t="s">
        <v>50</v>
      </c>
      <c r="B68" s="827" t="s">
        <v>51</v>
      </c>
      <c r="C68" s="498">
        <v>3</v>
      </c>
      <c r="D68" s="512"/>
      <c r="E68" s="498"/>
      <c r="F68" s="499"/>
      <c r="G68" s="500">
        <v>4</v>
      </c>
      <c r="H68" s="425">
        <f t="shared" si="31"/>
        <v>120</v>
      </c>
      <c r="I68" s="513">
        <f t="shared" si="32"/>
        <v>60</v>
      </c>
      <c r="J68" s="502">
        <v>30</v>
      </c>
      <c r="K68" s="502"/>
      <c r="L68" s="503"/>
      <c r="M68" s="503">
        <v>30</v>
      </c>
      <c r="N68" s="514">
        <v>30</v>
      </c>
      <c r="O68" s="349">
        <f t="shared" si="33"/>
        <v>30</v>
      </c>
      <c r="P68" s="1587"/>
      <c r="Q68" s="1588"/>
      <c r="R68" s="1588"/>
      <c r="S68" s="394"/>
      <c r="T68" s="515"/>
      <c r="U68" s="790" t="s">
        <v>279</v>
      </c>
      <c r="V68" s="516"/>
      <c r="W68" s="793"/>
      <c r="X68" s="517"/>
      <c r="Y68" s="518"/>
      <c r="Z68" s="519"/>
      <c r="AA68" s="520"/>
      <c r="AB68" s="521"/>
      <c r="AC68" s="522"/>
      <c r="AD68" s="523"/>
      <c r="AE68" s="13">
        <f t="shared" si="34"/>
        <v>0.5</v>
      </c>
      <c r="AF68" s="13" t="str">
        <f t="shared" si="35"/>
        <v/>
      </c>
      <c r="AG68" s="149">
        <v>4</v>
      </c>
      <c r="AH68" s="126"/>
      <c r="AI68" s="126"/>
      <c r="AJ68" s="126"/>
      <c r="AK68" s="126"/>
      <c r="AL68" s="14"/>
      <c r="AM68" s="14"/>
      <c r="AN68" s="14"/>
    </row>
    <row r="69" spans="1:40" s="1527" customFormat="1" ht="18" customHeight="1" x14ac:dyDescent="0.3">
      <c r="A69" s="813" t="s">
        <v>52</v>
      </c>
      <c r="B69" s="827" t="s">
        <v>58</v>
      </c>
      <c r="C69" s="504">
        <v>4</v>
      </c>
      <c r="D69" s="512"/>
      <c r="E69" s="404"/>
      <c r="F69" s="499"/>
      <c r="G69" s="524">
        <v>3</v>
      </c>
      <c r="H69" s="345">
        <f t="shared" si="31"/>
        <v>90</v>
      </c>
      <c r="I69" s="367">
        <f t="shared" si="32"/>
        <v>52</v>
      </c>
      <c r="J69" s="502">
        <v>22</v>
      </c>
      <c r="K69" s="502">
        <v>14</v>
      </c>
      <c r="L69" s="503"/>
      <c r="M69" s="503">
        <v>16</v>
      </c>
      <c r="N69" s="429">
        <v>30</v>
      </c>
      <c r="O69" s="349">
        <f t="shared" si="33"/>
        <v>8</v>
      </c>
      <c r="P69" s="1587"/>
      <c r="Q69" s="1588"/>
      <c r="R69" s="1588"/>
      <c r="S69" s="394"/>
      <c r="T69" s="525"/>
      <c r="U69" s="526"/>
      <c r="V69" s="527"/>
      <c r="W69" s="787" t="s">
        <v>278</v>
      </c>
      <c r="X69" s="351"/>
      <c r="Y69" s="356"/>
      <c r="Z69" s="357"/>
      <c r="AA69" s="358"/>
      <c r="AB69" s="355"/>
      <c r="AC69" s="528"/>
      <c r="AD69" s="360"/>
      <c r="AE69" s="13">
        <f t="shared" si="34"/>
        <v>0.57777777777777772</v>
      </c>
      <c r="AF69" s="13">
        <f t="shared" si="35"/>
        <v>0.57777777777777772</v>
      </c>
      <c r="AG69" s="126"/>
      <c r="AH69" s="133">
        <v>3</v>
      </c>
      <c r="AI69" s="126"/>
      <c r="AJ69" s="126"/>
      <c r="AK69" s="126"/>
      <c r="AL69" s="16"/>
      <c r="AM69" s="16"/>
      <c r="AN69" s="16"/>
    </row>
    <row r="70" spans="1:40" s="1527" customFormat="1" ht="18" customHeight="1" x14ac:dyDescent="0.3">
      <c r="A70" s="814" t="s">
        <v>53</v>
      </c>
      <c r="B70" s="827" t="s">
        <v>54</v>
      </c>
      <c r="C70" s="504">
        <v>4</v>
      </c>
      <c r="D70" s="512"/>
      <c r="E70" s="498"/>
      <c r="F70" s="499"/>
      <c r="G70" s="529">
        <v>4</v>
      </c>
      <c r="H70" s="530">
        <f t="shared" si="31"/>
        <v>120</v>
      </c>
      <c r="I70" s="513">
        <f t="shared" si="32"/>
        <v>60</v>
      </c>
      <c r="J70" s="502">
        <v>40</v>
      </c>
      <c r="K70" s="502"/>
      <c r="L70" s="503"/>
      <c r="M70" s="503">
        <v>20</v>
      </c>
      <c r="N70" s="429">
        <v>30</v>
      </c>
      <c r="O70" s="349">
        <f t="shared" si="33"/>
        <v>30</v>
      </c>
      <c r="P70" s="1587"/>
      <c r="Q70" s="1588"/>
      <c r="R70" s="1588"/>
      <c r="S70" s="394"/>
      <c r="T70" s="506"/>
      <c r="U70" s="505"/>
      <c r="V70" s="531"/>
      <c r="W70" s="789" t="s">
        <v>279</v>
      </c>
      <c r="X70" s="508"/>
      <c r="Y70" s="509"/>
      <c r="Z70" s="506"/>
      <c r="AA70" s="509"/>
      <c r="AB70" s="510"/>
      <c r="AC70" s="511"/>
      <c r="AD70" s="377"/>
      <c r="AE70" s="13">
        <f t="shared" si="34"/>
        <v>0.5</v>
      </c>
      <c r="AF70" s="13" t="str">
        <f t="shared" si="35"/>
        <v/>
      </c>
      <c r="AG70" s="126"/>
      <c r="AH70" s="133">
        <v>4</v>
      </c>
      <c r="AI70" s="126"/>
      <c r="AJ70" s="126"/>
      <c r="AK70" s="126"/>
      <c r="AL70" s="14"/>
      <c r="AM70" s="14"/>
      <c r="AN70" s="14"/>
    </row>
    <row r="71" spans="1:40" s="1527" customFormat="1" ht="18" customHeight="1" x14ac:dyDescent="0.3">
      <c r="A71" s="815" t="s">
        <v>55</v>
      </c>
      <c r="B71" s="1250" t="s">
        <v>198</v>
      </c>
      <c r="C71" s="823"/>
      <c r="D71" s="533">
        <v>4</v>
      </c>
      <c r="E71" s="532"/>
      <c r="F71" s="534"/>
      <c r="G71" s="535">
        <v>3</v>
      </c>
      <c r="H71" s="425">
        <f t="shared" si="31"/>
        <v>90</v>
      </c>
      <c r="I71" s="426">
        <f t="shared" si="32"/>
        <v>46</v>
      </c>
      <c r="J71" s="536">
        <v>30</v>
      </c>
      <c r="K71" s="536"/>
      <c r="L71" s="537"/>
      <c r="M71" s="537">
        <v>16</v>
      </c>
      <c r="N71" s="429"/>
      <c r="O71" s="349">
        <f t="shared" si="33"/>
        <v>44</v>
      </c>
      <c r="P71" s="1587"/>
      <c r="Q71" s="1588"/>
      <c r="R71" s="1588"/>
      <c r="S71" s="394"/>
      <c r="T71" s="538"/>
      <c r="U71" s="539"/>
      <c r="V71" s="540"/>
      <c r="W71" s="788" t="s">
        <v>278</v>
      </c>
      <c r="X71" s="541"/>
      <c r="Y71" s="511"/>
      <c r="Z71" s="538"/>
      <c r="AA71" s="511"/>
      <c r="AB71" s="538"/>
      <c r="AC71" s="511"/>
      <c r="AD71" s="377"/>
      <c r="AE71" s="13">
        <f t="shared" si="34"/>
        <v>0.51111111111111107</v>
      </c>
      <c r="AF71" s="13">
        <f t="shared" si="35"/>
        <v>0.51111111111111107</v>
      </c>
      <c r="AG71" s="126"/>
      <c r="AH71" s="133">
        <v>3</v>
      </c>
      <c r="AI71" s="126"/>
      <c r="AJ71" s="126"/>
      <c r="AK71" s="126"/>
      <c r="AL71" s="14"/>
      <c r="AM71" s="14"/>
      <c r="AN71" s="14"/>
    </row>
    <row r="72" spans="1:40" s="1527" customFormat="1" ht="15.6" customHeight="1" x14ac:dyDescent="0.3">
      <c r="A72" s="811" t="s">
        <v>57</v>
      </c>
      <c r="B72" s="827" t="s">
        <v>56</v>
      </c>
      <c r="C72" s="542">
        <v>5</v>
      </c>
      <c r="D72" s="543"/>
      <c r="E72" s="498"/>
      <c r="F72" s="499"/>
      <c r="G72" s="529">
        <v>4</v>
      </c>
      <c r="H72" s="425">
        <f t="shared" si="31"/>
        <v>120</v>
      </c>
      <c r="I72" s="501">
        <f t="shared" si="32"/>
        <v>60</v>
      </c>
      <c r="J72" s="502">
        <v>30</v>
      </c>
      <c r="K72" s="502">
        <v>16</v>
      </c>
      <c r="L72" s="503"/>
      <c r="M72" s="503">
        <v>14</v>
      </c>
      <c r="N72" s="544">
        <v>30</v>
      </c>
      <c r="O72" s="349">
        <f t="shared" si="33"/>
        <v>30</v>
      </c>
      <c r="P72" s="1587"/>
      <c r="Q72" s="1588"/>
      <c r="R72" s="1588"/>
      <c r="S72" s="394"/>
      <c r="T72" s="506"/>
      <c r="U72" s="505"/>
      <c r="V72" s="506"/>
      <c r="W72" s="507"/>
      <c r="X72" s="545">
        <v>4</v>
      </c>
      <c r="Y72" s="778" t="s">
        <v>279</v>
      </c>
      <c r="Z72" s="797"/>
      <c r="AA72" s="509"/>
      <c r="AB72" s="510"/>
      <c r="AC72" s="511"/>
      <c r="AD72" s="377"/>
      <c r="AE72" s="13">
        <f t="shared" si="34"/>
        <v>0.5</v>
      </c>
      <c r="AF72" s="13" t="str">
        <f t="shared" si="35"/>
        <v/>
      </c>
      <c r="AG72" s="126"/>
      <c r="AH72" s="126"/>
      <c r="AI72" s="133">
        <v>4</v>
      </c>
      <c r="AJ72" s="126"/>
      <c r="AK72" s="126"/>
      <c r="AL72" s="14"/>
      <c r="AM72" s="14"/>
      <c r="AN72" s="14"/>
    </row>
    <row r="73" spans="1:40" s="1527" customFormat="1" ht="18" customHeight="1" x14ac:dyDescent="0.3">
      <c r="A73" s="811" t="s">
        <v>59</v>
      </c>
      <c r="B73" s="828" t="s">
        <v>193</v>
      </c>
      <c r="C73" s="586">
        <v>5</v>
      </c>
      <c r="D73" s="546"/>
      <c r="E73" s="532"/>
      <c r="F73" s="534"/>
      <c r="G73" s="547">
        <v>4</v>
      </c>
      <c r="H73" s="425">
        <f t="shared" si="31"/>
        <v>120</v>
      </c>
      <c r="I73" s="426">
        <f t="shared" si="32"/>
        <v>60</v>
      </c>
      <c r="J73" s="548">
        <v>30</v>
      </c>
      <c r="K73" s="536"/>
      <c r="L73" s="537"/>
      <c r="M73" s="549">
        <v>30</v>
      </c>
      <c r="N73" s="429">
        <v>30</v>
      </c>
      <c r="O73" s="349">
        <f t="shared" si="33"/>
        <v>30</v>
      </c>
      <c r="P73" s="1587"/>
      <c r="Q73" s="1588"/>
      <c r="R73" s="1588"/>
      <c r="S73" s="394"/>
      <c r="T73" s="538"/>
      <c r="U73" s="539"/>
      <c r="V73" s="550"/>
      <c r="W73" s="551"/>
      <c r="X73" s="552">
        <v>4</v>
      </c>
      <c r="Y73" s="778" t="s">
        <v>279</v>
      </c>
      <c r="Z73" s="541"/>
      <c r="AA73" s="376"/>
      <c r="AB73" s="538"/>
      <c r="AC73" s="511"/>
      <c r="AD73" s="377"/>
      <c r="AE73" s="13">
        <f t="shared" si="34"/>
        <v>0.5</v>
      </c>
      <c r="AF73" s="13" t="str">
        <f t="shared" si="35"/>
        <v/>
      </c>
      <c r="AG73" s="126"/>
      <c r="AH73" s="127"/>
      <c r="AI73" s="133">
        <v>4</v>
      </c>
      <c r="AJ73" s="126"/>
      <c r="AK73" s="126"/>
      <c r="AL73" s="14"/>
      <c r="AM73" s="14"/>
      <c r="AN73" s="14"/>
    </row>
    <row r="74" spans="1:40" s="1527" customFormat="1" ht="15" customHeight="1" x14ac:dyDescent="0.3">
      <c r="A74" s="811" t="s">
        <v>60</v>
      </c>
      <c r="B74" s="829" t="s">
        <v>276</v>
      </c>
      <c r="C74" s="553">
        <v>6</v>
      </c>
      <c r="D74" s="554">
        <v>5</v>
      </c>
      <c r="E74" s="555"/>
      <c r="F74" s="556"/>
      <c r="G74" s="535">
        <v>5</v>
      </c>
      <c r="H74" s="425">
        <f t="shared" si="31"/>
        <v>150</v>
      </c>
      <c r="I74" s="513">
        <f t="shared" si="32"/>
        <v>60</v>
      </c>
      <c r="J74" s="557">
        <v>30</v>
      </c>
      <c r="K74" s="558">
        <v>14</v>
      </c>
      <c r="L74" s="559"/>
      <c r="M74" s="559">
        <v>16</v>
      </c>
      <c r="N74" s="514">
        <v>30</v>
      </c>
      <c r="O74" s="349">
        <f t="shared" si="33"/>
        <v>60</v>
      </c>
      <c r="P74" s="1587"/>
      <c r="Q74" s="1588"/>
      <c r="R74" s="1588"/>
      <c r="S74" s="394"/>
      <c r="T74" s="560"/>
      <c r="U74" s="539"/>
      <c r="V74" s="560"/>
      <c r="W74" s="561"/>
      <c r="X74" s="562">
        <v>2</v>
      </c>
      <c r="Y74" s="563" t="s">
        <v>281</v>
      </c>
      <c r="Z74" s="564">
        <v>2</v>
      </c>
      <c r="AA74" s="790" t="s">
        <v>278</v>
      </c>
      <c r="AB74" s="565"/>
      <c r="AC74" s="372"/>
      <c r="AD74" s="377"/>
      <c r="AE74" s="13">
        <f t="shared" si="34"/>
        <v>0.4</v>
      </c>
      <c r="AF74" s="13" t="str">
        <f t="shared" si="35"/>
        <v/>
      </c>
      <c r="AG74" s="126"/>
      <c r="AH74" s="126"/>
      <c r="AI74" s="126">
        <v>2</v>
      </c>
      <c r="AJ74" s="126">
        <v>3</v>
      </c>
      <c r="AK74" s="126"/>
      <c r="AL74" s="14"/>
      <c r="AM74" s="14"/>
      <c r="AN74" s="14"/>
    </row>
    <row r="75" spans="1:40" s="1527" customFormat="1" ht="16.95" customHeight="1" x14ac:dyDescent="0.3">
      <c r="A75" s="816" t="s">
        <v>61</v>
      </c>
      <c r="B75" s="827" t="s">
        <v>64</v>
      </c>
      <c r="C75" s="498">
        <v>6</v>
      </c>
      <c r="D75" s="512">
        <v>5</v>
      </c>
      <c r="E75" s="498"/>
      <c r="F75" s="499"/>
      <c r="G75" s="566">
        <v>6</v>
      </c>
      <c r="H75" s="408">
        <f t="shared" si="31"/>
        <v>180</v>
      </c>
      <c r="I75" s="567">
        <f t="shared" si="32"/>
        <v>90</v>
      </c>
      <c r="J75" s="502">
        <v>30</v>
      </c>
      <c r="K75" s="502"/>
      <c r="L75" s="503"/>
      <c r="M75" s="503">
        <v>60</v>
      </c>
      <c r="N75" s="349">
        <v>30</v>
      </c>
      <c r="O75" s="349">
        <f t="shared" si="33"/>
        <v>60</v>
      </c>
      <c r="P75" s="1587"/>
      <c r="Q75" s="1588"/>
      <c r="R75" s="1588"/>
      <c r="S75" s="394"/>
      <c r="T75" s="506"/>
      <c r="U75" s="505"/>
      <c r="V75" s="506"/>
      <c r="W75" s="507"/>
      <c r="X75" s="508">
        <v>3</v>
      </c>
      <c r="Y75" s="563" t="s">
        <v>281</v>
      </c>
      <c r="Z75" s="506">
        <v>3</v>
      </c>
      <c r="AA75" s="792" t="s">
        <v>279</v>
      </c>
      <c r="AB75" s="510"/>
      <c r="AC75" s="511"/>
      <c r="AD75" s="377"/>
      <c r="AE75" s="13">
        <f t="shared" si="34"/>
        <v>0.5</v>
      </c>
      <c r="AF75" s="13" t="str">
        <f t="shared" si="35"/>
        <v/>
      </c>
      <c r="AG75" s="126"/>
      <c r="AH75" s="126"/>
      <c r="AI75" s="126">
        <v>2</v>
      </c>
      <c r="AJ75" s="126">
        <v>4</v>
      </c>
      <c r="AK75" s="126"/>
      <c r="AL75" s="14"/>
      <c r="AM75" s="14"/>
      <c r="AN75" s="14"/>
    </row>
    <row r="76" spans="1:40" s="1527" customFormat="1" ht="18" customHeight="1" x14ac:dyDescent="0.3">
      <c r="A76" s="814" t="s">
        <v>62</v>
      </c>
      <c r="B76" s="830" t="s">
        <v>66</v>
      </c>
      <c r="C76" s="568">
        <v>6</v>
      </c>
      <c r="D76" s="569">
        <v>5</v>
      </c>
      <c r="E76" s="568"/>
      <c r="F76" s="570"/>
      <c r="G76" s="571">
        <v>5</v>
      </c>
      <c r="H76" s="425">
        <f t="shared" si="31"/>
        <v>150</v>
      </c>
      <c r="I76" s="426">
        <f t="shared" si="32"/>
        <v>52</v>
      </c>
      <c r="J76" s="502">
        <v>30</v>
      </c>
      <c r="K76" s="558"/>
      <c r="L76" s="559"/>
      <c r="M76" s="559">
        <v>22</v>
      </c>
      <c r="N76" s="429">
        <v>30</v>
      </c>
      <c r="O76" s="349">
        <f t="shared" si="33"/>
        <v>68</v>
      </c>
      <c r="P76" s="1587"/>
      <c r="Q76" s="1588"/>
      <c r="R76" s="1588"/>
      <c r="S76" s="394"/>
      <c r="T76" s="572"/>
      <c r="U76" s="573"/>
      <c r="V76" s="572"/>
      <c r="W76" s="561"/>
      <c r="X76" s="545">
        <v>1</v>
      </c>
      <c r="Y76" s="372" t="s">
        <v>281</v>
      </c>
      <c r="Z76" s="574">
        <v>2.5</v>
      </c>
      <c r="AA76" s="790" t="s">
        <v>278</v>
      </c>
      <c r="AB76" s="798"/>
      <c r="AC76" s="511"/>
      <c r="AD76" s="377"/>
      <c r="AE76" s="13">
        <f t="shared" si="34"/>
        <v>0.34666666666666668</v>
      </c>
      <c r="AF76" s="13" t="str">
        <f t="shared" si="35"/>
        <v/>
      </c>
      <c r="AG76" s="126"/>
      <c r="AH76" s="126"/>
      <c r="AI76" s="126">
        <v>2</v>
      </c>
      <c r="AJ76" s="126">
        <v>3</v>
      </c>
      <c r="AK76" s="126"/>
      <c r="AL76" s="14"/>
      <c r="AM76" s="14"/>
      <c r="AN76" s="14"/>
    </row>
    <row r="77" spans="1:40" s="1527" customFormat="1" ht="16.2" customHeight="1" x14ac:dyDescent="0.3">
      <c r="A77" s="817" t="s">
        <v>63</v>
      </c>
      <c r="B77" s="827" t="s">
        <v>299</v>
      </c>
      <c r="C77" s="498">
        <v>7</v>
      </c>
      <c r="D77" s="512">
        <v>5.6</v>
      </c>
      <c r="E77" s="498"/>
      <c r="F77" s="499"/>
      <c r="G77" s="566">
        <v>9</v>
      </c>
      <c r="H77" s="425">
        <f t="shared" si="31"/>
        <v>270</v>
      </c>
      <c r="I77" s="426">
        <f t="shared" si="32"/>
        <v>150</v>
      </c>
      <c r="J77" s="502">
        <v>60</v>
      </c>
      <c r="K77" s="575">
        <v>50</v>
      </c>
      <c r="L77" s="576"/>
      <c r="M77" s="503">
        <v>40</v>
      </c>
      <c r="N77" s="429">
        <v>30</v>
      </c>
      <c r="O77" s="349">
        <f t="shared" si="33"/>
        <v>90</v>
      </c>
      <c r="P77" s="1587"/>
      <c r="Q77" s="1588"/>
      <c r="R77" s="1588"/>
      <c r="S77" s="394"/>
      <c r="T77" s="506"/>
      <c r="U77" s="505"/>
      <c r="V77" s="506"/>
      <c r="W77" s="507"/>
      <c r="X77" s="905">
        <v>2</v>
      </c>
      <c r="Y77" s="791" t="s">
        <v>278</v>
      </c>
      <c r="Z77" s="542">
        <v>3</v>
      </c>
      <c r="AA77" s="791" t="s">
        <v>278</v>
      </c>
      <c r="AB77" s="906">
        <v>5</v>
      </c>
      <c r="AC77" s="787" t="s">
        <v>278</v>
      </c>
      <c r="AD77" s="377"/>
      <c r="AE77" s="13">
        <f t="shared" si="34"/>
        <v>0.55555555555555558</v>
      </c>
      <c r="AF77" s="13">
        <f t="shared" si="35"/>
        <v>0.55555555555555558</v>
      </c>
      <c r="AG77" s="126"/>
      <c r="AH77" s="126"/>
      <c r="AI77" s="126">
        <v>3</v>
      </c>
      <c r="AJ77" s="126">
        <v>3</v>
      </c>
      <c r="AK77" s="126">
        <v>3</v>
      </c>
      <c r="AL77" s="14"/>
      <c r="AM77" s="14"/>
      <c r="AN77" s="14"/>
    </row>
    <row r="78" spans="1:40" s="1527" customFormat="1" ht="18" customHeight="1" x14ac:dyDescent="0.3">
      <c r="A78" s="811" t="s">
        <v>65</v>
      </c>
      <c r="B78" s="831" t="s">
        <v>200</v>
      </c>
      <c r="C78" s="498"/>
      <c r="D78" s="512">
        <v>6</v>
      </c>
      <c r="E78" s="498"/>
      <c r="F78" s="499"/>
      <c r="G78" s="578">
        <v>4</v>
      </c>
      <c r="H78" s="425">
        <f t="shared" si="31"/>
        <v>120</v>
      </c>
      <c r="I78" s="501">
        <f t="shared" si="32"/>
        <v>60</v>
      </c>
      <c r="J78" s="502">
        <v>30</v>
      </c>
      <c r="K78" s="579">
        <v>20</v>
      </c>
      <c r="L78" s="580"/>
      <c r="M78" s="576">
        <v>10</v>
      </c>
      <c r="N78" s="514"/>
      <c r="O78" s="349">
        <f t="shared" si="33"/>
        <v>60</v>
      </c>
      <c r="P78" s="1587"/>
      <c r="Q78" s="1588"/>
      <c r="R78" s="1588"/>
      <c r="S78" s="394"/>
      <c r="T78" s="506"/>
      <c r="U78" s="505"/>
      <c r="V78" s="506"/>
      <c r="W78" s="507"/>
      <c r="X78" s="581"/>
      <c r="Y78" s="577"/>
      <c r="Z78" s="506">
        <v>4</v>
      </c>
      <c r="AA78" s="792" t="s">
        <v>279</v>
      </c>
      <c r="AB78" s="798"/>
      <c r="AC78" s="511"/>
      <c r="AD78" s="377"/>
      <c r="AE78" s="13">
        <f t="shared" si="34"/>
        <v>0.5</v>
      </c>
      <c r="AF78" s="13" t="str">
        <f t="shared" si="35"/>
        <v/>
      </c>
      <c r="AG78" s="126"/>
      <c r="AH78" s="126"/>
      <c r="AI78" s="126"/>
      <c r="AJ78" s="126">
        <v>4</v>
      </c>
      <c r="AK78" s="126"/>
      <c r="AL78" s="14"/>
      <c r="AM78" s="14"/>
      <c r="AN78" s="14"/>
    </row>
    <row r="79" spans="1:40" s="1527" customFormat="1" ht="18" customHeight="1" x14ac:dyDescent="0.3">
      <c r="A79" s="815" t="s">
        <v>67</v>
      </c>
      <c r="B79" s="832" t="s">
        <v>225</v>
      </c>
      <c r="C79" s="498"/>
      <c r="D79" s="512">
        <v>6</v>
      </c>
      <c r="E79" s="498"/>
      <c r="F79" s="499"/>
      <c r="G79" s="582">
        <v>3</v>
      </c>
      <c r="H79" s="425">
        <f t="shared" si="31"/>
        <v>90</v>
      </c>
      <c r="I79" s="501">
        <f t="shared" si="32"/>
        <v>36</v>
      </c>
      <c r="J79" s="502">
        <v>22</v>
      </c>
      <c r="K79" s="536"/>
      <c r="L79" s="583"/>
      <c r="M79" s="576">
        <v>14</v>
      </c>
      <c r="N79" s="514"/>
      <c r="O79" s="349">
        <f t="shared" si="33"/>
        <v>54</v>
      </c>
      <c r="P79" s="1587"/>
      <c r="Q79" s="1588"/>
      <c r="R79" s="1588"/>
      <c r="S79" s="394"/>
      <c r="T79" s="506"/>
      <c r="U79" s="505"/>
      <c r="V79" s="506"/>
      <c r="W79" s="507"/>
      <c r="X79" s="581"/>
      <c r="Y79" s="577"/>
      <c r="Z79" s="907">
        <v>2.5</v>
      </c>
      <c r="AA79" s="787" t="s">
        <v>278</v>
      </c>
      <c r="AB79" s="510"/>
      <c r="AC79" s="376"/>
      <c r="AD79" s="377"/>
      <c r="AE79" s="13">
        <f t="shared" si="34"/>
        <v>0.4</v>
      </c>
      <c r="AF79" s="13" t="str">
        <f t="shared" si="35"/>
        <v/>
      </c>
      <c r="AG79" s="126"/>
      <c r="AH79" s="126"/>
      <c r="AI79" s="126"/>
      <c r="AJ79" s="126">
        <v>3</v>
      </c>
      <c r="AK79" s="126"/>
      <c r="AL79" s="14"/>
      <c r="AM79" s="14"/>
      <c r="AN79" s="14"/>
    </row>
    <row r="80" spans="1:40" s="1527" customFormat="1" ht="16.2" customHeight="1" x14ac:dyDescent="0.3">
      <c r="A80" s="815" t="s">
        <v>69</v>
      </c>
      <c r="B80" s="833" t="s">
        <v>197</v>
      </c>
      <c r="C80" s="823"/>
      <c r="D80" s="546">
        <v>7</v>
      </c>
      <c r="E80" s="532"/>
      <c r="F80" s="534"/>
      <c r="G80" s="584">
        <v>3</v>
      </c>
      <c r="H80" s="425">
        <f t="shared" si="31"/>
        <v>90</v>
      </c>
      <c r="I80" s="426">
        <f t="shared" si="32"/>
        <v>44</v>
      </c>
      <c r="J80" s="536">
        <v>30</v>
      </c>
      <c r="K80" s="536"/>
      <c r="L80" s="537"/>
      <c r="M80" s="549">
        <v>14</v>
      </c>
      <c r="N80" s="429"/>
      <c r="O80" s="349">
        <f t="shared" si="33"/>
        <v>46</v>
      </c>
      <c r="P80" s="1587"/>
      <c r="Q80" s="1588"/>
      <c r="R80" s="1588"/>
      <c r="S80" s="394"/>
      <c r="T80" s="538"/>
      <c r="U80" s="539"/>
      <c r="V80" s="538"/>
      <c r="W80" s="585"/>
      <c r="X80" s="541"/>
      <c r="Y80" s="511"/>
      <c r="Z80" s="538"/>
      <c r="AA80" s="511"/>
      <c r="AB80" s="586">
        <v>3</v>
      </c>
      <c r="AC80" s="788" t="s">
        <v>278</v>
      </c>
      <c r="AD80" s="377"/>
      <c r="AE80" s="13">
        <f t="shared" si="34"/>
        <v>0.48888888888888887</v>
      </c>
      <c r="AF80" s="13" t="str">
        <f t="shared" si="35"/>
        <v/>
      </c>
      <c r="AG80" s="129"/>
      <c r="AH80" s="129"/>
      <c r="AI80" s="129"/>
      <c r="AJ80" s="129"/>
      <c r="AK80" s="129">
        <v>3</v>
      </c>
      <c r="AL80" s="14"/>
      <c r="AM80" s="14"/>
      <c r="AN80" s="14"/>
    </row>
    <row r="81" spans="1:40" s="1527" customFormat="1" ht="44.4" customHeight="1" x14ac:dyDescent="0.3">
      <c r="A81" s="815" t="s">
        <v>201</v>
      </c>
      <c r="B81" s="834" t="s">
        <v>277</v>
      </c>
      <c r="C81" s="587"/>
      <c r="D81" s="588">
        <v>7</v>
      </c>
      <c r="E81" s="588"/>
      <c r="F81" s="589"/>
      <c r="G81" s="590">
        <v>4</v>
      </c>
      <c r="H81" s="425">
        <f t="shared" si="31"/>
        <v>120</v>
      </c>
      <c r="I81" s="426">
        <f t="shared" si="32"/>
        <v>60</v>
      </c>
      <c r="J81" s="591">
        <v>30</v>
      </c>
      <c r="K81" s="558"/>
      <c r="L81" s="559"/>
      <c r="M81" s="592">
        <v>30</v>
      </c>
      <c r="N81" s="429"/>
      <c r="O81" s="349">
        <f t="shared" si="33"/>
        <v>60</v>
      </c>
      <c r="P81" s="1587"/>
      <c r="Q81" s="1588"/>
      <c r="R81" s="1588"/>
      <c r="S81" s="394"/>
      <c r="T81" s="593"/>
      <c r="U81" s="594"/>
      <c r="V81" s="593"/>
      <c r="W81" s="595"/>
      <c r="X81" s="596"/>
      <c r="Y81" s="597"/>
      <c r="Z81" s="593"/>
      <c r="AA81" s="597"/>
      <c r="AB81" s="598">
        <v>4</v>
      </c>
      <c r="AC81" s="1610" t="s">
        <v>279</v>
      </c>
      <c r="AD81" s="377"/>
      <c r="AE81" s="13">
        <f t="shared" si="34"/>
        <v>0.5</v>
      </c>
      <c r="AF81" s="13" t="str">
        <f t="shared" si="35"/>
        <v/>
      </c>
      <c r="AG81" s="126"/>
      <c r="AH81" s="126"/>
      <c r="AI81" s="126"/>
      <c r="AJ81" s="126"/>
      <c r="AK81" s="126">
        <v>4</v>
      </c>
      <c r="AL81" s="14"/>
      <c r="AM81" s="14"/>
      <c r="AN81" s="14"/>
    </row>
    <row r="82" spans="1:40" s="1527" customFormat="1" ht="17.399999999999999" customHeight="1" thickBot="1" x14ac:dyDescent="0.35">
      <c r="A82" s="815" t="s">
        <v>226</v>
      </c>
      <c r="B82" s="835" t="s">
        <v>199</v>
      </c>
      <c r="C82" s="823"/>
      <c r="D82" s="546">
        <v>7</v>
      </c>
      <c r="E82" s="532"/>
      <c r="F82" s="534"/>
      <c r="G82" s="547">
        <v>3</v>
      </c>
      <c r="H82" s="425">
        <f t="shared" si="31"/>
        <v>90</v>
      </c>
      <c r="I82" s="426">
        <f t="shared" si="32"/>
        <v>46</v>
      </c>
      <c r="J82" s="548">
        <v>16</v>
      </c>
      <c r="K82" s="536"/>
      <c r="L82" s="537"/>
      <c r="M82" s="549">
        <v>30</v>
      </c>
      <c r="N82" s="429"/>
      <c r="O82" s="349">
        <f t="shared" si="33"/>
        <v>44</v>
      </c>
      <c r="P82" s="1587"/>
      <c r="Q82" s="1588"/>
      <c r="R82" s="1588"/>
      <c r="S82" s="394"/>
      <c r="T82" s="538"/>
      <c r="U82" s="539"/>
      <c r="V82" s="538"/>
      <c r="W82" s="585"/>
      <c r="X82" s="541"/>
      <c r="Y82" s="511"/>
      <c r="Z82" s="538"/>
      <c r="AA82" s="511"/>
      <c r="AB82" s="538">
        <v>3</v>
      </c>
      <c r="AC82" s="395" t="s">
        <v>278</v>
      </c>
      <c r="AD82" s="377"/>
      <c r="AE82" s="13">
        <f t="shared" si="34"/>
        <v>0.51111111111111107</v>
      </c>
      <c r="AF82" s="13">
        <f t="shared" si="35"/>
        <v>0.51111111111111107</v>
      </c>
      <c r="AG82" s="129"/>
      <c r="AH82" s="129"/>
      <c r="AI82" s="129"/>
      <c r="AJ82" s="129"/>
      <c r="AK82" s="129">
        <v>3</v>
      </c>
      <c r="AL82" s="14"/>
      <c r="AM82" s="14"/>
      <c r="AN82" s="14"/>
    </row>
    <row r="83" spans="1:40" s="1527" customFormat="1" ht="44.4" customHeight="1" thickBot="1" x14ac:dyDescent="0.35">
      <c r="A83" s="818" t="s">
        <v>183</v>
      </c>
      <c r="B83" s="836" t="s">
        <v>300</v>
      </c>
      <c r="C83" s="824"/>
      <c r="D83" s="600"/>
      <c r="E83" s="599"/>
      <c r="F83" s="601">
        <v>7</v>
      </c>
      <c r="G83" s="602">
        <v>1</v>
      </c>
      <c r="H83" s="603">
        <f t="shared" si="31"/>
        <v>30</v>
      </c>
      <c r="I83" s="604">
        <f t="shared" si="32"/>
        <v>0</v>
      </c>
      <c r="J83" s="605"/>
      <c r="K83" s="605"/>
      <c r="L83" s="606"/>
      <c r="M83" s="606"/>
      <c r="N83" s="607"/>
      <c r="O83" s="1544">
        <f t="shared" si="33"/>
        <v>30</v>
      </c>
      <c r="P83" s="1589"/>
      <c r="Q83" s="1590"/>
      <c r="R83" s="1590"/>
      <c r="S83" s="1591"/>
      <c r="T83" s="609"/>
      <c r="U83" s="610"/>
      <c r="V83" s="611"/>
      <c r="W83" s="612"/>
      <c r="X83" s="613"/>
      <c r="Y83" s="614"/>
      <c r="Z83" s="609"/>
      <c r="AA83" s="614"/>
      <c r="AB83" s="609"/>
      <c r="AC83" s="372" t="s">
        <v>283</v>
      </c>
      <c r="AD83" s="377"/>
      <c r="AE83" s="13">
        <f t="shared" si="34"/>
        <v>0</v>
      </c>
      <c r="AF83" s="13" t="str">
        <f>IF(AE535&gt;50%,AE83,"")</f>
        <v/>
      </c>
      <c r="AG83" s="130"/>
      <c r="AH83" s="131"/>
      <c r="AI83" s="131"/>
      <c r="AJ83" s="131"/>
      <c r="AK83" s="132">
        <v>1</v>
      </c>
      <c r="AL83" s="14"/>
      <c r="AM83" s="14"/>
      <c r="AN83" s="14"/>
    </row>
    <row r="84" spans="1:40" s="1527" customFormat="1" ht="18" customHeight="1" x14ac:dyDescent="0.3">
      <c r="A84" s="819" t="s">
        <v>70</v>
      </c>
      <c r="B84" s="842" t="s">
        <v>71</v>
      </c>
      <c r="C84" s="838"/>
      <c r="D84" s="615">
        <v>4</v>
      </c>
      <c r="E84" s="615"/>
      <c r="F84" s="616"/>
      <c r="G84" s="617">
        <v>6</v>
      </c>
      <c r="H84" s="618">
        <f t="shared" si="31"/>
        <v>180</v>
      </c>
      <c r="I84" s="619">
        <f t="shared" si="32"/>
        <v>0</v>
      </c>
      <c r="J84" s="620"/>
      <c r="K84" s="620"/>
      <c r="L84" s="621"/>
      <c r="M84" s="621"/>
      <c r="N84" s="622"/>
      <c r="O84" s="1545">
        <f t="shared" si="33"/>
        <v>180</v>
      </c>
      <c r="P84" s="1592"/>
      <c r="Q84" s="1593"/>
      <c r="R84" s="1593"/>
      <c r="S84" s="1594"/>
      <c r="T84" s="624"/>
      <c r="U84" s="431" t="s">
        <v>278</v>
      </c>
      <c r="V84" s="624"/>
      <c r="W84" s="431" t="s">
        <v>278</v>
      </c>
      <c r="X84" s="625"/>
      <c r="Y84" s="626"/>
      <c r="Z84" s="624"/>
      <c r="AA84" s="626"/>
      <c r="AB84" s="624"/>
      <c r="AC84" s="433"/>
      <c r="AD84" s="436"/>
      <c r="AE84" s="14"/>
      <c r="AF84" s="14"/>
      <c r="AG84" s="139">
        <v>3</v>
      </c>
      <c r="AH84" s="139">
        <v>3</v>
      </c>
      <c r="AI84" s="139"/>
      <c r="AJ84" s="139"/>
      <c r="AK84" s="139"/>
      <c r="AL84" s="14"/>
      <c r="AM84" s="14"/>
      <c r="AN84" s="14"/>
    </row>
    <row r="85" spans="1:40" s="1527" customFormat="1" ht="45" customHeight="1" x14ac:dyDescent="0.3">
      <c r="A85" s="820" t="s">
        <v>72</v>
      </c>
      <c r="B85" s="843" t="s">
        <v>73</v>
      </c>
      <c r="C85" s="839"/>
      <c r="D85" s="627">
        <v>6</v>
      </c>
      <c r="E85" s="627"/>
      <c r="F85" s="628"/>
      <c r="G85" s="629">
        <v>6</v>
      </c>
      <c r="H85" s="630">
        <f t="shared" si="31"/>
        <v>180</v>
      </c>
      <c r="I85" s="631">
        <f t="shared" si="32"/>
        <v>0</v>
      </c>
      <c r="J85" s="632"/>
      <c r="K85" s="632"/>
      <c r="L85" s="633"/>
      <c r="M85" s="633"/>
      <c r="N85" s="634"/>
      <c r="O85" s="1546">
        <f t="shared" si="33"/>
        <v>180</v>
      </c>
      <c r="P85" s="1595"/>
      <c r="Q85" s="1596"/>
      <c r="R85" s="1596"/>
      <c r="S85" s="1597"/>
      <c r="T85" s="434"/>
      <c r="U85" s="433"/>
      <c r="V85" s="434"/>
      <c r="W85" s="636"/>
      <c r="X85" s="430"/>
      <c r="Y85" s="431" t="s">
        <v>278</v>
      </c>
      <c r="Z85" s="434"/>
      <c r="AA85" s="431" t="s">
        <v>278</v>
      </c>
      <c r="AB85" s="434"/>
      <c r="AC85" s="435"/>
      <c r="AD85" s="436"/>
      <c r="AE85" s="14"/>
      <c r="AF85" s="14"/>
      <c r="AG85" s="133"/>
      <c r="AH85" s="133"/>
      <c r="AI85" s="133">
        <v>3</v>
      </c>
      <c r="AJ85" s="133">
        <v>3</v>
      </c>
      <c r="AK85" s="133"/>
      <c r="AL85" s="14"/>
      <c r="AM85" s="14"/>
      <c r="AN85" s="14"/>
    </row>
    <row r="86" spans="1:40" s="1527" customFormat="1" ht="18" customHeight="1" thickBot="1" x14ac:dyDescent="0.35">
      <c r="A86" s="821" t="s">
        <v>74</v>
      </c>
      <c r="B86" s="844" t="s">
        <v>180</v>
      </c>
      <c r="C86" s="840"/>
      <c r="D86" s="637">
        <v>7</v>
      </c>
      <c r="E86" s="637"/>
      <c r="F86" s="638"/>
      <c r="G86" s="639">
        <v>6</v>
      </c>
      <c r="H86" s="640">
        <f t="shared" si="31"/>
        <v>180</v>
      </c>
      <c r="I86" s="641">
        <f t="shared" si="32"/>
        <v>0</v>
      </c>
      <c r="J86" s="642"/>
      <c r="K86" s="642"/>
      <c r="L86" s="643"/>
      <c r="M86" s="643"/>
      <c r="N86" s="644"/>
      <c r="O86" s="1547">
        <f t="shared" si="33"/>
        <v>180</v>
      </c>
      <c r="P86" s="1598"/>
      <c r="Q86" s="1599"/>
      <c r="R86" s="1599"/>
      <c r="S86" s="1600"/>
      <c r="T86" s="646"/>
      <c r="U86" s="647"/>
      <c r="V86" s="646"/>
      <c r="W86" s="648"/>
      <c r="X86" s="649"/>
      <c r="Y86" s="650"/>
      <c r="Z86" s="646"/>
      <c r="AA86" s="650"/>
      <c r="AB86" s="646"/>
      <c r="AC86" s="647" t="s">
        <v>280</v>
      </c>
      <c r="AD86" s="436"/>
      <c r="AE86" s="14"/>
      <c r="AF86" s="14"/>
      <c r="AG86" s="133"/>
      <c r="AH86" s="133"/>
      <c r="AI86" s="133"/>
      <c r="AJ86" s="133"/>
      <c r="AK86" s="133">
        <v>6</v>
      </c>
      <c r="AL86" s="14"/>
      <c r="AM86" s="14"/>
      <c r="AN86" s="14"/>
    </row>
    <row r="87" spans="1:40" s="1527" customFormat="1" ht="27.6" customHeight="1" thickBot="1" x14ac:dyDescent="0.35">
      <c r="A87" s="822" t="s">
        <v>186</v>
      </c>
      <c r="B87" s="841" t="s">
        <v>75</v>
      </c>
      <c r="C87" s="837">
        <v>7</v>
      </c>
      <c r="D87" s="651"/>
      <c r="E87" s="651"/>
      <c r="F87" s="652"/>
      <c r="G87" s="653">
        <v>2</v>
      </c>
      <c r="H87" s="654">
        <f t="shared" si="31"/>
        <v>60</v>
      </c>
      <c r="I87" s="655"/>
      <c r="J87" s="656"/>
      <c r="K87" s="656"/>
      <c r="L87" s="657"/>
      <c r="M87" s="657"/>
      <c r="N87" s="658"/>
      <c r="O87" s="1548">
        <f t="shared" si="33"/>
        <v>60</v>
      </c>
      <c r="P87" s="1601"/>
      <c r="Q87" s="1602"/>
      <c r="R87" s="1602"/>
      <c r="S87" s="1603"/>
      <c r="T87" s="660"/>
      <c r="U87" s="661"/>
      <c r="V87" s="660"/>
      <c r="W87" s="662"/>
      <c r="X87" s="663"/>
      <c r="Y87" s="664"/>
      <c r="Z87" s="660"/>
      <c r="AA87" s="664"/>
      <c r="AB87" s="660"/>
      <c r="AC87" s="665" t="s">
        <v>281</v>
      </c>
      <c r="AD87" s="666"/>
      <c r="AE87" s="14"/>
      <c r="AF87" s="14"/>
      <c r="AG87" s="126"/>
      <c r="AH87" s="126"/>
      <c r="AI87" s="126"/>
      <c r="AJ87" s="126"/>
      <c r="AK87" s="126">
        <v>2</v>
      </c>
      <c r="AL87" s="14"/>
      <c r="AM87" s="14"/>
      <c r="AN87" s="14"/>
    </row>
    <row r="88" spans="1:40" s="1527" customFormat="1" ht="28.2" customHeight="1" thickBot="1" x14ac:dyDescent="0.35">
      <c r="A88" s="1694" t="s">
        <v>264</v>
      </c>
      <c r="B88" s="1695"/>
      <c r="C88" s="845">
        <v>10</v>
      </c>
      <c r="D88" s="667">
        <v>18</v>
      </c>
      <c r="E88" s="667"/>
      <c r="F88" s="668">
        <v>1</v>
      </c>
      <c r="G88" s="669">
        <f t="shared" ref="G88:AB88" si="36">SUM(G66:G87)</f>
        <v>91</v>
      </c>
      <c r="H88" s="670">
        <f t="shared" si="36"/>
        <v>2730</v>
      </c>
      <c r="I88" s="671">
        <f t="shared" si="36"/>
        <v>1026</v>
      </c>
      <c r="J88" s="671">
        <f t="shared" si="36"/>
        <v>520</v>
      </c>
      <c r="K88" s="671">
        <f t="shared" si="36"/>
        <v>122</v>
      </c>
      <c r="L88" s="672"/>
      <c r="M88" s="672">
        <f t="shared" si="36"/>
        <v>384</v>
      </c>
      <c r="N88" s="717">
        <f t="shared" si="36"/>
        <v>270</v>
      </c>
      <c r="O88" s="809">
        <f t="shared" si="36"/>
        <v>1434</v>
      </c>
      <c r="P88" s="1267"/>
      <c r="Q88" s="671"/>
      <c r="R88" s="671"/>
      <c r="S88" s="1269"/>
      <c r="T88" s="676">
        <f t="shared" si="36"/>
        <v>0</v>
      </c>
      <c r="U88" s="675">
        <v>13</v>
      </c>
      <c r="V88" s="676">
        <f t="shared" si="36"/>
        <v>0</v>
      </c>
      <c r="W88" s="677">
        <v>13</v>
      </c>
      <c r="X88" s="678">
        <f t="shared" si="36"/>
        <v>16</v>
      </c>
      <c r="Y88" s="679">
        <v>20</v>
      </c>
      <c r="Z88" s="676">
        <f t="shared" si="36"/>
        <v>17</v>
      </c>
      <c r="AA88" s="679">
        <v>23</v>
      </c>
      <c r="AB88" s="676">
        <f t="shared" si="36"/>
        <v>15</v>
      </c>
      <c r="AC88" s="680">
        <v>22</v>
      </c>
      <c r="AD88" s="681"/>
      <c r="AE88" s="14"/>
      <c r="AF88" s="14"/>
      <c r="AG88" s="126"/>
      <c r="AH88" s="126"/>
      <c r="AI88" s="126"/>
      <c r="AJ88" s="126"/>
      <c r="AK88" s="126"/>
      <c r="AL88" s="14"/>
      <c r="AM88" s="14"/>
      <c r="AN88" s="14"/>
    </row>
    <row r="89" spans="1:40" s="1527" customFormat="1" ht="26.4" customHeight="1" thickBot="1" x14ac:dyDescent="0.35">
      <c r="A89" s="1694" t="s">
        <v>265</v>
      </c>
      <c r="B89" s="1695"/>
      <c r="C89" s="670">
        <f t="shared" ref="C89:K89" si="37">SUM(C64,C88)</f>
        <v>14</v>
      </c>
      <c r="D89" s="670">
        <f t="shared" si="37"/>
        <v>29</v>
      </c>
      <c r="E89" s="670">
        <f t="shared" si="37"/>
        <v>0</v>
      </c>
      <c r="F89" s="809">
        <f t="shared" si="37"/>
        <v>1</v>
      </c>
      <c r="G89" s="806">
        <f t="shared" si="37"/>
        <v>135</v>
      </c>
      <c r="H89" s="799">
        <f t="shared" si="37"/>
        <v>4050</v>
      </c>
      <c r="I89" s="670">
        <f t="shared" si="37"/>
        <v>1546</v>
      </c>
      <c r="J89" s="670">
        <f t="shared" si="37"/>
        <v>732</v>
      </c>
      <c r="K89" s="670">
        <f t="shared" si="37"/>
        <v>138</v>
      </c>
      <c r="L89" s="670"/>
      <c r="M89" s="809">
        <f t="shared" ref="M89:AC89" si="38">SUM(M64,M88)</f>
        <v>676</v>
      </c>
      <c r="N89" s="806">
        <f t="shared" si="38"/>
        <v>390</v>
      </c>
      <c r="O89" s="806">
        <f t="shared" si="38"/>
        <v>2114</v>
      </c>
      <c r="P89" s="1549"/>
      <c r="Q89" s="1549"/>
      <c r="R89" s="1549"/>
      <c r="S89" s="1549"/>
      <c r="T89" s="719">
        <f t="shared" si="38"/>
        <v>0</v>
      </c>
      <c r="U89" s="677">
        <f t="shared" si="38"/>
        <v>30</v>
      </c>
      <c r="V89" s="719">
        <f t="shared" si="38"/>
        <v>0</v>
      </c>
      <c r="W89" s="676">
        <f t="shared" si="38"/>
        <v>30</v>
      </c>
      <c r="X89" s="678">
        <f t="shared" si="38"/>
        <v>22</v>
      </c>
      <c r="Y89" s="677">
        <f t="shared" si="38"/>
        <v>25</v>
      </c>
      <c r="Z89" s="719">
        <f t="shared" si="38"/>
        <v>19</v>
      </c>
      <c r="AA89" s="677">
        <f t="shared" si="38"/>
        <v>25</v>
      </c>
      <c r="AB89" s="719">
        <f t="shared" si="38"/>
        <v>17</v>
      </c>
      <c r="AC89" s="721">
        <f t="shared" si="38"/>
        <v>25</v>
      </c>
      <c r="AD89" s="681"/>
      <c r="AE89" s="14"/>
      <c r="AF89" s="14"/>
      <c r="AG89" s="126"/>
      <c r="AH89" s="126"/>
      <c r="AI89" s="126"/>
      <c r="AJ89" s="126"/>
      <c r="AK89" s="126"/>
      <c r="AL89" s="14"/>
      <c r="AM89" s="14"/>
      <c r="AN89" s="14"/>
    </row>
    <row r="90" spans="1:40" s="1527" customFormat="1" ht="28.2" customHeight="1" thickBot="1" x14ac:dyDescent="0.35">
      <c r="A90" s="1706" t="s">
        <v>266</v>
      </c>
      <c r="B90" s="1707"/>
      <c r="C90" s="1707"/>
      <c r="D90" s="1707"/>
      <c r="E90" s="1707"/>
      <c r="F90" s="1707"/>
      <c r="G90" s="1707"/>
      <c r="H90" s="1707"/>
      <c r="I90" s="1707"/>
      <c r="J90" s="1707"/>
      <c r="K90" s="1707"/>
      <c r="L90" s="1707"/>
      <c r="M90" s="1707"/>
      <c r="N90" s="1707"/>
      <c r="O90" s="1707"/>
      <c r="P90" s="1741"/>
      <c r="Q90" s="1741"/>
      <c r="R90" s="1741"/>
      <c r="S90" s="1741"/>
      <c r="T90" s="1707"/>
      <c r="U90" s="1707"/>
      <c r="V90" s="1707"/>
      <c r="W90" s="1707"/>
      <c r="X90" s="1707"/>
      <c r="Y90" s="1707"/>
      <c r="Z90" s="1707"/>
      <c r="AA90" s="1707"/>
      <c r="AB90" s="1707"/>
      <c r="AC90" s="1708"/>
      <c r="AD90" s="475"/>
      <c r="AE90" s="9"/>
      <c r="AF90" s="9"/>
      <c r="AG90" s="126"/>
      <c r="AH90" s="126"/>
      <c r="AI90" s="126"/>
      <c r="AJ90" s="126"/>
      <c r="AK90" s="126"/>
      <c r="AL90" s="9"/>
      <c r="AM90" s="9"/>
      <c r="AN90" s="9"/>
    </row>
    <row r="91" spans="1:40" s="1527" customFormat="1" ht="25.95" customHeight="1" x14ac:dyDescent="0.3">
      <c r="A91" s="1611" t="s">
        <v>187</v>
      </c>
      <c r="B91" s="1696" t="s">
        <v>178</v>
      </c>
      <c r="C91" s="684"/>
      <c r="D91" s="685">
        <v>5</v>
      </c>
      <c r="E91" s="686"/>
      <c r="F91" s="687"/>
      <c r="G91" s="688">
        <v>5</v>
      </c>
      <c r="H91" s="689">
        <f>G91*30</f>
        <v>150</v>
      </c>
      <c r="I91" s="690">
        <v>52</v>
      </c>
      <c r="J91" s="691"/>
      <c r="K91" s="691"/>
      <c r="L91" s="692"/>
      <c r="M91" s="693"/>
      <c r="N91" s="694"/>
      <c r="O91" s="1538">
        <f>H91-I91</f>
        <v>98</v>
      </c>
      <c r="P91" s="1592"/>
      <c r="Q91" s="1593"/>
      <c r="R91" s="1593"/>
      <c r="S91" s="1594"/>
      <c r="T91" s="521"/>
      <c r="U91" s="779"/>
      <c r="V91" s="696"/>
      <c r="W91" s="781"/>
      <c r="X91" s="521">
        <v>3.5</v>
      </c>
      <c r="Y91" s="781" t="s">
        <v>282</v>
      </c>
      <c r="Z91" s="697"/>
      <c r="AA91" s="783"/>
      <c r="AB91" s="521"/>
      <c r="AC91" s="518"/>
      <c r="AD91" s="523"/>
      <c r="AE91" s="17">
        <f>I91/H91</f>
        <v>0.34666666666666668</v>
      </c>
      <c r="AF91" s="17" t="str">
        <f>IF(AE91&gt;50%,AE91,"")</f>
        <v/>
      </c>
      <c r="AG91" s="133"/>
      <c r="AH91" s="133"/>
      <c r="AI91" s="133">
        <v>5</v>
      </c>
      <c r="AJ91" s="133"/>
      <c r="AK91" s="133"/>
      <c r="AL91" s="18"/>
      <c r="AM91" s="18"/>
      <c r="AN91" s="18"/>
    </row>
    <row r="92" spans="1:40" s="1527" customFormat="1" ht="18" x14ac:dyDescent="0.3">
      <c r="A92" s="1612" t="s">
        <v>188</v>
      </c>
      <c r="B92" s="1696"/>
      <c r="C92" s="521"/>
      <c r="D92" s="685">
        <v>6</v>
      </c>
      <c r="E92" s="686"/>
      <c r="F92" s="687"/>
      <c r="G92" s="688">
        <v>5</v>
      </c>
      <c r="H92" s="689">
        <f>G92*30</f>
        <v>150</v>
      </c>
      <c r="I92" s="699">
        <v>52</v>
      </c>
      <c r="J92" s="691"/>
      <c r="K92" s="691"/>
      <c r="L92" s="692"/>
      <c r="M92" s="692"/>
      <c r="N92" s="700"/>
      <c r="O92" s="1538">
        <f>H92-I92</f>
        <v>98</v>
      </c>
      <c r="P92" s="1595"/>
      <c r="Q92" s="1596"/>
      <c r="R92" s="1596"/>
      <c r="S92" s="1597"/>
      <c r="T92" s="521"/>
      <c r="U92" s="779"/>
      <c r="V92" s="521"/>
      <c r="W92" s="781"/>
      <c r="X92" s="521"/>
      <c r="Y92" s="779"/>
      <c r="Z92" s="697">
        <v>3.5</v>
      </c>
      <c r="AA92" s="781" t="s">
        <v>282</v>
      </c>
      <c r="AB92" s="521"/>
      <c r="AC92" s="782"/>
      <c r="AD92" s="523"/>
      <c r="AE92" s="13">
        <f>I92/H92</f>
        <v>0.34666666666666668</v>
      </c>
      <c r="AF92" s="13" t="str">
        <f>IF(AE92&gt;50%,AE92,"")</f>
        <v/>
      </c>
      <c r="AG92" s="133"/>
      <c r="AH92" s="133"/>
      <c r="AI92" s="133"/>
      <c r="AJ92" s="133">
        <v>5</v>
      </c>
      <c r="AK92" s="133"/>
      <c r="AL92" s="25"/>
      <c r="AM92" s="25"/>
      <c r="AN92" s="25"/>
    </row>
    <row r="93" spans="1:40" s="1527" customFormat="1" ht="18.600000000000001" thickBot="1" x14ac:dyDescent="0.35">
      <c r="A93" s="1612" t="s">
        <v>189</v>
      </c>
      <c r="B93" s="1697"/>
      <c r="C93" s="701"/>
      <c r="D93" s="702">
        <v>7</v>
      </c>
      <c r="E93" s="703"/>
      <c r="F93" s="704"/>
      <c r="G93" s="705">
        <v>5</v>
      </c>
      <c r="H93" s="706">
        <f>G93*30</f>
        <v>150</v>
      </c>
      <c r="I93" s="707">
        <v>52</v>
      </c>
      <c r="J93" s="708"/>
      <c r="K93" s="708"/>
      <c r="L93" s="709"/>
      <c r="M93" s="709"/>
      <c r="N93" s="710"/>
      <c r="O93" s="1537">
        <f>H93-I93</f>
        <v>98</v>
      </c>
      <c r="P93" s="1598"/>
      <c r="Q93" s="1599"/>
      <c r="R93" s="1599"/>
      <c r="S93" s="1600"/>
      <c r="T93" s="701"/>
      <c r="U93" s="780"/>
      <c r="V93" s="701"/>
      <c r="W93" s="782"/>
      <c r="X93" s="701"/>
      <c r="Y93" s="782"/>
      <c r="Z93" s="712"/>
      <c r="AA93" s="784"/>
      <c r="AB93" s="701">
        <v>3.5</v>
      </c>
      <c r="AC93" s="785" t="s">
        <v>282</v>
      </c>
      <c r="AD93" s="523"/>
      <c r="AE93" s="13">
        <f>I93/H93</f>
        <v>0.34666666666666668</v>
      </c>
      <c r="AF93" s="13" t="str">
        <f>IF(AE93&gt;50%,AE93,"")</f>
        <v/>
      </c>
      <c r="AG93" s="133"/>
      <c r="AH93" s="133"/>
      <c r="AI93" s="133"/>
      <c r="AJ93" s="133"/>
      <c r="AK93" s="133">
        <v>5</v>
      </c>
      <c r="AL93" s="25"/>
      <c r="AM93" s="25"/>
      <c r="AN93" s="25"/>
    </row>
    <row r="94" spans="1:40" s="1527" customFormat="1" ht="18" thickBot="1" x14ac:dyDescent="0.35">
      <c r="A94" s="1698" t="s">
        <v>268</v>
      </c>
      <c r="B94" s="1699"/>
      <c r="C94" s="713"/>
      <c r="D94" s="714">
        <v>3</v>
      </c>
      <c r="E94" s="715"/>
      <c r="F94" s="716"/>
      <c r="G94" s="717">
        <f>SUM(G91:G93)</f>
        <v>15</v>
      </c>
      <c r="H94" s="799">
        <f>SUM(H91:H93)</f>
        <v>450</v>
      </c>
      <c r="I94" s="808">
        <f>SUM(I91:I93)</f>
        <v>156</v>
      </c>
      <c r="J94" s="715"/>
      <c r="K94" s="715"/>
      <c r="L94" s="718"/>
      <c r="M94" s="718"/>
      <c r="N94" s="715"/>
      <c r="O94" s="717">
        <f t="shared" ref="O94:AB94" si="39">SUM(O91:O93)</f>
        <v>294</v>
      </c>
      <c r="P94" s="1549"/>
      <c r="Q94" s="1549"/>
      <c r="R94" s="1549"/>
      <c r="S94" s="1549"/>
      <c r="T94" s="719">
        <f t="shared" si="39"/>
        <v>0</v>
      </c>
      <c r="U94" s="682"/>
      <c r="V94" s="719">
        <f t="shared" si="39"/>
        <v>0</v>
      </c>
      <c r="W94" s="682"/>
      <c r="X94" s="720">
        <f t="shared" si="39"/>
        <v>3.5</v>
      </c>
      <c r="Y94" s="721">
        <v>5</v>
      </c>
      <c r="Z94" s="720">
        <f t="shared" si="39"/>
        <v>3.5</v>
      </c>
      <c r="AA94" s="721">
        <v>5</v>
      </c>
      <c r="AB94" s="722">
        <f t="shared" si="39"/>
        <v>3.5</v>
      </c>
      <c r="AC94" s="680">
        <v>5</v>
      </c>
      <c r="AD94" s="681"/>
      <c r="AE94" s="25"/>
      <c r="AF94" s="25"/>
      <c r="AG94" s="210">
        <f>SUM(AG52:AG93)</f>
        <v>30</v>
      </c>
      <c r="AH94" s="210">
        <f>SUM(AH52:AH93)</f>
        <v>30</v>
      </c>
      <c r="AI94" s="210">
        <f>SUM(AI52:AI93)</f>
        <v>30</v>
      </c>
      <c r="AJ94" s="210">
        <f>SUM(AJ52:AJ93)</f>
        <v>30</v>
      </c>
      <c r="AK94" s="210">
        <f>SUM(AK52:AK93)</f>
        <v>30</v>
      </c>
      <c r="AL94" s="211">
        <f>AG94+AH94+AI94+AJ94+AK94</f>
        <v>150</v>
      </c>
      <c r="AM94" s="25"/>
      <c r="AN94" s="25"/>
    </row>
    <row r="95" spans="1:40" s="1527" customFormat="1" ht="18" thickBot="1" x14ac:dyDescent="0.35">
      <c r="A95" s="1701" t="s">
        <v>267</v>
      </c>
      <c r="B95" s="1702"/>
      <c r="C95" s="806">
        <f>SUM(C64,C88,C94)</f>
        <v>14</v>
      </c>
      <c r="D95" s="715">
        <f>SUM(D64,D88,D94)</f>
        <v>32</v>
      </c>
      <c r="E95" s="715">
        <f>SUM(E64,E88,E94)</f>
        <v>0</v>
      </c>
      <c r="F95" s="808">
        <f>SUM(F64,F88,F94)</f>
        <v>1</v>
      </c>
      <c r="G95" s="806">
        <f>G64+G88+G94</f>
        <v>150</v>
      </c>
      <c r="H95" s="799">
        <f>H64+H88+H94</f>
        <v>4500</v>
      </c>
      <c r="I95" s="718">
        <f>I94+I88+J64</f>
        <v>1394</v>
      </c>
      <c r="J95" s="718">
        <f>SUM(J64,J88,J94)</f>
        <v>732</v>
      </c>
      <c r="K95" s="715">
        <f>SUM(K64,K88,K94)</f>
        <v>138</v>
      </c>
      <c r="L95" s="808"/>
      <c r="M95" s="807">
        <f>SUM(M64,M88,M94)</f>
        <v>676</v>
      </c>
      <c r="N95" s="799">
        <f>SUM(N64,N88,N94)</f>
        <v>390</v>
      </c>
      <c r="O95" s="799">
        <f t="shared" ref="O95:AC95" si="40">SUM(O89,O94)</f>
        <v>2408</v>
      </c>
      <c r="P95" s="799"/>
      <c r="Q95" s="799"/>
      <c r="R95" s="799"/>
      <c r="S95" s="799"/>
      <c r="T95" s="719">
        <f t="shared" si="40"/>
        <v>0</v>
      </c>
      <c r="U95" s="722">
        <f>SUM(U89,U94)</f>
        <v>30</v>
      </c>
      <c r="V95" s="719">
        <f t="shared" si="40"/>
        <v>0</v>
      </c>
      <c r="W95" s="721">
        <f t="shared" si="40"/>
        <v>30</v>
      </c>
      <c r="X95" s="722">
        <f t="shared" si="40"/>
        <v>25.5</v>
      </c>
      <c r="Y95" s="720">
        <f t="shared" si="40"/>
        <v>30</v>
      </c>
      <c r="Z95" s="719">
        <f t="shared" si="40"/>
        <v>22.5</v>
      </c>
      <c r="AA95" s="804">
        <f t="shared" si="40"/>
        <v>30</v>
      </c>
      <c r="AB95" s="805">
        <f t="shared" si="40"/>
        <v>20.5</v>
      </c>
      <c r="AC95" s="721">
        <f t="shared" si="40"/>
        <v>30</v>
      </c>
      <c r="AD95" s="681"/>
      <c r="AE95" s="29"/>
      <c r="AF95" s="14"/>
      <c r="AG95" s="8"/>
      <c r="AH95" s="8"/>
      <c r="AI95" s="30"/>
      <c r="AJ95" s="27"/>
      <c r="AK95" s="27"/>
      <c r="AL95" s="14"/>
      <c r="AM95" s="14"/>
      <c r="AN95" s="14"/>
    </row>
    <row r="96" spans="1:40" s="1527" customFormat="1" ht="20.25" customHeight="1" thickBot="1" x14ac:dyDescent="0.35">
      <c r="A96" s="723"/>
      <c r="B96" s="724"/>
      <c r="C96" s="1703" t="s">
        <v>269</v>
      </c>
      <c r="D96" s="1704"/>
      <c r="E96" s="1704"/>
      <c r="F96" s="1704"/>
      <c r="G96" s="1704"/>
      <c r="H96" s="1704"/>
      <c r="I96" s="1704"/>
      <c r="J96" s="1704"/>
      <c r="K96" s="1704"/>
      <c r="L96" s="1704"/>
      <c r="M96" s="1704"/>
      <c r="N96" s="1704"/>
      <c r="O96" s="1705"/>
      <c r="P96" s="1539"/>
      <c r="Q96" s="1539"/>
      <c r="R96" s="1539"/>
      <c r="S96" s="1539"/>
      <c r="T96" s="725">
        <f>SUM(T90,T95)</f>
        <v>0</v>
      </c>
      <c r="U96" s="726"/>
      <c r="V96" s="725">
        <f>SUM(V90,V95)</f>
        <v>0</v>
      </c>
      <c r="W96" s="727"/>
      <c r="X96" s="725">
        <f>SUM(X90,X95)</f>
        <v>25.5</v>
      </c>
      <c r="Y96" s="727"/>
      <c r="Z96" s="728">
        <f>SUM(Z90,Z95)</f>
        <v>22.5</v>
      </c>
      <c r="AA96" s="729"/>
      <c r="AB96" s="725">
        <f>SUM(AB90,AB95)</f>
        <v>20.5</v>
      </c>
      <c r="AC96" s="726"/>
      <c r="AD96" s="681"/>
      <c r="AE96" s="29"/>
      <c r="AF96" s="14"/>
      <c r="AG96" s="8"/>
      <c r="AH96" s="8"/>
      <c r="AI96" s="30"/>
      <c r="AJ96" s="27"/>
      <c r="AK96" s="27"/>
      <c r="AL96" s="14"/>
      <c r="AM96" s="14"/>
      <c r="AN96" s="14"/>
    </row>
    <row r="97" spans="1:40" s="1527" customFormat="1" ht="31.95" customHeight="1" thickBot="1" x14ac:dyDescent="0.35">
      <c r="A97" s="723"/>
      <c r="B97" s="730"/>
      <c r="C97" s="1795" t="s">
        <v>271</v>
      </c>
      <c r="D97" s="1796"/>
      <c r="E97" s="1796"/>
      <c r="F97" s="1796"/>
      <c r="G97" s="1796"/>
      <c r="H97" s="1796"/>
      <c r="I97" s="1796"/>
      <c r="J97" s="1796"/>
      <c r="K97" s="1796"/>
      <c r="L97" s="1796"/>
      <c r="M97" s="1796"/>
      <c r="N97" s="1796"/>
      <c r="O97" s="1797"/>
      <c r="P97" s="1540"/>
      <c r="Q97" s="1540"/>
      <c r="R97" s="1540"/>
      <c r="S97" s="1540"/>
      <c r="T97" s="1798">
        <v>8</v>
      </c>
      <c r="U97" s="1799"/>
      <c r="V97" s="1800">
        <v>9</v>
      </c>
      <c r="W97" s="1801"/>
      <c r="X97" s="1800">
        <v>9</v>
      </c>
      <c r="Y97" s="1801"/>
      <c r="Z97" s="1802">
        <v>8</v>
      </c>
      <c r="AA97" s="1803"/>
      <c r="AB97" s="1804">
        <v>6</v>
      </c>
      <c r="AC97" s="1805"/>
      <c r="AD97" s="681"/>
      <c r="AE97" s="29"/>
      <c r="AF97" s="14"/>
      <c r="AG97" s="8"/>
      <c r="AH97" s="8"/>
      <c r="AI97" s="30"/>
      <c r="AJ97" s="27"/>
      <c r="AK97" s="27"/>
      <c r="AL97" s="14"/>
      <c r="AM97" s="14"/>
      <c r="AN97" s="14"/>
    </row>
    <row r="98" spans="1:40" s="1524" customFormat="1" ht="23.4" customHeight="1" thickBot="1" x14ac:dyDescent="0.35">
      <c r="A98" s="723"/>
      <c r="B98" s="731"/>
      <c r="C98" s="1796" t="s">
        <v>270</v>
      </c>
      <c r="D98" s="1796"/>
      <c r="E98" s="1796"/>
      <c r="F98" s="1796"/>
      <c r="G98" s="1796"/>
      <c r="H98" s="1796"/>
      <c r="I98" s="1796"/>
      <c r="J98" s="1796"/>
      <c r="K98" s="1796"/>
      <c r="L98" s="1796"/>
      <c r="M98" s="1796"/>
      <c r="N98" s="1796"/>
      <c r="O98" s="1797"/>
      <c r="P98" s="1540"/>
      <c r="Q98" s="1540"/>
      <c r="R98" s="1540"/>
      <c r="S98" s="1540"/>
      <c r="T98" s="1793">
        <v>16</v>
      </c>
      <c r="U98" s="1806"/>
      <c r="V98" s="1806"/>
      <c r="W98" s="1794"/>
      <c r="X98" s="1793">
        <v>12</v>
      </c>
      <c r="Y98" s="1806"/>
      <c r="Z98" s="1806"/>
      <c r="AA98" s="1794"/>
      <c r="AB98" s="1793">
        <v>6</v>
      </c>
      <c r="AC98" s="1794"/>
      <c r="AD98" s="681"/>
      <c r="AE98" s="29"/>
      <c r="AF98" s="14"/>
      <c r="AG98" s="8"/>
      <c r="AH98" s="8"/>
      <c r="AI98" s="30"/>
      <c r="AJ98" s="27"/>
      <c r="AK98" s="27"/>
      <c r="AL98" s="14"/>
      <c r="AM98" s="14"/>
      <c r="AN98" s="14"/>
    </row>
    <row r="99" spans="1:40" s="1529" customFormat="1" ht="15.6" customHeight="1" x14ac:dyDescent="0.3">
      <c r="A99" s="732"/>
      <c r="B99" s="733"/>
      <c r="C99" s="1709" t="s">
        <v>78</v>
      </c>
      <c r="D99" s="1710"/>
      <c r="E99" s="1710"/>
      <c r="F99" s="1710"/>
      <c r="G99" s="1710"/>
      <c r="H99" s="1710"/>
      <c r="I99" s="1710"/>
      <c r="J99" s="1710"/>
      <c r="K99" s="1710"/>
      <c r="L99" s="1710"/>
      <c r="M99" s="1710"/>
      <c r="N99" s="1711"/>
      <c r="O99" s="800">
        <f>SUM(T99:AB99)</f>
        <v>14</v>
      </c>
      <c r="P99" s="1541"/>
      <c r="Q99" s="1541"/>
      <c r="R99" s="1541"/>
      <c r="S99" s="1541"/>
      <c r="T99" s="734">
        <v>3</v>
      </c>
      <c r="U99" s="735"/>
      <c r="V99" s="736">
        <v>3</v>
      </c>
      <c r="W99" s="735"/>
      <c r="X99" s="736">
        <v>2</v>
      </c>
      <c r="Y99" s="737"/>
      <c r="Z99" s="736">
        <v>4</v>
      </c>
      <c r="AA99" s="735"/>
      <c r="AB99" s="736">
        <v>2</v>
      </c>
      <c r="AC99" s="738"/>
      <c r="AD99" s="436">
        <f>T99+V99+X99+Z99+AB99</f>
        <v>14</v>
      </c>
      <c r="AE99" s="142"/>
      <c r="AF99" s="14"/>
      <c r="AG99" s="27"/>
      <c r="AH99" s="27"/>
      <c r="AI99" s="28"/>
      <c r="AJ99" s="27"/>
      <c r="AK99" s="27"/>
      <c r="AL99" s="14"/>
      <c r="AM99" s="14"/>
      <c r="AN99" s="14"/>
    </row>
    <row r="100" spans="1:40" s="1529" customFormat="1" ht="15.6" customHeight="1" x14ac:dyDescent="0.3">
      <c r="A100" s="739"/>
      <c r="B100" s="733"/>
      <c r="C100" s="1709" t="s">
        <v>79</v>
      </c>
      <c r="D100" s="1710"/>
      <c r="E100" s="1710"/>
      <c r="F100" s="1710"/>
      <c r="G100" s="1710"/>
      <c r="H100" s="1710"/>
      <c r="I100" s="1710"/>
      <c r="J100" s="1710"/>
      <c r="K100" s="1710"/>
      <c r="L100" s="1710"/>
      <c r="M100" s="1710"/>
      <c r="N100" s="1711"/>
      <c r="O100" s="800">
        <f>SUM(T100:AB100)</f>
        <v>32</v>
      </c>
      <c r="P100" s="1542"/>
      <c r="Q100" s="1542"/>
      <c r="R100" s="1542"/>
      <c r="S100" s="1542"/>
      <c r="T100" s="740">
        <v>6</v>
      </c>
      <c r="U100" s="741"/>
      <c r="V100" s="742">
        <v>7</v>
      </c>
      <c r="W100" s="741"/>
      <c r="X100" s="434">
        <v>8</v>
      </c>
      <c r="Y100" s="743"/>
      <c r="Z100" s="434">
        <v>5</v>
      </c>
      <c r="AA100" s="744"/>
      <c r="AB100" s="434">
        <v>6</v>
      </c>
      <c r="AC100" s="745"/>
      <c r="AD100" s="436">
        <f>T100+V100+X100+Z100+AB100</f>
        <v>32</v>
      </c>
      <c r="AE100" s="142"/>
      <c r="AF100" s="9"/>
      <c r="AG100" s="32"/>
      <c r="AH100" s="32"/>
      <c r="AI100" s="33"/>
      <c r="AJ100" s="8"/>
      <c r="AK100" s="8"/>
      <c r="AL100" s="9"/>
      <c r="AM100" s="9"/>
      <c r="AN100" s="9"/>
    </row>
    <row r="101" spans="1:40" s="1529" customFormat="1" ht="15.6" customHeight="1" x14ac:dyDescent="0.3">
      <c r="A101" s="746"/>
      <c r="B101" s="733"/>
      <c r="C101" s="1709" t="s">
        <v>272</v>
      </c>
      <c r="D101" s="1710"/>
      <c r="E101" s="1710"/>
      <c r="F101" s="1710"/>
      <c r="G101" s="1710"/>
      <c r="H101" s="1710"/>
      <c r="I101" s="1710"/>
      <c r="J101" s="1710"/>
      <c r="K101" s="1710"/>
      <c r="L101" s="1710"/>
      <c r="M101" s="1710"/>
      <c r="N101" s="1711"/>
      <c r="O101" s="800">
        <f>SUM(T101:AB101)</f>
        <v>0</v>
      </c>
      <c r="P101" s="1543"/>
      <c r="Q101" s="1543"/>
      <c r="R101" s="1543"/>
      <c r="S101" s="1543"/>
      <c r="T101" s="747"/>
      <c r="U101" s="745"/>
      <c r="V101" s="748"/>
      <c r="W101" s="745"/>
      <c r="X101" s="748"/>
      <c r="Y101" s="749"/>
      <c r="Z101" s="748"/>
      <c r="AA101" s="745"/>
      <c r="AB101" s="434"/>
      <c r="AC101" s="745"/>
      <c r="AD101" s="436">
        <f>T101+V101+X101+Z101+AB101</f>
        <v>0</v>
      </c>
      <c r="AE101" s="31"/>
      <c r="AF101" s="14"/>
      <c r="AG101" s="32"/>
      <c r="AH101" s="32"/>
      <c r="AI101" s="33"/>
      <c r="AJ101" s="27"/>
      <c r="AK101" s="27"/>
      <c r="AL101" s="14"/>
      <c r="AM101" s="14"/>
      <c r="AN101" s="14"/>
    </row>
    <row r="102" spans="1:40" s="1529" customFormat="1" ht="15.6" customHeight="1" thickBot="1" x14ac:dyDescent="0.35">
      <c r="A102" s="746"/>
      <c r="B102" s="733"/>
      <c r="C102" s="1712" t="s">
        <v>81</v>
      </c>
      <c r="D102" s="1713"/>
      <c r="E102" s="1713"/>
      <c r="F102" s="1713"/>
      <c r="G102" s="1713"/>
      <c r="H102" s="1713"/>
      <c r="I102" s="1713"/>
      <c r="J102" s="1713"/>
      <c r="K102" s="1713"/>
      <c r="L102" s="1713"/>
      <c r="M102" s="1713"/>
      <c r="N102" s="1714"/>
      <c r="O102" s="801">
        <f>SUM(T102:AB102)</f>
        <v>1</v>
      </c>
      <c r="P102" s="1543"/>
      <c r="Q102" s="1543"/>
      <c r="R102" s="1543"/>
      <c r="S102" s="1543"/>
      <c r="T102" s="649"/>
      <c r="U102" s="750"/>
      <c r="V102" s="646"/>
      <c r="W102" s="750"/>
      <c r="X102" s="646"/>
      <c r="Y102" s="751"/>
      <c r="Z102" s="646"/>
      <c r="AA102" s="750"/>
      <c r="AB102" s="646">
        <v>1</v>
      </c>
      <c r="AC102" s="750"/>
      <c r="AD102" s="436">
        <f>T102+V102+X102+Z102+AB102</f>
        <v>1</v>
      </c>
      <c r="AE102" s="31"/>
      <c r="AF102" s="14"/>
      <c r="AG102" s="32"/>
      <c r="AH102" s="32"/>
      <c r="AI102" s="33"/>
      <c r="AJ102" s="27"/>
      <c r="AK102" s="27"/>
      <c r="AL102" s="14"/>
      <c r="AM102" s="14"/>
      <c r="AN102" s="14"/>
    </row>
    <row r="103" spans="1:40" s="1524" customFormat="1" ht="34.950000000000003" customHeight="1" x14ac:dyDescent="0.3">
      <c r="A103" s="746"/>
      <c r="B103" s="202"/>
      <c r="C103" s="752"/>
      <c r="D103" s="752"/>
      <c r="E103" s="752"/>
      <c r="F103" s="752"/>
      <c r="G103" s="752"/>
      <c r="H103" s="752"/>
      <c r="I103" s="752"/>
      <c r="J103" s="752"/>
      <c r="K103" s="752"/>
      <c r="L103" s="752"/>
      <c r="M103" s="752"/>
      <c r="N103" s="752"/>
      <c r="O103" s="802"/>
      <c r="P103" s="752"/>
      <c r="Q103" s="752"/>
      <c r="R103" s="752"/>
      <c r="S103" s="752"/>
      <c r="T103" s="436"/>
      <c r="U103" s="436"/>
      <c r="V103" s="436"/>
      <c r="W103" s="436"/>
      <c r="X103" s="436"/>
      <c r="Y103" s="436"/>
      <c r="Z103" s="436"/>
      <c r="AA103" s="436"/>
      <c r="AB103" s="436"/>
      <c r="AC103" s="436"/>
      <c r="AD103" s="436"/>
      <c r="AE103" s="31"/>
      <c r="AF103" s="14"/>
      <c r="AG103" s="32"/>
      <c r="AH103" s="32"/>
      <c r="AI103" s="33"/>
      <c r="AJ103" s="27"/>
      <c r="AK103" s="27"/>
      <c r="AL103" s="14"/>
      <c r="AM103" s="14"/>
      <c r="AN103" s="14"/>
    </row>
    <row r="104" spans="1:40" s="1524" customFormat="1" ht="46.95" customHeight="1" x14ac:dyDescent="0.3">
      <c r="A104" s="1700" t="s">
        <v>273</v>
      </c>
      <c r="B104" s="1700"/>
      <c r="C104" s="1700"/>
      <c r="D104" s="1700"/>
      <c r="E104" s="1700"/>
      <c r="F104" s="1700"/>
      <c r="G104" s="1700"/>
      <c r="H104" s="1700"/>
      <c r="I104" s="1700"/>
      <c r="J104" s="1700"/>
      <c r="K104" s="1700"/>
      <c r="L104" s="1700"/>
      <c r="M104" s="1700"/>
      <c r="N104" s="1700"/>
      <c r="O104" s="1700"/>
      <c r="P104" s="1700"/>
      <c r="Q104" s="1700"/>
      <c r="R104" s="1700"/>
      <c r="S104" s="1700"/>
      <c r="T104" s="1700"/>
      <c r="U104" s="1700"/>
      <c r="V104" s="1700"/>
      <c r="W104" s="1700"/>
      <c r="X104" s="1700"/>
      <c r="Y104" s="1700"/>
      <c r="Z104" s="1700"/>
      <c r="AA104" s="1700"/>
      <c r="AB104" s="1700"/>
      <c r="AC104" s="1289"/>
      <c r="AD104" s="1289"/>
      <c r="AE104" s="32"/>
      <c r="AF104" s="32"/>
      <c r="AG104" s="32"/>
      <c r="AH104" s="32"/>
      <c r="AI104" s="33"/>
      <c r="AJ104" s="32"/>
      <c r="AK104" s="32"/>
      <c r="AL104" s="32"/>
      <c r="AM104" s="32"/>
      <c r="AN104" s="32"/>
    </row>
    <row r="105" spans="1:40" s="1524" customFormat="1" ht="23.4" customHeight="1" thickBot="1" x14ac:dyDescent="0.35">
      <c r="A105" s="754"/>
      <c r="B105" s="754"/>
      <c r="C105" s="754"/>
      <c r="D105" s="754"/>
      <c r="E105" s="754"/>
      <c r="F105" s="754"/>
      <c r="G105" s="754"/>
      <c r="H105" s="754"/>
      <c r="I105" s="754"/>
      <c r="J105" s="754"/>
      <c r="K105" s="754"/>
      <c r="L105" s="754"/>
      <c r="M105" s="754"/>
      <c r="N105" s="754"/>
      <c r="O105" s="755"/>
      <c r="P105" s="755"/>
      <c r="Q105" s="755"/>
      <c r="R105" s="755"/>
      <c r="S105" s="755"/>
      <c r="T105" s="755"/>
      <c r="U105" s="755"/>
      <c r="V105" s="755"/>
      <c r="W105" s="755"/>
      <c r="X105" s="755"/>
      <c r="Y105" s="755"/>
      <c r="Z105" s="756"/>
      <c r="AA105" s="756"/>
      <c r="AB105" s="755"/>
      <c r="AC105" s="754"/>
      <c r="AD105" s="754"/>
      <c r="AE105" s="6"/>
      <c r="AF105" s="35"/>
      <c r="AG105" s="32"/>
      <c r="AH105" s="32"/>
      <c r="AI105" s="33"/>
      <c r="AJ105" s="32"/>
      <c r="AK105" s="32"/>
      <c r="AL105" s="36"/>
      <c r="AM105" s="32"/>
      <c r="AN105" s="32"/>
    </row>
    <row r="106" spans="1:40" s="1524" customFormat="1" ht="23.4" customHeight="1" x14ac:dyDescent="0.3">
      <c r="A106" s="1290" t="s">
        <v>83</v>
      </c>
      <c r="B106" s="1807" t="s">
        <v>84</v>
      </c>
      <c r="C106" s="1807"/>
      <c r="D106" s="1807"/>
      <c r="E106" s="1807"/>
      <c r="F106" s="1807"/>
      <c r="G106" s="1807"/>
      <c r="H106" s="1807"/>
      <c r="I106" s="1807"/>
      <c r="J106" s="1807"/>
      <c r="K106" s="1807"/>
      <c r="L106" s="1807"/>
      <c r="M106" s="1807"/>
      <c r="N106" s="1807"/>
      <c r="O106" s="1807"/>
      <c r="P106" s="1807"/>
      <c r="Q106" s="1807"/>
      <c r="R106" s="1807"/>
      <c r="S106" s="1807"/>
      <c r="T106" s="1807"/>
      <c r="U106" s="1807"/>
      <c r="V106" s="1807"/>
      <c r="W106" s="1807"/>
      <c r="X106" s="758"/>
      <c r="Y106" s="758"/>
      <c r="Z106" s="758"/>
      <c r="AA106" s="758"/>
      <c r="AB106" s="758"/>
      <c r="AC106" s="759"/>
      <c r="AD106" s="759"/>
      <c r="AE106" s="32"/>
      <c r="AF106" s="32"/>
      <c r="AG106" s="32"/>
      <c r="AH106" s="32"/>
      <c r="AI106" s="33"/>
      <c r="AJ106" s="32"/>
      <c r="AK106" s="32"/>
      <c r="AL106" s="32"/>
      <c r="AM106" s="32"/>
      <c r="AN106" s="32"/>
    </row>
    <row r="107" spans="1:40" s="1524" customFormat="1" ht="23.4" customHeight="1" x14ac:dyDescent="0.3">
      <c r="A107" s="760" t="s">
        <v>87</v>
      </c>
      <c r="B107" s="1808" t="s">
        <v>304</v>
      </c>
      <c r="C107" s="1808"/>
      <c r="D107" s="1808"/>
      <c r="E107" s="1808"/>
      <c r="F107" s="1808"/>
      <c r="G107" s="1808"/>
      <c r="H107" s="1808"/>
      <c r="I107" s="1808"/>
      <c r="J107" s="1808"/>
      <c r="K107" s="1808"/>
      <c r="L107" s="1808"/>
      <c r="M107" s="1808"/>
      <c r="N107" s="1808"/>
      <c r="O107" s="1808"/>
      <c r="P107" s="1808"/>
      <c r="Q107" s="1808"/>
      <c r="R107" s="1808"/>
      <c r="S107" s="1808"/>
      <c r="T107" s="1808"/>
      <c r="U107" s="1808"/>
      <c r="V107" s="1808"/>
      <c r="W107" s="1808"/>
      <c r="X107" s="202"/>
      <c r="Y107" s="202"/>
      <c r="Z107" s="202"/>
      <c r="AA107" s="202"/>
      <c r="AB107" s="202"/>
      <c r="AC107" s="1294"/>
      <c r="AD107" s="1294"/>
      <c r="AE107" s="32"/>
      <c r="AF107" s="32"/>
      <c r="AG107" s="32"/>
      <c r="AH107" s="32"/>
      <c r="AI107" s="33"/>
      <c r="AJ107" s="32"/>
      <c r="AK107" s="32"/>
      <c r="AL107" s="32"/>
      <c r="AM107" s="32"/>
      <c r="AN107" s="32"/>
    </row>
    <row r="108" spans="1:40" s="1524" customFormat="1" ht="18" x14ac:dyDescent="0.3">
      <c r="A108" s="762">
        <v>203</v>
      </c>
      <c r="B108" s="1817" t="s">
        <v>88</v>
      </c>
      <c r="C108" s="1818"/>
      <c r="D108" s="1818"/>
      <c r="E108" s="1818"/>
      <c r="F108" s="1818"/>
      <c r="G108" s="1818"/>
      <c r="H108" s="1818"/>
      <c r="I108" s="1818"/>
      <c r="J108" s="1818"/>
      <c r="K108" s="1818"/>
      <c r="L108" s="1818"/>
      <c r="M108" s="1818"/>
      <c r="N108" s="1818"/>
      <c r="O108" s="1818"/>
      <c r="P108" s="1818"/>
      <c r="Q108" s="1818"/>
      <c r="R108" s="1818"/>
      <c r="S108" s="1818"/>
      <c r="T108" s="1818"/>
      <c r="U108" s="1818"/>
      <c r="V108" s="1818"/>
      <c r="W108" s="1819"/>
      <c r="X108" s="202"/>
      <c r="Y108" s="202"/>
      <c r="Z108" s="202"/>
      <c r="AA108" s="202"/>
      <c r="AB108" s="202"/>
      <c r="AC108" s="1294"/>
      <c r="AD108" s="1294"/>
      <c r="AE108" s="32"/>
      <c r="AF108" s="32"/>
      <c r="AG108" s="32"/>
      <c r="AH108" s="32"/>
      <c r="AI108" s="33"/>
      <c r="AJ108" s="32"/>
      <c r="AK108" s="32"/>
      <c r="AL108" s="32"/>
      <c r="AM108" s="32"/>
      <c r="AN108" s="32"/>
    </row>
    <row r="109" spans="1:40" s="1524" customFormat="1" ht="18" x14ac:dyDescent="0.3">
      <c r="A109" s="762">
        <v>102</v>
      </c>
      <c r="B109" s="1817" t="s">
        <v>91</v>
      </c>
      <c r="C109" s="1818"/>
      <c r="D109" s="1818"/>
      <c r="E109" s="1818"/>
      <c r="F109" s="1818"/>
      <c r="G109" s="1818"/>
      <c r="H109" s="1818"/>
      <c r="I109" s="1818"/>
      <c r="J109" s="1818"/>
      <c r="K109" s="1818"/>
      <c r="L109" s="1818"/>
      <c r="M109" s="1818"/>
      <c r="N109" s="1818"/>
      <c r="O109" s="1818"/>
      <c r="P109" s="1818"/>
      <c r="Q109" s="1818"/>
      <c r="R109" s="1818"/>
      <c r="S109" s="1818"/>
      <c r="T109" s="1818"/>
      <c r="U109" s="1818"/>
      <c r="V109" s="1818"/>
      <c r="W109" s="1819"/>
      <c r="X109" s="202"/>
      <c r="Y109" s="202"/>
      <c r="Z109" s="202"/>
      <c r="AA109" s="202"/>
      <c r="AB109" s="202"/>
      <c r="AC109" s="1294"/>
      <c r="AD109" s="1294"/>
      <c r="AE109" s="32"/>
      <c r="AF109" s="32"/>
      <c r="AG109" s="32"/>
      <c r="AH109" s="32"/>
      <c r="AI109" s="33"/>
      <c r="AJ109" s="32"/>
      <c r="AK109" s="32"/>
      <c r="AL109" s="32"/>
      <c r="AM109" s="32"/>
      <c r="AN109" s="32"/>
    </row>
    <row r="110" spans="1:40" s="1524" customFormat="1" ht="18.600000000000001" thickBot="1" x14ac:dyDescent="0.35">
      <c r="A110" s="763" t="s">
        <v>94</v>
      </c>
      <c r="B110" s="1820" t="s">
        <v>95</v>
      </c>
      <c r="C110" s="1821"/>
      <c r="D110" s="1821"/>
      <c r="E110" s="1821"/>
      <c r="F110" s="1821"/>
      <c r="G110" s="1821"/>
      <c r="H110" s="1821"/>
      <c r="I110" s="1821"/>
      <c r="J110" s="1821"/>
      <c r="K110" s="1821"/>
      <c r="L110" s="1821"/>
      <c r="M110" s="1821"/>
      <c r="N110" s="1821"/>
      <c r="O110" s="1821"/>
      <c r="P110" s="1821"/>
      <c r="Q110" s="1821"/>
      <c r="R110" s="1821"/>
      <c r="S110" s="1821"/>
      <c r="T110" s="1821"/>
      <c r="U110" s="1821"/>
      <c r="V110" s="1821"/>
      <c r="W110" s="1822"/>
      <c r="X110" s="202"/>
      <c r="Y110" s="202"/>
      <c r="Z110" s="202"/>
      <c r="AA110" s="202"/>
      <c r="AB110" s="202"/>
      <c r="AC110" s="1294"/>
      <c r="AD110" s="1294"/>
      <c r="AE110" s="32"/>
      <c r="AF110" s="32"/>
      <c r="AG110" s="32"/>
      <c r="AH110" s="32"/>
      <c r="AI110" s="33"/>
      <c r="AJ110" s="32"/>
      <c r="AK110" s="32"/>
      <c r="AL110" s="32"/>
      <c r="AM110" s="32"/>
      <c r="AN110" s="32"/>
    </row>
    <row r="111" spans="1:40" s="1524" customFormat="1" ht="18.600000000000001" thickBot="1" x14ac:dyDescent="0.35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202"/>
      <c r="Y111" s="202"/>
      <c r="Z111" s="202"/>
      <c r="AA111" s="202"/>
      <c r="AB111" s="202"/>
      <c r="AC111" s="1294"/>
      <c r="AD111" s="1294"/>
      <c r="AE111" s="32"/>
      <c r="AF111" s="32"/>
      <c r="AG111" s="32"/>
      <c r="AH111" s="32"/>
      <c r="AI111" s="33"/>
      <c r="AJ111" s="32"/>
      <c r="AK111" s="32"/>
      <c r="AL111" s="32"/>
      <c r="AM111" s="32"/>
      <c r="AN111" s="32"/>
    </row>
    <row r="112" spans="1:40" s="1524" customFormat="1" ht="17.399999999999999" x14ac:dyDescent="0.3">
      <c r="A112" s="764"/>
      <c r="B112" s="1807" t="s">
        <v>85</v>
      </c>
      <c r="C112" s="1807"/>
      <c r="D112" s="1807"/>
      <c r="E112" s="1807"/>
      <c r="F112" s="1807"/>
      <c r="G112" s="1807"/>
      <c r="H112" s="1807"/>
      <c r="I112" s="1807"/>
      <c r="J112" s="1807"/>
      <c r="K112" s="1807"/>
      <c r="L112" s="1807"/>
      <c r="M112" s="1807"/>
      <c r="N112" s="1807"/>
      <c r="O112" s="1807"/>
      <c r="P112" s="1807"/>
      <c r="Q112" s="1807"/>
      <c r="R112" s="1807"/>
      <c r="S112" s="1807"/>
      <c r="T112" s="1807"/>
      <c r="U112" s="1807"/>
      <c r="V112" s="1807"/>
      <c r="W112" s="1807"/>
      <c r="X112" s="758"/>
      <c r="Y112" s="758"/>
      <c r="Z112" s="758"/>
      <c r="AA112" s="758"/>
      <c r="AB112" s="758"/>
      <c r="AC112" s="759"/>
      <c r="AD112" s="759"/>
      <c r="AE112" s="32"/>
      <c r="AF112" s="32"/>
      <c r="AG112" s="32"/>
      <c r="AH112" s="32"/>
      <c r="AI112" s="33"/>
      <c r="AJ112" s="32"/>
      <c r="AK112" s="32"/>
      <c r="AL112" s="32"/>
      <c r="AM112" s="32"/>
      <c r="AN112" s="32"/>
    </row>
    <row r="113" spans="1:40" s="9" customFormat="1" ht="15.6" customHeight="1" x14ac:dyDescent="0.3">
      <c r="A113" s="765" t="s">
        <v>87</v>
      </c>
      <c r="B113" s="1808" t="s">
        <v>295</v>
      </c>
      <c r="C113" s="1808"/>
      <c r="D113" s="1808"/>
      <c r="E113" s="1808"/>
      <c r="F113" s="1808"/>
      <c r="G113" s="1808"/>
      <c r="H113" s="1808"/>
      <c r="I113" s="1808"/>
      <c r="J113" s="1808"/>
      <c r="K113" s="1808"/>
      <c r="L113" s="1808"/>
      <c r="M113" s="1808"/>
      <c r="N113" s="1808"/>
      <c r="O113" s="1808"/>
      <c r="P113" s="1808"/>
      <c r="Q113" s="1808"/>
      <c r="R113" s="1808"/>
      <c r="S113" s="1808"/>
      <c r="T113" s="1808"/>
      <c r="U113" s="1808"/>
      <c r="V113" s="1808"/>
      <c r="W113" s="1808"/>
      <c r="X113" s="202"/>
      <c r="Y113" s="202"/>
      <c r="Z113" s="202"/>
      <c r="AA113" s="202"/>
      <c r="AB113" s="202"/>
      <c r="AC113" s="1294"/>
      <c r="AD113" s="1294"/>
      <c r="AE113" s="32"/>
      <c r="AF113" s="32"/>
      <c r="AG113" s="32"/>
      <c r="AH113" s="32"/>
      <c r="AI113" s="33"/>
      <c r="AJ113" s="32"/>
      <c r="AK113" s="32"/>
      <c r="AL113" s="32"/>
      <c r="AM113" s="32"/>
      <c r="AN113" s="32"/>
    </row>
    <row r="114" spans="1:40" s="9" customFormat="1" ht="18" customHeight="1" x14ac:dyDescent="0.3">
      <c r="A114" s="767" t="s">
        <v>89</v>
      </c>
      <c r="B114" s="1809" t="s">
        <v>90</v>
      </c>
      <c r="C114" s="1809"/>
      <c r="D114" s="1809"/>
      <c r="E114" s="1809"/>
      <c r="F114" s="1809"/>
      <c r="G114" s="1809"/>
      <c r="H114" s="1809"/>
      <c r="I114" s="1809"/>
      <c r="J114" s="1809"/>
      <c r="K114" s="1809"/>
      <c r="L114" s="1809"/>
      <c r="M114" s="1809"/>
      <c r="N114" s="1809"/>
      <c r="O114" s="1809"/>
      <c r="P114" s="1809"/>
      <c r="Q114" s="1809"/>
      <c r="R114" s="1809"/>
      <c r="S114" s="1809"/>
      <c r="T114" s="1809"/>
      <c r="U114" s="1809"/>
      <c r="V114" s="1809"/>
      <c r="W114" s="1809"/>
      <c r="X114" s="202"/>
      <c r="Y114" s="202"/>
      <c r="Z114" s="202"/>
      <c r="AA114" s="202"/>
      <c r="AB114" s="202"/>
      <c r="AC114" s="1294"/>
      <c r="AD114" s="1294"/>
      <c r="AE114" s="32"/>
      <c r="AF114" s="32"/>
      <c r="AG114" s="32"/>
      <c r="AH114" s="32"/>
      <c r="AI114" s="33"/>
      <c r="AJ114" s="32"/>
      <c r="AK114" s="32"/>
      <c r="AL114" s="32"/>
      <c r="AM114" s="32"/>
      <c r="AN114" s="32"/>
    </row>
    <row r="115" spans="1:40" s="9" customFormat="1" ht="18" x14ac:dyDescent="0.3">
      <c r="A115" s="766" t="s">
        <v>92</v>
      </c>
      <c r="B115" s="1808" t="s">
        <v>93</v>
      </c>
      <c r="C115" s="1808"/>
      <c r="D115" s="1808"/>
      <c r="E115" s="1808"/>
      <c r="F115" s="1808"/>
      <c r="G115" s="1808"/>
      <c r="H115" s="1808"/>
      <c r="I115" s="1808"/>
      <c r="J115" s="1808"/>
      <c r="K115" s="1808"/>
      <c r="L115" s="1808"/>
      <c r="M115" s="1808"/>
      <c r="N115" s="1808"/>
      <c r="O115" s="1808"/>
      <c r="P115" s="1808"/>
      <c r="Q115" s="1808"/>
      <c r="R115" s="1808"/>
      <c r="S115" s="1808"/>
      <c r="T115" s="1808"/>
      <c r="U115" s="1808"/>
      <c r="V115" s="1808"/>
      <c r="W115" s="1808"/>
      <c r="X115" s="202"/>
      <c r="Y115" s="202"/>
      <c r="Z115" s="202"/>
      <c r="AA115" s="202"/>
      <c r="AB115" s="202"/>
      <c r="AC115" s="1294"/>
      <c r="AD115" s="1294"/>
      <c r="AE115" s="32"/>
      <c r="AF115" s="32"/>
      <c r="AG115" s="32"/>
      <c r="AH115" s="32"/>
      <c r="AI115" s="33"/>
      <c r="AJ115" s="32"/>
      <c r="AK115" s="32"/>
      <c r="AL115" s="32"/>
      <c r="AM115" s="32"/>
      <c r="AN115" s="32"/>
    </row>
    <row r="116" spans="1:40" s="9" customFormat="1" ht="18.600000000000001" thickBot="1" x14ac:dyDescent="0.35">
      <c r="A116" s="768" t="s">
        <v>96</v>
      </c>
      <c r="B116" s="1810" t="s">
        <v>97</v>
      </c>
      <c r="C116" s="1810"/>
      <c r="D116" s="1810"/>
      <c r="E116" s="1810"/>
      <c r="F116" s="1810"/>
      <c r="G116" s="1810"/>
      <c r="H116" s="1810"/>
      <c r="I116" s="1810"/>
      <c r="J116" s="1810"/>
      <c r="K116" s="1810"/>
      <c r="L116" s="1810"/>
      <c r="M116" s="1810"/>
      <c r="N116" s="1810"/>
      <c r="O116" s="1810"/>
      <c r="P116" s="1810"/>
      <c r="Q116" s="1810"/>
      <c r="R116" s="1810"/>
      <c r="S116" s="1810"/>
      <c r="T116" s="1810"/>
      <c r="U116" s="1810"/>
      <c r="V116" s="1810"/>
      <c r="W116" s="1810"/>
      <c r="X116" s="202"/>
      <c r="Y116" s="202"/>
      <c r="Z116" s="202"/>
      <c r="AA116" s="202"/>
      <c r="AB116" s="202"/>
      <c r="AC116" s="1294"/>
      <c r="AD116" s="1294"/>
      <c r="AE116" s="32"/>
      <c r="AF116" s="32"/>
      <c r="AG116" s="32"/>
      <c r="AH116" s="32"/>
      <c r="AI116" s="33"/>
      <c r="AJ116" s="32"/>
      <c r="AK116" s="32"/>
      <c r="AL116" s="32"/>
      <c r="AM116" s="32"/>
      <c r="AN116" s="32"/>
    </row>
    <row r="117" spans="1:40" s="9" customFormat="1" ht="17.399999999999999" x14ac:dyDescent="0.3">
      <c r="A117" s="1291"/>
      <c r="B117" s="1813" t="s">
        <v>86</v>
      </c>
      <c r="C117" s="1813"/>
      <c r="D117" s="1813"/>
      <c r="E117" s="1813"/>
      <c r="F117" s="1813"/>
      <c r="G117" s="1813"/>
      <c r="H117" s="1813"/>
      <c r="I117" s="1813"/>
      <c r="J117" s="1813"/>
      <c r="K117" s="1813"/>
      <c r="L117" s="1813"/>
      <c r="M117" s="1813"/>
      <c r="N117" s="1813"/>
      <c r="O117" s="1813"/>
      <c r="P117" s="1813"/>
      <c r="Q117" s="1813"/>
      <c r="R117" s="1813"/>
      <c r="S117" s="1813"/>
      <c r="T117" s="1813"/>
      <c r="U117" s="1813"/>
      <c r="V117" s="1813"/>
      <c r="W117" s="1813"/>
      <c r="X117" s="758"/>
      <c r="Y117" s="758"/>
      <c r="Z117" s="758"/>
      <c r="AA117" s="758"/>
      <c r="AB117" s="758"/>
      <c r="AC117" s="759"/>
      <c r="AD117" s="759"/>
      <c r="AE117" s="32"/>
      <c r="AF117" s="32"/>
      <c r="AG117" s="32"/>
      <c r="AH117" s="32"/>
      <c r="AI117" s="33"/>
      <c r="AJ117" s="32"/>
      <c r="AK117" s="32"/>
      <c r="AL117" s="32"/>
      <c r="AM117" s="32"/>
      <c r="AN117" s="32"/>
    </row>
    <row r="118" spans="1:40" s="9" customFormat="1" ht="18" x14ac:dyDescent="0.3">
      <c r="A118" s="770"/>
      <c r="B118" s="1808"/>
      <c r="C118" s="1808"/>
      <c r="D118" s="1808"/>
      <c r="E118" s="1808"/>
      <c r="F118" s="1808"/>
      <c r="G118" s="1808"/>
      <c r="H118" s="1808"/>
      <c r="I118" s="1808"/>
      <c r="J118" s="1808"/>
      <c r="K118" s="1808"/>
      <c r="L118" s="1808"/>
      <c r="M118" s="1808"/>
      <c r="N118" s="1808"/>
      <c r="O118" s="1808"/>
      <c r="P118" s="1808"/>
      <c r="Q118" s="1808"/>
      <c r="R118" s="1808"/>
      <c r="S118" s="1808"/>
      <c r="T118" s="1808"/>
      <c r="U118" s="1808"/>
      <c r="V118" s="1808"/>
      <c r="W118" s="1808"/>
      <c r="X118" s="202"/>
      <c r="Y118" s="202"/>
      <c r="Z118" s="202"/>
      <c r="AA118" s="202"/>
      <c r="AB118" s="202"/>
      <c r="AC118" s="1294"/>
      <c r="AD118" s="1294"/>
      <c r="AE118" s="32"/>
      <c r="AF118" s="32"/>
      <c r="AG118" s="32"/>
      <c r="AH118" s="32"/>
      <c r="AI118" s="33"/>
      <c r="AJ118" s="32"/>
      <c r="AK118" s="32"/>
      <c r="AL118" s="32"/>
      <c r="AM118" s="32"/>
      <c r="AN118" s="32"/>
    </row>
    <row r="119" spans="1:40" s="9" customFormat="1" ht="18.600000000000001" thickBot="1" x14ac:dyDescent="0.35">
      <c r="A119" s="763"/>
      <c r="B119" s="1814"/>
      <c r="C119" s="1814"/>
      <c r="D119" s="1814"/>
      <c r="E119" s="1814"/>
      <c r="F119" s="1814"/>
      <c r="G119" s="1814"/>
      <c r="H119" s="1814"/>
      <c r="I119" s="1814"/>
      <c r="J119" s="1814"/>
      <c r="K119" s="1814"/>
      <c r="L119" s="1814"/>
      <c r="M119" s="1814"/>
      <c r="N119" s="1814"/>
      <c r="O119" s="1814"/>
      <c r="P119" s="1814"/>
      <c r="Q119" s="1814"/>
      <c r="R119" s="1814"/>
      <c r="S119" s="1814"/>
      <c r="T119" s="1814"/>
      <c r="U119" s="1814"/>
      <c r="V119" s="1814"/>
      <c r="W119" s="1814"/>
      <c r="X119" s="202"/>
      <c r="Y119" s="202"/>
      <c r="Z119" s="202"/>
      <c r="AA119" s="202"/>
      <c r="AB119" s="202"/>
      <c r="AC119" s="1294"/>
      <c r="AD119" s="1294"/>
      <c r="AE119" s="32"/>
      <c r="AF119" s="32"/>
      <c r="AG119" s="32"/>
      <c r="AH119" s="32"/>
      <c r="AI119" s="33"/>
      <c r="AJ119" s="32"/>
      <c r="AK119" s="32"/>
      <c r="AL119" s="32"/>
      <c r="AM119" s="32"/>
      <c r="AN119" s="32"/>
    </row>
    <row r="120" spans="1:40" s="9" customFormat="1" ht="18" x14ac:dyDescent="0.35">
      <c r="A120" s="771"/>
      <c r="B120" s="771"/>
      <c r="C120" s="772"/>
      <c r="D120" s="773"/>
      <c r="E120" s="774"/>
      <c r="F120" s="774"/>
      <c r="G120" s="774"/>
      <c r="H120" s="774"/>
      <c r="I120" s="774"/>
      <c r="J120" s="774"/>
      <c r="K120" s="774"/>
      <c r="L120" s="774"/>
      <c r="M120" s="774"/>
      <c r="N120" s="774"/>
      <c r="O120" s="775"/>
      <c r="P120" s="775"/>
      <c r="Q120" s="775"/>
      <c r="R120" s="775"/>
      <c r="S120" s="775"/>
      <c r="T120" s="202"/>
      <c r="U120" s="202"/>
      <c r="V120" s="202"/>
      <c r="W120" s="202"/>
      <c r="X120" s="202"/>
      <c r="Y120" s="202"/>
      <c r="Z120" s="202"/>
      <c r="AA120" s="202"/>
      <c r="AB120" s="202"/>
      <c r="AC120" s="1294"/>
      <c r="AD120" s="1294"/>
      <c r="AE120" s="32"/>
      <c r="AF120" s="32"/>
      <c r="AG120" s="32"/>
      <c r="AH120" s="32"/>
      <c r="AI120" s="33"/>
      <c r="AJ120" s="32"/>
      <c r="AK120" s="32"/>
      <c r="AL120" s="32"/>
      <c r="AM120" s="32"/>
      <c r="AN120" s="32"/>
    </row>
    <row r="121" spans="1:40" s="9" customFormat="1" ht="21" x14ac:dyDescent="0.3">
      <c r="A121" s="1815" t="s">
        <v>274</v>
      </c>
      <c r="B121" s="1816"/>
      <c r="C121" s="1816"/>
      <c r="D121" s="1816"/>
      <c r="E121" s="1816"/>
      <c r="F121" s="1816"/>
      <c r="G121" s="1816"/>
      <c r="H121" s="1816"/>
      <c r="I121" s="1816"/>
      <c r="J121" s="1816"/>
      <c r="K121" s="1816"/>
      <c r="L121" s="1816"/>
      <c r="M121" s="1816"/>
      <c r="N121" s="1816"/>
      <c r="O121" s="1816"/>
      <c r="P121" s="1816"/>
      <c r="Q121" s="1816"/>
      <c r="R121" s="1816"/>
      <c r="S121" s="1816"/>
      <c r="T121" s="1816"/>
      <c r="U121" s="1816"/>
      <c r="V121" s="1816"/>
      <c r="W121" s="1816"/>
      <c r="X121" s="1816"/>
      <c r="Y121" s="1816"/>
      <c r="Z121" s="1816"/>
      <c r="AA121" s="1816"/>
      <c r="AB121" s="1816"/>
      <c r="AC121" s="862"/>
      <c r="AD121" s="862"/>
      <c r="AE121" s="32"/>
      <c r="AF121" s="32"/>
      <c r="AG121" s="32"/>
      <c r="AH121" s="32"/>
      <c r="AI121" s="33"/>
      <c r="AJ121" s="32"/>
      <c r="AK121" s="32"/>
      <c r="AL121" s="32"/>
      <c r="AM121" s="32"/>
      <c r="AN121" s="32"/>
    </row>
    <row r="122" spans="1:40" s="9" customFormat="1" ht="21" x14ac:dyDescent="0.3">
      <c r="A122" s="1811" t="s">
        <v>285</v>
      </c>
      <c r="B122" s="1812"/>
      <c r="C122" s="1812"/>
      <c r="D122" s="1812"/>
      <c r="E122" s="1812"/>
      <c r="F122" s="1812"/>
      <c r="G122" s="1812"/>
      <c r="H122" s="1812"/>
      <c r="I122" s="1812"/>
      <c r="J122" s="1812"/>
      <c r="K122" s="1812"/>
      <c r="L122" s="1812"/>
      <c r="M122" s="1812"/>
      <c r="N122" s="1812"/>
      <c r="O122" s="1812"/>
      <c r="P122" s="1812"/>
      <c r="Q122" s="1812"/>
      <c r="R122" s="1812"/>
      <c r="S122" s="1812"/>
      <c r="T122" s="1812"/>
      <c r="U122" s="1812"/>
      <c r="V122" s="1812"/>
      <c r="W122" s="1812"/>
      <c r="X122" s="1812"/>
      <c r="Y122" s="1812"/>
      <c r="Z122" s="1812"/>
      <c r="AA122" s="1812"/>
      <c r="AB122" s="1812"/>
      <c r="AC122" s="1812"/>
      <c r="AD122" s="1812"/>
      <c r="AE122" s="32"/>
      <c r="AF122" s="32"/>
      <c r="AG122" s="32"/>
      <c r="AH122" s="32"/>
      <c r="AI122" s="33"/>
      <c r="AJ122" s="32"/>
      <c r="AK122" s="32"/>
      <c r="AL122" s="32"/>
      <c r="AM122" s="32"/>
      <c r="AN122" s="32"/>
    </row>
    <row r="123" spans="1:40" s="9" customFormat="1" ht="21" x14ac:dyDescent="0.3">
      <c r="A123" s="1812" t="s">
        <v>284</v>
      </c>
      <c r="B123" s="1812"/>
      <c r="C123" s="1812"/>
      <c r="D123" s="1812"/>
      <c r="E123" s="1812"/>
      <c r="F123" s="1812"/>
      <c r="G123" s="1812"/>
      <c r="H123" s="1812"/>
      <c r="I123" s="1812"/>
      <c r="J123" s="1812"/>
      <c r="K123" s="1812"/>
      <c r="L123" s="1812"/>
      <c r="M123" s="1812"/>
      <c r="N123" s="1812"/>
      <c r="O123" s="1812"/>
      <c r="P123" s="1812"/>
      <c r="Q123" s="1812"/>
      <c r="R123" s="1812"/>
      <c r="S123" s="1812"/>
      <c r="T123" s="1812"/>
      <c r="U123" s="1812"/>
      <c r="V123" s="1812"/>
      <c r="W123" s="1812"/>
      <c r="X123" s="1812"/>
      <c r="Y123" s="1812"/>
      <c r="Z123" s="1812"/>
      <c r="AA123" s="1812"/>
      <c r="AB123" s="1812"/>
      <c r="AC123" s="1812"/>
      <c r="AD123" s="1812"/>
      <c r="AE123" s="32"/>
      <c r="AF123" s="32"/>
      <c r="AG123" s="32"/>
      <c r="AH123" s="32"/>
      <c r="AI123" s="33"/>
      <c r="AJ123" s="32"/>
      <c r="AK123" s="32"/>
      <c r="AL123" s="32"/>
      <c r="AM123" s="32"/>
      <c r="AN123" s="32"/>
    </row>
    <row r="124" spans="1:40" s="9" customFormat="1" ht="21" x14ac:dyDescent="0.4">
      <c r="A124" s="863"/>
      <c r="B124" s="864"/>
      <c r="C124" s="865"/>
      <c r="D124" s="865"/>
      <c r="E124" s="865"/>
      <c r="F124" s="865"/>
      <c r="G124" s="865"/>
      <c r="H124" s="865"/>
      <c r="I124" s="865"/>
      <c r="J124" s="865"/>
      <c r="K124" s="866"/>
      <c r="L124" s="866"/>
      <c r="M124" s="866"/>
      <c r="N124" s="866"/>
      <c r="O124" s="867"/>
      <c r="P124" s="867"/>
      <c r="Q124" s="867"/>
      <c r="R124" s="867"/>
      <c r="S124" s="867"/>
      <c r="T124" s="868"/>
      <c r="U124" s="868"/>
      <c r="V124" s="868"/>
      <c r="W124" s="868"/>
      <c r="X124" s="868"/>
      <c r="Y124" s="868"/>
      <c r="Z124" s="869"/>
      <c r="AA124" s="869"/>
      <c r="AB124" s="868"/>
      <c r="AC124" s="865"/>
      <c r="AD124" s="865"/>
      <c r="AE124" s="32"/>
      <c r="AF124" s="32"/>
      <c r="AG124" s="32"/>
      <c r="AH124" s="32"/>
      <c r="AI124" s="33"/>
      <c r="AJ124" s="32"/>
      <c r="AK124" s="32"/>
      <c r="AL124" s="34"/>
      <c r="AM124" s="34"/>
      <c r="AN124" s="34"/>
    </row>
    <row r="125" spans="1:40" s="9" customFormat="1" ht="21" x14ac:dyDescent="0.4">
      <c r="A125" s="870"/>
      <c r="B125" s="871" t="s">
        <v>98</v>
      </c>
      <c r="C125" s="1689" t="s">
        <v>98</v>
      </c>
      <c r="D125" s="1689"/>
      <c r="E125" s="1689"/>
      <c r="F125" s="1689"/>
      <c r="G125" s="1689"/>
      <c r="H125" s="1689"/>
      <c r="I125" s="1689"/>
      <c r="J125" s="1689"/>
      <c r="K125" s="1689"/>
      <c r="L125" s="1284"/>
      <c r="M125" s="873"/>
      <c r="N125" s="873"/>
      <c r="O125" s="874" t="s">
        <v>98</v>
      </c>
      <c r="P125" s="874"/>
      <c r="Q125" s="874"/>
      <c r="R125" s="874"/>
      <c r="S125" s="874"/>
      <c r="T125" s="61"/>
      <c r="U125" s="61"/>
      <c r="V125" s="61"/>
      <c r="W125" s="61"/>
      <c r="X125" s="61"/>
      <c r="Y125" s="61"/>
      <c r="Z125" s="875"/>
      <c r="AA125" s="875"/>
      <c r="AB125" s="61"/>
      <c r="AC125" s="61"/>
      <c r="AD125" s="61"/>
      <c r="AE125" s="40"/>
      <c r="AF125" s="41"/>
      <c r="AG125" s="40"/>
      <c r="AH125" s="45"/>
      <c r="AI125" s="46"/>
      <c r="AJ125" s="45"/>
      <c r="AK125" s="45"/>
      <c r="AL125" s="42"/>
      <c r="AM125" s="42"/>
      <c r="AN125" s="42"/>
    </row>
    <row r="126" spans="1:40" s="9" customFormat="1" ht="42" customHeight="1" x14ac:dyDescent="0.4">
      <c r="A126" s="870"/>
      <c r="B126" s="876" t="s">
        <v>107</v>
      </c>
      <c r="C126" s="1690" t="s">
        <v>99</v>
      </c>
      <c r="D126" s="1690"/>
      <c r="E126" s="1690"/>
      <c r="F126" s="1690"/>
      <c r="G126" s="1690"/>
      <c r="H126" s="1690"/>
      <c r="I126" s="1690"/>
      <c r="J126" s="1690"/>
      <c r="K126" s="1690"/>
      <c r="L126" s="1285"/>
      <c r="M126" s="878"/>
      <c r="N126" s="878"/>
      <c r="O126" s="1691" t="s">
        <v>100</v>
      </c>
      <c r="P126" s="1691"/>
      <c r="Q126" s="1691"/>
      <c r="R126" s="1691"/>
      <c r="S126" s="1691"/>
      <c r="T126" s="1691"/>
      <c r="U126" s="1691"/>
      <c r="V126" s="1691"/>
      <c r="W126" s="1691"/>
      <c r="X126" s="1691"/>
      <c r="Y126" s="1691"/>
      <c r="Z126" s="1691"/>
      <c r="AA126" s="1286"/>
      <c r="AB126" s="61"/>
      <c r="AC126" s="61"/>
      <c r="AD126" s="61"/>
      <c r="AE126" s="40"/>
      <c r="AF126" s="40"/>
      <c r="AG126" s="40"/>
      <c r="AH126" s="45"/>
      <c r="AI126" s="46"/>
      <c r="AJ126" s="45"/>
      <c r="AK126" s="45"/>
      <c r="AL126" s="45"/>
      <c r="AM126" s="45"/>
      <c r="AN126" s="45"/>
    </row>
    <row r="127" spans="1:40" s="9" customFormat="1" ht="21" customHeight="1" x14ac:dyDescent="0.4">
      <c r="A127" s="870"/>
      <c r="B127" s="880"/>
      <c r="C127" s="1692" t="s">
        <v>102</v>
      </c>
      <c r="D127" s="1692"/>
      <c r="E127" s="1692"/>
      <c r="F127" s="1692"/>
      <c r="G127" s="1692"/>
      <c r="H127" s="1692"/>
      <c r="I127" s="1692"/>
      <c r="J127" s="1692"/>
      <c r="K127" s="1692"/>
      <c r="L127" s="1287"/>
      <c r="M127" s="878"/>
      <c r="N127" s="878"/>
      <c r="O127" s="1691"/>
      <c r="P127" s="1691"/>
      <c r="Q127" s="1691"/>
      <c r="R127" s="1691"/>
      <c r="S127" s="1691"/>
      <c r="T127" s="1691"/>
      <c r="U127" s="1691"/>
      <c r="V127" s="1691"/>
      <c r="W127" s="1691"/>
      <c r="X127" s="1691"/>
      <c r="Y127" s="1691"/>
      <c r="Z127" s="1691"/>
      <c r="AA127" s="1286"/>
      <c r="AB127" s="61"/>
      <c r="AC127" s="61"/>
      <c r="AD127" s="61"/>
      <c r="AE127" s="40"/>
      <c r="AF127" s="40"/>
      <c r="AG127" s="40"/>
      <c r="AH127" s="45"/>
      <c r="AI127" s="46"/>
      <c r="AJ127" s="45"/>
      <c r="AK127" s="45"/>
      <c r="AL127" s="45"/>
      <c r="AM127" s="45"/>
      <c r="AN127" s="45"/>
    </row>
    <row r="128" spans="1:40" s="9" customFormat="1" ht="21" x14ac:dyDescent="0.4">
      <c r="A128" s="870"/>
      <c r="B128" s="882" t="s">
        <v>108</v>
      </c>
      <c r="C128" s="1692"/>
      <c r="D128" s="1692"/>
      <c r="E128" s="1692"/>
      <c r="F128" s="1692"/>
      <c r="G128" s="1692"/>
      <c r="H128" s="1692"/>
      <c r="I128" s="1692"/>
      <c r="J128" s="1692"/>
      <c r="K128" s="1692"/>
      <c r="L128" s="1287"/>
      <c r="M128" s="878"/>
      <c r="N128" s="878"/>
      <c r="O128" s="1693" t="s">
        <v>103</v>
      </c>
      <c r="P128" s="1693"/>
      <c r="Q128" s="1693"/>
      <c r="R128" s="1693"/>
      <c r="S128" s="1693"/>
      <c r="T128" s="1693"/>
      <c r="U128" s="1693"/>
      <c r="V128" s="1693"/>
      <c r="W128" s="1693"/>
      <c r="X128" s="1693"/>
      <c r="Y128" s="1693"/>
      <c r="Z128" s="1693"/>
      <c r="AA128" s="1693"/>
      <c r="AB128" s="1693"/>
      <c r="AC128" s="1693"/>
      <c r="AD128" s="1693"/>
      <c r="AE128" s="40"/>
      <c r="AF128" s="40"/>
      <c r="AG128" s="40"/>
      <c r="AH128" s="45"/>
      <c r="AI128" s="46"/>
      <c r="AJ128" s="45"/>
      <c r="AK128" s="45"/>
      <c r="AL128" s="45"/>
      <c r="AM128" s="45"/>
      <c r="AN128" s="45"/>
    </row>
    <row r="129" spans="1:40" s="9" customFormat="1" ht="21" x14ac:dyDescent="0.4">
      <c r="A129" s="870"/>
      <c r="B129" s="882" t="s">
        <v>109</v>
      </c>
      <c r="C129" s="1690" t="s">
        <v>104</v>
      </c>
      <c r="D129" s="1690"/>
      <c r="E129" s="1690"/>
      <c r="F129" s="1690"/>
      <c r="G129" s="1690"/>
      <c r="H129" s="1690"/>
      <c r="I129" s="1690"/>
      <c r="J129" s="1690"/>
      <c r="K129" s="1690"/>
      <c r="L129" s="1285"/>
      <c r="M129" s="878"/>
      <c r="N129" s="878"/>
      <c r="O129" s="61" t="s">
        <v>105</v>
      </c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875"/>
      <c r="AA129" s="875"/>
      <c r="AB129" s="61"/>
      <c r="AC129" s="61"/>
      <c r="AD129" s="61"/>
      <c r="AE129" s="40"/>
      <c r="AF129" s="40"/>
      <c r="AG129" s="40"/>
      <c r="AH129" s="45"/>
      <c r="AI129" s="46"/>
      <c r="AJ129" s="45"/>
      <c r="AK129" s="45"/>
      <c r="AL129" s="45"/>
      <c r="AM129" s="45"/>
      <c r="AN129" s="45"/>
    </row>
    <row r="130" spans="1:40" s="9" customFormat="1" ht="21" x14ac:dyDescent="0.4">
      <c r="A130" s="870"/>
      <c r="B130" s="882"/>
      <c r="C130" s="1687" t="s">
        <v>106</v>
      </c>
      <c r="D130" s="1687"/>
      <c r="E130" s="1687"/>
      <c r="F130" s="1687"/>
      <c r="G130" s="1687"/>
      <c r="H130" s="1687"/>
      <c r="I130" s="1687"/>
      <c r="J130" s="1687"/>
      <c r="K130" s="1687"/>
      <c r="L130" s="1282"/>
      <c r="M130" s="884"/>
      <c r="N130" s="884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875"/>
      <c r="AA130" s="875"/>
      <c r="AB130" s="61"/>
      <c r="AC130" s="61"/>
      <c r="AD130" s="61"/>
      <c r="AE130" s="40"/>
      <c r="AF130" s="40"/>
      <c r="AG130" s="40"/>
      <c r="AH130" s="45"/>
      <c r="AI130" s="46"/>
      <c r="AJ130" s="45"/>
      <c r="AK130" s="45"/>
      <c r="AL130" s="45"/>
      <c r="AM130" s="45"/>
      <c r="AN130" s="45"/>
    </row>
    <row r="131" spans="1:40" s="9" customFormat="1" ht="21" x14ac:dyDescent="0.4">
      <c r="A131" s="870"/>
      <c r="B131" s="882"/>
      <c r="C131" s="1282"/>
      <c r="D131" s="1282"/>
      <c r="E131" s="1282"/>
      <c r="F131" s="1282"/>
      <c r="G131" s="1282"/>
      <c r="H131" s="1282"/>
      <c r="I131" s="1282"/>
      <c r="J131" s="1282"/>
      <c r="K131" s="1282"/>
      <c r="L131" s="1282"/>
      <c r="M131" s="884"/>
      <c r="N131" s="884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875"/>
      <c r="AA131" s="875"/>
      <c r="AB131" s="61"/>
      <c r="AC131" s="61"/>
      <c r="AD131" s="61"/>
      <c r="AE131" s="40"/>
      <c r="AF131" s="40"/>
      <c r="AG131" s="40"/>
      <c r="AH131" s="45"/>
      <c r="AI131" s="46"/>
      <c r="AJ131" s="45"/>
      <c r="AK131" s="45"/>
      <c r="AL131" s="45"/>
      <c r="AM131" s="45"/>
      <c r="AN131" s="45"/>
    </row>
    <row r="132" spans="1:40" s="9" customFormat="1" ht="21" x14ac:dyDescent="0.4">
      <c r="A132" s="870"/>
      <c r="B132" s="882"/>
      <c r="C132" s="1282"/>
      <c r="D132" s="1282"/>
      <c r="E132" s="1282"/>
      <c r="F132" s="1282"/>
      <c r="G132" s="1282"/>
      <c r="H132" s="1282"/>
      <c r="I132" s="1282"/>
      <c r="J132" s="1282"/>
      <c r="K132" s="1282"/>
      <c r="L132" s="1282"/>
      <c r="M132" s="884"/>
      <c r="N132" s="884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875"/>
      <c r="AA132" s="875"/>
      <c r="AB132" s="61"/>
      <c r="AC132" s="61"/>
      <c r="AD132" s="61"/>
      <c r="AE132" s="40"/>
      <c r="AF132" s="40"/>
      <c r="AG132" s="40"/>
      <c r="AH132" s="45"/>
      <c r="AI132" s="46"/>
      <c r="AJ132" s="45"/>
      <c r="AK132" s="45"/>
      <c r="AL132" s="45"/>
      <c r="AM132" s="45"/>
      <c r="AN132" s="45"/>
    </row>
    <row r="133" spans="1:40" s="9" customFormat="1" ht="15.6" customHeight="1" x14ac:dyDescent="0.4">
      <c r="A133" s="885"/>
      <c r="B133" s="886"/>
      <c r="C133" s="884"/>
      <c r="D133" s="887"/>
      <c r="E133" s="887"/>
      <c r="F133" s="887"/>
      <c r="G133" s="887"/>
      <c r="H133" s="887"/>
      <c r="I133" s="887"/>
      <c r="J133" s="887"/>
      <c r="K133" s="887"/>
      <c r="L133" s="887"/>
      <c r="M133" s="887"/>
      <c r="N133" s="887"/>
      <c r="O133" s="888" t="s">
        <v>98</v>
      </c>
      <c r="P133" s="888"/>
      <c r="Q133" s="888"/>
      <c r="R133" s="888"/>
      <c r="S133" s="888"/>
      <c r="T133" s="888"/>
      <c r="U133" s="888"/>
      <c r="V133" s="888"/>
      <c r="W133" s="888"/>
      <c r="X133" s="888"/>
      <c r="Y133" s="888"/>
      <c r="Z133" s="889"/>
      <c r="AA133" s="889"/>
      <c r="AB133" s="887"/>
      <c r="AC133" s="887"/>
      <c r="AD133" s="887"/>
      <c r="AE133" s="51"/>
      <c r="AF133" s="51"/>
      <c r="AG133" s="51"/>
      <c r="AH133" s="51"/>
      <c r="AI133" s="52"/>
      <c r="AJ133" s="32"/>
      <c r="AK133" s="32"/>
      <c r="AL133" s="32"/>
      <c r="AM133" s="32"/>
      <c r="AN133" s="32"/>
    </row>
    <row r="134" spans="1:40" s="9" customFormat="1" ht="15.6" customHeight="1" x14ac:dyDescent="0.4">
      <c r="A134" s="885"/>
      <c r="B134" s="1288"/>
      <c r="C134" s="891"/>
      <c r="D134" s="887"/>
      <c r="E134" s="887"/>
      <c r="F134" s="887"/>
      <c r="G134" s="887"/>
      <c r="H134" s="887"/>
      <c r="I134" s="887"/>
      <c r="J134" s="887"/>
      <c r="K134" s="887"/>
      <c r="L134" s="887"/>
      <c r="M134" s="887"/>
      <c r="N134" s="887"/>
      <c r="O134" s="1283" t="s">
        <v>227</v>
      </c>
      <c r="P134" s="1283"/>
      <c r="Q134" s="1283"/>
      <c r="R134" s="1283"/>
      <c r="S134" s="1283"/>
      <c r="T134" s="1283"/>
      <c r="U134" s="1283"/>
      <c r="V134" s="1283"/>
      <c r="W134" s="1283"/>
      <c r="X134" s="1283"/>
      <c r="Y134" s="1283"/>
      <c r="Z134" s="893"/>
      <c r="AA134" s="893"/>
      <c r="AB134" s="887"/>
      <c r="AC134" s="887"/>
      <c r="AD134" s="887"/>
      <c r="AE134" s="51"/>
      <c r="AF134" s="51"/>
      <c r="AG134" s="51"/>
      <c r="AH134" s="51"/>
      <c r="AI134" s="52"/>
      <c r="AJ134" s="32"/>
      <c r="AK134" s="32"/>
      <c r="AL134" s="32"/>
      <c r="AM134" s="32"/>
      <c r="AN134" s="32"/>
    </row>
    <row r="135" spans="1:40" s="9" customFormat="1" ht="21" x14ac:dyDescent="0.4">
      <c r="A135" s="885"/>
      <c r="B135" s="61"/>
      <c r="C135" s="891"/>
      <c r="D135" s="887"/>
      <c r="E135" s="887"/>
      <c r="F135" s="887"/>
      <c r="G135" s="887"/>
      <c r="H135" s="887"/>
      <c r="I135" s="887"/>
      <c r="J135" s="887"/>
      <c r="K135" s="887"/>
      <c r="L135" s="887"/>
      <c r="M135" s="887"/>
      <c r="N135" s="887"/>
      <c r="O135" s="1283" t="s">
        <v>228</v>
      </c>
      <c r="P135" s="1283"/>
      <c r="Q135" s="1283"/>
      <c r="R135" s="1283"/>
      <c r="S135" s="1283"/>
      <c r="T135" s="1283"/>
      <c r="U135" s="1283"/>
      <c r="V135" s="1283"/>
      <c r="W135" s="1283"/>
      <c r="X135" s="1283"/>
      <c r="Y135" s="1283"/>
      <c r="Z135" s="893"/>
      <c r="AA135" s="893"/>
      <c r="AB135" s="887"/>
      <c r="AC135" s="887"/>
      <c r="AD135" s="887"/>
      <c r="AE135" s="51"/>
      <c r="AF135" s="51"/>
      <c r="AG135" s="51"/>
      <c r="AH135" s="51"/>
      <c r="AI135" s="52"/>
      <c r="AJ135" s="32"/>
      <c r="AK135" s="32"/>
      <c r="AL135" s="32"/>
      <c r="AM135" s="32"/>
      <c r="AN135" s="32"/>
    </row>
    <row r="136" spans="1:40" s="9" customFormat="1" ht="21" x14ac:dyDescent="0.4">
      <c r="A136" s="885"/>
      <c r="B136" s="61"/>
      <c r="C136" s="894"/>
      <c r="D136" s="887"/>
      <c r="E136" s="887"/>
      <c r="F136" s="887"/>
      <c r="G136" s="887"/>
      <c r="H136" s="887"/>
      <c r="I136" s="887"/>
      <c r="J136" s="887"/>
      <c r="K136" s="887"/>
      <c r="L136" s="887"/>
      <c r="M136" s="887"/>
      <c r="N136" s="887"/>
      <c r="O136" s="1688" t="s">
        <v>229</v>
      </c>
      <c r="P136" s="1688"/>
      <c r="Q136" s="1688"/>
      <c r="R136" s="1688"/>
      <c r="S136" s="1688"/>
      <c r="T136" s="1688"/>
      <c r="U136" s="1688"/>
      <c r="V136" s="1688"/>
      <c r="W136" s="1688"/>
      <c r="X136" s="1688"/>
      <c r="Y136" s="1688"/>
      <c r="Z136" s="1688"/>
      <c r="AA136" s="1688"/>
      <c r="AB136" s="1688"/>
      <c r="AC136" s="1283"/>
      <c r="AD136" s="1283"/>
      <c r="AE136" s="51"/>
      <c r="AF136" s="51"/>
      <c r="AG136" s="51"/>
      <c r="AH136" s="51"/>
      <c r="AI136" s="52"/>
      <c r="AJ136" s="32"/>
      <c r="AK136" s="32"/>
      <c r="AL136" s="32"/>
      <c r="AM136" s="32"/>
      <c r="AN136" s="32"/>
    </row>
    <row r="137" spans="1:40" s="1524" customFormat="1" ht="21" x14ac:dyDescent="0.4">
      <c r="A137" s="885"/>
      <c r="B137" s="895"/>
      <c r="C137" s="884"/>
      <c r="D137" s="896"/>
      <c r="E137" s="896"/>
      <c r="F137" s="896"/>
      <c r="G137" s="896"/>
      <c r="H137" s="896"/>
      <c r="I137" s="896"/>
      <c r="J137" s="896"/>
      <c r="K137" s="896"/>
      <c r="L137" s="896"/>
      <c r="M137" s="896"/>
      <c r="N137" s="896"/>
      <c r="O137" s="1285" t="s">
        <v>105</v>
      </c>
      <c r="P137" s="1285"/>
      <c r="Q137" s="1285"/>
      <c r="R137" s="1285"/>
      <c r="S137" s="1285"/>
      <c r="T137" s="1285"/>
      <c r="U137" s="1285"/>
      <c r="V137" s="1285"/>
      <c r="W137" s="1285"/>
      <c r="X137" s="1285"/>
      <c r="Y137" s="1285"/>
      <c r="Z137" s="897"/>
      <c r="AA137" s="897"/>
      <c r="AB137" s="887"/>
      <c r="AC137" s="887"/>
      <c r="AD137" s="887"/>
      <c r="AE137" s="51"/>
      <c r="AF137" s="51"/>
      <c r="AG137" s="51"/>
      <c r="AH137" s="51"/>
      <c r="AI137" s="52"/>
      <c r="AJ137" s="32"/>
      <c r="AK137" s="32"/>
      <c r="AL137" s="34"/>
      <c r="AM137" s="34"/>
      <c r="AN137" s="34"/>
    </row>
    <row r="138" spans="1:40" s="1524" customFormat="1" ht="14.4" customHeight="1" x14ac:dyDescent="0.4">
      <c r="A138" s="870"/>
      <c r="B138" s="882"/>
      <c r="C138" s="884"/>
      <c r="D138" s="898"/>
      <c r="E138" s="898"/>
      <c r="F138" s="898"/>
      <c r="G138" s="898"/>
      <c r="H138" s="898"/>
      <c r="I138" s="898"/>
      <c r="J138" s="898"/>
      <c r="K138" s="898"/>
      <c r="L138" s="898"/>
      <c r="M138" s="898"/>
      <c r="N138" s="898"/>
      <c r="O138" s="61"/>
      <c r="P138" s="61"/>
      <c r="Q138" s="61"/>
      <c r="R138" s="61"/>
      <c r="S138" s="61"/>
      <c r="T138" s="59"/>
      <c r="U138" s="59"/>
      <c r="V138" s="59"/>
      <c r="W138" s="59"/>
      <c r="X138" s="61"/>
      <c r="Y138" s="61"/>
      <c r="Z138" s="875"/>
      <c r="AA138" s="875"/>
      <c r="AB138" s="61"/>
      <c r="AC138" s="61"/>
      <c r="AD138" s="61"/>
      <c r="AE138" s="40"/>
      <c r="AF138" s="41"/>
      <c r="AG138" s="40"/>
      <c r="AH138" s="45"/>
      <c r="AI138" s="46"/>
      <c r="AJ138" s="45"/>
      <c r="AK138" s="45"/>
      <c r="AL138" s="42"/>
      <c r="AM138" s="42"/>
      <c r="AN138" s="42"/>
    </row>
    <row r="139" spans="1:40" s="1524" customFormat="1" ht="15.75" customHeight="1" x14ac:dyDescent="0.3">
      <c r="A139" s="899"/>
      <c r="B139" s="900"/>
      <c r="C139" s="307"/>
      <c r="D139" s="307"/>
      <c r="E139" s="307"/>
      <c r="F139" s="307"/>
      <c r="G139" s="307"/>
      <c r="H139" s="307"/>
      <c r="I139" s="307"/>
      <c r="J139" s="307"/>
      <c r="K139" s="307"/>
      <c r="L139" s="307"/>
      <c r="M139" s="307"/>
      <c r="N139" s="307"/>
      <c r="O139" s="307"/>
      <c r="P139" s="307"/>
      <c r="Q139" s="307"/>
      <c r="R139" s="307"/>
      <c r="S139" s="307"/>
      <c r="T139" s="901"/>
      <c r="U139" s="901"/>
      <c r="V139" s="901"/>
      <c r="W139" s="901"/>
      <c r="X139" s="901"/>
      <c r="Y139" s="901"/>
      <c r="Z139" s="901"/>
      <c r="AA139" s="901"/>
      <c r="AB139" s="901"/>
      <c r="AC139" s="901"/>
      <c r="AD139" s="901"/>
      <c r="AE139" s="34"/>
      <c r="AF139" s="32"/>
      <c r="AG139" s="32"/>
      <c r="AH139" s="32"/>
      <c r="AI139" s="33"/>
      <c r="AJ139" s="32"/>
      <c r="AK139" s="32"/>
      <c r="AL139" s="34"/>
      <c r="AM139" s="34"/>
      <c r="AN139" s="34"/>
    </row>
    <row r="140" spans="1:40" s="1524" customFormat="1" ht="33" customHeight="1" x14ac:dyDescent="0.3">
      <c r="A140" s="128"/>
      <c r="B140" s="34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7"/>
      <c r="AA140" s="57"/>
      <c r="AB140" s="55"/>
      <c r="AC140" s="55"/>
      <c r="AD140" s="55"/>
      <c r="AE140" s="34"/>
      <c r="AF140" s="32"/>
      <c r="AG140" s="32"/>
      <c r="AH140" s="32"/>
      <c r="AI140" s="33"/>
      <c r="AJ140" s="32"/>
      <c r="AK140" s="32"/>
      <c r="AL140" s="34"/>
      <c r="AM140" s="34"/>
      <c r="AN140" s="34"/>
    </row>
    <row r="141" spans="1:40" s="1524" customFormat="1" ht="15.75" customHeight="1" x14ac:dyDescent="0.3">
      <c r="A141" s="128"/>
      <c r="B141" s="34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7"/>
      <c r="AA141" s="57"/>
      <c r="AB141" s="55"/>
      <c r="AC141" s="55"/>
      <c r="AD141" s="55"/>
      <c r="AE141" s="34"/>
      <c r="AF141" s="32"/>
      <c r="AG141" s="32"/>
      <c r="AH141" s="32"/>
      <c r="AI141" s="33"/>
      <c r="AJ141" s="32"/>
      <c r="AK141" s="32"/>
      <c r="AL141" s="34"/>
      <c r="AM141" s="34"/>
      <c r="AN141" s="34"/>
    </row>
    <row r="142" spans="1:40" s="1524" customFormat="1" ht="15.6" x14ac:dyDescent="0.3">
      <c r="A142" s="128"/>
      <c r="B142" s="34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7"/>
      <c r="AA142" s="57"/>
      <c r="AB142" s="55"/>
      <c r="AC142" s="55"/>
      <c r="AD142" s="55"/>
      <c r="AE142" s="34"/>
      <c r="AF142" s="32"/>
      <c r="AG142" s="32"/>
      <c r="AH142" s="32"/>
      <c r="AI142" s="33"/>
      <c r="AJ142" s="32"/>
      <c r="AK142" s="32"/>
      <c r="AL142" s="34"/>
      <c r="AM142" s="34"/>
      <c r="AN142" s="34"/>
    </row>
    <row r="143" spans="1:40" s="1524" customFormat="1" ht="15.6" x14ac:dyDescent="0.3">
      <c r="B143" s="1530"/>
      <c r="K143" s="25"/>
      <c r="L143" s="11"/>
      <c r="M143" s="11"/>
      <c r="N143" s="1296"/>
      <c r="O143" s="1296"/>
      <c r="P143" s="1530"/>
      <c r="Q143" s="1530"/>
      <c r="R143" s="1530"/>
      <c r="S143" s="1530"/>
      <c r="T143" s="1530"/>
      <c r="U143" s="1530"/>
      <c r="V143" s="1530"/>
      <c r="W143" s="1530"/>
      <c r="X143" s="11"/>
      <c r="Y143" s="11"/>
      <c r="Z143" s="11"/>
      <c r="AA143" s="11"/>
      <c r="AB143" s="1526"/>
      <c r="AC143" s="1526"/>
      <c r="AF143" s="1525"/>
      <c r="AG143" s="1525"/>
      <c r="AH143" s="1525"/>
      <c r="AI143" s="1525"/>
      <c r="AJ143" s="1526"/>
      <c r="AK143" s="1526"/>
    </row>
    <row r="144" spans="1:40" s="1524" customFormat="1" ht="15.6" x14ac:dyDescent="0.3">
      <c r="K144" s="1533"/>
      <c r="L144" s="9"/>
      <c r="M144" s="9"/>
      <c r="N144" s="292"/>
      <c r="O144" s="292"/>
      <c r="P144" s="292"/>
      <c r="Q144" s="292"/>
      <c r="R144" s="292"/>
      <c r="S144" s="292"/>
      <c r="T144" s="292"/>
      <c r="U144" s="292"/>
      <c r="V144" s="292"/>
      <c r="W144" s="292"/>
      <c r="X144" s="9"/>
      <c r="Y144" s="9"/>
      <c r="Z144" s="11"/>
      <c r="AA144" s="11"/>
      <c r="AB144" s="1526"/>
      <c r="AC144" s="1526"/>
      <c r="AF144" s="1525"/>
      <c r="AG144" s="1525"/>
      <c r="AH144" s="1525"/>
      <c r="AI144" s="1525"/>
      <c r="AJ144" s="1526"/>
      <c r="AK144" s="1526"/>
    </row>
    <row r="145" spans="11:37" s="1524" customFormat="1" ht="15.6" customHeight="1" x14ac:dyDescent="0.3">
      <c r="K145" s="2020"/>
      <c r="L145" s="2020"/>
      <c r="M145" s="2020"/>
      <c r="N145" s="2020"/>
      <c r="O145" s="2020"/>
      <c r="P145" s="2020"/>
      <c r="Q145" s="2020"/>
      <c r="R145" s="2020"/>
      <c r="S145" s="2020"/>
      <c r="T145" s="2020"/>
      <c r="U145" s="299"/>
      <c r="V145" s="299"/>
      <c r="W145" s="299"/>
      <c r="X145" s="299"/>
      <c r="Y145" s="1534"/>
      <c r="Z145" s="1531"/>
      <c r="AA145" s="1531"/>
      <c r="AB145" s="1526"/>
      <c r="AC145" s="1526"/>
      <c r="AF145" s="1525"/>
      <c r="AG145" s="1525"/>
      <c r="AH145" s="1525"/>
      <c r="AI145" s="1525"/>
      <c r="AJ145" s="1526"/>
      <c r="AK145" s="1526"/>
    </row>
    <row r="146" spans="11:37" s="1524" customFormat="1" ht="15.6" x14ac:dyDescent="0.3">
      <c r="K146" s="299"/>
      <c r="L146" s="299"/>
      <c r="M146" s="299"/>
      <c r="N146" s="299"/>
      <c r="O146" s="299"/>
      <c r="P146" s="299"/>
      <c r="Q146" s="299"/>
      <c r="R146" s="299"/>
      <c r="S146" s="299"/>
      <c r="T146" s="299"/>
      <c r="U146" s="299"/>
      <c r="V146" s="299"/>
      <c r="W146" s="299"/>
      <c r="X146" s="299"/>
      <c r="Y146" s="1534"/>
      <c r="Z146" s="1531"/>
      <c r="AA146" s="1531"/>
      <c r="AB146" s="1526"/>
      <c r="AC146" s="1526"/>
      <c r="AF146" s="1525"/>
      <c r="AG146" s="1525"/>
      <c r="AH146" s="1525"/>
      <c r="AI146" s="1525"/>
      <c r="AJ146" s="1526"/>
      <c r="AK146" s="1526"/>
    </row>
    <row r="147" spans="11:37" s="1524" customFormat="1" ht="15.6" x14ac:dyDescent="0.3">
      <c r="K147" s="1530"/>
      <c r="L147" s="9"/>
      <c r="M147" s="9"/>
      <c r="N147" s="1530"/>
      <c r="O147" s="1530"/>
      <c r="P147" s="1530"/>
      <c r="Q147" s="1530"/>
      <c r="R147" s="1530"/>
      <c r="S147" s="1530"/>
      <c r="T147" s="1530"/>
      <c r="U147" s="1530"/>
      <c r="V147" s="1530"/>
      <c r="W147" s="1530"/>
      <c r="X147" s="9"/>
      <c r="Y147" s="9"/>
      <c r="Z147" s="1531"/>
      <c r="AA147" s="1531"/>
      <c r="AB147" s="1526"/>
      <c r="AC147" s="1526"/>
      <c r="AF147" s="1525"/>
      <c r="AG147" s="1525"/>
      <c r="AH147" s="1525"/>
      <c r="AI147" s="1525"/>
      <c r="AJ147" s="1526"/>
      <c r="AK147" s="1526"/>
    </row>
    <row r="148" spans="11:37" s="1524" customFormat="1" ht="15.6" x14ac:dyDescent="0.3">
      <c r="K148" s="2019"/>
      <c r="L148" s="2019"/>
      <c r="M148" s="2019"/>
      <c r="N148" s="2019"/>
      <c r="O148" s="2019"/>
      <c r="P148" s="2019"/>
      <c r="Q148" s="2019"/>
      <c r="R148" s="2019"/>
      <c r="S148" s="2019"/>
      <c r="T148" s="2019"/>
      <c r="U148" s="1532"/>
      <c r="V148" s="1535"/>
      <c r="W148" s="1535"/>
      <c r="X148" s="9"/>
      <c r="Y148" s="9"/>
      <c r="Z148" s="11"/>
      <c r="AA148" s="11"/>
      <c r="AB148" s="1526"/>
      <c r="AC148" s="1526"/>
      <c r="AF148" s="1525"/>
      <c r="AG148" s="1525"/>
      <c r="AH148" s="1525"/>
      <c r="AI148" s="1525"/>
      <c r="AJ148" s="1526"/>
      <c r="AK148" s="1526"/>
    </row>
  </sheetData>
  <mergeCells count="99">
    <mergeCell ref="A1:AC1"/>
    <mergeCell ref="A2:A7"/>
    <mergeCell ref="B2:B7"/>
    <mergeCell ref="C2:F2"/>
    <mergeCell ref="G2:G7"/>
    <mergeCell ref="H2:O2"/>
    <mergeCell ref="P2:AC2"/>
    <mergeCell ref="C3:C7"/>
    <mergeCell ref="D3:D7"/>
    <mergeCell ref="E3:F3"/>
    <mergeCell ref="X3:AA4"/>
    <mergeCell ref="AB3:AC4"/>
    <mergeCell ref="E4:E7"/>
    <mergeCell ref="F4:F7"/>
    <mergeCell ref="I4:I7"/>
    <mergeCell ref="J4:M4"/>
    <mergeCell ref="J5:J7"/>
    <mergeCell ref="K5:K7"/>
    <mergeCell ref="L5:L7"/>
    <mergeCell ref="M5:M7"/>
    <mergeCell ref="H3:H7"/>
    <mergeCell ref="I3:M3"/>
    <mergeCell ref="N3:N7"/>
    <mergeCell ref="O3:O7"/>
    <mergeCell ref="P3:S4"/>
    <mergeCell ref="T3:W4"/>
    <mergeCell ref="AD9:AD10"/>
    <mergeCell ref="A10:AC10"/>
    <mergeCell ref="A26:AC26"/>
    <mergeCell ref="X5:Y5"/>
    <mergeCell ref="Z5:AA5"/>
    <mergeCell ref="AB5:AC5"/>
    <mergeCell ref="P6:Q6"/>
    <mergeCell ref="R6:S6"/>
    <mergeCell ref="T6:U6"/>
    <mergeCell ref="V6:W6"/>
    <mergeCell ref="X6:Y6"/>
    <mergeCell ref="Z6:AA6"/>
    <mergeCell ref="P5:Q5"/>
    <mergeCell ref="R5:S5"/>
    <mergeCell ref="T5:U5"/>
    <mergeCell ref="V5:W5"/>
    <mergeCell ref="A31:AC31"/>
    <mergeCell ref="A44:AC44"/>
    <mergeCell ref="A49:AC49"/>
    <mergeCell ref="A64:B64"/>
    <mergeCell ref="AB6:AC6"/>
    <mergeCell ref="A9:AC9"/>
    <mergeCell ref="K148:T148"/>
    <mergeCell ref="A88:B88"/>
    <mergeCell ref="A89:B89"/>
    <mergeCell ref="B91:B93"/>
    <mergeCell ref="A94:B94"/>
    <mergeCell ref="A95:B95"/>
    <mergeCell ref="K145:T145"/>
    <mergeCell ref="C129:K129"/>
    <mergeCell ref="C130:K130"/>
    <mergeCell ref="O126:Z127"/>
    <mergeCell ref="O128:AD128"/>
    <mergeCell ref="A123:AD123"/>
    <mergeCell ref="B112:W112"/>
    <mergeCell ref="B113:W113"/>
    <mergeCell ref="B114:W114"/>
    <mergeCell ref="C96:O96"/>
    <mergeCell ref="T98:W98"/>
    <mergeCell ref="X98:AA98"/>
    <mergeCell ref="AB98:AC98"/>
    <mergeCell ref="A104:AB104"/>
    <mergeCell ref="C125:K125"/>
    <mergeCell ref="A122:AD122"/>
    <mergeCell ref="B107:W107"/>
    <mergeCell ref="B108:W108"/>
    <mergeCell ref="B109:W109"/>
    <mergeCell ref="B110:W110"/>
    <mergeCell ref="C99:N99"/>
    <mergeCell ref="C100:N100"/>
    <mergeCell ref="C101:N101"/>
    <mergeCell ref="C102:N102"/>
    <mergeCell ref="B106:W106"/>
    <mergeCell ref="C98:O98"/>
    <mergeCell ref="A50:AC50"/>
    <mergeCell ref="A51:AC51"/>
    <mergeCell ref="A65:AC65"/>
    <mergeCell ref="A90:AC90"/>
    <mergeCell ref="AB97:AC97"/>
    <mergeCell ref="V97:W97"/>
    <mergeCell ref="X97:Y97"/>
    <mergeCell ref="Z97:AA97"/>
    <mergeCell ref="C97:O97"/>
    <mergeCell ref="T97:U97"/>
    <mergeCell ref="O136:AB136"/>
    <mergeCell ref="B115:W115"/>
    <mergeCell ref="B116:W116"/>
    <mergeCell ref="B117:W117"/>
    <mergeCell ref="B118:W118"/>
    <mergeCell ref="B119:W119"/>
    <mergeCell ref="A121:AB121"/>
    <mergeCell ref="C126:K126"/>
    <mergeCell ref="C127:K12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5</vt:i4>
      </vt:variant>
    </vt:vector>
  </HeadingPairs>
  <TitlesOfParts>
    <vt:vector size="11" baseType="lpstr">
      <vt:lpstr>Графік ОП дфн ФМБ G13 ХТ</vt:lpstr>
      <vt:lpstr> НП дфн ФМБ G13 ХТ</vt:lpstr>
      <vt:lpstr>Графік ОП зфн ФМБ G13 ХТ</vt:lpstr>
      <vt:lpstr>НП зфн ФМБ G13 ХТ</vt:lpstr>
      <vt:lpstr>Графік ОП БЗСО ФМБ G13 ХТ</vt:lpstr>
      <vt:lpstr>НП БЗСО ФМБ G13 ХТ</vt:lpstr>
      <vt:lpstr>' НП дфн ФМБ G13 ХТ'!Область_друку</vt:lpstr>
      <vt:lpstr>'Графік ОП БЗСО ФМБ G13 ХТ'!Область_друку</vt:lpstr>
      <vt:lpstr>'Графік ОП дфн ФМБ G13 ХТ'!Область_друку</vt:lpstr>
      <vt:lpstr>'Графік ОП зфн ФМБ G13 ХТ'!Область_друку</vt:lpstr>
      <vt:lpstr>'НП зфн ФМБ G13 ХТ'!Область_друку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2026-07-29T16:37:48Z</cp:lastPrinted>
  <dcterms:created xsi:type="dcterms:W3CDTF">2026-06-01T02:01:46Z</dcterms:created>
  <dcterms:modified xsi:type="dcterms:W3CDTF">2026-09-25T16:28:57Z</dcterms:modified>
</cp:coreProperties>
</file>