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 tabRatio="500" activeTab="1"/>
  </bookViews>
  <sheets>
    <sheet name="титулка" sheetId="1" r:id="rId1"/>
    <sheet name="фаховий молодший бакалавр" sheetId="2" r:id="rId2"/>
    <sheet name="вибіркові" sheetId="3" r:id="rId3"/>
  </sheets>
  <definedNames>
    <definedName name="_xlnm.Print_Area" localSheetId="2">вибіркові!$A$1:$Q$31</definedName>
    <definedName name="_xlnm.Print_Area" localSheetId="1">'фаховий молодший бакалавр'!$A$1:$AB$73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59" i="2" l="1"/>
  <c r="W59" i="2"/>
  <c r="X59" i="2"/>
  <c r="Y59" i="2"/>
  <c r="Z59" i="2"/>
  <c r="D26" i="3"/>
  <c r="D21" i="3"/>
  <c r="I21" i="3" s="1"/>
  <c r="I20" i="3"/>
  <c r="D20" i="3"/>
  <c r="E19" i="3"/>
  <c r="D19" i="3"/>
  <c r="I19" i="3" s="1"/>
  <c r="I17" i="3"/>
  <c r="D17" i="3"/>
  <c r="E16" i="3"/>
  <c r="I16" i="3" s="1"/>
  <c r="D16" i="3"/>
  <c r="D15" i="3"/>
  <c r="I15" i="3" s="1"/>
  <c r="U59" i="2"/>
  <c r="S52" i="2"/>
  <c r="K52" i="2"/>
  <c r="D52" i="2"/>
  <c r="I51" i="2"/>
  <c r="T51" i="2" s="1"/>
  <c r="H51" i="2"/>
  <c r="M51" i="2" s="1"/>
  <c r="I50" i="2"/>
  <c r="T50" i="2" s="1"/>
  <c r="H50" i="2"/>
  <c r="M50" i="2" s="1"/>
  <c r="I49" i="2"/>
  <c r="T49" i="2" s="1"/>
  <c r="H49" i="2"/>
  <c r="M49" i="2" s="1"/>
  <c r="I48" i="2"/>
  <c r="T48" i="2" s="1"/>
  <c r="H48" i="2"/>
  <c r="M48" i="2" s="1"/>
  <c r="M47" i="2" s="1"/>
  <c r="M52" i="2" s="1"/>
  <c r="S47" i="2"/>
  <c r="R47" i="2"/>
  <c r="R52" i="2" s="1"/>
  <c r="Q47" i="2"/>
  <c r="Q52" i="2" s="1"/>
  <c r="Q56" i="2" s="1"/>
  <c r="P47" i="2"/>
  <c r="P52" i="2" s="1"/>
  <c r="P56" i="2" s="1"/>
  <c r="O47" i="2"/>
  <c r="N47" i="2"/>
  <c r="N52" i="2" s="1"/>
  <c r="L47" i="2"/>
  <c r="L52" i="2" s="1"/>
  <c r="L56" i="2" s="1"/>
  <c r="K47" i="2"/>
  <c r="J47" i="2"/>
  <c r="J52" i="2" s="1"/>
  <c r="I47" i="2"/>
  <c r="I52" i="2" s="1"/>
  <c r="H47" i="2"/>
  <c r="G47" i="2"/>
  <c r="F47" i="2"/>
  <c r="F52" i="2" s="1"/>
  <c r="E47" i="2"/>
  <c r="E52" i="2" s="1"/>
  <c r="C47" i="2"/>
  <c r="C52" i="2" s="1"/>
  <c r="S45" i="2"/>
  <c r="R45" i="2"/>
  <c r="Q45" i="2"/>
  <c r="O45" i="2"/>
  <c r="O52" i="2" s="1"/>
  <c r="O56" i="2" s="1"/>
  <c r="N45" i="2"/>
  <c r="K45" i="2"/>
  <c r="G45" i="2"/>
  <c r="G52" i="2" s="1"/>
  <c r="H44" i="2"/>
  <c r="M44" i="2" s="1"/>
  <c r="M43" i="2"/>
  <c r="H43" i="2"/>
  <c r="H42" i="2"/>
  <c r="M42" i="2" s="1"/>
  <c r="M41" i="2"/>
  <c r="H41" i="2"/>
  <c r="I40" i="2"/>
  <c r="T40" i="2" s="1"/>
  <c r="H40" i="2"/>
  <c r="M40" i="2" s="1"/>
  <c r="I39" i="2"/>
  <c r="T39" i="2" s="1"/>
  <c r="H39" i="2"/>
  <c r="M39" i="2" s="1"/>
  <c r="I38" i="2"/>
  <c r="T38" i="2" s="1"/>
  <c r="H38" i="2"/>
  <c r="M38" i="2" s="1"/>
  <c r="I37" i="2"/>
  <c r="T37" i="2" s="1"/>
  <c r="H37" i="2"/>
  <c r="M37" i="2" s="1"/>
  <c r="I36" i="2"/>
  <c r="T36" i="2" s="1"/>
  <c r="H36" i="2"/>
  <c r="M36" i="2" s="1"/>
  <c r="I35" i="2"/>
  <c r="T35" i="2" s="1"/>
  <c r="H35" i="2"/>
  <c r="M35" i="2" s="1"/>
  <c r="I34" i="2"/>
  <c r="T34" i="2" s="1"/>
  <c r="H34" i="2"/>
  <c r="M34" i="2" s="1"/>
  <c r="I33" i="2"/>
  <c r="T33" i="2" s="1"/>
  <c r="H33" i="2"/>
  <c r="M33" i="2" s="1"/>
  <c r="I32" i="2"/>
  <c r="T32" i="2" s="1"/>
  <c r="H32" i="2"/>
  <c r="M32" i="2" s="1"/>
  <c r="I31" i="2"/>
  <c r="T31" i="2" s="1"/>
  <c r="H31" i="2"/>
  <c r="M31" i="2" s="1"/>
  <c r="Q28" i="2"/>
  <c r="P28" i="2"/>
  <c r="L28" i="2"/>
  <c r="E28" i="2"/>
  <c r="D28" i="2"/>
  <c r="D56" i="2" s="1"/>
  <c r="M27" i="2"/>
  <c r="M26" i="2" s="1"/>
  <c r="I27" i="2"/>
  <c r="T27" i="2" s="1"/>
  <c r="H27" i="2"/>
  <c r="S26" i="2"/>
  <c r="S28" i="2" s="1"/>
  <c r="R26" i="2"/>
  <c r="R28" i="2" s="1"/>
  <c r="Q26" i="2"/>
  <c r="P26" i="2"/>
  <c r="O26" i="2"/>
  <c r="O28" i="2" s="1"/>
  <c r="N26" i="2"/>
  <c r="N28" i="2" s="1"/>
  <c r="L26" i="2"/>
  <c r="K26" i="2"/>
  <c r="K28" i="2" s="1"/>
  <c r="J26" i="2"/>
  <c r="J28" i="2" s="1"/>
  <c r="I26" i="2"/>
  <c r="H26" i="2"/>
  <c r="G26" i="2"/>
  <c r="G28" i="2" s="1"/>
  <c r="F26" i="2"/>
  <c r="F28" i="2" s="1"/>
  <c r="E26" i="2"/>
  <c r="C26" i="2"/>
  <c r="C28" i="2" s="1"/>
  <c r="S24" i="2"/>
  <c r="R24" i="2"/>
  <c r="Q24" i="2"/>
  <c r="P24" i="2"/>
  <c r="O24" i="2"/>
  <c r="N24" i="2"/>
  <c r="L24" i="2"/>
  <c r="K24" i="2"/>
  <c r="J24" i="2"/>
  <c r="G24" i="2"/>
  <c r="C24" i="2"/>
  <c r="I23" i="2"/>
  <c r="H23" i="2"/>
  <c r="M22" i="2"/>
  <c r="I22" i="2"/>
  <c r="T22" i="2" s="1"/>
  <c r="H22" i="2"/>
  <c r="M21" i="2"/>
  <c r="I21" i="2"/>
  <c r="T21" i="2" s="1"/>
  <c r="H21" i="2"/>
  <c r="M20" i="2"/>
  <c r="I20" i="2"/>
  <c r="T20" i="2" s="1"/>
  <c r="H20" i="2"/>
  <c r="M19" i="2"/>
  <c r="I19" i="2"/>
  <c r="T19" i="2" s="1"/>
  <c r="H19" i="2"/>
  <c r="M18" i="2"/>
  <c r="I18" i="2"/>
  <c r="T18" i="2" s="1"/>
  <c r="H18" i="2"/>
  <c r="M17" i="2"/>
  <c r="I17" i="2"/>
  <c r="T17" i="2" s="1"/>
  <c r="H17" i="2"/>
  <c r="M16" i="2"/>
  <c r="I16" i="2"/>
  <c r="T16" i="2" s="1"/>
  <c r="H16" i="2"/>
  <c r="M15" i="2"/>
  <c r="I15" i="2"/>
  <c r="T15" i="2" s="1"/>
  <c r="H15" i="2"/>
  <c r="M14" i="2"/>
  <c r="I14" i="2"/>
  <c r="T14" i="2" s="1"/>
  <c r="H14" i="2"/>
  <c r="M13" i="2"/>
  <c r="I13" i="2"/>
  <c r="T13" i="2" s="1"/>
  <c r="H13" i="2"/>
  <c r="M12" i="2"/>
  <c r="I12" i="2"/>
  <c r="T12" i="2" s="1"/>
  <c r="H12" i="2"/>
  <c r="M11" i="2"/>
  <c r="M24" i="2" s="1"/>
  <c r="I11" i="2"/>
  <c r="T11" i="2" s="1"/>
  <c r="H11" i="2"/>
  <c r="H24" i="2" s="1"/>
  <c r="H28" i="2" s="1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R8" i="2" s="1"/>
  <c r="S8" i="2" s="1"/>
  <c r="P5" i="2"/>
  <c r="Q5" i="2" s="1"/>
  <c r="R5" i="2" s="1"/>
  <c r="S5" i="2" s="1"/>
  <c r="O5" i="2"/>
  <c r="M36" i="1"/>
  <c r="K36" i="1"/>
  <c r="H36" i="1"/>
  <c r="F36" i="1"/>
  <c r="D36" i="1"/>
  <c r="B36" i="1"/>
  <c r="O35" i="1"/>
  <c r="O34" i="1"/>
  <c r="O36" i="1" s="1"/>
  <c r="O33" i="1"/>
  <c r="M28" i="2" l="1"/>
  <c r="G56" i="2"/>
  <c r="H53" i="2" s="1"/>
  <c r="N56" i="2"/>
  <c r="R56" i="2"/>
  <c r="S56" i="2"/>
  <c r="H54" i="2"/>
  <c r="M56" i="2"/>
  <c r="C56" i="2"/>
  <c r="K56" i="2"/>
  <c r="F56" i="2"/>
  <c r="J56" i="2"/>
  <c r="I24" i="2"/>
  <c r="I28" i="2" s="1"/>
  <c r="I56" i="2" s="1"/>
  <c r="H45" i="2"/>
  <c r="H52" i="2" s="1"/>
  <c r="H56" i="2" s="1"/>
</calcChain>
</file>

<file path=xl/comments1.xml><?xml version="1.0" encoding="utf-8"?>
<comments xmlns="http://schemas.openxmlformats.org/spreadsheetml/2006/main">
  <authors>
    <author>Unknown Author</author>
  </authors>
  <commentList>
    <comment ref="A1" authorId="0" shapeId="0">
      <text>
        <r>
          <rPr>
            <sz val="10"/>
            <rFont val="Arial"/>
            <family val="2"/>
          </rPr>
          <t>ПРАВКИ (Claude): жовтий = підтверджене розміщення (без зміни значення); зелений = додане/виправлене значення; червоний+закреслення = видалене помилкове значення. Основи національного спротиву вже входила до підсумкових 180 кр., тому інші дисципліни 3 курсу не зменшувалися.</t>
        </r>
      </text>
    </comment>
  </commentList>
</comments>
</file>

<file path=xl/sharedStrings.xml><?xml version="1.0" encoding="utf-8"?>
<sst xmlns="http://schemas.openxmlformats.org/spreadsheetml/2006/main" count="518" uniqueCount="286">
  <si>
    <t>Відкритий міжнародний університет розвитку людини "Україна"</t>
  </si>
  <si>
    <t>"Затверджую"</t>
  </si>
  <si>
    <t>Броварський фаховий коледж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</si>
  <si>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</si>
  <si>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</si>
  <si>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</si>
  <si>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</si>
  <si>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</si>
  <si>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</si>
  <si>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</si>
  <si>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>від "25" квітня 2024 р.</t>
  </si>
  <si>
    <t>__________ Петро ТАЛАНЧУК</t>
  </si>
  <si>
    <t>підготовки фахового молодшого бакалавра</t>
  </si>
  <si>
    <t>протокол № 2</t>
  </si>
  <si>
    <t>"25" квітня 2024 р.</t>
  </si>
  <si>
    <t>за ОСВІТНЬО-ПРОФЕСІЙНОЮ ПРОГРАМОЮ</t>
  </si>
  <si>
    <t>"ДИЗАЙН"</t>
  </si>
  <si>
    <t xml:space="preserve">з галузі знань </t>
  </si>
  <si>
    <t>02 Культура і мистецтво</t>
  </si>
  <si>
    <t xml:space="preserve">                                                        </t>
  </si>
  <si>
    <t>за спеціальністю</t>
  </si>
  <si>
    <t>022 Дизайн</t>
  </si>
  <si>
    <t xml:space="preserve">                                                                                                 </t>
  </si>
  <si>
    <t>кваліфікація:</t>
  </si>
  <si>
    <t>фаховий молодший бакалавр з дизайну</t>
  </si>
  <si>
    <t>фаховий молодший бакалавр здизайну</t>
  </si>
  <si>
    <t xml:space="preserve">                                                                                     </t>
  </si>
  <si>
    <t>Форма навчання: денна</t>
  </si>
  <si>
    <t>Строк навчання: 2 роки 10 місяців</t>
  </si>
  <si>
    <t>на основі повної загальної середньої освіти</t>
  </si>
  <si>
    <t>І . ГРАФІК НАВЧАЛЬНОГО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</si>
  <si>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</si>
  <si>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</si>
  <si>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</si>
  <si>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</si>
  <si>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</si>
  <si>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</si>
  <si>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</si>
  <si>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</si>
  <si>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</si>
  <si>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</si>
  <si>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</si>
  <si>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</si>
  <si>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</si>
  <si>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І</t>
  </si>
  <si>
    <t xml:space="preserve">Т </t>
  </si>
  <si>
    <t xml:space="preserve">С </t>
  </si>
  <si>
    <t xml:space="preserve">К </t>
  </si>
  <si>
    <t>П</t>
  </si>
  <si>
    <t xml:space="preserve">П </t>
  </si>
  <si>
    <t>Т</t>
  </si>
  <si>
    <t>С</t>
  </si>
  <si>
    <t>ІІ</t>
  </si>
  <si>
    <t>ІІІ</t>
  </si>
  <si>
    <t>К</t>
  </si>
  <si>
    <t>Д</t>
  </si>
  <si>
    <t>З</t>
  </si>
  <si>
    <t xml:space="preserve">ПОЗНАЧЕННЯ: </t>
  </si>
  <si>
    <t xml:space="preserve">– теоретичне навчання; </t>
  </si>
  <si>
    <t xml:space="preserve">– екзаменаційна сесія; </t>
  </si>
  <si>
    <t xml:space="preserve">– практика; </t>
  </si>
  <si>
    <t xml:space="preserve">– канікули; </t>
  </si>
  <si>
    <t xml:space="preserve">– підготовка кваліфікаційної
роботи; </t>
  </si>
  <si>
    <t>– захист кваліфікаційної роботи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</si>
  <si>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</si>
  <si>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</si>
  <si>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</si>
  <si>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</si>
  <si>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</si>
  <si>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</si>
  <si>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</si>
  <si>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</t>
  </si>
  <si>
    <t>Канікули</t>
  </si>
  <si>
    <t>Усього</t>
  </si>
  <si>
    <t>Назва
 практики</t>
  </si>
  <si>
    <t>Семестр</t>
  </si>
  <si>
    <t>Тижні</t>
  </si>
  <si>
    <t>Назва</t>
  </si>
  <si>
    <t>Форма атестації  (іспит, дипломний проєкт (робота))</t>
  </si>
  <si>
    <t xml:space="preserve">Ознайомча </t>
  </si>
  <si>
    <t>Кваліфікаційна робота</t>
  </si>
  <si>
    <t>Захист</t>
  </si>
  <si>
    <t xml:space="preserve">Навчальна </t>
  </si>
  <si>
    <t>Технологічна</t>
  </si>
  <si>
    <t>Разом</t>
  </si>
  <si>
    <t>V. ПЛАН НАВЧАЛЬНОГО ПРОЦЕСУ</t>
  </si>
  <si>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</si>
  <si>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</si>
  <si>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</si>
  <si>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</si>
  <si>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</si>
  <si>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</si>
  <si>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</si>
  <si>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</si>
  <si>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</si>
  <si>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</si>
  <si>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</si>
  <si>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</si>
  <si>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</si>
  <si>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</si>
  <si>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</si>
  <si>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роботи</t>
  </si>
  <si>
    <t>розрахункові 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</si>
  <si>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</si>
  <si>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</si>
  <si>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</si>
  <si>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</si>
  <si>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</si>
  <si>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</si>
  <si>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</si>
  <si>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</si>
  <si>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</si>
  <si>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</si>
  <si>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</si>
  <si>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</si>
  <si>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</si>
  <si>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</si>
  <si>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Фізична культура (Фізичне виховання. Основи здорового способу життя. Психологія стресу і стресостійкості особистості)</t>
  </si>
  <si>
    <t>ОК 1.4</t>
  </si>
  <si>
    <t>Інформаційні технології</t>
  </si>
  <si>
    <t>ОК 1.5</t>
  </si>
  <si>
    <t>Основи наукових досліджень та академічного письма</t>
  </si>
  <si>
    <t>ОК 1.6</t>
  </si>
  <si>
    <t>Інклюзивне суспільство</t>
  </si>
  <si>
    <t>ОК 1.7</t>
  </si>
  <si>
    <t>Основи навчання студентів (самоуправління навчанням)</t>
  </si>
  <si>
    <t>ОК 1.8</t>
  </si>
  <si>
    <t>Іноземна мова</t>
  </si>
  <si>
    <t>ОК 1.9</t>
  </si>
  <si>
    <t>Іноземна мова (за професійним спрямуванням)</t>
  </si>
  <si>
    <t>ОК 1.10</t>
  </si>
  <si>
    <t>Права людини та верховенство права в сучасних реаліях</t>
  </si>
  <si>
    <t>ОК 1.11</t>
  </si>
  <si>
    <t>Екологія та екологічна етика</t>
  </si>
  <si>
    <t>ОК 1.12</t>
  </si>
  <si>
    <t>Охорона праці, безпека життєдіяльності та цивільний захист</t>
  </si>
  <si>
    <t>ОК 1.13</t>
  </si>
  <si>
    <t>Основи національного спротиву</t>
  </si>
  <si>
    <t>18*</t>
  </si>
  <si>
    <t>Всього ОК за циклом загальної підготовки</t>
  </si>
  <si>
    <t>1.2. Вибіркові компоненти освітньої програми</t>
  </si>
  <si>
    <t>Всього ВК за циклом загальної підготовки</t>
  </si>
  <si>
    <t>ВК 1.1</t>
  </si>
  <si>
    <t>Дисципліни вільного вибору студентів із загальноуніверситетського каталогу дисциплін циклу загальної підготовки</t>
  </si>
  <si>
    <t>Всього за циклом загальної підготовки</t>
  </si>
  <si>
    <t xml:space="preserve">ІІ. ЦИКЛ ПРОФЕСІЙНОЇ ПІДГОТОВКИ </t>
  </si>
  <si>
    <t>2.1. Обов'язкові компоненти освітньої програми</t>
  </si>
  <si>
    <t>ОК 2.1</t>
  </si>
  <si>
    <t>Нарисна геометрія та перспектива</t>
  </si>
  <si>
    <t>ОК 2.2</t>
  </si>
  <si>
    <t xml:space="preserve">Проєктна графіка </t>
  </si>
  <si>
    <t>1,2,3</t>
  </si>
  <si>
    <t>ОК 2.3</t>
  </si>
  <si>
    <t>Історія мистецтва та дизайну</t>
  </si>
  <si>
    <t>ОК 2.4</t>
  </si>
  <si>
    <t xml:space="preserve">Рисунок та пластична анатомія </t>
  </si>
  <si>
    <t>1,2,3,4,5,6</t>
  </si>
  <si>
    <t>ОК 2.5</t>
  </si>
  <si>
    <t>Живопис</t>
  </si>
  <si>
    <t>ОК 2.6</t>
  </si>
  <si>
    <t xml:space="preserve">Основи композиції та кольорознавства </t>
  </si>
  <si>
    <t>ОК 2.7</t>
  </si>
  <si>
    <t>Комп'ютерні технології дизайнерського проєктування</t>
  </si>
  <si>
    <t>ОК 2.8</t>
  </si>
  <si>
    <t>Мистецтво шрифту</t>
  </si>
  <si>
    <t>ОК 2.9</t>
  </si>
  <si>
    <t>Основи моделювання та формоутвореня</t>
  </si>
  <si>
    <t>ОК 2.10</t>
  </si>
  <si>
    <t xml:space="preserve">Проєктування об’єктів дизайну 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</si>
  <si>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</si>
  <si>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</si>
  <si>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</si>
  <si>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</si>
  <si>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</si>
  <si>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</si>
  <si>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Підготовка кваліфікаційної роботи</t>
  </si>
  <si>
    <t>Всього ОК за циклом професійної підготовки</t>
  </si>
  <si>
    <t>2.2. Вибіркові компоненти освітньої програми</t>
  </si>
  <si>
    <t>Всього ВК за циклом професійної підготовки</t>
  </si>
  <si>
    <t>ВК 2.1</t>
  </si>
  <si>
    <t>Дисципліни вільного вибору студентів із загальноуніверситетського каталогу дисциплін циклу професійної підготовки</t>
  </si>
  <si>
    <t>ВК 2.2</t>
  </si>
  <si>
    <t>ВК 2.3</t>
  </si>
  <si>
    <t>ВК 2.4</t>
  </si>
  <si>
    <t xml:space="preserve"> 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</si>
  <si>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</si>
  <si>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</si>
  <si>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</si>
  <si>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ЗАГАЛЬНА КІЛЬКІСТЬ</t>
  </si>
  <si>
    <t xml:space="preserve">Максимальна кількість годин на тиждень </t>
  </si>
  <si>
    <t>Кількість екзаменів</t>
  </si>
  <si>
    <t>Кількість  заліків</t>
  </si>
  <si>
    <t>Кількість курсових проєктів</t>
  </si>
  <si>
    <t>Кількість курсових робіт</t>
  </si>
  <si>
    <t>ПОГОДЖЕНО</t>
  </si>
  <si>
    <t>Проректор з освітньої</t>
  </si>
  <si>
    <t>Броварського фахового коледжу</t>
  </si>
  <si>
    <t>діяльності</t>
  </si>
  <si>
    <t>______________  Олександра ГРАЖЕВСЬКА</t>
  </si>
  <si>
    <t>Голова Науково-методичного об'єднання</t>
  </si>
  <si>
    <t>___________ Оксана КОЛЯДА</t>
  </si>
  <si>
    <t>8  квітня 2024 р.</t>
  </si>
  <si>
    <t>з дизайну</t>
  </si>
  <si>
    <t>18 квітня 2024 р.</t>
  </si>
  <si>
    <t>______________ Оксана ПАСЬКО</t>
  </si>
  <si>
    <t>11  квітня 2024 р.</t>
  </si>
  <si>
    <t>Завідувач циклової комісії</t>
  </si>
  <si>
    <t>Начальник відділу методичної роботи</t>
  </si>
  <si>
    <t>дизайну та загальних дисциплін</t>
  </si>
  <si>
    <t>______________  Ольга Гервас</t>
  </si>
  <si>
    <t>______________Вікторія БАУЛА</t>
  </si>
  <si>
    <t>12  березня 2024 р.</t>
  </si>
  <si>
    <t>Додаток 1</t>
  </si>
  <si>
    <t>Дисципліни вільного вибору студентів із загальноуніверситетського переліку дисциплін</t>
  </si>
  <si>
    <t>Форма контролю</t>
  </si>
  <si>
    <t>Кафедра/циклова комісія</t>
  </si>
  <si>
    <t>Навчально-виховний підрозділ</t>
  </si>
  <si>
    <t>Форма навчання</t>
  </si>
  <si>
    <t>Назва електронного курсу (з посиланням на курс дисципліни на платформі Moodle)</t>
  </si>
  <si>
    <t>Посилання на анотацію дисципліни</t>
  </si>
  <si>
    <t>Викладач ПІБ (з посиланням на особисту сторінку, якщо є)</t>
  </si>
  <si>
    <t>Дисципліни загального циклу</t>
  </si>
  <si>
    <t>ВК 1.1.1</t>
  </si>
  <si>
    <t>Трудове право</t>
  </si>
  <si>
    <t>з</t>
  </si>
  <si>
    <t>Циклова комісія дизайну та загальних дисциплін</t>
  </si>
  <si>
    <t>br</t>
  </si>
  <si>
    <t>очна</t>
  </si>
  <si>
    <t>https://vo.uu.edu.ua/course/view.php?id=21014</t>
  </si>
  <si>
    <t>Власик А.Г.</t>
  </si>
  <si>
    <t>ВК 1.1.2</t>
  </si>
  <si>
    <t>Господарське право</t>
  </si>
  <si>
    <t>https://vo.uu.edu.ua/course/view.php?id=23436</t>
  </si>
  <si>
    <t>ВК 1.1.3</t>
  </si>
  <si>
    <t>Адміністративне право</t>
  </si>
  <si>
    <t>https://vo.uu.edu.ua/course/view.php?id=23437</t>
  </si>
  <si>
    <t>Дисципліни професійного циклу</t>
  </si>
  <si>
    <t>ВК 2.1.1</t>
  </si>
  <si>
    <t>Матеріалознавство</t>
  </si>
  <si>
    <t>https://vo.uu.edu.ua/course/view.php?id=16895</t>
  </si>
  <si>
    <t>Гервас О.Г.</t>
  </si>
  <si>
    <t>ВК 2.1.2</t>
  </si>
  <si>
    <t>Технічний рисунок</t>
  </si>
  <si>
    <t>https://vo.uu.edu.ua/course/view.php?id=23428</t>
  </si>
  <si>
    <t>Гервас О.Г</t>
  </si>
  <si>
    <t>ВК 2.1.3</t>
  </si>
  <si>
    <t>Технічна естетика</t>
  </si>
  <si>
    <t>https://vo.uu.edu.ua/course/view.php?id=23427</t>
  </si>
  <si>
    <t>ВК 2.2.1</t>
  </si>
  <si>
    <t>Естетика реклами</t>
  </si>
  <si>
    <t>https://vo.uu.edu.ua/course/view.php?id=18525</t>
  </si>
  <si>
    <t>Тропіна Г.Ю</t>
  </si>
  <si>
    <t>ВК 2.2.2</t>
  </si>
  <si>
    <t>Рекламні технології у дизайні</t>
  </si>
  <si>
    <t>https://vo.uu.edu.ua/course/view.php?id=23431</t>
  </si>
  <si>
    <t>ВК 2.2.3</t>
  </si>
  <si>
    <t>Маркетинг і дизайн</t>
  </si>
  <si>
    <t>https://vo.uu.edu.ua/course/view.php?id=23432</t>
  </si>
  <si>
    <t>ВК 2.3.1</t>
  </si>
  <si>
    <t xml:space="preserve">Проєктування меблів </t>
  </si>
  <si>
    <t xml:space="preserve">очна </t>
  </si>
  <si>
    <t>https://vo.uu.edu.ua/course/view.php?id=21006</t>
  </si>
  <si>
    <t>Лавро Ю.К.</t>
  </si>
  <si>
    <t>ВК 2.3.2</t>
  </si>
  <si>
    <t>Комп'ютерні технології графічного дизайну</t>
  </si>
  <si>
    <t>https://vo.uu.edu.ua/course/view.php?id=23035</t>
  </si>
  <si>
    <t>ВК 2.3.3</t>
  </si>
  <si>
    <t>Комп'ютерні технології дизайну інтер'єру</t>
  </si>
  <si>
    <t>https://vo.uu.edu.ua/course/view.php?id=23438</t>
  </si>
  <si>
    <t>ВК 2.4.1</t>
  </si>
  <si>
    <t>Інформаційна культура фахівця</t>
  </si>
  <si>
    <t>https://vo.uu.edu.ua/course/view.php?id=23433</t>
  </si>
  <si>
    <t>ВК 2.42</t>
  </si>
  <si>
    <t>Теорія масової інформації</t>
  </si>
  <si>
    <t>https://vo.uu.edu.ua/course/view.php?id=23435</t>
  </si>
  <si>
    <t>ВК 2.4.3</t>
  </si>
  <si>
    <t>Сучасні комунікаційні технології та нові засоби масової інформації</t>
  </si>
  <si>
    <t>https://vo.uu.edu.ua/course/view.php?id=23434</t>
  </si>
  <si>
    <t>Директор Броварського фахового коледжу</t>
  </si>
  <si>
    <t>Голова циклової комісії дизайну та загальних дисциплін</t>
  </si>
  <si>
    <t>Броварського фахового коледжу Університету "Україна"</t>
  </si>
  <si>
    <t>______________Неля СУХОРУКОВА</t>
  </si>
  <si>
    <t>Олександра ГРАЖЕВСЬКА</t>
  </si>
  <si>
    <t>______________ Ольга ГЕРВАС</t>
  </si>
  <si>
    <t>12 квітня 2024 р.</t>
  </si>
  <si>
    <t>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</si>
</sst>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&quot;1.&quot;00"/>
    <numFmt numFmtId="166" formatCode="[$-409]d\-mmm"/>
  </numFmts>
  <fonts count="52" x14ac:knownFonts="1">
    <font>
      <sz val="11"/>
      <color rgb="FF000000"/>
      <name val="Calibri"/>
      <family val="2"/>
      <charset val="204"/>
    </font>
    <font>
      <u/>
      <sz val="14"/>
      <color rgb="FF0000FF"/>
      <name val="Arial Cyr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sz val="12"/>
      <color rgb="FF003366"/>
      <name val="Times New Roman"/>
      <family val="1"/>
      <charset val="204"/>
    </font>
    <font>
      <b/>
      <sz val="12"/>
      <color rgb="FF00336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33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003366"/>
      <name val="Times New Roman"/>
      <family val="1"/>
      <charset val="204"/>
    </font>
    <font>
      <b/>
      <sz val="11"/>
      <color rgb="FF003366"/>
      <name val="Times New Roman"/>
      <family val="1"/>
      <charset val="204"/>
    </font>
    <font>
      <sz val="11"/>
      <color rgb="FF33996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339966"/>
      <name val="Times New Roman"/>
      <family val="1"/>
      <charset val="204"/>
    </font>
    <font>
      <b/>
      <sz val="11"/>
      <color rgb="FF33996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b/>
      <sz val="11"/>
      <color rgb="FF003300"/>
      <name val="Times New Roman"/>
      <family val="1"/>
      <charset val="204"/>
    </font>
    <font>
      <sz val="12"/>
      <name val="Arial Cyr"/>
      <charset val="204"/>
    </font>
    <font>
      <sz val="10"/>
      <name val="Arial"/>
      <family val="2"/>
    </font>
    <font>
      <b/>
      <i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u/>
      <sz val="10"/>
      <color rgb="FF0066CC"/>
      <name val="Calibri"/>
      <family val="2"/>
      <charset val="204"/>
    </font>
    <font>
      <u/>
      <sz val="11"/>
      <color rgb="FF0000FF"/>
      <name val="Times New Roman"/>
      <family val="1"/>
      <charset val="204"/>
    </font>
    <font>
      <sz val="11"/>
      <name val="Arial Cyr"/>
      <charset val="204"/>
    </font>
    <font>
      <u/>
      <sz val="11"/>
      <color rgb="FF0066CC"/>
      <name val="Calibri"/>
      <family val="2"/>
      <charset val="204"/>
    </font>
    <font>
      <sz val="12"/>
      <color rgb="FF000000"/>
      <name val="Arial Cyr"/>
      <charset val="204"/>
    </font>
    <font>
      <sz val="11"/>
      <color rgb="FF00000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CC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C6EFCE"/>
        <bgColor rgb="FFCCFFCC"/>
      </patternFill>
    </fill>
    <fill>
      <patternFill patternType="solid">
        <fgColor rgb="FF99CCFF"/>
        <bgColor rgb="FFCCCCFF"/>
      </patternFill>
    </fill>
    <fill>
      <patternFill patternType="solid">
        <fgColor rgb="FFCCFFCC"/>
        <bgColor rgb="FFC6EFCE"/>
      </patternFill>
    </fill>
    <fill>
      <patternFill patternType="solid">
        <fgColor rgb="FFFF99CC"/>
        <bgColor rgb="FFFF8080"/>
      </patternFill>
    </fill>
    <fill>
      <patternFill patternType="solid">
        <fgColor rgb="FFFFFF99"/>
        <bgColor rgb="FFFFEB9C"/>
      </patternFill>
    </fill>
    <fill>
      <patternFill patternType="solid">
        <fgColor rgb="FFCC99FF"/>
        <bgColor rgb="FF9999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FFCC00"/>
      </patternFill>
    </fill>
  </fills>
  <borders count="7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/>
    <xf numFmtId="9" fontId="51" fillId="0" borderId="0"/>
    <xf numFmtId="9" fontId="51" fillId="0" borderId="0"/>
    <xf numFmtId="0" fontId="1" fillId="0" borderId="0"/>
    <xf numFmtId="0" fontId="2" fillId="0" borderId="0"/>
    <xf numFmtId="0" fontId="3" fillId="0" borderId="0"/>
    <xf numFmtId="0" fontId="51" fillId="0" borderId="0"/>
    <xf numFmtId="0" fontId="2" fillId="0" borderId="0"/>
    <xf numFmtId="0" fontId="51" fillId="0" borderId="0"/>
  </cellStyleXfs>
  <cellXfs count="64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Alignme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/>
    <xf numFmtId="0" fontId="15" fillId="0" borderId="0" xfId="0" applyFont="1" applyAlignment="1"/>
    <xf numFmtId="0" fontId="14" fillId="0" borderId="0" xfId="0" applyFont="1" applyAlignment="1"/>
    <xf numFmtId="0" fontId="12" fillId="0" borderId="23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1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29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7" fillId="0" borderId="0" xfId="0" applyFont="1" applyAlignment="1"/>
    <xf numFmtId="0" fontId="18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2" fontId="20" fillId="0" borderId="40" xfId="0" applyNumberFormat="1" applyFont="1" applyBorder="1" applyAlignment="1" applyProtection="1">
      <alignment horizontal="left" vertical="center" wrapText="1"/>
      <protection locked="0"/>
    </xf>
    <xf numFmtId="0" fontId="21" fillId="0" borderId="34" xfId="0" applyFont="1" applyBorder="1" applyAlignment="1" applyProtection="1">
      <alignment vertical="center" wrapText="1"/>
      <protection locked="0"/>
    </xf>
    <xf numFmtId="0" fontId="22" fillId="0" borderId="34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1" fontId="21" fillId="0" borderId="43" xfId="0" applyNumberFormat="1" applyFont="1" applyBorder="1" applyAlignment="1">
      <alignment horizontal="center" vertical="center"/>
    </xf>
    <xf numFmtId="1" fontId="22" fillId="0" borderId="34" xfId="0" applyNumberFormat="1" applyFont="1" applyBorder="1" applyAlignment="1">
      <alignment horizontal="center" vertical="center"/>
    </xf>
    <xf numFmtId="1" fontId="21" fillId="0" borderId="34" xfId="0" applyNumberFormat="1" applyFont="1" applyBorder="1" applyAlignment="1" applyProtection="1">
      <alignment horizontal="center" vertical="center"/>
      <protection locked="0"/>
    </xf>
    <xf numFmtId="1" fontId="21" fillId="0" borderId="41" xfId="0" applyNumberFormat="1" applyFont="1" applyBorder="1" applyAlignment="1" applyProtection="1">
      <alignment horizontal="center" vertical="center"/>
      <protection locked="0"/>
    </xf>
    <xf numFmtId="1" fontId="21" fillId="0" borderId="42" xfId="0" applyNumberFormat="1" applyFont="1" applyBorder="1" applyAlignment="1" applyProtection="1">
      <alignment horizontal="center" vertical="center"/>
      <protection locked="0"/>
    </xf>
    <xf numFmtId="0" fontId="21" fillId="0" borderId="43" xfId="0" applyFont="1" applyBorder="1" applyAlignment="1">
      <alignment horizontal="center" vertical="center"/>
    </xf>
    <xf numFmtId="10" fontId="23" fillId="0" borderId="0" xfId="0" applyNumberFormat="1" applyFont="1" applyAlignment="1">
      <alignment horizontal="center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3" fillId="0" borderId="0" xfId="0" applyFont="1" applyAlignment="1"/>
    <xf numFmtId="2" fontId="20" fillId="0" borderId="16" xfId="0" applyNumberFormat="1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0" fontId="22" fillId="0" borderId="37" xfId="0" applyFont="1" applyBorder="1" applyAlignment="1" applyProtection="1">
      <alignment horizontal="center" vertical="center"/>
      <protection locked="0"/>
    </xf>
    <xf numFmtId="1" fontId="21" fillId="0" borderId="14" xfId="0" applyNumberFormat="1" applyFont="1" applyBorder="1" applyAlignment="1">
      <alignment horizontal="center" vertical="center"/>
    </xf>
    <xf numFmtId="1" fontId="22" fillId="0" borderId="11" xfId="0" applyNumberFormat="1" applyFont="1" applyBorder="1" applyAlignment="1">
      <alignment horizontal="center" vertical="center"/>
    </xf>
    <xf numFmtId="1" fontId="21" fillId="0" borderId="11" xfId="0" applyNumberFormat="1" applyFont="1" applyBorder="1" applyAlignment="1" applyProtection="1">
      <alignment horizontal="center" vertical="center"/>
      <protection locked="0"/>
    </xf>
    <xf numFmtId="1" fontId="21" fillId="0" borderId="15" xfId="0" applyNumberFormat="1" applyFont="1" applyBorder="1" applyAlignment="1" applyProtection="1">
      <alignment horizontal="center" vertical="center"/>
      <protection locked="0"/>
    </xf>
    <xf numFmtId="1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 applyProtection="1">
      <alignment vertical="center" wrapText="1"/>
      <protection locked="0"/>
    </xf>
    <xf numFmtId="0" fontId="22" fillId="3" borderId="37" xfId="0" applyFont="1" applyFill="1" applyBorder="1" applyAlignment="1" applyProtection="1">
      <alignment horizontal="center" vertical="center"/>
      <protection locked="0"/>
    </xf>
    <xf numFmtId="2" fontId="20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21" fillId="3" borderId="11" xfId="0" applyFont="1" applyFill="1" applyBorder="1" applyAlignment="1" applyProtection="1">
      <alignment horizontal="left" vertical="center" wrapText="1"/>
      <protection locked="0"/>
    </xf>
    <xf numFmtId="0" fontId="21" fillId="3" borderId="11" xfId="0" applyFont="1" applyFill="1" applyBorder="1" applyAlignment="1" applyProtection="1">
      <alignment horizontal="center" vertical="center"/>
      <protection locked="0"/>
    </xf>
    <xf numFmtId="0" fontId="21" fillId="3" borderId="15" xfId="0" applyFont="1" applyFill="1" applyBorder="1" applyAlignment="1" applyProtection="1">
      <alignment horizontal="center" vertical="center"/>
      <protection locked="0"/>
    </xf>
    <xf numFmtId="1" fontId="21" fillId="3" borderId="14" xfId="0" applyNumberFormat="1" applyFont="1" applyFill="1" applyBorder="1" applyAlignment="1">
      <alignment horizontal="center" vertical="center"/>
    </xf>
    <xf numFmtId="1" fontId="21" fillId="3" borderId="37" xfId="0" applyNumberFormat="1" applyFont="1" applyFill="1" applyBorder="1" applyAlignment="1" applyProtection="1">
      <alignment horizontal="center" vertical="center"/>
      <protection locked="0"/>
    </xf>
    <xf numFmtId="0" fontId="21" fillId="3" borderId="14" xfId="0" applyFont="1" applyFill="1" applyBorder="1" applyAlignment="1" applyProtection="1">
      <alignment horizontal="center" vertical="center"/>
      <protection locked="0"/>
    </xf>
    <xf numFmtId="1" fontId="21" fillId="3" borderId="11" xfId="0" applyNumberFormat="1" applyFont="1" applyFill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25" fillId="0" borderId="37" xfId="0" applyFont="1" applyBorder="1" applyAlignment="1" applyProtection="1">
      <alignment horizontal="center" vertical="center"/>
      <protection locked="0"/>
    </xf>
    <xf numFmtId="1" fontId="26" fillId="0" borderId="22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1" fontId="26" fillId="0" borderId="11" xfId="0" applyNumberFormat="1" applyFont="1" applyBorder="1" applyAlignment="1" applyProtection="1">
      <alignment horizontal="center" vertical="center"/>
      <protection locked="0"/>
    </xf>
    <xf numFmtId="1" fontId="26" fillId="0" borderId="12" xfId="0" applyNumberFormat="1" applyFont="1" applyBorder="1" applyAlignment="1" applyProtection="1">
      <alignment horizontal="center" vertical="center"/>
      <protection locked="0"/>
    </xf>
    <xf numFmtId="1" fontId="26" fillId="0" borderId="37" xfId="0" applyNumberFormat="1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164" fontId="20" fillId="0" borderId="15" xfId="0" applyNumberFormat="1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21" fillId="3" borderId="11" xfId="0" applyFont="1" applyFill="1" applyBorder="1" applyAlignment="1" applyProtection="1">
      <alignment vertical="center" wrapText="1"/>
      <protection locked="0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2" fontId="26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3" borderId="30" xfId="0" applyFont="1" applyFill="1" applyBorder="1" applyAlignment="1" applyProtection="1">
      <alignment horizontal="center" vertical="center"/>
      <protection locked="0"/>
    </xf>
    <xf numFmtId="0" fontId="26" fillId="3" borderId="45" xfId="0" applyFont="1" applyFill="1" applyBorder="1" applyAlignment="1" applyProtection="1">
      <alignment horizontal="center" vertical="center"/>
      <protection locked="0"/>
    </xf>
    <xf numFmtId="0" fontId="26" fillId="3" borderId="46" xfId="0" applyFont="1" applyFill="1" applyBorder="1" applyAlignment="1" applyProtection="1">
      <alignment horizontal="center" vertical="center"/>
      <protection locked="0"/>
    </xf>
    <xf numFmtId="0" fontId="25" fillId="3" borderId="47" xfId="0" applyFont="1" applyFill="1" applyBorder="1" applyAlignment="1" applyProtection="1">
      <alignment horizontal="center" vertical="center"/>
      <protection locked="0"/>
    </xf>
    <xf numFmtId="1" fontId="26" fillId="3" borderId="44" xfId="0" applyNumberFormat="1" applyFont="1" applyFill="1" applyBorder="1" applyAlignment="1">
      <alignment horizontal="center" vertical="center"/>
    </xf>
    <xf numFmtId="1" fontId="26" fillId="0" borderId="44" xfId="0" applyNumberFormat="1" applyFont="1" applyBorder="1" applyAlignment="1" applyProtection="1">
      <alignment horizontal="center" vertical="center"/>
      <protection locked="0"/>
    </xf>
    <xf numFmtId="1" fontId="26" fillId="0" borderId="0" xfId="0" applyNumberFormat="1" applyFont="1" applyAlignment="1" applyProtection="1">
      <alignment horizontal="center" vertical="center"/>
      <protection locked="0"/>
    </xf>
    <xf numFmtId="1" fontId="26" fillId="3" borderId="37" xfId="0" applyNumberFormat="1" applyFont="1" applyFill="1" applyBorder="1" applyAlignment="1" applyProtection="1">
      <alignment horizontal="center" vertical="center"/>
      <protection locked="0"/>
    </xf>
    <xf numFmtId="0" fontId="26" fillId="3" borderId="14" xfId="0" applyFont="1" applyFill="1" applyBorder="1" applyAlignment="1" applyProtection="1">
      <alignment horizontal="center" vertical="center"/>
      <protection locked="0"/>
    </xf>
    <xf numFmtId="0" fontId="26" fillId="3" borderId="11" xfId="0" applyFont="1" applyFill="1" applyBorder="1" applyAlignment="1" applyProtection="1">
      <alignment horizontal="center" vertical="center"/>
      <protection locked="0"/>
    </xf>
    <xf numFmtId="0" fontId="26" fillId="6" borderId="11" xfId="0" applyFont="1" applyFill="1" applyBorder="1" applyAlignment="1" applyProtection="1">
      <alignment horizontal="center" vertical="center"/>
      <protection locked="0"/>
    </xf>
    <xf numFmtId="1" fontId="19" fillId="8" borderId="48" xfId="0" applyNumberFormat="1" applyFont="1" applyFill="1" applyBorder="1" applyAlignment="1">
      <alignment horizontal="center" vertical="center"/>
    </xf>
    <xf numFmtId="1" fontId="19" fillId="8" borderId="49" xfId="0" applyNumberFormat="1" applyFont="1" applyFill="1" applyBorder="1" applyAlignment="1">
      <alignment horizontal="center" vertical="center"/>
    </xf>
    <xf numFmtId="0" fontId="19" fillId="8" borderId="48" xfId="0" applyFont="1" applyFill="1" applyBorder="1" applyAlignment="1">
      <alignment horizontal="center" vertical="center"/>
    </xf>
    <xf numFmtId="0" fontId="19" fillId="8" borderId="50" xfId="0" applyFont="1" applyFill="1" applyBorder="1" applyAlignment="1">
      <alignment horizontal="center" vertical="center"/>
    </xf>
    <xf numFmtId="1" fontId="19" fillId="8" borderId="3" xfId="0" applyNumberFormat="1" applyFont="1" applyFill="1" applyBorder="1" applyAlignment="1">
      <alignment horizontal="center" vertical="center"/>
    </xf>
    <xf numFmtId="1" fontId="19" fillId="8" borderId="51" xfId="0" applyNumberFormat="1" applyFont="1" applyFill="1" applyBorder="1" applyAlignment="1">
      <alignment horizontal="center" vertical="center"/>
    </xf>
    <xf numFmtId="1" fontId="19" fillId="8" borderId="52" xfId="0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65" fontId="27" fillId="9" borderId="53" xfId="0" applyNumberFormat="1" applyFont="1" applyFill="1" applyBorder="1" applyAlignment="1">
      <alignment horizontal="center" vertical="center"/>
    </xf>
    <xf numFmtId="0" fontId="27" fillId="9" borderId="48" xfId="0" applyFont="1" applyFill="1" applyBorder="1" applyAlignment="1" applyProtection="1">
      <alignment horizontal="right" vertical="center" wrapText="1"/>
      <protection locked="0"/>
    </xf>
    <xf numFmtId="1" fontId="27" fillId="9" borderId="3" xfId="0" applyNumberFormat="1" applyFont="1" applyFill="1" applyBorder="1" applyAlignment="1">
      <alignment horizontal="center" vertical="center"/>
    </xf>
    <xf numFmtId="1" fontId="27" fillId="9" borderId="53" xfId="0" applyNumberFormat="1" applyFont="1" applyFill="1" applyBorder="1" applyAlignment="1">
      <alignment horizontal="center" vertical="center"/>
    </xf>
    <xf numFmtId="1" fontId="27" fillId="9" borderId="48" xfId="0" applyNumberFormat="1" applyFont="1" applyFill="1" applyBorder="1" applyAlignment="1">
      <alignment horizontal="center" vertical="center"/>
    </xf>
    <xf numFmtId="1" fontId="27" fillId="9" borderId="54" xfId="0" applyNumberFormat="1" applyFont="1" applyFill="1" applyBorder="1" applyAlignment="1">
      <alignment horizontal="center" vertical="center"/>
    </xf>
    <xf numFmtId="1" fontId="27" fillId="9" borderId="49" xfId="0" applyNumberFormat="1" applyFont="1" applyFill="1" applyBorder="1" applyAlignment="1">
      <alignment horizontal="center" vertical="center"/>
    </xf>
    <xf numFmtId="1" fontId="27" fillId="9" borderId="50" xfId="0" applyNumberFormat="1" applyFont="1" applyFill="1" applyBorder="1" applyAlignment="1">
      <alignment horizontal="center" vertical="center"/>
    </xf>
    <xf numFmtId="1" fontId="27" fillId="9" borderId="52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2" fontId="28" fillId="0" borderId="55" xfId="0" applyNumberFormat="1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>
      <alignment horizontal="left" vertical="center" wrapText="1"/>
    </xf>
    <xf numFmtId="0" fontId="29" fillId="0" borderId="11" xfId="0" applyFont="1" applyBorder="1" applyAlignment="1" applyProtection="1">
      <alignment horizontal="center" vertical="center"/>
      <protection locked="0"/>
    </xf>
    <xf numFmtId="0" fontId="29" fillId="4" borderId="11" xfId="0" applyFont="1" applyFill="1" applyBorder="1" applyAlignment="1" applyProtection="1">
      <alignment horizontal="center" vertical="center"/>
      <protection locked="0"/>
    </xf>
    <xf numFmtId="0" fontId="29" fillId="0" borderId="15" xfId="0" applyFont="1" applyBorder="1" applyAlignment="1" applyProtection="1">
      <alignment horizontal="center" vertical="center"/>
      <protection locked="0"/>
    </xf>
    <xf numFmtId="0" fontId="30" fillId="0" borderId="37" xfId="0" applyFont="1" applyBorder="1" applyAlignment="1" applyProtection="1">
      <alignment horizontal="center" vertical="center"/>
      <protection locked="0"/>
    </xf>
    <xf numFmtId="0" fontId="31" fillId="0" borderId="56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1" fillId="4" borderId="57" xfId="0" applyFont="1" applyFill="1" applyBorder="1" applyAlignment="1">
      <alignment horizontal="center" vertical="center"/>
    </xf>
    <xf numFmtId="0" fontId="31" fillId="4" borderId="34" xfId="0" applyFont="1" applyFill="1" applyBorder="1" applyAlignment="1">
      <alignment horizontal="center" vertical="center"/>
    </xf>
    <xf numFmtId="0" fontId="31" fillId="3" borderId="37" xfId="0" applyFont="1" applyFill="1" applyBorder="1" applyAlignment="1">
      <alignment horizontal="center" vertical="center"/>
    </xf>
    <xf numFmtId="0" fontId="29" fillId="0" borderId="14" xfId="0" applyFont="1" applyBorder="1" applyAlignment="1" applyProtection="1">
      <alignment horizontal="center" vertical="center"/>
      <protection locked="0"/>
    </xf>
    <xf numFmtId="1" fontId="29" fillId="0" borderId="15" xfId="0" applyNumberFormat="1" applyFont="1" applyBorder="1" applyAlignment="1" applyProtection="1">
      <alignment horizontal="center" vertical="center"/>
      <protection locked="0"/>
    </xf>
    <xf numFmtId="0" fontId="29" fillId="4" borderId="10" xfId="0" applyFont="1" applyFill="1" applyBorder="1" applyAlignment="1" applyProtection="1">
      <alignment horizontal="center" vertical="center"/>
      <protection locked="0"/>
    </xf>
    <xf numFmtId="0" fontId="29" fillId="4" borderId="12" xfId="0" applyFont="1" applyFill="1" applyBorder="1" applyAlignment="1" applyProtection="1">
      <alignment horizontal="center" vertical="center"/>
      <protection locked="0"/>
    </xf>
    <xf numFmtId="0" fontId="29" fillId="0" borderId="12" xfId="0" applyFont="1" applyBorder="1" applyAlignment="1" applyProtection="1">
      <alignment horizontal="center" vertical="center"/>
      <protection locked="0"/>
    </xf>
    <xf numFmtId="0" fontId="24" fillId="0" borderId="53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16" fillId="10" borderId="48" xfId="0" applyFont="1" applyFill="1" applyBorder="1" applyAlignment="1">
      <alignment horizontal="center" vertical="center"/>
    </xf>
    <xf numFmtId="1" fontId="16" fillId="10" borderId="48" xfId="0" applyNumberFormat="1" applyFont="1" applyFill="1" applyBorder="1" applyAlignment="1">
      <alignment horizontal="center" vertical="center"/>
    </xf>
    <xf numFmtId="1" fontId="22" fillId="10" borderId="3" xfId="0" applyNumberFormat="1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9" fillId="0" borderId="35" xfId="0" applyFont="1" applyBorder="1" applyAlignment="1">
      <alignment vertical="center"/>
    </xf>
    <xf numFmtId="0" fontId="29" fillId="0" borderId="36" xfId="0" applyFont="1" applyBorder="1" applyAlignment="1" applyProtection="1">
      <alignment vertical="center" wrapText="1"/>
      <protection locked="0"/>
    </xf>
    <xf numFmtId="0" fontId="29" fillId="0" borderId="27" xfId="0" applyFont="1" applyBorder="1" applyAlignment="1">
      <alignment horizontal="center" vertical="center"/>
    </xf>
    <xf numFmtId="0" fontId="29" fillId="4" borderId="24" xfId="0" applyFont="1" applyFill="1" applyBorder="1" applyAlignment="1" applyProtection="1">
      <alignment horizontal="center" vertical="center"/>
      <protection locked="0"/>
    </xf>
    <xf numFmtId="0" fontId="29" fillId="0" borderId="24" xfId="0" applyFont="1" applyBorder="1" applyAlignment="1">
      <alignment horizontal="center" vertical="center"/>
    </xf>
    <xf numFmtId="0" fontId="30" fillId="2" borderId="25" xfId="0" applyFont="1" applyFill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4" borderId="24" xfId="0" applyFont="1" applyFill="1" applyBorder="1" applyAlignment="1">
      <alignment horizontal="center" vertical="center"/>
    </xf>
    <xf numFmtId="0" fontId="29" fillId="4" borderId="26" xfId="0" applyFont="1" applyFill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4" borderId="23" xfId="0" applyFont="1" applyFill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37" xfId="0" applyFont="1" applyBorder="1" applyAlignment="1">
      <alignment vertical="center"/>
    </xf>
    <xf numFmtId="0" fontId="29" fillId="2" borderId="13" xfId="0" applyFont="1" applyFill="1" applyBorder="1" applyAlignment="1" applyProtection="1">
      <alignment vertical="center" wrapText="1"/>
      <protection locked="0"/>
    </xf>
    <xf numFmtId="0" fontId="29" fillId="0" borderId="14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4" borderId="10" xfId="0" applyFont="1" applyFill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58" xfId="0" applyFont="1" applyBorder="1" applyAlignment="1" applyProtection="1">
      <alignment vertical="center" wrapText="1"/>
      <protection locked="0"/>
    </xf>
    <xf numFmtId="0" fontId="29" fillId="0" borderId="43" xfId="0" applyFont="1" applyBorder="1" applyAlignment="1">
      <alignment horizontal="center" vertical="center"/>
    </xf>
    <xf numFmtId="0" fontId="29" fillId="4" borderId="34" xfId="0" applyFont="1" applyFill="1" applyBorder="1" applyAlignment="1" applyProtection="1">
      <alignment horizontal="center" vertical="center"/>
      <protection locked="0"/>
    </xf>
    <xf numFmtId="0" fontId="29" fillId="0" borderId="34" xfId="0" applyFont="1" applyBorder="1" applyAlignment="1">
      <alignment horizontal="center" vertical="center"/>
    </xf>
    <xf numFmtId="0" fontId="30" fillId="2" borderId="41" xfId="0" applyFont="1" applyFill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29" fillId="4" borderId="34" xfId="0" applyFont="1" applyFill="1" applyBorder="1" applyAlignment="1">
      <alignment horizontal="center" vertical="center"/>
    </xf>
    <xf numFmtId="0" fontId="29" fillId="4" borderId="59" xfId="0" applyFont="1" applyFill="1" applyBorder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4" borderId="55" xfId="0" applyFont="1" applyFill="1" applyBorder="1" applyAlignment="1">
      <alignment horizontal="center" vertical="center"/>
    </xf>
    <xf numFmtId="0" fontId="29" fillId="0" borderId="59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166" fontId="29" fillId="4" borderId="11" xfId="0" applyNumberFormat="1" applyFont="1" applyFill="1" applyBorder="1" applyAlignment="1" applyProtection="1">
      <alignment horizontal="center" vertical="center"/>
      <protection locked="0"/>
    </xf>
    <xf numFmtId="0" fontId="33" fillId="2" borderId="15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29" fillId="3" borderId="14" xfId="0" applyFont="1" applyFill="1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vertical="center" wrapText="1"/>
      <protection locked="0"/>
    </xf>
    <xf numFmtId="0" fontId="29" fillId="3" borderId="12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9" fillId="0" borderId="60" xfId="0" applyFont="1" applyBorder="1" applyAlignment="1">
      <alignment vertical="center"/>
    </xf>
    <xf numFmtId="0" fontId="29" fillId="2" borderId="61" xfId="0" applyFont="1" applyFill="1" applyBorder="1" applyAlignment="1" applyProtection="1">
      <alignment vertical="center" wrapText="1"/>
      <protection locked="0"/>
    </xf>
    <xf numFmtId="0" fontId="29" fillId="0" borderId="33" xfId="0" applyFont="1" applyBorder="1" applyAlignment="1">
      <alignment horizontal="center" vertical="center"/>
    </xf>
    <xf numFmtId="0" fontId="29" fillId="4" borderId="30" xfId="0" applyFont="1" applyFill="1" applyBorder="1" applyAlignment="1" applyProtection="1">
      <alignment horizontal="center" vertical="center"/>
      <protection locked="0"/>
    </xf>
    <xf numFmtId="0" fontId="29" fillId="0" borderId="30" xfId="0" applyFont="1" applyBorder="1" applyAlignment="1">
      <alignment horizontal="center" vertical="center"/>
    </xf>
    <xf numFmtId="0" fontId="30" fillId="2" borderId="31" xfId="0" applyFont="1" applyFill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29" fillId="4" borderId="30" xfId="0" applyFont="1" applyFill="1" applyBorder="1" applyAlignment="1">
      <alignment horizontal="center" vertical="center"/>
    </xf>
    <xf numFmtId="0" fontId="29" fillId="4" borderId="32" xfId="0" applyFont="1" applyFill="1" applyBorder="1" applyAlignment="1">
      <alignment horizontal="center" vertical="center"/>
    </xf>
    <xf numFmtId="0" fontId="29" fillId="3" borderId="61" xfId="0" applyFont="1" applyFill="1" applyBorder="1" applyAlignment="1">
      <alignment horizontal="center" vertical="center"/>
    </xf>
    <xf numFmtId="0" fontId="29" fillId="3" borderId="29" xfId="0" applyFont="1" applyFill="1" applyBorder="1" applyAlignment="1">
      <alignment horizontal="center" vertical="center"/>
    </xf>
    <xf numFmtId="0" fontId="29" fillId="3" borderId="31" xfId="0" applyFont="1" applyFill="1" applyBorder="1" applyAlignment="1">
      <alignment horizontal="center" vertical="center"/>
    </xf>
    <xf numFmtId="0" fontId="29" fillId="4" borderId="29" xfId="0" applyFont="1" applyFill="1" applyBorder="1" applyAlignment="1">
      <alignment horizontal="center" vertical="center"/>
    </xf>
    <xf numFmtId="0" fontId="29" fillId="3" borderId="33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29" fillId="0" borderId="42" xfId="0" applyFont="1" applyBorder="1" applyAlignment="1">
      <alignment vertical="center"/>
    </xf>
    <xf numFmtId="0" fontId="29" fillId="0" borderId="27" xfId="0" applyFont="1" applyBorder="1" applyAlignment="1">
      <alignment vertical="center" wrapText="1"/>
    </xf>
    <xf numFmtId="0" fontId="29" fillId="0" borderId="62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29" fillId="4" borderId="62" xfId="0" applyFont="1" applyFill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4" borderId="36" xfId="0" applyFont="1" applyFill="1" applyBorder="1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0" fontId="29" fillId="0" borderId="56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29" fillId="4" borderId="56" xfId="0" applyFont="1" applyFill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29" fillId="0" borderId="38" xfId="0" applyFont="1" applyBorder="1" applyAlignment="1">
      <alignment vertical="center"/>
    </xf>
    <xf numFmtId="0" fontId="29" fillId="0" borderId="20" xfId="0" applyFont="1" applyBorder="1" applyAlignment="1">
      <alignment vertical="center" wrapText="1"/>
    </xf>
    <xf numFmtId="0" fontId="29" fillId="0" borderId="63" xfId="0" applyFont="1" applyBorder="1" applyAlignment="1">
      <alignment horizontal="center" vertical="center"/>
    </xf>
    <xf numFmtId="0" fontId="29" fillId="4" borderId="17" xfId="0" applyFont="1" applyFill="1" applyBorder="1" applyAlignment="1" applyProtection="1">
      <alignment horizontal="center" vertical="center"/>
      <protection locked="0"/>
    </xf>
    <xf numFmtId="0" fontId="29" fillId="0" borderId="17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29" fillId="4" borderId="63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0" fontId="29" fillId="4" borderId="19" xfId="0" applyFont="1" applyFill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3" xfId="0" applyFont="1" applyBorder="1" applyAlignment="1">
      <alignment vertical="center"/>
    </xf>
    <xf numFmtId="0" fontId="29" fillId="0" borderId="49" xfId="0" applyFont="1" applyBorder="1" applyAlignment="1">
      <alignment vertical="center"/>
    </xf>
    <xf numFmtId="0" fontId="29" fillId="0" borderId="51" xfId="0" applyFont="1" applyBorder="1" applyAlignment="1">
      <alignment horizontal="center" vertical="center"/>
    </xf>
    <xf numFmtId="0" fontId="29" fillId="4" borderId="48" xfId="0" applyFont="1" applyFill="1" applyBorder="1" applyAlignment="1" applyProtection="1">
      <alignment horizontal="center" vertical="center"/>
      <protection locked="0"/>
    </xf>
    <xf numFmtId="0" fontId="29" fillId="3" borderId="48" xfId="0" applyFont="1" applyFill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9" fillId="4" borderId="51" xfId="0" applyFont="1" applyFill="1" applyBorder="1" applyAlignment="1">
      <alignment horizontal="center" vertical="center"/>
    </xf>
    <xf numFmtId="0" fontId="29" fillId="4" borderId="48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/>
    </xf>
    <xf numFmtId="0" fontId="29" fillId="4" borderId="54" xfId="0" applyFont="1" applyFill="1" applyBorder="1" applyAlignment="1">
      <alignment horizontal="center" vertical="center"/>
    </xf>
    <xf numFmtId="0" fontId="29" fillId="0" borderId="52" xfId="0" applyFont="1" applyBorder="1" applyAlignment="1">
      <alignment horizontal="center" vertical="center"/>
    </xf>
    <xf numFmtId="1" fontId="22" fillId="8" borderId="3" xfId="0" applyNumberFormat="1" applyFont="1" applyFill="1" applyBorder="1" applyAlignment="1">
      <alignment horizontal="center" vertical="center"/>
    </xf>
    <xf numFmtId="165" fontId="35" fillId="11" borderId="4" xfId="0" applyNumberFormat="1" applyFont="1" applyFill="1" applyBorder="1" applyAlignment="1">
      <alignment horizontal="center" vertical="center"/>
    </xf>
    <xf numFmtId="0" fontId="35" fillId="11" borderId="5" xfId="0" applyFont="1" applyFill="1" applyBorder="1" applyAlignment="1" applyProtection="1">
      <alignment horizontal="right" vertical="center" wrapText="1"/>
      <protection locked="0"/>
    </xf>
    <xf numFmtId="1" fontId="35" fillId="11" borderId="64" xfId="0" applyNumberFormat="1" applyFont="1" applyFill="1" applyBorder="1" applyAlignment="1">
      <alignment horizontal="center" vertical="center"/>
    </xf>
    <xf numFmtId="1" fontId="35" fillId="11" borderId="4" xfId="0" applyNumberFormat="1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6" fillId="3" borderId="42" xfId="0" applyFont="1" applyFill="1" applyBorder="1" applyAlignment="1">
      <alignment horizontal="center" vertical="center"/>
    </xf>
    <xf numFmtId="0" fontId="31" fillId="3" borderId="57" xfId="0" applyFont="1" applyFill="1" applyBorder="1" applyAlignment="1">
      <alignment horizontal="center" vertical="center"/>
    </xf>
    <xf numFmtId="0" fontId="31" fillId="0" borderId="65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4" borderId="55" xfId="0" applyFont="1" applyFill="1" applyBorder="1" applyAlignment="1">
      <alignment horizontal="center" vertical="center"/>
    </xf>
    <xf numFmtId="0" fontId="31" fillId="4" borderId="59" xfId="0" applyFont="1" applyFill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6" fillId="0" borderId="42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4" borderId="11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6" fillId="3" borderId="37" xfId="0" applyFont="1" applyFill="1" applyBorder="1" applyAlignment="1">
      <alignment horizontal="center" vertical="center"/>
    </xf>
    <xf numFmtId="0" fontId="31" fillId="3" borderId="56" xfId="0" applyFont="1" applyFill="1" applyBorder="1" applyAlignment="1">
      <alignment horizontal="center" vertical="center"/>
    </xf>
    <xf numFmtId="0" fontId="30" fillId="0" borderId="60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/>
    </xf>
    <xf numFmtId="0" fontId="31" fillId="4" borderId="32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37" fillId="12" borderId="51" xfId="0" applyFont="1" applyFill="1" applyBorder="1" applyAlignment="1">
      <alignment horizontal="center" vertical="center"/>
    </xf>
    <xf numFmtId="0" fontId="38" fillId="8" borderId="48" xfId="0" applyFont="1" applyFill="1" applyBorder="1" applyAlignment="1">
      <alignment horizontal="center" vertical="center"/>
    </xf>
    <xf numFmtId="1" fontId="38" fillId="4" borderId="48" xfId="0" applyNumberFormat="1" applyFont="1" applyFill="1" applyBorder="1" applyAlignment="1">
      <alignment horizontal="center" vertical="center"/>
    </xf>
    <xf numFmtId="1" fontId="38" fillId="8" borderId="3" xfId="0" applyNumberFormat="1" applyFont="1" applyFill="1" applyBorder="1" applyAlignment="1">
      <alignment horizontal="center" vertical="center"/>
    </xf>
    <xf numFmtId="9" fontId="38" fillId="8" borderId="49" xfId="0" applyNumberFormat="1" applyFont="1" applyFill="1" applyBorder="1" applyAlignment="1">
      <alignment horizontal="center" vertical="center"/>
    </xf>
    <xf numFmtId="1" fontId="38" fillId="8" borderId="48" xfId="0" applyNumberFormat="1" applyFont="1" applyFill="1" applyBorder="1" applyAlignment="1">
      <alignment horizontal="center" vertical="center"/>
    </xf>
    <xf numFmtId="1" fontId="38" fillId="4" borderId="50" xfId="0" applyNumberFormat="1" applyFont="1" applyFill="1" applyBorder="1" applyAlignment="1">
      <alignment horizontal="center" vertical="center"/>
    </xf>
    <xf numFmtId="1" fontId="38" fillId="8" borderId="49" xfId="0" applyNumberFormat="1" applyFont="1" applyFill="1" applyBorder="1" applyAlignment="1">
      <alignment horizontal="center" vertical="center"/>
    </xf>
    <xf numFmtId="164" fontId="38" fillId="8" borderId="50" xfId="0" applyNumberFormat="1" applyFont="1" applyFill="1" applyBorder="1" applyAlignment="1">
      <alignment horizontal="center" vertical="center"/>
    </xf>
    <xf numFmtId="1" fontId="38" fillId="4" borderId="53" xfId="0" applyNumberFormat="1" applyFont="1" applyFill="1" applyBorder="1" applyAlignment="1">
      <alignment horizontal="center" vertical="center"/>
    </xf>
    <xf numFmtId="1" fontId="38" fillId="4" borderId="52" xfId="0" applyNumberFormat="1" applyFont="1" applyFill="1" applyBorder="1" applyAlignment="1">
      <alignment horizontal="center" vertical="center"/>
    </xf>
    <xf numFmtId="1" fontId="38" fillId="8" borderId="54" xfId="0" applyNumberFormat="1" applyFont="1" applyFill="1" applyBorder="1" applyAlignment="1">
      <alignment horizontal="center" vertical="center"/>
    </xf>
    <xf numFmtId="0" fontId="27" fillId="9" borderId="48" xfId="0" applyFont="1" applyFill="1" applyBorder="1" applyAlignment="1">
      <alignment horizontal="center" vertical="center"/>
    </xf>
    <xf numFmtId="0" fontId="27" fillId="4" borderId="48" xfId="0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9" fontId="27" fillId="9" borderId="49" xfId="0" applyNumberFormat="1" applyFont="1" applyFill="1" applyBorder="1" applyAlignment="1">
      <alignment horizontal="center" vertical="center"/>
    </xf>
    <xf numFmtId="0" fontId="27" fillId="4" borderId="50" xfId="0" applyFont="1" applyFill="1" applyBorder="1" applyAlignment="1">
      <alignment horizontal="center" vertical="center"/>
    </xf>
    <xf numFmtId="0" fontId="27" fillId="9" borderId="50" xfId="0" applyFont="1" applyFill="1" applyBorder="1" applyAlignment="1">
      <alignment horizontal="center" vertical="center"/>
    </xf>
    <xf numFmtId="0" fontId="27" fillId="4" borderId="53" xfId="0" applyFont="1" applyFill="1" applyBorder="1" applyAlignment="1">
      <alignment horizontal="center" vertical="center"/>
    </xf>
    <xf numFmtId="0" fontId="27" fillId="4" borderId="52" xfId="0" applyFont="1" applyFill="1" applyBorder="1" applyAlignment="1">
      <alignment horizontal="center" vertical="center"/>
    </xf>
    <xf numFmtId="0" fontId="27" fillId="9" borderId="49" xfId="0" applyFont="1" applyFill="1" applyBorder="1" applyAlignment="1">
      <alignment horizontal="center" vertical="center"/>
    </xf>
    <xf numFmtId="0" fontId="27" fillId="9" borderId="5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5" xfId="0" applyFont="1" applyBorder="1" applyAlignment="1">
      <alignment vertical="center"/>
    </xf>
    <xf numFmtId="0" fontId="37" fillId="13" borderId="27" xfId="0" applyFont="1" applyFill="1" applyBorder="1" applyAlignment="1">
      <alignment horizontal="center" vertical="center"/>
    </xf>
    <xf numFmtId="0" fontId="37" fillId="13" borderId="62" xfId="0" applyFont="1" applyFill="1" applyBorder="1" applyAlignment="1">
      <alignment horizontal="center" vertical="center"/>
    </xf>
    <xf numFmtId="0" fontId="37" fillId="13" borderId="66" xfId="0" applyFont="1" applyFill="1" applyBorder="1" applyAlignment="1">
      <alignment horizontal="center" vertical="center"/>
    </xf>
    <xf numFmtId="0" fontId="37" fillId="13" borderId="26" xfId="0" applyFont="1" applyFill="1" applyBorder="1" applyAlignment="1">
      <alignment horizontal="center" vertical="center"/>
    </xf>
    <xf numFmtId="0" fontId="37" fillId="13" borderId="27" xfId="0" applyFont="1" applyFill="1" applyBorder="1" applyAlignment="1">
      <alignment horizontal="center"/>
    </xf>
    <xf numFmtId="0" fontId="37" fillId="13" borderId="26" xfId="0" applyFont="1" applyFill="1" applyBorder="1" applyAlignment="1">
      <alignment horizontal="center"/>
    </xf>
    <xf numFmtId="0" fontId="37" fillId="0" borderId="37" xfId="0" applyFont="1" applyBorder="1" applyAlignment="1">
      <alignment vertical="center"/>
    </xf>
    <xf numFmtId="0" fontId="37" fillId="2" borderId="14" xfId="0" applyFont="1" applyFill="1" applyBorder="1" applyAlignment="1">
      <alignment horizontal="center" vertical="center"/>
    </xf>
    <xf numFmtId="0" fontId="37" fillId="2" borderId="56" xfId="0" applyFont="1" applyFill="1" applyBorder="1" applyAlignment="1">
      <alignment horizontal="center" vertical="center"/>
    </xf>
    <xf numFmtId="0" fontId="37" fillId="2" borderId="22" xfId="0" applyFont="1" applyFill="1" applyBorder="1" applyAlignment="1">
      <alignment horizontal="center" vertical="center"/>
    </xf>
    <xf numFmtId="0" fontId="37" fillId="2" borderId="12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37" fillId="4" borderId="22" xfId="0" applyFont="1" applyFill="1" applyBorder="1" applyAlignment="1">
      <alignment horizontal="center" vertical="center"/>
    </xf>
    <xf numFmtId="0" fontId="37" fillId="4" borderId="12" xfId="0" applyFont="1" applyFill="1" applyBorder="1" applyAlignment="1">
      <alignment horizontal="center" vertical="center"/>
    </xf>
    <xf numFmtId="0" fontId="13" fillId="0" borderId="14" xfId="0" applyFont="1" applyBorder="1" applyAlignment="1"/>
    <xf numFmtId="0" fontId="13" fillId="0" borderId="12" xfId="0" applyFont="1" applyBorder="1" applyAlignment="1"/>
    <xf numFmtId="0" fontId="24" fillId="0" borderId="0" xfId="0" applyFont="1" applyAlignment="1">
      <alignment horizontal="center" vertical="center" wrapText="1"/>
    </xf>
    <xf numFmtId="0" fontId="37" fillId="0" borderId="64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4" borderId="67" xfId="0" applyFont="1" applyFill="1" applyBorder="1" applyAlignment="1">
      <alignment horizontal="center" vertical="center"/>
    </xf>
    <xf numFmtId="0" fontId="37" fillId="4" borderId="6" xfId="0" applyFont="1" applyFill="1" applyBorder="1" applyAlignment="1">
      <alignment horizontal="center" vertical="center"/>
    </xf>
    <xf numFmtId="0" fontId="13" fillId="0" borderId="33" xfId="0" applyFont="1" applyBorder="1" applyAlignment="1"/>
    <xf numFmtId="0" fontId="13" fillId="0" borderId="32" xfId="0" applyFont="1" applyBorder="1" applyAlignment="1"/>
    <xf numFmtId="0" fontId="18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42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2" fontId="24" fillId="0" borderId="23" xfId="0" applyNumberFormat="1" applyFont="1" applyBorder="1" applyAlignment="1" applyProtection="1">
      <alignment horizontal="center" vertical="center" wrapText="1"/>
      <protection locked="0"/>
    </xf>
    <xf numFmtId="0" fontId="24" fillId="0" borderId="26" xfId="0" applyFont="1" applyBorder="1" applyAlignment="1" applyProtection="1">
      <alignment horizontal="left" vertical="center" wrapText="1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1" fontId="24" fillId="0" borderId="23" xfId="0" applyNumberFormat="1" applyFont="1" applyBorder="1" applyAlignment="1">
      <alignment horizontal="center" vertical="center"/>
    </xf>
    <xf numFmtId="1" fontId="9" fillId="0" borderId="24" xfId="0" applyNumberFormat="1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" fontId="24" fillId="0" borderId="35" xfId="0" applyNumberFormat="1" applyFont="1" applyBorder="1" applyAlignment="1" applyProtection="1">
      <alignment horizontal="center" vertical="center"/>
      <protection locked="0"/>
    </xf>
    <xf numFmtId="0" fontId="23" fillId="0" borderId="62" xfId="0" applyFont="1" applyBorder="1" applyAlignment="1">
      <alignment horizontal="center" vertical="center"/>
    </xf>
    <xf numFmtId="0" fontId="23" fillId="0" borderId="24" xfId="0" applyFont="1" applyBorder="1" applyAlignment="1">
      <alignment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46" fillId="0" borderId="35" xfId="0" applyFont="1" applyBorder="1" applyAlignment="1">
      <alignment vertical="center" wrapText="1"/>
    </xf>
    <xf numFmtId="0" fontId="47" fillId="0" borderId="35" xfId="0" applyFont="1" applyBorder="1" applyAlignment="1">
      <alignment horizontal="left" vertical="center" wrapText="1"/>
    </xf>
    <xf numFmtId="0" fontId="23" fillId="0" borderId="35" xfId="0" applyFont="1" applyBorder="1" applyAlignment="1">
      <alignment vertical="center" wrapText="1"/>
    </xf>
    <xf numFmtId="0" fontId="48" fillId="0" borderId="0" xfId="0" applyFont="1" applyAlignment="1">
      <alignment vertical="center"/>
    </xf>
    <xf numFmtId="2" fontId="24" fillId="0" borderId="10" xfId="0" applyNumberFormat="1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left" vertical="center" wrapText="1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1" fontId="24" fillId="0" borderId="10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1" fontId="24" fillId="0" borderId="37" xfId="0" applyNumberFormat="1" applyFont="1" applyBorder="1" applyAlignment="1" applyProtection="1">
      <alignment horizontal="center" vertical="center"/>
      <protection locked="0"/>
    </xf>
    <xf numFmtId="0" fontId="23" fillId="0" borderId="56" xfId="0" applyFont="1" applyBorder="1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46" fillId="0" borderId="37" xfId="0" applyFont="1" applyBorder="1" applyAlignment="1">
      <alignment vertical="center" wrapText="1"/>
    </xf>
    <xf numFmtId="0" fontId="47" fillId="0" borderId="37" xfId="0" applyFont="1" applyBorder="1" applyAlignment="1">
      <alignment horizontal="left" vertical="center" wrapText="1"/>
    </xf>
    <xf numFmtId="0" fontId="23" fillId="0" borderId="37" xfId="0" applyFont="1" applyBorder="1" applyAlignment="1">
      <alignment vertical="center" wrapText="1"/>
    </xf>
    <xf numFmtId="2" fontId="24" fillId="0" borderId="55" xfId="0" applyNumberFormat="1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left" vertical="center" wrapText="1"/>
      <protection locked="0"/>
    </xf>
    <xf numFmtId="0" fontId="9" fillId="0" borderId="42" xfId="0" applyFont="1" applyBorder="1" applyAlignment="1" applyProtection="1">
      <alignment horizontal="center" vertical="center"/>
      <protection locked="0"/>
    </xf>
    <xf numFmtId="1" fontId="24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1" fontId="24" fillId="0" borderId="42" xfId="0" applyNumberFormat="1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>
      <alignment horizontal="center" vertical="center"/>
    </xf>
    <xf numFmtId="0" fontId="23" fillId="0" borderId="34" xfId="0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46" fillId="0" borderId="64" xfId="0" applyFont="1" applyBorder="1" applyAlignment="1">
      <alignment vertical="center" wrapText="1"/>
    </xf>
    <xf numFmtId="0" fontId="47" fillId="0" borderId="64" xfId="0" applyFont="1" applyBorder="1" applyAlignment="1">
      <alignment horizontal="left" vertical="center" wrapText="1"/>
    </xf>
    <xf numFmtId="0" fontId="23" fillId="0" borderId="58" xfId="0" applyFont="1" applyBorder="1" applyAlignment="1">
      <alignment vertical="center" wrapText="1"/>
    </xf>
    <xf numFmtId="0" fontId="24" fillId="3" borderId="11" xfId="0" applyFont="1" applyFill="1" applyBorder="1" applyAlignment="1">
      <alignment horizontal="left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/>
    </xf>
    <xf numFmtId="0" fontId="46" fillId="0" borderId="35" xfId="0" applyFont="1" applyBorder="1" applyAlignment="1">
      <alignment wrapText="1"/>
    </xf>
    <xf numFmtId="0" fontId="49" fillId="0" borderId="36" xfId="0" applyFont="1" applyBorder="1" applyAlignment="1"/>
    <xf numFmtId="0" fontId="23" fillId="0" borderId="36" xfId="0" applyFont="1" applyBorder="1" applyAlignment="1">
      <alignment horizontal="left" vertical="center"/>
    </xf>
    <xf numFmtId="0" fontId="34" fillId="0" borderId="0" xfId="0" applyFont="1" applyAlignment="1">
      <alignment wrapText="1"/>
    </xf>
    <xf numFmtId="0" fontId="23" fillId="0" borderId="0" xfId="0" applyFont="1" applyAlignment="1">
      <alignment wrapText="1"/>
    </xf>
    <xf numFmtId="1" fontId="24" fillId="0" borderId="14" xfId="0" applyNumberFormat="1" applyFont="1" applyBorder="1" applyAlignment="1">
      <alignment horizontal="center" vertical="center"/>
    </xf>
    <xf numFmtId="1" fontId="24" fillId="0" borderId="11" xfId="0" applyNumberFormat="1" applyFont="1" applyBorder="1" applyAlignment="1" applyProtection="1">
      <alignment horizontal="center" vertical="center"/>
      <protection locked="0"/>
    </xf>
    <xf numFmtId="1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49" fillId="0" borderId="37" xfId="0" applyFont="1" applyBorder="1" applyAlignment="1">
      <alignment vertical="center" wrapText="1"/>
    </xf>
    <xf numFmtId="0" fontId="24" fillId="0" borderId="37" xfId="0" applyFont="1" applyBorder="1" applyAlignment="1">
      <alignment vertical="center"/>
    </xf>
    <xf numFmtId="0" fontId="24" fillId="3" borderId="59" xfId="0" applyFont="1" applyFill="1" applyBorder="1" applyAlignment="1">
      <alignment horizontal="left" vertical="center" wrapText="1"/>
    </xf>
    <xf numFmtId="0" fontId="24" fillId="0" borderId="55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46" fillId="0" borderId="42" xfId="0" applyFont="1" applyBorder="1" applyAlignment="1">
      <alignment wrapText="1"/>
    </xf>
    <xf numFmtId="0" fontId="47" fillId="0" borderId="42" xfId="0" applyFont="1" applyBorder="1" applyAlignment="1"/>
    <xf numFmtId="0" fontId="23" fillId="0" borderId="58" xfId="0" applyFont="1" applyBorder="1" applyAlignment="1">
      <alignment horizontal="left" vertical="center"/>
    </xf>
    <xf numFmtId="0" fontId="24" fillId="0" borderId="59" xfId="0" applyFont="1" applyBorder="1" applyAlignment="1">
      <alignment horizontal="left" vertical="center" wrapText="1"/>
    </xf>
    <xf numFmtId="0" fontId="9" fillId="0" borderId="47" xfId="0" applyFont="1" applyBorder="1" applyAlignment="1" applyProtection="1">
      <alignment horizontal="center" vertical="center"/>
      <protection locked="0"/>
    </xf>
    <xf numFmtId="1" fontId="9" fillId="0" borderId="34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 applyProtection="1">
      <alignment horizontal="center" vertical="center"/>
      <protection locked="0"/>
    </xf>
    <xf numFmtId="1" fontId="24" fillId="0" borderId="41" xfId="0" applyNumberFormat="1" applyFont="1" applyBorder="1" applyAlignment="1" applyProtection="1">
      <alignment horizontal="center" vertical="center"/>
      <protection locked="0"/>
    </xf>
    <xf numFmtId="0" fontId="24" fillId="0" borderId="65" xfId="0" applyFont="1" applyBorder="1" applyAlignment="1">
      <alignment horizontal="center" vertical="center"/>
    </xf>
    <xf numFmtId="0" fontId="46" fillId="0" borderId="42" xfId="0" applyFont="1" applyBorder="1" applyAlignment="1">
      <alignment vertical="center" wrapText="1"/>
    </xf>
    <xf numFmtId="0" fontId="24" fillId="0" borderId="42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24" fillId="0" borderId="13" xfId="0" applyFont="1" applyBorder="1" applyAlignment="1">
      <alignment horizontal="center" vertical="center" wrapText="1"/>
    </xf>
    <xf numFmtId="0" fontId="49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3" fillId="0" borderId="12" xfId="0" applyFont="1" applyBorder="1" applyAlignment="1">
      <alignment vertical="center" wrapText="1"/>
    </xf>
    <xf numFmtId="0" fontId="24" fillId="0" borderId="15" xfId="0" applyFont="1" applyBorder="1" applyAlignment="1">
      <alignment horizontal="center" vertical="center"/>
    </xf>
    <xf numFmtId="0" fontId="24" fillId="0" borderId="69" xfId="0" applyFont="1" applyBorder="1" applyAlignment="1">
      <alignment vertical="center"/>
    </xf>
    <xf numFmtId="0" fontId="23" fillId="0" borderId="59" xfId="0" applyFont="1" applyBorder="1" applyAlignment="1">
      <alignment vertical="center" wrapText="1"/>
    </xf>
    <xf numFmtId="0" fontId="9" fillId="0" borderId="38" xfId="0" applyFont="1" applyBorder="1" applyAlignment="1" applyProtection="1">
      <alignment horizontal="center" vertical="center"/>
      <protection locked="0"/>
    </xf>
    <xf numFmtId="1" fontId="24" fillId="0" borderId="16" xfId="0" applyNumberFormat="1" applyFont="1" applyBorder="1" applyAlignment="1">
      <alignment horizontal="center" vertical="center"/>
    </xf>
    <xf numFmtId="1" fontId="24" fillId="0" borderId="12" xfId="0" applyNumberFormat="1" applyFont="1" applyBorder="1" applyAlignment="1" applyProtection="1">
      <alignment horizontal="center" vertical="center"/>
      <protection locked="0"/>
    </xf>
    <xf numFmtId="0" fontId="46" fillId="0" borderId="38" xfId="0" applyFont="1" applyBorder="1" applyAlignment="1">
      <alignment vertical="center" wrapText="1"/>
    </xf>
    <xf numFmtId="0" fontId="49" fillId="0" borderId="19" xfId="0" applyFont="1" applyBorder="1" applyAlignment="1">
      <alignment vertical="center" wrapText="1"/>
    </xf>
    <xf numFmtId="0" fontId="24" fillId="0" borderId="19" xfId="0" applyFont="1" applyBorder="1" applyAlignment="1">
      <alignment vertical="center"/>
    </xf>
    <xf numFmtId="1" fontId="24" fillId="0" borderId="40" xfId="0" applyNumberFormat="1" applyFont="1" applyBorder="1" applyAlignment="1">
      <alignment horizontal="center" vertical="center"/>
    </xf>
    <xf numFmtId="1" fontId="9" fillId="0" borderId="45" xfId="0" applyNumberFormat="1" applyFont="1" applyBorder="1" applyAlignment="1">
      <alignment horizontal="center" vertical="center"/>
    </xf>
    <xf numFmtId="1" fontId="24" fillId="0" borderId="45" xfId="0" applyNumberFormat="1" applyFont="1" applyBorder="1" applyAlignment="1" applyProtection="1">
      <alignment horizontal="center" vertical="center"/>
      <protection locked="0"/>
    </xf>
    <xf numFmtId="1" fontId="24" fillId="0" borderId="46" xfId="0" applyNumberFormat="1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32" xfId="0" applyFont="1" applyBorder="1" applyAlignment="1">
      <alignment horizontal="left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1" fontId="24" fillId="0" borderId="60" xfId="0" applyNumberFormat="1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46" fillId="0" borderId="60" xfId="0" applyFont="1" applyBorder="1" applyAlignment="1">
      <alignment horizontal="left" vertical="center" wrapText="1"/>
    </xf>
    <xf numFmtId="0" fontId="49" fillId="0" borderId="61" xfId="0" applyFont="1" applyBorder="1" applyAlignment="1">
      <alignment horizontal="left" vertical="center" wrapText="1"/>
    </xf>
    <xf numFmtId="0" fontId="24" fillId="0" borderId="6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4" fillId="2" borderId="45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4" fillId="0" borderId="69" xfId="0" applyFont="1" applyBorder="1" applyAlignment="1">
      <alignment vertical="center"/>
    </xf>
    <xf numFmtId="0" fontId="4" fillId="0" borderId="74" xfId="0" applyFont="1" applyBorder="1" applyAlignment="1">
      <alignment vertical="center"/>
    </xf>
    <xf numFmtId="0" fontId="4" fillId="0" borderId="6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6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71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14" borderId="0" xfId="0" applyFont="1" applyFill="1" applyBorder="1" applyAlignment="1">
      <alignment horizontal="center" vertical="center"/>
    </xf>
    <xf numFmtId="0" fontId="9" fillId="14" borderId="7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textRotation="90"/>
    </xf>
    <xf numFmtId="0" fontId="6" fillId="0" borderId="26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textRotation="90" wrapText="1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90" wrapText="1"/>
    </xf>
    <xf numFmtId="0" fontId="4" fillId="3" borderId="15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4" borderId="1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textRotation="90" wrapText="1"/>
    </xf>
    <xf numFmtId="0" fontId="4" fillId="4" borderId="15" xfId="0" applyFont="1" applyFill="1" applyBorder="1" applyAlignment="1">
      <alignment horizontal="center" vertical="center" textRotation="90" wrapText="1"/>
    </xf>
    <xf numFmtId="0" fontId="16" fillId="5" borderId="39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8" borderId="2" xfId="0" applyFont="1" applyFill="1" applyBorder="1" applyAlignment="1" applyProtection="1">
      <alignment horizontal="center" vertical="center" wrapText="1"/>
      <protection locked="0"/>
    </xf>
    <xf numFmtId="49" fontId="27" fillId="0" borderId="3" xfId="0" applyNumberFormat="1" applyFont="1" applyBorder="1" applyAlignment="1">
      <alignment horizontal="center" vertical="center"/>
    </xf>
    <xf numFmtId="0" fontId="32" fillId="10" borderId="53" xfId="0" applyFont="1" applyFill="1" applyBorder="1" applyAlignment="1" applyProtection="1">
      <alignment horizontal="center" vertical="center" wrapText="1"/>
      <protection locked="0"/>
    </xf>
    <xf numFmtId="0" fontId="16" fillId="5" borderId="3" xfId="0" applyFont="1" applyFill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22" fillId="8" borderId="53" xfId="0" applyFont="1" applyFill="1" applyBorder="1" applyAlignment="1" applyProtection="1">
      <alignment horizontal="center" vertical="center" wrapText="1"/>
      <protection locked="0"/>
    </xf>
    <xf numFmtId="0" fontId="32" fillId="0" borderId="3" xfId="0" applyFont="1" applyBorder="1" applyAlignment="1">
      <alignment horizontal="center" vertical="center"/>
    </xf>
    <xf numFmtId="0" fontId="24" fillId="3" borderId="48" xfId="0" applyFont="1" applyFill="1" applyBorder="1" applyAlignment="1">
      <alignment horizontal="left" vertical="center" wrapText="1"/>
    </xf>
    <xf numFmtId="0" fontId="37" fillId="0" borderId="37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37" fillId="0" borderId="64" xfId="0" applyFont="1" applyBorder="1" applyAlignment="1">
      <alignment horizontal="left" vertical="center"/>
    </xf>
    <xf numFmtId="0" fontId="37" fillId="12" borderId="53" xfId="0" applyFont="1" applyFill="1" applyBorder="1" applyAlignment="1">
      <alignment horizontal="right" vertical="center"/>
    </xf>
    <xf numFmtId="165" fontId="38" fillId="8" borderId="53" xfId="0" applyNumberFormat="1" applyFont="1" applyFill="1" applyBorder="1" applyAlignment="1">
      <alignment horizontal="left" vertical="center" wrapText="1"/>
    </xf>
    <xf numFmtId="0" fontId="39" fillId="9" borderId="53" xfId="0" applyFont="1" applyFill="1" applyBorder="1" applyAlignment="1">
      <alignment vertical="center" wrapText="1"/>
    </xf>
    <xf numFmtId="0" fontId="32" fillId="4" borderId="3" xfId="0" applyFont="1" applyFill="1" applyBorder="1" applyAlignment="1">
      <alignment horizontal="center" vertical="center"/>
    </xf>
    <xf numFmtId="0" fontId="37" fillId="0" borderId="35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 textRotation="90"/>
    </xf>
    <xf numFmtId="0" fontId="4" fillId="0" borderId="5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6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textRotation="90" wrapText="1"/>
    </xf>
    <xf numFmtId="0" fontId="16" fillId="0" borderId="3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/>
    </xf>
    <xf numFmtId="0" fontId="4" fillId="0" borderId="68" xfId="0" applyFont="1" applyBorder="1" applyAlignment="1">
      <alignment horizontal="center" vertical="center" textRotation="90"/>
    </xf>
    <xf numFmtId="0" fontId="4" fillId="3" borderId="30" xfId="0" applyFont="1" applyFill="1" applyBorder="1" applyAlignment="1">
      <alignment horizontal="center" vertical="center" textRotation="90" wrapText="1"/>
    </xf>
    <xf numFmtId="0" fontId="4" fillId="3" borderId="32" xfId="0" applyFont="1" applyFill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wrapText="1"/>
    </xf>
    <xf numFmtId="0" fontId="26" fillId="15" borderId="44" xfId="0" applyFont="1" applyFill="1" applyBorder="1" applyAlignment="1" applyProtection="1">
      <alignment horizontal="center" vertical="center"/>
      <protection locked="0"/>
    </xf>
    <xf numFmtId="0" fontId="4" fillId="15" borderId="11" xfId="0" applyFont="1" applyFill="1" applyBorder="1" applyAlignment="1">
      <alignment horizontal="center" vertical="center"/>
    </xf>
    <xf numFmtId="0" fontId="37" fillId="16" borderId="14" xfId="0" applyFont="1" applyFill="1" applyBorder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37" fillId="16" borderId="12" xfId="0" applyFont="1" applyFill="1" applyBorder="1" applyAlignment="1">
      <alignment horizontal="center" vertical="center"/>
    </xf>
  </cellXfs>
  <cellStyles count="9">
    <cellStyle name="Відсотковий 2" xfId="1"/>
    <cellStyle name="Відсотковий 3" xfId="2"/>
    <cellStyle name="Гіперпосилання 2" xfId="3"/>
    <cellStyle name="Звичайний" xfId="0" builtinId="0"/>
    <cellStyle name="Звичайний 2" xfId="4"/>
    <cellStyle name="Звичайний 4" xfId="5"/>
    <cellStyle name="Обычный 2" xfId="6"/>
    <cellStyle name="Обычный 2 2" xfId="7"/>
    <cellStyle name="Обычный 3" xfId="8"/>
  </cellStyles>
  <dxfs count="1">
    <dxf>
      <font>
        <sz val="11"/>
        <color rgb="FF800080"/>
        <name val="Calibri"/>
      </font>
      <fill>
        <patternFill>
          <bgColor rgb="FFFF99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6EFC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EB9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o.uu.edu.ua/course/view.php?id=23431" TargetMode="External"/><Relationship Id="rId13" Type="http://schemas.openxmlformats.org/officeDocument/2006/relationships/hyperlink" Target="https://vo.uu.edu.ua/course/view.php?id=23433" TargetMode="External"/><Relationship Id="rId3" Type="http://schemas.openxmlformats.org/officeDocument/2006/relationships/hyperlink" Target="https://vo.uu.edu.ua/course/view.php?id=23437" TargetMode="External"/><Relationship Id="rId7" Type="http://schemas.openxmlformats.org/officeDocument/2006/relationships/hyperlink" Target="https://vo.uu.edu.ua/course/view.php?id=18525" TargetMode="External"/><Relationship Id="rId12" Type="http://schemas.openxmlformats.org/officeDocument/2006/relationships/hyperlink" Target="https://vo.uu.edu.ua/course/view.php?id=23438" TargetMode="External"/><Relationship Id="rId2" Type="http://schemas.openxmlformats.org/officeDocument/2006/relationships/hyperlink" Target="https://vo.uu.edu.ua/course/view.php?id=23436" TargetMode="External"/><Relationship Id="rId1" Type="http://schemas.openxmlformats.org/officeDocument/2006/relationships/hyperlink" Target="https://vo.uu.edu.ua/course/view.php?id=21014" TargetMode="External"/><Relationship Id="rId6" Type="http://schemas.openxmlformats.org/officeDocument/2006/relationships/hyperlink" Target="https://vo.uu.edu.ua/course/view.php?id=23427" TargetMode="External"/><Relationship Id="rId11" Type="http://schemas.openxmlformats.org/officeDocument/2006/relationships/hyperlink" Target="https://vo.uu.edu.ua/course/view.php?id=23035" TargetMode="External"/><Relationship Id="rId5" Type="http://schemas.openxmlformats.org/officeDocument/2006/relationships/hyperlink" Target="https://vo.uu.edu.ua/course/view.php?id=23428" TargetMode="External"/><Relationship Id="rId15" Type="http://schemas.openxmlformats.org/officeDocument/2006/relationships/hyperlink" Target="https://vo.uu.edu.ua/course/view.php?id=23434" TargetMode="External"/><Relationship Id="rId10" Type="http://schemas.openxmlformats.org/officeDocument/2006/relationships/hyperlink" Target="https://vo.uu.edu.ua/course/view.php?id=21006" TargetMode="External"/><Relationship Id="rId4" Type="http://schemas.openxmlformats.org/officeDocument/2006/relationships/hyperlink" Target="https://vo.uu.edu.ua/course/view.php?id=16895" TargetMode="External"/><Relationship Id="rId9" Type="http://schemas.openxmlformats.org/officeDocument/2006/relationships/hyperlink" Target="https://vo.uu.edu.ua/course/view.php?id=23432" TargetMode="External"/><Relationship Id="rId14" Type="http://schemas.openxmlformats.org/officeDocument/2006/relationships/hyperlink" Target="https://vo.uu.edu.ua/course/view.php?id=23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tabSelected="1" zoomScaleNormal="100" workbookViewId="0">
      <selection activeCell="D43" sqref="D43"/>
    </sheetView>
  </sheetViews>
  <sheetFormatPr defaultColWidth="9.109375" defaultRowHeight="14.4" x14ac:dyDescent="0.3"/>
  <cols>
    <col min="1" max="1" width="6.88671875" style="1" customWidth="1"/>
    <col min="2" max="15" width="3.109375" style="1" customWidth="1"/>
    <col min="16" max="16" width="1.88671875" style="1" customWidth="1"/>
    <col min="17" max="18" width="3.109375" style="1" hidden="1" customWidth="1"/>
    <col min="19" max="53" width="3.109375" style="1" customWidth="1"/>
    <col min="54" max="54" width="0.109375" style="1" customWidth="1"/>
    <col min="55" max="57" width="9.109375" style="1" hidden="1"/>
    <col min="58" max="257" width="9.109375" style="1"/>
  </cols>
  <sheetData>
    <row r="1" spans="1:57" s="2" customFormat="1" ht="21" customHeight="1" x14ac:dyDescent="0.3">
      <c r="B1" s="3"/>
      <c r="C1" s="3"/>
      <c r="D1" s="3"/>
      <c r="E1" s="3"/>
      <c r="F1" s="3"/>
      <c r="G1" s="3"/>
      <c r="H1" s="3"/>
      <c r="I1" s="549" t="s">
        <v>0</v>
      </c>
      <c r="J1" s="549"/>
      <c r="K1" s="549"/>
      <c r="L1" s="549"/>
      <c r="M1" s="549"/>
      <c r="N1" s="549"/>
      <c r="O1" s="549"/>
      <c r="P1" s="549"/>
      <c r="Q1" s="549"/>
      <c r="R1" s="549"/>
      <c r="S1" s="549"/>
      <c r="T1" s="549"/>
      <c r="U1" s="549"/>
      <c r="V1" s="549"/>
      <c r="W1" s="549"/>
      <c r="X1" s="549"/>
      <c r="Y1" s="549"/>
      <c r="Z1" s="549"/>
      <c r="AA1" s="549"/>
      <c r="AB1" s="549"/>
      <c r="AC1" s="549"/>
      <c r="AD1" s="549"/>
      <c r="AE1" s="549"/>
      <c r="AF1" s="549"/>
      <c r="AG1" s="549"/>
      <c r="AH1" s="549"/>
      <c r="AI1" s="549"/>
      <c r="AJ1" s="549"/>
      <c r="AK1" s="549"/>
      <c r="AL1" s="549"/>
      <c r="AM1" s="549"/>
      <c r="AN1" s="549"/>
      <c r="AO1" s="549"/>
      <c r="AP1" s="549"/>
      <c r="AQ1" s="549"/>
      <c r="AR1" s="3"/>
      <c r="AS1" s="3"/>
      <c r="AT1" s="3"/>
      <c r="AU1" s="3"/>
      <c r="AV1" s="3"/>
      <c r="AW1" s="3"/>
      <c r="AX1" s="3"/>
      <c r="AY1" s="3"/>
      <c r="AZ1" s="3"/>
      <c r="BA1" s="3"/>
      <c r="BB1" s="4"/>
      <c r="BC1" s="4"/>
      <c r="BD1" s="4"/>
      <c r="BE1" s="4"/>
    </row>
    <row r="2" spans="1:57" s="2" customFormat="1" ht="16.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6"/>
      <c r="J2" s="550" t="s">
        <v>2</v>
      </c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6"/>
      <c r="AQ2" s="5" t="s">
        <v>3</v>
      </c>
      <c r="AR2" s="7"/>
      <c r="AS2" s="7"/>
      <c r="AT2" s="3"/>
      <c r="AU2" s="3"/>
      <c r="AV2" s="3"/>
      <c r="AW2" s="3"/>
      <c r="AX2" s="3"/>
      <c r="AY2" s="3"/>
      <c r="AZ2" s="3"/>
      <c r="BA2" s="3"/>
    </row>
    <row r="3" spans="1:57" ht="12.75" customHeight="1" x14ac:dyDescent="0.3">
      <c r="A3" s="1" t="s">
        <v>4</v>
      </c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1"/>
      <c r="AH3" s="551"/>
      <c r="AI3" s="551"/>
      <c r="AJ3" s="551"/>
      <c r="AK3" s="551"/>
      <c r="AL3" s="551"/>
      <c r="AM3" s="551"/>
      <c r="AN3" s="551"/>
      <c r="AO3" s="551"/>
      <c r="AQ3" s="1" t="s">
        <v>5</v>
      </c>
    </row>
    <row r="4" spans="1:57" ht="12.75" customHeight="1" x14ac:dyDescent="0.3">
      <c r="A4" s="1" t="s">
        <v>6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Q4" s="1" t="s">
        <v>7</v>
      </c>
    </row>
    <row r="5" spans="1:57" ht="12.75" customHeight="1" x14ac:dyDescent="0.3">
      <c r="A5" s="1" t="s">
        <v>8</v>
      </c>
      <c r="S5" s="552" t="s">
        <v>9</v>
      </c>
      <c r="T5" s="552"/>
      <c r="U5" s="552"/>
      <c r="V5" s="552"/>
      <c r="W5" s="552"/>
      <c r="X5" s="552"/>
      <c r="Y5" s="552"/>
      <c r="Z5" s="552"/>
      <c r="AA5" s="552"/>
      <c r="AB5" s="552"/>
      <c r="AC5" s="552"/>
      <c r="AD5" s="552"/>
      <c r="AE5" s="552"/>
      <c r="AF5" s="552"/>
      <c r="AQ5" s="1" t="s">
        <v>10</v>
      </c>
    </row>
    <row r="6" spans="1:57" ht="14.25" customHeight="1" x14ac:dyDescent="0.3">
      <c r="A6" s="1" t="s">
        <v>11</v>
      </c>
      <c r="I6" s="8"/>
      <c r="Q6" s="553" t="s">
        <v>12</v>
      </c>
      <c r="R6" s="553"/>
      <c r="S6" s="553"/>
      <c r="T6" s="553"/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3"/>
      <c r="AF6" s="553"/>
      <c r="AG6" s="553"/>
      <c r="AH6" s="553"/>
      <c r="AI6" s="553"/>
      <c r="AJ6" s="553"/>
      <c r="AQ6" s="1" t="s">
        <v>13</v>
      </c>
    </row>
    <row r="7" spans="1:57" ht="9.75" customHeight="1" x14ac:dyDescent="0.3">
      <c r="I7" s="8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57" ht="12.75" customHeight="1" x14ac:dyDescent="0.3">
      <c r="A8" s="554" t="s">
        <v>14</v>
      </c>
      <c r="B8" s="554"/>
      <c r="C8" s="554"/>
      <c r="D8" s="554"/>
      <c r="E8" s="554"/>
      <c r="F8" s="554"/>
      <c r="G8" s="554"/>
      <c r="I8" s="8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</row>
    <row r="9" spans="1:57" ht="12.75" customHeight="1" x14ac:dyDescent="0.3">
      <c r="I9" s="8"/>
      <c r="P9" s="552" t="s">
        <v>15</v>
      </c>
      <c r="Q9" s="552"/>
      <c r="R9" s="552"/>
      <c r="S9" s="552"/>
      <c r="T9" s="552"/>
      <c r="U9" s="552"/>
      <c r="V9" s="552"/>
      <c r="W9" s="552"/>
      <c r="X9" s="552"/>
      <c r="Y9" s="552"/>
      <c r="Z9" s="552"/>
      <c r="AA9" s="552"/>
      <c r="AB9" s="552"/>
      <c r="AC9" s="552"/>
      <c r="AD9" s="552"/>
      <c r="AE9" s="552"/>
      <c r="AF9" s="552"/>
      <c r="AG9" s="552"/>
      <c r="AH9" s="552"/>
      <c r="AI9" s="552"/>
    </row>
    <row r="10" spans="1:57" ht="15.75" customHeight="1" thickBot="1" x14ac:dyDescent="0.35">
      <c r="I10" s="8"/>
      <c r="P10" s="552" t="s">
        <v>16</v>
      </c>
      <c r="Q10" s="552"/>
      <c r="R10" s="552"/>
      <c r="S10" s="552"/>
      <c r="T10" s="552"/>
      <c r="U10" s="552"/>
      <c r="V10" s="552"/>
      <c r="W10" s="552"/>
      <c r="X10" s="552"/>
      <c r="Y10" s="552"/>
      <c r="Z10" s="552"/>
      <c r="AA10" s="552"/>
      <c r="AB10" s="552"/>
      <c r="AC10" s="552"/>
      <c r="AD10" s="552"/>
      <c r="AE10" s="552"/>
      <c r="AF10" s="552"/>
      <c r="AG10" s="552"/>
      <c r="AH10" s="552"/>
      <c r="AI10" s="552"/>
    </row>
    <row r="11" spans="1:57" ht="14.25" customHeight="1" x14ac:dyDescent="0.3">
      <c r="I11" s="12"/>
      <c r="K11" s="8" t="s">
        <v>17</v>
      </c>
      <c r="R11" s="555" t="s">
        <v>18</v>
      </c>
      <c r="S11" s="555"/>
      <c r="T11" s="555"/>
      <c r="U11" s="556"/>
      <c r="V11" s="557"/>
      <c r="W11" s="557"/>
      <c r="X11" s="557"/>
      <c r="Y11" s="557"/>
      <c r="Z11" s="558"/>
      <c r="AA11" s="555"/>
      <c r="AB11" s="555"/>
      <c r="AC11" s="555"/>
      <c r="AD11" s="555"/>
      <c r="AE11" s="555"/>
      <c r="AF11" s="555"/>
      <c r="AG11" s="555"/>
      <c r="AH11" s="555"/>
    </row>
    <row r="12" spans="1:57" ht="12.75" customHeight="1" x14ac:dyDescent="0.3">
      <c r="K12" s="12" t="s">
        <v>19</v>
      </c>
      <c r="U12" s="534"/>
      <c r="V12" s="10"/>
      <c r="W12" s="10"/>
      <c r="X12" s="10"/>
      <c r="Y12" s="10"/>
      <c r="Z12" s="535"/>
    </row>
    <row r="13" spans="1:57" ht="12.75" customHeight="1" x14ac:dyDescent="0.3">
      <c r="K13" s="8" t="s">
        <v>20</v>
      </c>
      <c r="S13" s="1" t="s">
        <v>21</v>
      </c>
      <c r="U13" s="534"/>
      <c r="V13" s="10"/>
      <c r="W13" s="10"/>
      <c r="X13" s="10"/>
      <c r="Y13" s="10"/>
      <c r="Z13" s="535"/>
    </row>
    <row r="14" spans="1:57" ht="9" customHeight="1" x14ac:dyDescent="0.3">
      <c r="K14" s="1" t="s">
        <v>22</v>
      </c>
      <c r="U14" s="534"/>
      <c r="V14" s="10"/>
      <c r="W14" s="10"/>
      <c r="X14" s="10"/>
      <c r="Y14" s="10"/>
      <c r="Z14" s="535"/>
    </row>
    <row r="15" spans="1:57" ht="15.75" customHeight="1" x14ac:dyDescent="0.3">
      <c r="K15" s="8" t="s">
        <v>23</v>
      </c>
      <c r="L15" s="8"/>
      <c r="Q15" s="12"/>
      <c r="R15" s="12" t="s">
        <v>24</v>
      </c>
      <c r="S15" s="12" t="s">
        <v>25</v>
      </c>
      <c r="U15" s="536"/>
      <c r="V15" s="537"/>
      <c r="W15" s="537"/>
      <c r="X15" s="537"/>
      <c r="Y15" s="537"/>
      <c r="Z15" s="538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7" ht="12.75" customHeight="1" x14ac:dyDescent="0.3">
      <c r="A16" s="13"/>
      <c r="J16" s="1" t="s">
        <v>26</v>
      </c>
      <c r="U16" s="534"/>
      <c r="V16" s="10"/>
      <c r="W16" s="10"/>
      <c r="X16" s="10"/>
      <c r="Y16" s="10"/>
      <c r="Z16" s="535"/>
    </row>
    <row r="17" spans="1:53" ht="12.75" customHeight="1" x14ac:dyDescent="0.3">
      <c r="B17" s="8" t="s">
        <v>27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5" t="s">
        <v>28</v>
      </c>
      <c r="U17" s="534"/>
      <c r="V17" s="10"/>
      <c r="W17" s="10"/>
      <c r="X17" s="10"/>
      <c r="Y17" s="10"/>
      <c r="Z17" s="535"/>
      <c r="AB17" s="12"/>
      <c r="AC17" s="12"/>
      <c r="AD17" s="12"/>
      <c r="AE17" s="12"/>
      <c r="AF17" s="12"/>
      <c r="AG17" s="8" t="s">
        <v>29</v>
      </c>
      <c r="AH17" s="12"/>
      <c r="AI17" s="12"/>
      <c r="AJ17" s="12"/>
      <c r="AK17" s="12"/>
      <c r="AL17" s="12"/>
      <c r="AM17" s="12"/>
      <c r="AN17" s="12"/>
      <c r="AO17" s="12"/>
    </row>
    <row r="18" spans="1:53" ht="9.75" customHeight="1" x14ac:dyDescent="0.3">
      <c r="U18" s="534"/>
      <c r="V18" s="10"/>
      <c r="W18" s="10"/>
      <c r="X18" s="10"/>
      <c r="Y18" s="10"/>
      <c r="Z18" s="535"/>
    </row>
    <row r="19" spans="1:53" ht="13.5" customHeight="1" x14ac:dyDescent="0.3">
      <c r="A19" s="559" t="s">
        <v>30</v>
      </c>
      <c r="B19" s="559"/>
      <c r="C19" s="559"/>
      <c r="D19" s="559"/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60"/>
      <c r="V19" s="559"/>
      <c r="W19" s="559"/>
      <c r="X19" s="559"/>
      <c r="Y19" s="561"/>
      <c r="Z19" s="562"/>
      <c r="AA19" s="559"/>
      <c r="AB19" s="559"/>
      <c r="AC19" s="559"/>
      <c r="AD19" s="559"/>
      <c r="AE19" s="559"/>
      <c r="AF19" s="559"/>
      <c r="AG19" s="559"/>
      <c r="AH19" s="559"/>
      <c r="AI19" s="559"/>
      <c r="AJ19" s="559"/>
      <c r="AK19" s="559"/>
      <c r="AL19" s="559"/>
      <c r="AM19" s="559"/>
      <c r="AN19" s="559"/>
      <c r="AO19" s="559"/>
      <c r="AP19" s="559"/>
      <c r="AQ19" s="559"/>
      <c r="AR19" s="559"/>
      <c r="AS19" s="559"/>
      <c r="AT19" s="559"/>
      <c r="AU19" s="559"/>
      <c r="AV19" s="559"/>
      <c r="AW19" s="559"/>
      <c r="AX19" s="559"/>
      <c r="AY19" s="559"/>
      <c r="AZ19" s="559"/>
      <c r="BA19" s="559"/>
    </row>
    <row r="20" spans="1:53" ht="5.25" customHeight="1" thickBot="1" x14ac:dyDescent="0.3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539"/>
      <c r="V20" s="14"/>
      <c r="W20" s="14"/>
      <c r="X20" s="14"/>
      <c r="Y20" s="14">
        <v>3</v>
      </c>
      <c r="Z20" s="540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6" customFormat="1" ht="12.75" customHeight="1" thickBot="1" x14ac:dyDescent="0.3">
      <c r="A21" s="567" t="s">
        <v>31</v>
      </c>
      <c r="B21" s="563" t="s">
        <v>32</v>
      </c>
      <c r="C21" s="563"/>
      <c r="D21" s="563"/>
      <c r="E21" s="563"/>
      <c r="F21" s="563" t="s">
        <v>33</v>
      </c>
      <c r="G21" s="563"/>
      <c r="H21" s="563"/>
      <c r="I21" s="563"/>
      <c r="J21" s="563"/>
      <c r="K21" s="563" t="s">
        <v>34</v>
      </c>
      <c r="L21" s="563"/>
      <c r="M21" s="563"/>
      <c r="N21" s="563"/>
      <c r="O21" s="563" t="s">
        <v>35</v>
      </c>
      <c r="P21" s="563"/>
      <c r="Q21" s="563"/>
      <c r="R21" s="563"/>
      <c r="S21" s="563" t="s">
        <v>36</v>
      </c>
      <c r="T21" s="563"/>
      <c r="U21" s="563"/>
      <c r="V21" s="563"/>
      <c r="W21" s="563"/>
      <c r="X21" s="563" t="s">
        <v>37</v>
      </c>
      <c r="Y21" s="563"/>
      <c r="Z21" s="563"/>
      <c r="AA21" s="563"/>
      <c r="AB21" s="563" t="s">
        <v>38</v>
      </c>
      <c r="AC21" s="563"/>
      <c r="AD21" s="563"/>
      <c r="AE21" s="563"/>
      <c r="AF21" s="563" t="s">
        <v>39</v>
      </c>
      <c r="AG21" s="563"/>
      <c r="AH21" s="563"/>
      <c r="AI21" s="563"/>
      <c r="AJ21" s="563"/>
      <c r="AK21" s="563" t="s">
        <v>40</v>
      </c>
      <c r="AL21" s="563"/>
      <c r="AM21" s="563"/>
      <c r="AN21" s="563"/>
      <c r="AO21" s="563" t="s">
        <v>41</v>
      </c>
      <c r="AP21" s="563"/>
      <c r="AQ21" s="563"/>
      <c r="AR21" s="563"/>
      <c r="AS21" s="564" t="s">
        <v>42</v>
      </c>
      <c r="AT21" s="564"/>
      <c r="AU21" s="564"/>
      <c r="AV21" s="564"/>
      <c r="AW21" s="564"/>
      <c r="AX21" s="563" t="s">
        <v>43</v>
      </c>
      <c r="AY21" s="563"/>
      <c r="AZ21" s="563"/>
      <c r="BA21" s="563"/>
    </row>
    <row r="22" spans="1:53" s="16" customFormat="1" ht="13.5" customHeight="1" thickBot="1" x14ac:dyDescent="0.3">
      <c r="A22" s="567"/>
      <c r="B22" s="17">
        <v>1</v>
      </c>
      <c r="C22" s="18">
        <v>2</v>
      </c>
      <c r="D22" s="18">
        <v>3</v>
      </c>
      <c r="E22" s="19">
        <v>4</v>
      </c>
      <c r="F22" s="17">
        <v>5</v>
      </c>
      <c r="G22" s="18">
        <v>6</v>
      </c>
      <c r="H22" s="18">
        <v>7</v>
      </c>
      <c r="I22" s="18">
        <v>8</v>
      </c>
      <c r="J22" s="19">
        <v>9</v>
      </c>
      <c r="K22" s="17">
        <v>10</v>
      </c>
      <c r="L22" s="18">
        <v>11</v>
      </c>
      <c r="M22" s="18">
        <v>12</v>
      </c>
      <c r="N22" s="19">
        <v>13</v>
      </c>
      <c r="O22" s="17">
        <v>14</v>
      </c>
      <c r="P22" s="18">
        <v>15</v>
      </c>
      <c r="Q22" s="18">
        <v>16</v>
      </c>
      <c r="R22" s="19">
        <v>17</v>
      </c>
      <c r="S22" s="17">
        <v>18</v>
      </c>
      <c r="T22" s="18">
        <v>19</v>
      </c>
      <c r="U22" s="15">
        <v>20</v>
      </c>
      <c r="V22" s="15">
        <v>21</v>
      </c>
      <c r="W22" s="15">
        <v>22</v>
      </c>
      <c r="X22" s="548">
        <v>23</v>
      </c>
      <c r="Y22" s="548">
        <v>24</v>
      </c>
      <c r="Z22" s="548">
        <v>25</v>
      </c>
      <c r="AA22" s="19">
        <v>26</v>
      </c>
      <c r="AB22" s="17">
        <v>27</v>
      </c>
      <c r="AC22" s="18">
        <v>28</v>
      </c>
      <c r="AD22" s="18">
        <v>29</v>
      </c>
      <c r="AE22" s="19">
        <v>30</v>
      </c>
      <c r="AF22" s="17">
        <v>31</v>
      </c>
      <c r="AG22" s="18">
        <v>32</v>
      </c>
      <c r="AH22" s="18">
        <v>33</v>
      </c>
      <c r="AI22" s="18">
        <v>34</v>
      </c>
      <c r="AJ22" s="20">
        <v>35</v>
      </c>
      <c r="AK22" s="17">
        <v>36</v>
      </c>
      <c r="AL22" s="18">
        <v>37</v>
      </c>
      <c r="AM22" s="18">
        <v>38</v>
      </c>
      <c r="AN22" s="19">
        <v>39</v>
      </c>
      <c r="AO22" s="17">
        <v>40</v>
      </c>
      <c r="AP22" s="18">
        <v>41</v>
      </c>
      <c r="AQ22" s="18">
        <v>42</v>
      </c>
      <c r="AR22" s="19">
        <v>43</v>
      </c>
      <c r="AS22" s="21">
        <v>44</v>
      </c>
      <c r="AT22" s="21">
        <v>45</v>
      </c>
      <c r="AU22" s="18">
        <v>46</v>
      </c>
      <c r="AV22" s="18">
        <v>47</v>
      </c>
      <c r="AW22" s="22">
        <v>48</v>
      </c>
      <c r="AX22" s="17">
        <v>49</v>
      </c>
      <c r="AY22" s="21">
        <v>50</v>
      </c>
      <c r="AZ22" s="18">
        <v>51</v>
      </c>
      <c r="BA22" s="19">
        <v>52</v>
      </c>
    </row>
    <row r="23" spans="1:53" s="16" customFormat="1" ht="12" customHeight="1" thickBot="1" x14ac:dyDescent="0.3">
      <c r="A23" s="567"/>
      <c r="B23" s="23">
        <v>2</v>
      </c>
      <c r="C23" s="24">
        <v>9</v>
      </c>
      <c r="D23" s="642" t="s">
        <v>285</v>
      </c>
      <c r="E23" s="25">
        <v>23</v>
      </c>
      <c r="F23" s="23">
        <v>30</v>
      </c>
      <c r="G23" s="24">
        <v>7</v>
      </c>
      <c r="H23" s="24">
        <v>14</v>
      </c>
      <c r="I23" s="24">
        <v>21</v>
      </c>
      <c r="J23" s="25">
        <v>28</v>
      </c>
      <c r="K23" s="23">
        <v>4</v>
      </c>
      <c r="L23" s="24">
        <v>11</v>
      </c>
      <c r="M23" s="24">
        <v>18</v>
      </c>
      <c r="N23" s="25">
        <v>25</v>
      </c>
      <c r="O23" s="23">
        <v>2</v>
      </c>
      <c r="P23" s="24">
        <v>9</v>
      </c>
      <c r="Q23" s="24">
        <v>16</v>
      </c>
      <c r="R23" s="25">
        <v>23</v>
      </c>
      <c r="S23" s="23">
        <v>30</v>
      </c>
      <c r="T23" s="24">
        <v>6</v>
      </c>
      <c r="U23" s="541">
        <v>13</v>
      </c>
      <c r="V23" s="542">
        <v>20</v>
      </c>
      <c r="W23" s="543">
        <v>27</v>
      </c>
      <c r="X23" s="541">
        <v>3</v>
      </c>
      <c r="Y23" s="542">
        <v>10</v>
      </c>
      <c r="Z23" s="543">
        <v>17</v>
      </c>
      <c r="AA23" s="25">
        <v>24</v>
      </c>
      <c r="AB23" s="23">
        <v>3</v>
      </c>
      <c r="AC23" s="24">
        <v>10</v>
      </c>
      <c r="AD23" s="24">
        <v>17</v>
      </c>
      <c r="AE23" s="25">
        <v>24</v>
      </c>
      <c r="AF23" s="23">
        <v>31</v>
      </c>
      <c r="AG23" s="24">
        <v>7</v>
      </c>
      <c r="AH23" s="24">
        <v>14</v>
      </c>
      <c r="AI23" s="24">
        <v>21</v>
      </c>
      <c r="AJ23" s="26">
        <v>28</v>
      </c>
      <c r="AK23" s="23">
        <v>5</v>
      </c>
      <c r="AL23" s="24">
        <v>12</v>
      </c>
      <c r="AM23" s="24">
        <v>19</v>
      </c>
      <c r="AN23" s="25">
        <v>26</v>
      </c>
      <c r="AO23" s="23">
        <v>2</v>
      </c>
      <c r="AP23" s="24">
        <v>9</v>
      </c>
      <c r="AQ23" s="24">
        <v>16</v>
      </c>
      <c r="AR23" s="25">
        <v>23</v>
      </c>
      <c r="AS23" s="27">
        <v>30</v>
      </c>
      <c r="AT23" s="27">
        <v>7</v>
      </c>
      <c r="AU23" s="24">
        <v>14</v>
      </c>
      <c r="AV23" s="24">
        <v>21</v>
      </c>
      <c r="AW23" s="28">
        <v>28</v>
      </c>
      <c r="AX23" s="23">
        <v>4</v>
      </c>
      <c r="AY23" s="27">
        <v>11</v>
      </c>
      <c r="AZ23" s="24">
        <v>18</v>
      </c>
      <c r="BA23" s="25">
        <v>25</v>
      </c>
    </row>
    <row r="24" spans="1:53" s="16" customFormat="1" ht="12.75" customHeight="1" thickBot="1" x14ac:dyDescent="0.3">
      <c r="A24" s="567"/>
      <c r="B24" s="29">
        <v>8</v>
      </c>
      <c r="C24" s="30">
        <v>15</v>
      </c>
      <c r="D24" s="30">
        <v>22</v>
      </c>
      <c r="E24" s="31">
        <v>29</v>
      </c>
      <c r="F24" s="29">
        <v>6</v>
      </c>
      <c r="G24" s="30">
        <v>13</v>
      </c>
      <c r="H24" s="30">
        <v>20</v>
      </c>
      <c r="I24" s="30">
        <v>27</v>
      </c>
      <c r="J24" s="31">
        <v>3</v>
      </c>
      <c r="K24" s="29">
        <v>10</v>
      </c>
      <c r="L24" s="30">
        <v>17</v>
      </c>
      <c r="M24" s="30">
        <v>24</v>
      </c>
      <c r="N24" s="31">
        <v>1</v>
      </c>
      <c r="O24" s="29">
        <v>8</v>
      </c>
      <c r="P24" s="30">
        <v>15</v>
      </c>
      <c r="Q24" s="30">
        <v>22</v>
      </c>
      <c r="R24" s="31">
        <v>29</v>
      </c>
      <c r="S24" s="29">
        <v>5</v>
      </c>
      <c r="T24" s="30">
        <v>12</v>
      </c>
      <c r="U24" s="527">
        <v>19</v>
      </c>
      <c r="V24" s="527">
        <v>26</v>
      </c>
      <c r="W24" s="528">
        <v>2</v>
      </c>
      <c r="X24" s="529">
        <v>9</v>
      </c>
      <c r="Y24" s="527">
        <v>16</v>
      </c>
      <c r="Z24" s="527">
        <v>23</v>
      </c>
      <c r="AA24" s="31">
        <v>2</v>
      </c>
      <c r="AB24" s="29">
        <v>9</v>
      </c>
      <c r="AC24" s="30">
        <v>16</v>
      </c>
      <c r="AD24" s="30">
        <v>23</v>
      </c>
      <c r="AE24" s="31">
        <v>30</v>
      </c>
      <c r="AF24" s="29">
        <v>6</v>
      </c>
      <c r="AG24" s="30">
        <v>13</v>
      </c>
      <c r="AH24" s="30">
        <v>20</v>
      </c>
      <c r="AI24" s="30">
        <v>27</v>
      </c>
      <c r="AJ24" s="32">
        <v>4</v>
      </c>
      <c r="AK24" s="29">
        <v>11</v>
      </c>
      <c r="AL24" s="30">
        <v>18</v>
      </c>
      <c r="AM24" s="30">
        <v>25</v>
      </c>
      <c r="AN24" s="31">
        <v>1</v>
      </c>
      <c r="AO24" s="29">
        <v>8</v>
      </c>
      <c r="AP24" s="30">
        <v>15</v>
      </c>
      <c r="AQ24" s="30">
        <v>22</v>
      </c>
      <c r="AR24" s="31">
        <v>29</v>
      </c>
      <c r="AS24" s="33">
        <v>6</v>
      </c>
      <c r="AT24" s="33">
        <v>13</v>
      </c>
      <c r="AU24" s="30">
        <v>20</v>
      </c>
      <c r="AV24" s="30">
        <v>27</v>
      </c>
      <c r="AW24" s="34">
        <v>3</v>
      </c>
      <c r="AX24" s="29">
        <v>10</v>
      </c>
      <c r="AY24" s="33">
        <v>17</v>
      </c>
      <c r="AZ24" s="30">
        <v>24</v>
      </c>
      <c r="BA24" s="31">
        <v>31</v>
      </c>
    </row>
    <row r="25" spans="1:53" s="16" customFormat="1" ht="12.75" customHeight="1" x14ac:dyDescent="0.25">
      <c r="A25" s="35" t="s">
        <v>44</v>
      </c>
      <c r="B25" s="36" t="s">
        <v>45</v>
      </c>
      <c r="C25" s="37" t="s">
        <v>45</v>
      </c>
      <c r="D25" s="37" t="s">
        <v>45</v>
      </c>
      <c r="E25" s="38" t="s">
        <v>45</v>
      </c>
      <c r="F25" s="36" t="s">
        <v>45</v>
      </c>
      <c r="G25" s="37" t="s">
        <v>45</v>
      </c>
      <c r="H25" s="37" t="s">
        <v>45</v>
      </c>
      <c r="I25" s="37" t="s">
        <v>45</v>
      </c>
      <c r="J25" s="39" t="s">
        <v>45</v>
      </c>
      <c r="K25" s="40" t="s">
        <v>45</v>
      </c>
      <c r="L25" s="37" t="s">
        <v>45</v>
      </c>
      <c r="M25" s="37" t="s">
        <v>45</v>
      </c>
      <c r="N25" s="38" t="s">
        <v>45</v>
      </c>
      <c r="O25" s="36" t="s">
        <v>45</v>
      </c>
      <c r="P25" s="37" t="s">
        <v>45</v>
      </c>
      <c r="Q25" s="37" t="s">
        <v>46</v>
      </c>
      <c r="R25" s="39" t="s">
        <v>46</v>
      </c>
      <c r="S25" s="40" t="s">
        <v>47</v>
      </c>
      <c r="T25" s="37" t="s">
        <v>47</v>
      </c>
      <c r="U25" s="37" t="s">
        <v>47</v>
      </c>
      <c r="V25" s="37" t="s">
        <v>48</v>
      </c>
      <c r="W25" s="38" t="s">
        <v>48</v>
      </c>
      <c r="X25" s="36" t="s">
        <v>48</v>
      </c>
      <c r="Y25" s="37" t="s">
        <v>49</v>
      </c>
      <c r="Z25" s="37" t="s">
        <v>50</v>
      </c>
      <c r="AA25" s="39" t="s">
        <v>45</v>
      </c>
      <c r="AB25" s="40" t="s">
        <v>45</v>
      </c>
      <c r="AC25" s="37" t="s">
        <v>45</v>
      </c>
      <c r="AD25" s="37" t="s">
        <v>45</v>
      </c>
      <c r="AE25" s="38" t="s">
        <v>45</v>
      </c>
      <c r="AF25" s="36" t="s">
        <v>45</v>
      </c>
      <c r="AG25" s="37" t="s">
        <v>45</v>
      </c>
      <c r="AH25" s="37" t="s">
        <v>45</v>
      </c>
      <c r="AI25" s="37" t="s">
        <v>45</v>
      </c>
      <c r="AJ25" s="39" t="s">
        <v>45</v>
      </c>
      <c r="AK25" s="40" t="s">
        <v>45</v>
      </c>
      <c r="AL25" s="37" t="s">
        <v>45</v>
      </c>
      <c r="AM25" s="37" t="s">
        <v>45</v>
      </c>
      <c r="AN25" s="38" t="s">
        <v>45</v>
      </c>
      <c r="AO25" s="36" t="s">
        <v>51</v>
      </c>
      <c r="AP25" s="37" t="s">
        <v>46</v>
      </c>
      <c r="AQ25" s="37" t="s">
        <v>51</v>
      </c>
      <c r="AR25" s="39" t="s">
        <v>47</v>
      </c>
      <c r="AS25" s="40" t="s">
        <v>47</v>
      </c>
      <c r="AT25" s="37" t="s">
        <v>47</v>
      </c>
      <c r="AU25" s="37" t="s">
        <v>47</v>
      </c>
      <c r="AV25" s="37" t="s">
        <v>47</v>
      </c>
      <c r="AW25" s="38" t="s">
        <v>47</v>
      </c>
      <c r="AX25" s="36" t="s">
        <v>47</v>
      </c>
      <c r="AY25" s="37" t="s">
        <v>47</v>
      </c>
      <c r="AZ25" s="37" t="s">
        <v>47</v>
      </c>
      <c r="BA25" s="39" t="s">
        <v>47</v>
      </c>
    </row>
    <row r="26" spans="1:53" s="16" customFormat="1" ht="12.75" customHeight="1" x14ac:dyDescent="0.25">
      <c r="A26" s="35" t="s">
        <v>52</v>
      </c>
      <c r="B26" s="41" t="s">
        <v>45</v>
      </c>
      <c r="C26" s="42" t="s">
        <v>45</v>
      </c>
      <c r="D26" s="42" t="s">
        <v>45</v>
      </c>
      <c r="E26" s="43" t="s">
        <v>45</v>
      </c>
      <c r="F26" s="41" t="s">
        <v>45</v>
      </c>
      <c r="G26" s="42" t="s">
        <v>45</v>
      </c>
      <c r="H26" s="42" t="s">
        <v>45</v>
      </c>
      <c r="I26" s="42" t="s">
        <v>45</v>
      </c>
      <c r="J26" s="44" t="s">
        <v>45</v>
      </c>
      <c r="K26" s="45" t="s">
        <v>45</v>
      </c>
      <c r="L26" s="42" t="s">
        <v>45</v>
      </c>
      <c r="M26" s="42" t="s">
        <v>45</v>
      </c>
      <c r="N26" s="43" t="s">
        <v>45</v>
      </c>
      <c r="O26" s="41" t="s">
        <v>45</v>
      </c>
      <c r="P26" s="42" t="s">
        <v>45</v>
      </c>
      <c r="Q26" s="42" t="s">
        <v>46</v>
      </c>
      <c r="R26" s="44" t="s">
        <v>46</v>
      </c>
      <c r="S26" s="45" t="s">
        <v>47</v>
      </c>
      <c r="T26" s="42" t="s">
        <v>47</v>
      </c>
      <c r="U26" s="42" t="s">
        <v>47</v>
      </c>
      <c r="V26" s="42" t="s">
        <v>48</v>
      </c>
      <c r="W26" s="43" t="s">
        <v>48</v>
      </c>
      <c r="X26" s="41" t="s">
        <v>48</v>
      </c>
      <c r="Y26" s="42" t="s">
        <v>49</v>
      </c>
      <c r="Z26" s="42" t="s">
        <v>50</v>
      </c>
      <c r="AA26" s="44" t="s">
        <v>45</v>
      </c>
      <c r="AB26" s="45" t="s">
        <v>45</v>
      </c>
      <c r="AC26" s="42" t="s">
        <v>45</v>
      </c>
      <c r="AD26" s="42" t="s">
        <v>45</v>
      </c>
      <c r="AE26" s="43" t="s">
        <v>45</v>
      </c>
      <c r="AF26" s="41" t="s">
        <v>45</v>
      </c>
      <c r="AG26" s="42" t="s">
        <v>45</v>
      </c>
      <c r="AH26" s="42" t="s">
        <v>45</v>
      </c>
      <c r="AI26" s="42" t="s">
        <v>45</v>
      </c>
      <c r="AJ26" s="44" t="s">
        <v>45</v>
      </c>
      <c r="AK26" s="45" t="s">
        <v>45</v>
      </c>
      <c r="AL26" s="42" t="s">
        <v>45</v>
      </c>
      <c r="AM26" s="42" t="s">
        <v>45</v>
      </c>
      <c r="AN26" s="43" t="s">
        <v>45</v>
      </c>
      <c r="AO26" s="41" t="s">
        <v>51</v>
      </c>
      <c r="AP26" s="42" t="s">
        <v>46</v>
      </c>
      <c r="AQ26" s="42" t="s">
        <v>51</v>
      </c>
      <c r="AR26" s="44" t="s">
        <v>47</v>
      </c>
      <c r="AS26" s="45" t="s">
        <v>47</v>
      </c>
      <c r="AT26" s="42" t="s">
        <v>47</v>
      </c>
      <c r="AU26" s="42" t="s">
        <v>47</v>
      </c>
      <c r="AV26" s="42" t="s">
        <v>47</v>
      </c>
      <c r="AW26" s="43" t="s">
        <v>47</v>
      </c>
      <c r="AX26" s="41" t="s">
        <v>47</v>
      </c>
      <c r="AY26" s="42" t="s">
        <v>47</v>
      </c>
      <c r="AZ26" s="42" t="s">
        <v>47</v>
      </c>
      <c r="BA26" s="44" t="s">
        <v>47</v>
      </c>
    </row>
    <row r="27" spans="1:53" s="16" customFormat="1" ht="13.5" customHeight="1" x14ac:dyDescent="0.25">
      <c r="A27" s="46" t="s">
        <v>53</v>
      </c>
      <c r="B27" s="47" t="s">
        <v>45</v>
      </c>
      <c r="C27" s="48" t="s">
        <v>45</v>
      </c>
      <c r="D27" s="48" t="s">
        <v>45</v>
      </c>
      <c r="E27" s="49" t="s">
        <v>45</v>
      </c>
      <c r="F27" s="47" t="s">
        <v>45</v>
      </c>
      <c r="G27" s="48" t="s">
        <v>45</v>
      </c>
      <c r="H27" s="48" t="s">
        <v>45</v>
      </c>
      <c r="I27" s="48" t="s">
        <v>45</v>
      </c>
      <c r="J27" s="50" t="s">
        <v>45</v>
      </c>
      <c r="K27" s="51" t="s">
        <v>45</v>
      </c>
      <c r="L27" s="48" t="s">
        <v>45</v>
      </c>
      <c r="M27" s="48" t="s">
        <v>45</v>
      </c>
      <c r="N27" s="49" t="s">
        <v>45</v>
      </c>
      <c r="O27" s="47" t="s">
        <v>45</v>
      </c>
      <c r="P27" s="48" t="s">
        <v>45</v>
      </c>
      <c r="Q27" s="48" t="s">
        <v>46</v>
      </c>
      <c r="R27" s="50" t="s">
        <v>46</v>
      </c>
      <c r="S27" s="51" t="s">
        <v>47</v>
      </c>
      <c r="T27" s="48" t="s">
        <v>47</v>
      </c>
      <c r="U27" s="48" t="s">
        <v>47</v>
      </c>
      <c r="V27" s="48" t="s">
        <v>54</v>
      </c>
      <c r="W27" s="49" t="s">
        <v>54</v>
      </c>
      <c r="X27" s="47" t="s">
        <v>48</v>
      </c>
      <c r="Y27" s="48" t="s">
        <v>49</v>
      </c>
      <c r="Z27" s="48" t="s">
        <v>48</v>
      </c>
      <c r="AA27" s="50" t="s">
        <v>48</v>
      </c>
      <c r="AB27" s="51" t="s">
        <v>45</v>
      </c>
      <c r="AC27" s="48" t="s">
        <v>45</v>
      </c>
      <c r="AD27" s="48" t="s">
        <v>45</v>
      </c>
      <c r="AE27" s="49" t="s">
        <v>45</v>
      </c>
      <c r="AF27" s="47" t="s">
        <v>45</v>
      </c>
      <c r="AG27" s="48" t="s">
        <v>45</v>
      </c>
      <c r="AH27" s="48" t="s">
        <v>45</v>
      </c>
      <c r="AI27" s="48" t="s">
        <v>45</v>
      </c>
      <c r="AJ27" s="50" t="s">
        <v>51</v>
      </c>
      <c r="AK27" s="51" t="s">
        <v>51</v>
      </c>
      <c r="AL27" s="48" t="s">
        <v>55</v>
      </c>
      <c r="AM27" s="48" t="s">
        <v>55</v>
      </c>
      <c r="AN27" s="49" t="s">
        <v>55</v>
      </c>
      <c r="AO27" s="47" t="s">
        <v>55</v>
      </c>
      <c r="AP27" s="48" t="s">
        <v>55</v>
      </c>
      <c r="AQ27" s="48" t="s">
        <v>56</v>
      </c>
      <c r="AR27" s="50"/>
      <c r="AS27" s="52"/>
      <c r="AT27" s="53"/>
      <c r="AU27" s="53"/>
      <c r="AV27" s="54"/>
      <c r="AW27" s="55"/>
      <c r="AX27" s="56"/>
      <c r="AY27" s="54"/>
      <c r="AZ27" s="54"/>
      <c r="BA27" s="57"/>
    </row>
    <row r="28" spans="1:53" s="68" customFormat="1" ht="12.75" customHeight="1" x14ac:dyDescent="0.25">
      <c r="A28" s="58" t="s">
        <v>57</v>
      </c>
      <c r="B28" s="59"/>
      <c r="C28" s="59"/>
      <c r="D28" s="59"/>
      <c r="E28" s="60" t="s">
        <v>45</v>
      </c>
      <c r="F28" s="61" t="s">
        <v>58</v>
      </c>
      <c r="G28" s="59"/>
      <c r="H28" s="59"/>
      <c r="I28" s="59"/>
      <c r="J28" s="59"/>
      <c r="K28" s="59"/>
      <c r="L28" s="59"/>
      <c r="M28" s="60" t="s">
        <v>46</v>
      </c>
      <c r="N28" s="61" t="s">
        <v>59</v>
      </c>
      <c r="O28" s="62"/>
      <c r="P28" s="62"/>
      <c r="Q28" s="62"/>
      <c r="R28" s="61"/>
      <c r="S28" s="61"/>
      <c r="T28" s="61"/>
      <c r="U28" s="60" t="s">
        <v>49</v>
      </c>
      <c r="V28" s="61" t="s">
        <v>60</v>
      </c>
      <c r="W28" s="61"/>
      <c r="X28" s="61"/>
      <c r="Y28" s="61"/>
      <c r="Z28" s="60" t="s">
        <v>47</v>
      </c>
      <c r="AA28" s="61" t="s">
        <v>61</v>
      </c>
      <c r="AB28" s="61"/>
      <c r="AC28" s="61"/>
      <c r="AD28" s="61"/>
      <c r="AE28" s="60" t="s">
        <v>55</v>
      </c>
      <c r="AF28" s="63" t="s">
        <v>62</v>
      </c>
      <c r="AG28" s="61"/>
      <c r="AH28" s="64"/>
      <c r="AI28" s="64"/>
      <c r="AJ28" s="64"/>
      <c r="AK28" s="64"/>
      <c r="AL28" s="64"/>
      <c r="AM28" s="64"/>
      <c r="AN28" s="64"/>
      <c r="AO28" s="64"/>
      <c r="AP28" s="65" t="s">
        <v>56</v>
      </c>
      <c r="AQ28" s="64" t="s">
        <v>63</v>
      </c>
      <c r="AR28" s="66"/>
      <c r="AS28" s="67"/>
      <c r="AT28" s="67"/>
      <c r="AU28" s="67"/>
      <c r="AV28" s="67"/>
      <c r="AW28" s="67"/>
      <c r="AX28" s="67"/>
      <c r="AY28" s="67"/>
      <c r="AZ28" s="67"/>
      <c r="BA28" s="67"/>
    </row>
    <row r="29" spans="1:53" ht="10.5" customHeight="1" x14ac:dyDescent="0.3">
      <c r="A29" s="69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</row>
    <row r="30" spans="1:53" s="73" customFormat="1" ht="15" customHeight="1" x14ac:dyDescent="0.25">
      <c r="A30" s="565" t="s">
        <v>64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71"/>
      <c r="R30" s="71"/>
      <c r="S30" s="71"/>
      <c r="T30" s="552" t="s">
        <v>65</v>
      </c>
      <c r="U30" s="552"/>
      <c r="V30" s="552"/>
      <c r="W30" s="552"/>
      <c r="X30" s="552"/>
      <c r="Y30" s="552"/>
      <c r="Z30" s="552"/>
      <c r="AA30" s="552"/>
      <c r="AB30" s="552"/>
      <c r="AC30" s="552"/>
      <c r="AD30" s="552"/>
      <c r="AE30" s="71"/>
      <c r="AF30" s="71"/>
      <c r="AG30" s="71"/>
      <c r="AH30" s="72"/>
      <c r="AI30" s="566" t="s">
        <v>66</v>
      </c>
      <c r="AJ30" s="566"/>
      <c r="AK30" s="566"/>
      <c r="AL30" s="566"/>
      <c r="AM30" s="566"/>
      <c r="AN30" s="566"/>
      <c r="AO30" s="566"/>
      <c r="AP30" s="566"/>
      <c r="AQ30" s="566"/>
      <c r="AR30" s="566"/>
      <c r="AS30" s="566"/>
      <c r="AT30" s="566"/>
      <c r="AU30" s="566"/>
      <c r="AV30" s="566"/>
      <c r="AW30" s="566"/>
      <c r="AX30" s="566"/>
      <c r="AY30" s="566"/>
      <c r="AZ30" s="566"/>
      <c r="BA30" s="72"/>
    </row>
    <row r="31" spans="1:53" s="68" customFormat="1" ht="6" customHeight="1" x14ac:dyDescent="0.25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7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</row>
    <row r="32" spans="1:53" s="68" customFormat="1" ht="63" customHeight="1" x14ac:dyDescent="0.25">
      <c r="A32" s="74" t="s">
        <v>31</v>
      </c>
      <c r="B32" s="571" t="s">
        <v>67</v>
      </c>
      <c r="C32" s="571"/>
      <c r="D32" s="571" t="s">
        <v>68</v>
      </c>
      <c r="E32" s="571"/>
      <c r="F32" s="569" t="s">
        <v>69</v>
      </c>
      <c r="G32" s="569"/>
      <c r="H32" s="571" t="s">
        <v>70</v>
      </c>
      <c r="I32" s="571"/>
      <c r="J32" s="571"/>
      <c r="K32" s="571" t="s">
        <v>71</v>
      </c>
      <c r="L32" s="571"/>
      <c r="M32" s="569" t="s">
        <v>72</v>
      </c>
      <c r="N32" s="569"/>
      <c r="O32" s="588" t="s">
        <v>73</v>
      </c>
      <c r="P32" s="588"/>
      <c r="Q32" s="75"/>
      <c r="R32" s="75"/>
      <c r="S32" s="62"/>
      <c r="T32" s="568" t="s">
        <v>74</v>
      </c>
      <c r="U32" s="568"/>
      <c r="V32" s="568"/>
      <c r="W32" s="568"/>
      <c r="X32" s="568"/>
      <c r="Y32" s="568"/>
      <c r="Z32" s="568"/>
      <c r="AA32" s="569" t="s">
        <v>75</v>
      </c>
      <c r="AB32" s="569"/>
      <c r="AC32" s="570" t="s">
        <v>76</v>
      </c>
      <c r="AD32" s="570"/>
      <c r="AE32" s="62"/>
      <c r="AF32" s="62"/>
      <c r="AG32" s="62"/>
      <c r="AH32" s="572" t="s">
        <v>77</v>
      </c>
      <c r="AI32" s="572"/>
      <c r="AJ32" s="572"/>
      <c r="AK32" s="572"/>
      <c r="AL32" s="572"/>
      <c r="AM32" s="572"/>
      <c r="AN32" s="572"/>
      <c r="AO32" s="572"/>
      <c r="AP32" s="572"/>
      <c r="AQ32" s="572"/>
      <c r="AR32" s="573" t="s">
        <v>78</v>
      </c>
      <c r="AS32" s="573"/>
      <c r="AT32" s="573"/>
      <c r="AU32" s="573"/>
      <c r="AV32" s="573"/>
      <c r="AW32" s="573"/>
      <c r="AX32" s="573"/>
      <c r="AY32" s="573"/>
      <c r="AZ32" s="574" t="s">
        <v>75</v>
      </c>
      <c r="BA32" s="574"/>
    </row>
    <row r="33" spans="1:53" s="68" customFormat="1" ht="12.75" customHeight="1" x14ac:dyDescent="0.25">
      <c r="A33" s="76" t="s">
        <v>44</v>
      </c>
      <c r="B33" s="575">
        <v>30</v>
      </c>
      <c r="C33" s="575"/>
      <c r="D33" s="575">
        <v>4</v>
      </c>
      <c r="E33" s="575"/>
      <c r="F33" s="575">
        <v>4</v>
      </c>
      <c r="G33" s="575"/>
      <c r="H33" s="575"/>
      <c r="I33" s="575"/>
      <c r="J33" s="575"/>
      <c r="K33" s="575"/>
      <c r="L33" s="575"/>
      <c r="M33" s="575">
        <v>14</v>
      </c>
      <c r="N33" s="575"/>
      <c r="O33" s="576">
        <f>SUM(B33:M33)</f>
        <v>52</v>
      </c>
      <c r="P33" s="576"/>
      <c r="Q33" s="77"/>
      <c r="R33" s="77"/>
      <c r="S33" s="62"/>
      <c r="T33" s="577" t="s">
        <v>79</v>
      </c>
      <c r="U33" s="577"/>
      <c r="V33" s="577"/>
      <c r="W33" s="577"/>
      <c r="X33" s="577"/>
      <c r="Y33" s="577"/>
      <c r="Z33" s="577"/>
      <c r="AA33" s="578">
        <v>2</v>
      </c>
      <c r="AB33" s="578"/>
      <c r="AC33" s="579">
        <v>4</v>
      </c>
      <c r="AD33" s="579"/>
      <c r="AE33" s="62"/>
      <c r="AF33" s="62"/>
      <c r="AG33" s="62"/>
      <c r="AH33" s="580" t="s">
        <v>80</v>
      </c>
      <c r="AI33" s="580"/>
      <c r="AJ33" s="580"/>
      <c r="AK33" s="580"/>
      <c r="AL33" s="580"/>
      <c r="AM33" s="580"/>
      <c r="AN33" s="580"/>
      <c r="AO33" s="580"/>
      <c r="AP33" s="580"/>
      <c r="AQ33" s="580"/>
      <c r="AR33" s="581" t="s">
        <v>81</v>
      </c>
      <c r="AS33" s="581"/>
      <c r="AT33" s="581"/>
      <c r="AU33" s="581"/>
      <c r="AV33" s="581"/>
      <c r="AW33" s="581"/>
      <c r="AX33" s="581"/>
      <c r="AY33" s="581"/>
      <c r="AZ33" s="582">
        <v>6</v>
      </c>
      <c r="BA33" s="582"/>
    </row>
    <row r="34" spans="1:53" s="68" customFormat="1" ht="12.75" customHeight="1" x14ac:dyDescent="0.25">
      <c r="A34" s="76" t="s">
        <v>52</v>
      </c>
      <c r="B34" s="575">
        <v>30</v>
      </c>
      <c r="C34" s="575"/>
      <c r="D34" s="575">
        <v>4</v>
      </c>
      <c r="E34" s="575"/>
      <c r="F34" s="575">
        <v>4</v>
      </c>
      <c r="G34" s="575"/>
      <c r="H34" s="575"/>
      <c r="I34" s="575"/>
      <c r="J34" s="575"/>
      <c r="K34" s="575"/>
      <c r="L34" s="575"/>
      <c r="M34" s="575">
        <v>14</v>
      </c>
      <c r="N34" s="575"/>
      <c r="O34" s="576">
        <f>SUM(B34:M34)</f>
        <v>52</v>
      </c>
      <c r="P34" s="576"/>
      <c r="Q34" s="77"/>
      <c r="R34" s="77"/>
      <c r="S34" s="62"/>
      <c r="T34" s="577" t="s">
        <v>82</v>
      </c>
      <c r="U34" s="577"/>
      <c r="V34" s="577"/>
      <c r="W34" s="577"/>
      <c r="X34" s="577"/>
      <c r="Y34" s="577"/>
      <c r="Z34" s="577"/>
      <c r="AA34" s="578">
        <v>4</v>
      </c>
      <c r="AB34" s="578"/>
      <c r="AC34" s="579">
        <v>4</v>
      </c>
      <c r="AD34" s="579"/>
      <c r="AE34" s="62"/>
      <c r="AF34" s="62"/>
      <c r="AG34" s="62"/>
      <c r="AH34" s="580"/>
      <c r="AI34" s="580"/>
      <c r="AJ34" s="580"/>
      <c r="AK34" s="580"/>
      <c r="AL34" s="580"/>
      <c r="AM34" s="580"/>
      <c r="AN34" s="580"/>
      <c r="AO34" s="580"/>
      <c r="AP34" s="580"/>
      <c r="AQ34" s="580"/>
      <c r="AR34" s="581"/>
      <c r="AS34" s="581"/>
      <c r="AT34" s="581"/>
      <c r="AU34" s="581"/>
      <c r="AV34" s="581"/>
      <c r="AW34" s="581"/>
      <c r="AX34" s="581"/>
      <c r="AY34" s="581"/>
      <c r="AZ34" s="582"/>
      <c r="BA34" s="582"/>
    </row>
    <row r="35" spans="1:53" s="68" customFormat="1" ht="12.75" customHeight="1" x14ac:dyDescent="0.25">
      <c r="A35" s="76" t="s">
        <v>53</v>
      </c>
      <c r="B35" s="575">
        <v>23</v>
      </c>
      <c r="C35" s="575"/>
      <c r="D35" s="575">
        <v>4</v>
      </c>
      <c r="E35" s="575"/>
      <c r="F35" s="575">
        <v>4</v>
      </c>
      <c r="G35" s="575"/>
      <c r="H35" s="575">
        <v>5</v>
      </c>
      <c r="I35" s="575"/>
      <c r="J35" s="575"/>
      <c r="K35" s="575">
        <v>1</v>
      </c>
      <c r="L35" s="575"/>
      <c r="M35" s="575">
        <v>5</v>
      </c>
      <c r="N35" s="575"/>
      <c r="O35" s="576">
        <f>SUM(B35:M35)</f>
        <v>42</v>
      </c>
      <c r="P35" s="576"/>
      <c r="Q35" s="77"/>
      <c r="R35" s="77"/>
      <c r="S35" s="62"/>
      <c r="T35" s="587" t="s">
        <v>83</v>
      </c>
      <c r="U35" s="587"/>
      <c r="V35" s="587"/>
      <c r="W35" s="587"/>
      <c r="X35" s="587"/>
      <c r="Y35" s="587"/>
      <c r="Z35" s="587"/>
      <c r="AA35" s="583">
        <v>6</v>
      </c>
      <c r="AB35" s="583"/>
      <c r="AC35" s="584">
        <v>4</v>
      </c>
      <c r="AD35" s="584"/>
      <c r="AE35" s="62"/>
      <c r="AF35" s="62"/>
      <c r="AG35" s="62"/>
      <c r="AH35" s="580"/>
      <c r="AI35" s="580"/>
      <c r="AJ35" s="580"/>
      <c r="AK35" s="580"/>
      <c r="AL35" s="580"/>
      <c r="AM35" s="580"/>
      <c r="AN35" s="580"/>
      <c r="AO35" s="580"/>
      <c r="AP35" s="580"/>
      <c r="AQ35" s="580"/>
      <c r="AR35" s="581"/>
      <c r="AS35" s="581"/>
      <c r="AT35" s="581"/>
      <c r="AU35" s="581"/>
      <c r="AV35" s="581"/>
      <c r="AW35" s="581"/>
      <c r="AX35" s="581"/>
      <c r="AY35" s="581"/>
      <c r="AZ35" s="582"/>
      <c r="BA35" s="582"/>
    </row>
    <row r="36" spans="1:53" s="68" customFormat="1" ht="15" customHeight="1" x14ac:dyDescent="0.25">
      <c r="A36" s="78" t="s">
        <v>84</v>
      </c>
      <c r="B36" s="585">
        <f>SUM(B33:C35)</f>
        <v>83</v>
      </c>
      <c r="C36" s="585"/>
      <c r="D36" s="585">
        <f>SUM(D33:E35)</f>
        <v>12</v>
      </c>
      <c r="E36" s="585"/>
      <c r="F36" s="585">
        <f>SUM(F33:G35)</f>
        <v>12</v>
      </c>
      <c r="G36" s="585"/>
      <c r="H36" s="585">
        <f>SUM(H33:I35)</f>
        <v>5</v>
      </c>
      <c r="I36" s="585"/>
      <c r="J36" s="585"/>
      <c r="K36" s="585">
        <f>SUM(K33:L35)</f>
        <v>1</v>
      </c>
      <c r="L36" s="585"/>
      <c r="M36" s="585">
        <f>SUM(M33:N35)</f>
        <v>33</v>
      </c>
      <c r="N36" s="585"/>
      <c r="O36" s="586">
        <f>SUM(O33:P35)</f>
        <v>146</v>
      </c>
      <c r="P36" s="586"/>
      <c r="Q36" s="77"/>
      <c r="R36" s="77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580"/>
      <c r="AI36" s="580"/>
      <c r="AJ36" s="580"/>
      <c r="AK36" s="580"/>
      <c r="AL36" s="580"/>
      <c r="AM36" s="580"/>
      <c r="AN36" s="580"/>
      <c r="AO36" s="580"/>
      <c r="AP36" s="580"/>
      <c r="AQ36" s="580"/>
      <c r="AR36" s="581"/>
      <c r="AS36" s="581"/>
      <c r="AT36" s="581"/>
      <c r="AU36" s="581"/>
      <c r="AV36" s="581"/>
      <c r="AW36" s="581"/>
      <c r="AX36" s="581"/>
      <c r="AY36" s="581"/>
      <c r="AZ36" s="582"/>
      <c r="BA36" s="582"/>
    </row>
    <row r="37" spans="1:53" s="68" customFormat="1" ht="13.5" customHeight="1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77"/>
      <c r="R37" s="77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3"/>
      <c r="AS37" s="3"/>
      <c r="AT37" s="3"/>
      <c r="AU37" s="3"/>
      <c r="AV37" s="3"/>
      <c r="AW37" s="3"/>
      <c r="AX37" s="3"/>
      <c r="AY37" s="3"/>
      <c r="AZ37" s="11"/>
      <c r="BA37" s="11"/>
    </row>
    <row r="39" spans="1:53" ht="12.75" customHeight="1" x14ac:dyDescent="0.3"/>
    <row r="40" spans="1:53" ht="12.75" customHeight="1" x14ac:dyDescent="0.3"/>
    <row r="58" spans="18:19" x14ac:dyDescent="0.3">
      <c r="R58" s="644">
        <v>0</v>
      </c>
      <c r="S58" s="644">
        <v>3</v>
      </c>
    </row>
    <row r="59" spans="18:19" x14ac:dyDescent="0.3">
      <c r="R59" s="644">
        <v>9</v>
      </c>
    </row>
  </sheetData>
  <mergeCells count="79">
    <mergeCell ref="M36:N36"/>
    <mergeCell ref="O36:P36"/>
    <mergeCell ref="B36:C36"/>
    <mergeCell ref="D36:E36"/>
    <mergeCell ref="F36:G36"/>
    <mergeCell ref="H36:J36"/>
    <mergeCell ref="K36:L36"/>
    <mergeCell ref="AA35:AB35"/>
    <mergeCell ref="AC35:AD35"/>
    <mergeCell ref="B35:C35"/>
    <mergeCell ref="D35:E35"/>
    <mergeCell ref="F35:G35"/>
    <mergeCell ref="H35:J35"/>
    <mergeCell ref="K35:L35"/>
    <mergeCell ref="M35:N35"/>
    <mergeCell ref="O35:P35"/>
    <mergeCell ref="T35:Z35"/>
    <mergeCell ref="AA34:AB34"/>
    <mergeCell ref="AC34:AD34"/>
    <mergeCell ref="B34:C34"/>
    <mergeCell ref="D34:E34"/>
    <mergeCell ref="F34:G34"/>
    <mergeCell ref="H34:J34"/>
    <mergeCell ref="K34:L34"/>
    <mergeCell ref="M34:N34"/>
    <mergeCell ref="O34:P34"/>
    <mergeCell ref="T34:Z34"/>
    <mergeCell ref="AH32:AQ32"/>
    <mergeCell ref="AR32:AY32"/>
    <mergeCell ref="AZ32:BA32"/>
    <mergeCell ref="B33:C33"/>
    <mergeCell ref="D33:E33"/>
    <mergeCell ref="F33:G33"/>
    <mergeCell ref="H33:J33"/>
    <mergeCell ref="K33:L33"/>
    <mergeCell ref="M33:N33"/>
    <mergeCell ref="O33:P33"/>
    <mergeCell ref="T33:Z33"/>
    <mergeCell ref="AA33:AB33"/>
    <mergeCell ref="AC33:AD33"/>
    <mergeCell ref="AH33:AQ36"/>
    <mergeCell ref="AR33:AY36"/>
    <mergeCell ref="AZ33:BA36"/>
    <mergeCell ref="T32:Z32"/>
    <mergeCell ref="AA32:AB32"/>
    <mergeCell ref="AC32:AD32"/>
    <mergeCell ref="B32:C32"/>
    <mergeCell ref="D32:E32"/>
    <mergeCell ref="F32:G32"/>
    <mergeCell ref="H32:J32"/>
    <mergeCell ref="K32:L32"/>
    <mergeCell ref="M32:N32"/>
    <mergeCell ref="O32:P32"/>
    <mergeCell ref="AO21:AR21"/>
    <mergeCell ref="AS21:AW21"/>
    <mergeCell ref="AX21:BA21"/>
    <mergeCell ref="A30:P30"/>
    <mergeCell ref="T30:AD30"/>
    <mergeCell ref="AI30:AZ30"/>
    <mergeCell ref="S21:W21"/>
    <mergeCell ref="X21:AA21"/>
    <mergeCell ref="AB21:AE21"/>
    <mergeCell ref="AF21:AJ21"/>
    <mergeCell ref="AK21:AN21"/>
    <mergeCell ref="A21:A24"/>
    <mergeCell ref="B21:E21"/>
    <mergeCell ref="F21:J21"/>
    <mergeCell ref="K21:N21"/>
    <mergeCell ref="O21:R21"/>
    <mergeCell ref="A8:G8"/>
    <mergeCell ref="P9:AI9"/>
    <mergeCell ref="P10:AI10"/>
    <mergeCell ref="R11:AH11"/>
    <mergeCell ref="A19:BA19"/>
    <mergeCell ref="I1:AQ1"/>
    <mergeCell ref="J2:AO2"/>
    <mergeCell ref="J3:AO3"/>
    <mergeCell ref="S5:AF5"/>
    <mergeCell ref="Q6:AJ6"/>
  </mergeCells>
  <pageMargins left="0.52013888888888904" right="0.15972222222222199" top="0.40972222222222199" bottom="0.27986111111111101" header="0.511811023622047" footer="0.511811023622047"/>
  <pageSetup paperSize="9" scale="8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W78"/>
  <sheetViews>
    <sheetView tabSelected="1" topLeftCell="A7" zoomScale="70" zoomScaleNormal="70" zoomScalePageLayoutView="80" workbookViewId="0">
      <selection activeCell="D43" sqref="D43"/>
    </sheetView>
  </sheetViews>
  <sheetFormatPr defaultColWidth="9.109375" defaultRowHeight="14.4" x14ac:dyDescent="0.3"/>
  <cols>
    <col min="1" max="1" width="9.109375" style="66"/>
    <col min="2" max="2" width="52.44140625" style="66" customWidth="1"/>
    <col min="3" max="3" width="4" style="66" customWidth="1"/>
    <col min="4" max="4" width="8.33203125" style="66" customWidth="1"/>
    <col min="5" max="5" width="3.88671875" style="66" customWidth="1"/>
    <col min="6" max="6" width="5.5546875" style="66" customWidth="1"/>
    <col min="7" max="8" width="6.33203125" style="66" customWidth="1"/>
    <col min="9" max="9" width="6.88671875" style="66" customWidth="1"/>
    <col min="10" max="10" width="5.44140625" style="66" customWidth="1"/>
    <col min="11" max="12" width="5.109375" style="66" customWidth="1"/>
    <col min="13" max="13" width="9.109375" style="66"/>
    <col min="14" max="14" width="5.33203125" style="66" customWidth="1"/>
    <col min="15" max="15" width="4.44140625" style="66" customWidth="1"/>
    <col min="16" max="16" width="4.6640625" style="66" customWidth="1"/>
    <col min="17" max="19" width="5" style="66" customWidth="1"/>
    <col min="20" max="20" width="12.6640625" style="66" customWidth="1"/>
    <col min="21" max="26" width="5.33203125" style="6" customWidth="1"/>
    <col min="27" max="28" width="9.109375" style="66"/>
    <col min="29" max="29" width="35.5546875" style="66" customWidth="1"/>
    <col min="30" max="257" width="9.109375" style="66"/>
  </cols>
  <sheetData>
    <row r="1" spans="1:26" ht="13.5" customHeight="1" x14ac:dyDescent="0.3">
      <c r="A1" s="589" t="s">
        <v>85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6" ht="12.75" customHeight="1" x14ac:dyDescent="0.3">
      <c r="A2" s="590" t="s">
        <v>86</v>
      </c>
      <c r="B2" s="591" t="s">
        <v>87</v>
      </c>
      <c r="C2" s="592" t="s">
        <v>88</v>
      </c>
      <c r="D2" s="592"/>
      <c r="E2" s="592"/>
      <c r="F2" s="592"/>
      <c r="G2" s="593" t="s">
        <v>89</v>
      </c>
      <c r="H2" s="594" t="s">
        <v>90</v>
      </c>
      <c r="I2" s="594"/>
      <c r="J2" s="594"/>
      <c r="K2" s="594"/>
      <c r="L2" s="594"/>
      <c r="M2" s="594"/>
      <c r="N2" s="595" t="s">
        <v>91</v>
      </c>
      <c r="O2" s="595"/>
      <c r="P2" s="595"/>
      <c r="Q2" s="595"/>
      <c r="R2" s="595"/>
      <c r="S2" s="595"/>
    </row>
    <row r="3" spans="1:26" ht="12.75" customHeight="1" x14ac:dyDescent="0.3">
      <c r="A3" s="590"/>
      <c r="B3" s="591"/>
      <c r="C3" s="596" t="s">
        <v>92</v>
      </c>
      <c r="D3" s="596" t="s">
        <v>93</v>
      </c>
      <c r="E3" s="597" t="s">
        <v>94</v>
      </c>
      <c r="F3" s="597"/>
      <c r="G3" s="593"/>
      <c r="H3" s="598" t="s">
        <v>95</v>
      </c>
      <c r="I3" s="599" t="s">
        <v>96</v>
      </c>
      <c r="J3" s="599"/>
      <c r="K3" s="599"/>
      <c r="L3" s="599"/>
      <c r="M3" s="600" t="s">
        <v>97</v>
      </c>
      <c r="N3" s="601" t="s">
        <v>98</v>
      </c>
      <c r="O3" s="601"/>
      <c r="P3" s="602" t="s">
        <v>99</v>
      </c>
      <c r="Q3" s="602"/>
      <c r="R3" s="579" t="s">
        <v>100</v>
      </c>
      <c r="S3" s="579"/>
    </row>
    <row r="4" spans="1:26" ht="12.75" customHeight="1" x14ac:dyDescent="0.3">
      <c r="A4" s="590"/>
      <c r="B4" s="591"/>
      <c r="C4" s="591"/>
      <c r="D4" s="591"/>
      <c r="E4" s="596" t="s">
        <v>101</v>
      </c>
      <c r="F4" s="603" t="s">
        <v>102</v>
      </c>
      <c r="G4" s="593"/>
      <c r="H4" s="598"/>
      <c r="I4" s="604" t="s">
        <v>103</v>
      </c>
      <c r="J4" s="605" t="s">
        <v>104</v>
      </c>
      <c r="K4" s="605"/>
      <c r="L4" s="605"/>
      <c r="M4" s="600"/>
      <c r="N4" s="606" t="s">
        <v>105</v>
      </c>
      <c r="O4" s="606"/>
      <c r="P4" s="606"/>
      <c r="Q4" s="606"/>
      <c r="R4" s="606"/>
      <c r="S4" s="606"/>
    </row>
    <row r="5" spans="1:26" ht="12.75" customHeight="1" x14ac:dyDescent="0.3">
      <c r="A5" s="590"/>
      <c r="B5" s="591"/>
      <c r="C5" s="591"/>
      <c r="D5" s="591"/>
      <c r="E5" s="591"/>
      <c r="F5" s="603"/>
      <c r="G5" s="593"/>
      <c r="H5" s="598"/>
      <c r="I5" s="604"/>
      <c r="J5" s="607" t="s">
        <v>106</v>
      </c>
      <c r="K5" s="607" t="s">
        <v>107</v>
      </c>
      <c r="L5" s="608" t="s">
        <v>108</v>
      </c>
      <c r="M5" s="600"/>
      <c r="N5" s="45">
        <v>1</v>
      </c>
      <c r="O5" s="42">
        <f>N5+1</f>
        <v>2</v>
      </c>
      <c r="P5" s="79">
        <f>O5+1</f>
        <v>3</v>
      </c>
      <c r="Q5" s="79">
        <f>P5+1</f>
        <v>4</v>
      </c>
      <c r="R5" s="42">
        <f>Q5+1</f>
        <v>5</v>
      </c>
      <c r="S5" s="44">
        <f>R5+1</f>
        <v>6</v>
      </c>
    </row>
    <row r="6" spans="1:26" ht="12.75" customHeight="1" x14ac:dyDescent="0.3">
      <c r="A6" s="590"/>
      <c r="B6" s="591"/>
      <c r="C6" s="591"/>
      <c r="D6" s="591"/>
      <c r="E6" s="591"/>
      <c r="F6" s="603"/>
      <c r="G6" s="593"/>
      <c r="H6" s="598"/>
      <c r="I6" s="604"/>
      <c r="J6" s="604"/>
      <c r="K6" s="604"/>
      <c r="L6" s="608"/>
      <c r="M6" s="600"/>
      <c r="N6" s="606" t="s">
        <v>109</v>
      </c>
      <c r="O6" s="606"/>
      <c r="P6" s="606"/>
      <c r="Q6" s="606"/>
      <c r="R6" s="606"/>
      <c r="S6" s="606"/>
    </row>
    <row r="7" spans="1:26" ht="12.75" customHeight="1" x14ac:dyDescent="0.3">
      <c r="A7" s="590"/>
      <c r="B7" s="591"/>
      <c r="C7" s="591"/>
      <c r="D7" s="591"/>
      <c r="E7" s="591"/>
      <c r="F7" s="603"/>
      <c r="G7" s="593"/>
      <c r="H7" s="598"/>
      <c r="I7" s="604"/>
      <c r="J7" s="604"/>
      <c r="K7" s="604"/>
      <c r="L7" s="608"/>
      <c r="M7" s="600"/>
      <c r="N7" s="45">
        <v>15</v>
      </c>
      <c r="O7" s="42">
        <v>15</v>
      </c>
      <c r="P7" s="79">
        <v>15</v>
      </c>
      <c r="Q7" s="79">
        <v>15</v>
      </c>
      <c r="R7" s="42">
        <v>15</v>
      </c>
      <c r="S7" s="44">
        <v>8</v>
      </c>
    </row>
    <row r="8" spans="1:26" ht="13.5" customHeight="1" x14ac:dyDescent="0.3">
      <c r="A8" s="80">
        <v>1</v>
      </c>
      <c r="B8" s="81">
        <f t="shared" ref="B8:S8" si="0">A8+1</f>
        <v>2</v>
      </c>
      <c r="C8" s="81">
        <f t="shared" si="0"/>
        <v>3</v>
      </c>
      <c r="D8" s="81">
        <f t="shared" si="0"/>
        <v>4</v>
      </c>
      <c r="E8" s="81">
        <f t="shared" si="0"/>
        <v>5</v>
      </c>
      <c r="F8" s="82">
        <f t="shared" si="0"/>
        <v>6</v>
      </c>
      <c r="G8" s="83">
        <f t="shared" si="0"/>
        <v>7</v>
      </c>
      <c r="H8" s="84">
        <f t="shared" si="0"/>
        <v>8</v>
      </c>
      <c r="I8" s="81">
        <f t="shared" si="0"/>
        <v>9</v>
      </c>
      <c r="J8" s="85">
        <f t="shared" si="0"/>
        <v>10</v>
      </c>
      <c r="K8" s="85">
        <f t="shared" si="0"/>
        <v>11</v>
      </c>
      <c r="L8" s="85">
        <f t="shared" si="0"/>
        <v>12</v>
      </c>
      <c r="M8" s="83">
        <f t="shared" si="0"/>
        <v>13</v>
      </c>
      <c r="N8" s="81">
        <f t="shared" si="0"/>
        <v>14</v>
      </c>
      <c r="O8" s="81">
        <f t="shared" si="0"/>
        <v>15</v>
      </c>
      <c r="P8" s="85">
        <f t="shared" si="0"/>
        <v>16</v>
      </c>
      <c r="Q8" s="85">
        <f t="shared" si="0"/>
        <v>17</v>
      </c>
      <c r="R8" s="81">
        <f t="shared" si="0"/>
        <v>18</v>
      </c>
      <c r="S8" s="86">
        <f t="shared" si="0"/>
        <v>19</v>
      </c>
    </row>
    <row r="9" spans="1:26" s="87" customFormat="1" ht="15.75" customHeight="1" x14ac:dyDescent="0.3">
      <c r="A9" s="609" t="s">
        <v>110</v>
      </c>
      <c r="B9" s="609"/>
      <c r="C9" s="609"/>
      <c r="D9" s="609"/>
      <c r="E9" s="609"/>
      <c r="F9" s="609"/>
      <c r="G9" s="609"/>
      <c r="H9" s="609"/>
      <c r="I9" s="609"/>
      <c r="J9" s="609"/>
      <c r="K9" s="609"/>
      <c r="L9" s="609"/>
      <c r="M9" s="609"/>
      <c r="N9" s="609"/>
      <c r="O9" s="609"/>
      <c r="P9" s="609"/>
      <c r="Q9" s="609"/>
      <c r="R9" s="609"/>
      <c r="S9" s="609"/>
      <c r="U9" s="88"/>
      <c r="V9" s="88"/>
      <c r="W9" s="88"/>
      <c r="X9" s="88"/>
      <c r="Y9" s="88"/>
      <c r="Z9" s="88"/>
    </row>
    <row r="10" spans="1:26" s="87" customFormat="1" ht="15.75" customHeight="1" thickBot="1" x14ac:dyDescent="0.35">
      <c r="A10" s="610" t="s">
        <v>111</v>
      </c>
      <c r="B10" s="610"/>
      <c r="C10" s="610"/>
      <c r="D10" s="610"/>
      <c r="E10" s="610"/>
      <c r="F10" s="610"/>
      <c r="G10" s="610"/>
      <c r="H10" s="610"/>
      <c r="I10" s="610"/>
      <c r="J10" s="610"/>
      <c r="K10" s="610"/>
      <c r="L10" s="610"/>
      <c r="M10" s="610"/>
      <c r="N10" s="610"/>
      <c r="O10" s="610"/>
      <c r="P10" s="610"/>
      <c r="Q10" s="610"/>
      <c r="R10" s="610"/>
      <c r="S10" s="610"/>
      <c r="U10" s="89">
        <v>1</v>
      </c>
      <c r="V10" s="89">
        <v>2</v>
      </c>
      <c r="W10" s="89">
        <v>3</v>
      </c>
      <c r="X10" s="89">
        <v>4</v>
      </c>
      <c r="Y10" s="89">
        <v>5</v>
      </c>
      <c r="Z10" s="89">
        <v>6</v>
      </c>
    </row>
    <row r="11" spans="1:26" s="106" customFormat="1" ht="15" customHeight="1" x14ac:dyDescent="0.25">
      <c r="A11" s="90" t="s">
        <v>112</v>
      </c>
      <c r="B11" s="91" t="s">
        <v>113</v>
      </c>
      <c r="C11" s="92"/>
      <c r="D11" s="93">
        <v>2</v>
      </c>
      <c r="E11" s="92"/>
      <c r="F11" s="94"/>
      <c r="G11" s="95">
        <v>4</v>
      </c>
      <c r="H11" s="96">
        <f t="shared" ref="H11:H23" si="1">G11*30</f>
        <v>120</v>
      </c>
      <c r="I11" s="97">
        <f t="shared" ref="I11:I23" si="2">SUM(J11:L11)</f>
        <v>44</v>
      </c>
      <c r="J11" s="98">
        <v>30</v>
      </c>
      <c r="K11" s="98"/>
      <c r="L11" s="99">
        <v>14</v>
      </c>
      <c r="M11" s="100">
        <f t="shared" ref="M11:M22" si="3">H11-I11</f>
        <v>76</v>
      </c>
      <c r="N11" s="101"/>
      <c r="O11" s="93">
        <v>3</v>
      </c>
      <c r="P11" s="92"/>
      <c r="Q11" s="92"/>
      <c r="R11" s="92"/>
      <c r="S11" s="92"/>
      <c r="T11" s="102">
        <f t="shared" ref="T11:T22" si="4">I11/H11</f>
        <v>0.36666666666666664</v>
      </c>
      <c r="U11" s="103"/>
      <c r="V11" s="104">
        <v>4</v>
      </c>
      <c r="W11" s="104"/>
      <c r="X11" s="104"/>
      <c r="Y11" s="104"/>
      <c r="Z11" s="105"/>
    </row>
    <row r="12" spans="1:26" s="106" customFormat="1" ht="15" customHeight="1" x14ac:dyDescent="0.25">
      <c r="A12" s="107" t="s">
        <v>114</v>
      </c>
      <c r="B12" s="108" t="s">
        <v>115</v>
      </c>
      <c r="C12" s="109">
        <v>2</v>
      </c>
      <c r="D12" s="109">
        <v>1</v>
      </c>
      <c r="E12" s="109"/>
      <c r="F12" s="110"/>
      <c r="G12" s="111">
        <v>4</v>
      </c>
      <c r="H12" s="112">
        <f t="shared" si="1"/>
        <v>120</v>
      </c>
      <c r="I12" s="113">
        <f t="shared" si="2"/>
        <v>46</v>
      </c>
      <c r="J12" s="114">
        <v>16</v>
      </c>
      <c r="K12" s="114"/>
      <c r="L12" s="115">
        <v>30</v>
      </c>
      <c r="M12" s="116">
        <f t="shared" si="3"/>
        <v>74</v>
      </c>
      <c r="N12" s="117">
        <v>2</v>
      </c>
      <c r="O12" s="109">
        <v>1</v>
      </c>
      <c r="P12" s="109"/>
      <c r="Q12" s="109"/>
      <c r="R12" s="109"/>
      <c r="S12" s="109"/>
      <c r="T12" s="102">
        <f t="shared" si="4"/>
        <v>0.38333333333333336</v>
      </c>
      <c r="U12" s="118">
        <v>2</v>
      </c>
      <c r="V12" s="119">
        <v>2</v>
      </c>
      <c r="W12" s="119"/>
      <c r="X12" s="119"/>
      <c r="Y12" s="119"/>
      <c r="Z12" s="120"/>
    </row>
    <row r="13" spans="1:26" s="106" customFormat="1" ht="46.5" customHeight="1" x14ac:dyDescent="0.25">
      <c r="A13" s="107" t="s">
        <v>116</v>
      </c>
      <c r="B13" s="121" t="s">
        <v>117</v>
      </c>
      <c r="C13" s="109"/>
      <c r="D13" s="109">
        <v>1.2</v>
      </c>
      <c r="E13" s="109"/>
      <c r="F13" s="110"/>
      <c r="G13" s="111">
        <v>4</v>
      </c>
      <c r="H13" s="112">
        <f t="shared" si="1"/>
        <v>120</v>
      </c>
      <c r="I13" s="113">
        <f t="shared" si="2"/>
        <v>60</v>
      </c>
      <c r="J13" s="114">
        <v>14</v>
      </c>
      <c r="K13" s="114"/>
      <c r="L13" s="115">
        <v>46</v>
      </c>
      <c r="M13" s="116">
        <f t="shared" si="3"/>
        <v>60</v>
      </c>
      <c r="N13" s="117">
        <v>2</v>
      </c>
      <c r="O13" s="109">
        <v>2</v>
      </c>
      <c r="P13" s="109"/>
      <c r="Q13" s="109"/>
      <c r="R13" s="109"/>
      <c r="S13" s="109"/>
      <c r="T13" s="102">
        <f t="shared" si="4"/>
        <v>0.5</v>
      </c>
      <c r="U13" s="118">
        <v>2</v>
      </c>
      <c r="V13" s="119">
        <v>2</v>
      </c>
      <c r="W13" s="119"/>
      <c r="X13" s="119"/>
      <c r="Y13" s="119"/>
      <c r="Z13" s="120"/>
    </row>
    <row r="14" spans="1:26" s="106" customFormat="1" ht="15" customHeight="1" x14ac:dyDescent="0.25">
      <c r="A14" s="107" t="s">
        <v>118</v>
      </c>
      <c r="B14" s="121" t="s">
        <v>119</v>
      </c>
      <c r="C14" s="109">
        <v>2</v>
      </c>
      <c r="D14" s="109">
        <v>1</v>
      </c>
      <c r="E14" s="109"/>
      <c r="F14" s="110"/>
      <c r="G14" s="122">
        <v>4</v>
      </c>
      <c r="H14" s="112">
        <f t="shared" si="1"/>
        <v>120</v>
      </c>
      <c r="I14" s="113">
        <f t="shared" si="2"/>
        <v>60</v>
      </c>
      <c r="J14" s="114">
        <v>16</v>
      </c>
      <c r="K14" s="114"/>
      <c r="L14" s="115">
        <v>44</v>
      </c>
      <c r="M14" s="116">
        <f t="shared" si="3"/>
        <v>60</v>
      </c>
      <c r="N14" s="117">
        <v>2</v>
      </c>
      <c r="O14" s="109">
        <v>2</v>
      </c>
      <c r="P14" s="109"/>
      <c r="Q14" s="109"/>
      <c r="R14" s="109"/>
      <c r="S14" s="109"/>
      <c r="T14" s="102">
        <f t="shared" si="4"/>
        <v>0.5</v>
      </c>
      <c r="U14" s="118">
        <v>2</v>
      </c>
      <c r="V14" s="119">
        <v>2</v>
      </c>
      <c r="W14" s="119"/>
      <c r="X14" s="119"/>
      <c r="Y14" s="119"/>
      <c r="Z14" s="120"/>
    </row>
    <row r="15" spans="1:26" s="106" customFormat="1" ht="30.75" customHeight="1" x14ac:dyDescent="0.25">
      <c r="A15" s="107" t="s">
        <v>120</v>
      </c>
      <c r="B15" s="121" t="s">
        <v>121</v>
      </c>
      <c r="C15" s="109"/>
      <c r="D15" s="109">
        <v>2</v>
      </c>
      <c r="E15" s="109"/>
      <c r="F15" s="110"/>
      <c r="G15" s="111">
        <v>4</v>
      </c>
      <c r="H15" s="112">
        <f t="shared" si="1"/>
        <v>120</v>
      </c>
      <c r="I15" s="113">
        <f t="shared" si="2"/>
        <v>44</v>
      </c>
      <c r="J15" s="114">
        <v>30</v>
      </c>
      <c r="K15" s="114"/>
      <c r="L15" s="115">
        <v>14</v>
      </c>
      <c r="M15" s="116">
        <f t="shared" si="3"/>
        <v>76</v>
      </c>
      <c r="N15" s="117"/>
      <c r="O15" s="109">
        <v>3</v>
      </c>
      <c r="P15" s="109"/>
      <c r="Q15" s="109"/>
      <c r="R15" s="109"/>
      <c r="S15" s="109"/>
      <c r="T15" s="102">
        <f t="shared" si="4"/>
        <v>0.36666666666666664</v>
      </c>
      <c r="U15" s="118"/>
      <c r="V15" s="119">
        <v>4</v>
      </c>
      <c r="W15" s="119"/>
      <c r="X15" s="119"/>
      <c r="Y15" s="119"/>
      <c r="Z15" s="120"/>
    </row>
    <row r="16" spans="1:26" s="106" customFormat="1" ht="15" customHeight="1" x14ac:dyDescent="0.25">
      <c r="A16" s="107" t="s">
        <v>122</v>
      </c>
      <c r="B16" s="108" t="s">
        <v>123</v>
      </c>
      <c r="C16" s="109"/>
      <c r="D16" s="109">
        <v>2</v>
      </c>
      <c r="E16" s="109"/>
      <c r="F16" s="110"/>
      <c r="G16" s="111">
        <v>4</v>
      </c>
      <c r="H16" s="112">
        <f t="shared" si="1"/>
        <v>120</v>
      </c>
      <c r="I16" s="113">
        <f t="shared" si="2"/>
        <v>44</v>
      </c>
      <c r="J16" s="114">
        <v>30</v>
      </c>
      <c r="K16" s="114"/>
      <c r="L16" s="115">
        <v>14</v>
      </c>
      <c r="M16" s="116">
        <f t="shared" si="3"/>
        <v>76</v>
      </c>
      <c r="N16" s="117"/>
      <c r="O16" s="109">
        <v>3</v>
      </c>
      <c r="P16" s="109"/>
      <c r="Q16" s="109"/>
      <c r="R16" s="109"/>
      <c r="S16" s="109"/>
      <c r="T16" s="102">
        <f t="shared" si="4"/>
        <v>0.36666666666666664</v>
      </c>
      <c r="U16" s="118"/>
      <c r="V16" s="119">
        <v>4</v>
      </c>
      <c r="W16" s="119"/>
      <c r="X16" s="119"/>
      <c r="Y16" s="119"/>
      <c r="Z16" s="120"/>
    </row>
    <row r="17" spans="1:26" s="106" customFormat="1" ht="30.75" customHeight="1" x14ac:dyDescent="0.25">
      <c r="A17" s="107" t="s">
        <v>124</v>
      </c>
      <c r="B17" s="108" t="s">
        <v>125</v>
      </c>
      <c r="C17" s="109"/>
      <c r="D17" s="109">
        <v>1</v>
      </c>
      <c r="E17" s="109"/>
      <c r="F17" s="110"/>
      <c r="G17" s="111">
        <v>4</v>
      </c>
      <c r="H17" s="112">
        <f t="shared" si="1"/>
        <v>120</v>
      </c>
      <c r="I17" s="113">
        <f t="shared" si="2"/>
        <v>44</v>
      </c>
      <c r="J17" s="114">
        <v>30</v>
      </c>
      <c r="K17" s="114"/>
      <c r="L17" s="115">
        <v>14</v>
      </c>
      <c r="M17" s="116">
        <f t="shared" si="3"/>
        <v>76</v>
      </c>
      <c r="N17" s="117">
        <v>3</v>
      </c>
      <c r="O17" s="109"/>
      <c r="P17" s="109"/>
      <c r="Q17" s="109"/>
      <c r="R17" s="109"/>
      <c r="S17" s="109"/>
      <c r="T17" s="102">
        <f t="shared" si="4"/>
        <v>0.36666666666666664</v>
      </c>
      <c r="U17" s="118">
        <v>4</v>
      </c>
      <c r="V17" s="119"/>
      <c r="W17" s="119"/>
      <c r="X17" s="119"/>
      <c r="Y17" s="119"/>
      <c r="Z17" s="120"/>
    </row>
    <row r="18" spans="1:26" s="106" customFormat="1" ht="15" customHeight="1" x14ac:dyDescent="0.25">
      <c r="A18" s="107" t="s">
        <v>126</v>
      </c>
      <c r="B18" s="108" t="s">
        <v>127</v>
      </c>
      <c r="C18" s="109">
        <v>3</v>
      </c>
      <c r="D18" s="109">
        <v>1.2</v>
      </c>
      <c r="E18" s="109"/>
      <c r="F18" s="110"/>
      <c r="G18" s="111">
        <v>5</v>
      </c>
      <c r="H18" s="112">
        <f t="shared" si="1"/>
        <v>150</v>
      </c>
      <c r="I18" s="113">
        <f t="shared" si="2"/>
        <v>74</v>
      </c>
      <c r="J18" s="114"/>
      <c r="K18" s="114"/>
      <c r="L18" s="115">
        <v>74</v>
      </c>
      <c r="M18" s="116">
        <f t="shared" si="3"/>
        <v>76</v>
      </c>
      <c r="N18" s="117">
        <v>2</v>
      </c>
      <c r="O18" s="109">
        <v>2</v>
      </c>
      <c r="P18" s="109">
        <v>1</v>
      </c>
      <c r="Q18" s="109"/>
      <c r="R18" s="109"/>
      <c r="S18" s="109"/>
      <c r="T18" s="102">
        <f t="shared" si="4"/>
        <v>0.49333333333333335</v>
      </c>
      <c r="U18" s="118">
        <v>2</v>
      </c>
      <c r="V18" s="119">
        <v>1</v>
      </c>
      <c r="W18" s="119">
        <v>2</v>
      </c>
      <c r="X18" s="119"/>
      <c r="Y18" s="119"/>
      <c r="Z18" s="120"/>
    </row>
    <row r="19" spans="1:26" s="106" customFormat="1" ht="15" customHeight="1" x14ac:dyDescent="0.25">
      <c r="A19" s="123" t="s">
        <v>128</v>
      </c>
      <c r="B19" s="124" t="s">
        <v>129</v>
      </c>
      <c r="C19" s="125">
        <v>6</v>
      </c>
      <c r="D19" s="125">
        <v>4.5</v>
      </c>
      <c r="E19" s="125"/>
      <c r="F19" s="126"/>
      <c r="G19" s="122">
        <v>5</v>
      </c>
      <c r="H19" s="127">
        <f t="shared" si="1"/>
        <v>150</v>
      </c>
      <c r="I19" s="113">
        <f t="shared" si="2"/>
        <v>76</v>
      </c>
      <c r="J19" s="114"/>
      <c r="K19" s="114"/>
      <c r="L19" s="115">
        <v>76</v>
      </c>
      <c r="M19" s="128">
        <f t="shared" si="3"/>
        <v>74</v>
      </c>
      <c r="N19" s="129"/>
      <c r="O19" s="130"/>
      <c r="P19" s="109"/>
      <c r="Q19" s="109">
        <v>2</v>
      </c>
      <c r="R19" s="125">
        <v>2</v>
      </c>
      <c r="S19" s="125">
        <v>2</v>
      </c>
      <c r="T19" s="102">
        <f t="shared" si="4"/>
        <v>0.50666666666666671</v>
      </c>
      <c r="U19" s="118"/>
      <c r="V19" s="119"/>
      <c r="W19" s="119"/>
      <c r="X19" s="119">
        <v>2</v>
      </c>
      <c r="Y19" s="544">
        <v>1</v>
      </c>
      <c r="Z19" s="545">
        <v>2</v>
      </c>
    </row>
    <row r="20" spans="1:26" s="106" customFormat="1" ht="30.75" customHeight="1" x14ac:dyDescent="0.25">
      <c r="A20" s="131" t="s">
        <v>130</v>
      </c>
      <c r="B20" s="121" t="s">
        <v>131</v>
      </c>
      <c r="C20" s="109"/>
      <c r="D20" s="109">
        <v>5</v>
      </c>
      <c r="E20" s="109"/>
      <c r="F20" s="132"/>
      <c r="G20" s="133">
        <v>3</v>
      </c>
      <c r="H20" s="134">
        <f t="shared" si="1"/>
        <v>90</v>
      </c>
      <c r="I20" s="135">
        <f t="shared" si="2"/>
        <v>30</v>
      </c>
      <c r="J20" s="136">
        <v>16</v>
      </c>
      <c r="K20" s="136"/>
      <c r="L20" s="137">
        <v>14</v>
      </c>
      <c r="M20" s="138">
        <f t="shared" si="3"/>
        <v>60</v>
      </c>
      <c r="N20" s="139"/>
      <c r="O20" s="140"/>
      <c r="P20" s="141"/>
      <c r="Q20" s="141"/>
      <c r="R20" s="142">
        <v>2</v>
      </c>
      <c r="S20" s="143"/>
      <c r="T20" s="102">
        <f t="shared" si="4"/>
        <v>0.33333333333333331</v>
      </c>
      <c r="U20" s="118"/>
      <c r="V20" s="119"/>
      <c r="W20" s="119"/>
      <c r="X20" s="119"/>
      <c r="Y20" s="119">
        <v>3</v>
      </c>
      <c r="Z20" s="120"/>
    </row>
    <row r="21" spans="1:26" s="106" customFormat="1" ht="15" customHeight="1" x14ac:dyDescent="0.25">
      <c r="A21" s="123" t="s">
        <v>132</v>
      </c>
      <c r="B21" s="144" t="s">
        <v>133</v>
      </c>
      <c r="C21" s="125">
        <v>4</v>
      </c>
      <c r="D21" s="125"/>
      <c r="E21" s="125"/>
      <c r="F21" s="126"/>
      <c r="G21" s="122">
        <v>4</v>
      </c>
      <c r="H21" s="112">
        <f t="shared" si="1"/>
        <v>120</v>
      </c>
      <c r="I21" s="113">
        <f t="shared" si="2"/>
        <v>44</v>
      </c>
      <c r="J21" s="114">
        <v>30</v>
      </c>
      <c r="K21" s="114"/>
      <c r="L21" s="115">
        <v>14</v>
      </c>
      <c r="M21" s="116">
        <f t="shared" si="3"/>
        <v>76</v>
      </c>
      <c r="N21" s="117"/>
      <c r="O21" s="109"/>
      <c r="P21" s="109"/>
      <c r="Q21" s="109">
        <v>3</v>
      </c>
      <c r="R21" s="109"/>
      <c r="S21" s="109"/>
      <c r="T21" s="102">
        <f t="shared" si="4"/>
        <v>0.36666666666666664</v>
      </c>
      <c r="U21" s="118"/>
      <c r="V21" s="119"/>
      <c r="W21" s="119"/>
      <c r="X21" s="119">
        <v>4</v>
      </c>
      <c r="Y21" s="119"/>
      <c r="Z21" s="120"/>
    </row>
    <row r="22" spans="1:26" s="106" customFormat="1" ht="31.5" customHeight="1" x14ac:dyDescent="0.25">
      <c r="A22" s="123" t="s">
        <v>134</v>
      </c>
      <c r="B22" s="121" t="s">
        <v>135</v>
      </c>
      <c r="C22" s="125">
        <v>4</v>
      </c>
      <c r="D22" s="125"/>
      <c r="E22" s="125"/>
      <c r="F22" s="126"/>
      <c r="G22" s="122">
        <v>3</v>
      </c>
      <c r="H22" s="127">
        <f t="shared" si="1"/>
        <v>90</v>
      </c>
      <c r="I22" s="113">
        <f t="shared" si="2"/>
        <v>30</v>
      </c>
      <c r="J22" s="114">
        <v>16</v>
      </c>
      <c r="K22" s="114"/>
      <c r="L22" s="115">
        <v>14</v>
      </c>
      <c r="M22" s="128">
        <f t="shared" si="3"/>
        <v>60</v>
      </c>
      <c r="N22" s="129"/>
      <c r="O22" s="125"/>
      <c r="P22" s="109"/>
      <c r="Q22" s="109">
        <v>3</v>
      </c>
      <c r="R22" s="125"/>
      <c r="S22" s="125"/>
      <c r="T22" s="102">
        <f t="shared" si="4"/>
        <v>0.33333333333333331</v>
      </c>
      <c r="U22" s="118"/>
      <c r="V22" s="119"/>
      <c r="W22" s="119"/>
      <c r="X22" s="546">
        <v>3</v>
      </c>
      <c r="Y22" s="546"/>
      <c r="Z22" s="547"/>
    </row>
    <row r="23" spans="1:26" s="106" customFormat="1" ht="15.75" customHeight="1" thickBot="1" x14ac:dyDescent="0.3">
      <c r="A23" s="148" t="s">
        <v>136</v>
      </c>
      <c r="B23" s="149" t="s">
        <v>137</v>
      </c>
      <c r="C23" s="150"/>
      <c r="D23" s="641" t="s">
        <v>285</v>
      </c>
      <c r="E23" s="151"/>
      <c r="F23" s="152"/>
      <c r="G23" s="153">
        <v>3</v>
      </c>
      <c r="H23" s="154">
        <f t="shared" si="1"/>
        <v>90</v>
      </c>
      <c r="I23" s="135">
        <f t="shared" si="2"/>
        <v>44</v>
      </c>
      <c r="J23" s="155">
        <v>28</v>
      </c>
      <c r="K23" s="155" t="s">
        <v>138</v>
      </c>
      <c r="L23" s="156">
        <v>16</v>
      </c>
      <c r="M23" s="157">
        <v>28</v>
      </c>
      <c r="N23" s="158"/>
      <c r="O23" s="159"/>
      <c r="P23" s="142"/>
      <c r="Q23" s="142"/>
      <c r="R23" s="160">
        <v>3</v>
      </c>
      <c r="S23" s="159"/>
      <c r="T23" s="102"/>
      <c r="U23" s="530"/>
      <c r="V23" s="531"/>
      <c r="W23" s="531"/>
      <c r="X23" s="531"/>
      <c r="Y23" s="532">
        <v>3</v>
      </c>
      <c r="Z23" s="533"/>
    </row>
    <row r="24" spans="1:26" s="87" customFormat="1" ht="15.75" customHeight="1" thickBot="1" x14ac:dyDescent="0.35">
      <c r="A24" s="611" t="s">
        <v>139</v>
      </c>
      <c r="B24" s="611"/>
      <c r="C24" s="161">
        <f>COUNT(C11:C22)</f>
        <v>6</v>
      </c>
      <c r="D24" s="162">
        <v>12</v>
      </c>
      <c r="E24" s="163"/>
      <c r="F24" s="164"/>
      <c r="G24" s="165">
        <f>SUM(G11:G23)</f>
        <v>51</v>
      </c>
      <c r="H24" s="162">
        <f>SUM(H11:H23)</f>
        <v>1530</v>
      </c>
      <c r="I24" s="162">
        <f>SUM(I11:I22)</f>
        <v>596</v>
      </c>
      <c r="J24" s="162">
        <f>SUM(J11:J23)</f>
        <v>256</v>
      </c>
      <c r="K24" s="162">
        <f>SUM(K11:K22)</f>
        <v>0</v>
      </c>
      <c r="L24" s="166">
        <f>SUM(L11:L23)</f>
        <v>384</v>
      </c>
      <c r="M24" s="165">
        <f t="shared" ref="M24:S24" si="5">SUM(M11:M22)</f>
        <v>844</v>
      </c>
      <c r="N24" s="162">
        <f t="shared" si="5"/>
        <v>11</v>
      </c>
      <c r="O24" s="166">
        <f t="shared" si="5"/>
        <v>16</v>
      </c>
      <c r="P24" s="166">
        <f t="shared" si="5"/>
        <v>1</v>
      </c>
      <c r="Q24" s="166">
        <f t="shared" si="5"/>
        <v>8</v>
      </c>
      <c r="R24" s="166">
        <f t="shared" si="5"/>
        <v>4</v>
      </c>
      <c r="S24" s="167">
        <f t="shared" si="5"/>
        <v>2</v>
      </c>
      <c r="T24" s="102"/>
      <c r="U24" s="168"/>
      <c r="V24" s="168"/>
      <c r="W24" s="168"/>
      <c r="X24" s="168"/>
      <c r="Y24" s="168"/>
      <c r="Z24" s="168"/>
    </row>
    <row r="25" spans="1:26" s="87" customFormat="1" ht="15.75" customHeight="1" x14ac:dyDescent="0.3">
      <c r="A25" s="612" t="s">
        <v>140</v>
      </c>
      <c r="B25" s="612"/>
      <c r="C25" s="612"/>
      <c r="D25" s="612"/>
      <c r="E25" s="612"/>
      <c r="F25" s="612"/>
      <c r="G25" s="612"/>
      <c r="H25" s="612"/>
      <c r="I25" s="612"/>
      <c r="J25" s="612"/>
      <c r="K25" s="612"/>
      <c r="L25" s="612"/>
      <c r="M25" s="612"/>
      <c r="N25" s="612"/>
      <c r="O25" s="612"/>
      <c r="P25" s="612"/>
      <c r="Q25" s="612"/>
      <c r="R25" s="612"/>
      <c r="S25" s="612"/>
      <c r="T25" s="102"/>
      <c r="U25" s="169"/>
      <c r="V25" s="169"/>
      <c r="W25" s="169"/>
      <c r="X25" s="169"/>
      <c r="Y25" s="169"/>
      <c r="Z25" s="169"/>
    </row>
    <row r="26" spans="1:26" s="87" customFormat="1" ht="15.75" customHeight="1" x14ac:dyDescent="0.3">
      <c r="A26" s="170"/>
      <c r="B26" s="171" t="s">
        <v>141</v>
      </c>
      <c r="C26" s="172">
        <f>SUM(C27:C27)</f>
        <v>0</v>
      </c>
      <c r="D26" s="172">
        <v>2</v>
      </c>
      <c r="E26" s="172">
        <f t="shared" ref="E26:S26" si="6">SUM(E27:E27)</f>
        <v>0</v>
      </c>
      <c r="F26" s="172">
        <f t="shared" si="6"/>
        <v>0</v>
      </c>
      <c r="G26" s="172">
        <f t="shared" si="6"/>
        <v>5</v>
      </c>
      <c r="H26" s="173">
        <f t="shared" si="6"/>
        <v>150</v>
      </c>
      <c r="I26" s="174">
        <f t="shared" si="6"/>
        <v>60</v>
      </c>
      <c r="J26" s="174">
        <f t="shared" si="6"/>
        <v>30</v>
      </c>
      <c r="K26" s="174">
        <f t="shared" si="6"/>
        <v>0</v>
      </c>
      <c r="L26" s="175">
        <f t="shared" si="6"/>
        <v>30</v>
      </c>
      <c r="M26" s="172">
        <f t="shared" si="6"/>
        <v>90</v>
      </c>
      <c r="N26" s="176">
        <f t="shared" si="6"/>
        <v>0</v>
      </c>
      <c r="O26" s="177">
        <f t="shared" si="6"/>
        <v>0</v>
      </c>
      <c r="P26" s="173">
        <f t="shared" si="6"/>
        <v>4</v>
      </c>
      <c r="Q26" s="178">
        <f t="shared" si="6"/>
        <v>0</v>
      </c>
      <c r="R26" s="176">
        <f t="shared" si="6"/>
        <v>0</v>
      </c>
      <c r="S26" s="178">
        <f t="shared" si="6"/>
        <v>0</v>
      </c>
      <c r="T26" s="102"/>
      <c r="U26" s="179"/>
      <c r="V26" s="179"/>
      <c r="W26" s="179"/>
      <c r="X26" s="179"/>
      <c r="Y26" s="179"/>
      <c r="Z26" s="179"/>
    </row>
    <row r="27" spans="1:26" s="106" customFormat="1" ht="42" customHeight="1" x14ac:dyDescent="0.25">
      <c r="A27" s="180" t="s">
        <v>142</v>
      </c>
      <c r="B27" s="181" t="s">
        <v>143</v>
      </c>
      <c r="C27" s="182"/>
      <c r="D27" s="183">
        <v>3</v>
      </c>
      <c r="E27" s="182"/>
      <c r="F27" s="184"/>
      <c r="G27" s="185">
        <v>5</v>
      </c>
      <c r="H27" s="186">
        <f>G27*30</f>
        <v>150</v>
      </c>
      <c r="I27" s="187">
        <f>SUM(J27:L27)</f>
        <v>60</v>
      </c>
      <c r="J27" s="188">
        <v>30</v>
      </c>
      <c r="K27" s="189"/>
      <c r="L27" s="188">
        <v>30</v>
      </c>
      <c r="M27" s="190">
        <f>H27-I27</f>
        <v>90</v>
      </c>
      <c r="N27" s="191"/>
      <c r="O27" s="192"/>
      <c r="P27" s="193">
        <v>4</v>
      </c>
      <c r="Q27" s="194"/>
      <c r="R27" s="191"/>
      <c r="S27" s="195"/>
      <c r="T27" s="102">
        <f>I27/H27</f>
        <v>0.4</v>
      </c>
      <c r="U27" s="196"/>
      <c r="V27" s="197"/>
      <c r="W27" s="197">
        <v>5</v>
      </c>
      <c r="X27" s="197"/>
      <c r="Y27" s="197"/>
      <c r="Z27" s="198"/>
    </row>
    <row r="28" spans="1:26" s="87" customFormat="1" ht="15.75" customHeight="1" x14ac:dyDescent="0.3">
      <c r="A28" s="613" t="s">
        <v>144</v>
      </c>
      <c r="B28" s="613"/>
      <c r="C28" s="199">
        <f t="shared" ref="C28:S28" si="7">C26+C24</f>
        <v>6</v>
      </c>
      <c r="D28" s="200">
        <f t="shared" si="7"/>
        <v>14</v>
      </c>
      <c r="E28" s="199">
        <f t="shared" si="7"/>
        <v>0</v>
      </c>
      <c r="F28" s="199">
        <f t="shared" si="7"/>
        <v>0</v>
      </c>
      <c r="G28" s="201">
        <f t="shared" si="7"/>
        <v>56</v>
      </c>
      <c r="H28" s="201">
        <f t="shared" si="7"/>
        <v>1680</v>
      </c>
      <c r="I28" s="201">
        <f t="shared" si="7"/>
        <v>656</v>
      </c>
      <c r="J28" s="201">
        <f t="shared" si="7"/>
        <v>286</v>
      </c>
      <c r="K28" s="201">
        <f t="shared" si="7"/>
        <v>0</v>
      </c>
      <c r="L28" s="201">
        <f t="shared" si="7"/>
        <v>414</v>
      </c>
      <c r="M28" s="201">
        <f t="shared" si="7"/>
        <v>934</v>
      </c>
      <c r="N28" s="201">
        <f t="shared" si="7"/>
        <v>11</v>
      </c>
      <c r="O28" s="201">
        <f t="shared" si="7"/>
        <v>16</v>
      </c>
      <c r="P28" s="201">
        <f t="shared" si="7"/>
        <v>5</v>
      </c>
      <c r="Q28" s="201">
        <f t="shared" si="7"/>
        <v>8</v>
      </c>
      <c r="R28" s="201">
        <f t="shared" si="7"/>
        <v>4</v>
      </c>
      <c r="S28" s="201">
        <f t="shared" si="7"/>
        <v>2</v>
      </c>
      <c r="T28" s="102"/>
      <c r="U28" s="168"/>
      <c r="V28" s="168"/>
      <c r="W28" s="168"/>
      <c r="X28" s="168"/>
      <c r="Y28" s="168"/>
      <c r="Z28" s="168"/>
    </row>
    <row r="29" spans="1:26" s="87" customFormat="1" ht="15.75" customHeight="1" x14ac:dyDescent="0.3">
      <c r="A29" s="614" t="s">
        <v>145</v>
      </c>
      <c r="B29" s="614"/>
      <c r="C29" s="614"/>
      <c r="D29" s="614"/>
      <c r="E29" s="614"/>
      <c r="F29" s="614"/>
      <c r="G29" s="614"/>
      <c r="H29" s="614"/>
      <c r="I29" s="614"/>
      <c r="J29" s="614"/>
      <c r="K29" s="614"/>
      <c r="L29" s="614"/>
      <c r="M29" s="614"/>
      <c r="N29" s="614"/>
      <c r="O29" s="614"/>
      <c r="P29" s="614"/>
      <c r="Q29" s="614"/>
      <c r="R29" s="614"/>
      <c r="S29" s="614"/>
      <c r="T29" s="102"/>
      <c r="U29" s="169"/>
      <c r="V29" s="169"/>
      <c r="W29" s="169"/>
      <c r="X29" s="169"/>
      <c r="Y29" s="169"/>
      <c r="Z29" s="169"/>
    </row>
    <row r="30" spans="1:26" s="87" customFormat="1" ht="15.75" customHeight="1" x14ac:dyDescent="0.3">
      <c r="A30" s="615" t="s">
        <v>146</v>
      </c>
      <c r="B30" s="615"/>
      <c r="C30" s="615"/>
      <c r="D30" s="615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615"/>
      <c r="S30" s="615"/>
      <c r="T30" s="102"/>
      <c r="U30" s="202"/>
      <c r="V30" s="202"/>
      <c r="W30" s="202"/>
      <c r="X30" s="202"/>
      <c r="Y30" s="202"/>
      <c r="Z30" s="202"/>
    </row>
    <row r="31" spans="1:26" s="106" customFormat="1" ht="15.75" customHeight="1" x14ac:dyDescent="0.25">
      <c r="A31" s="203" t="s">
        <v>147</v>
      </c>
      <c r="B31" s="204" t="s">
        <v>148</v>
      </c>
      <c r="C31" s="205">
        <v>2</v>
      </c>
      <c r="D31" s="206">
        <v>1</v>
      </c>
      <c r="E31" s="207"/>
      <c r="F31" s="207">
        <v>2</v>
      </c>
      <c r="G31" s="208">
        <v>7</v>
      </c>
      <c r="H31" s="209">
        <f t="shared" ref="H31:H44" si="8">G31*30</f>
        <v>210</v>
      </c>
      <c r="I31" s="187">
        <f t="shared" ref="I31:I40" si="9">SUM(J31:L31)</f>
        <v>76</v>
      </c>
      <c r="J31" s="210">
        <v>46</v>
      </c>
      <c r="K31" s="210"/>
      <c r="L31" s="211">
        <v>30</v>
      </c>
      <c r="M31" s="212">
        <f t="shared" ref="M31:M44" si="10">H31-I31</f>
        <v>134</v>
      </c>
      <c r="N31" s="209">
        <v>3</v>
      </c>
      <c r="O31" s="213">
        <v>2</v>
      </c>
      <c r="P31" s="214"/>
      <c r="Q31" s="211"/>
      <c r="R31" s="205"/>
      <c r="S31" s="215"/>
      <c r="T31" s="102">
        <f t="shared" ref="T31:T40" si="11">I31/H31</f>
        <v>0.3619047619047619</v>
      </c>
      <c r="U31" s="103">
        <v>6</v>
      </c>
      <c r="V31" s="104">
        <v>1</v>
      </c>
      <c r="W31" s="104"/>
      <c r="X31" s="104"/>
      <c r="Y31" s="104"/>
      <c r="Z31" s="105"/>
    </row>
    <row r="32" spans="1:26" s="106" customFormat="1" ht="15.75" customHeight="1" x14ac:dyDescent="0.25">
      <c r="A32" s="216" t="s">
        <v>149</v>
      </c>
      <c r="B32" s="217" t="s">
        <v>150</v>
      </c>
      <c r="C32" s="218"/>
      <c r="D32" s="183" t="s">
        <v>151</v>
      </c>
      <c r="E32" s="219"/>
      <c r="F32" s="219"/>
      <c r="G32" s="220">
        <v>8</v>
      </c>
      <c r="H32" s="221">
        <f t="shared" si="8"/>
        <v>240</v>
      </c>
      <c r="I32" s="222">
        <f t="shared" si="9"/>
        <v>90</v>
      </c>
      <c r="J32" s="223">
        <v>30</v>
      </c>
      <c r="K32" s="223"/>
      <c r="L32" s="224">
        <v>60</v>
      </c>
      <c r="M32" s="225">
        <f t="shared" si="10"/>
        <v>150</v>
      </c>
      <c r="N32" s="221">
        <v>3</v>
      </c>
      <c r="O32" s="226">
        <v>1</v>
      </c>
      <c r="P32" s="227">
        <v>2</v>
      </c>
      <c r="Q32" s="224"/>
      <c r="R32" s="218"/>
      <c r="S32" s="228"/>
      <c r="T32" s="102">
        <f t="shared" si="11"/>
        <v>0.375</v>
      </c>
      <c r="U32" s="118">
        <v>3</v>
      </c>
      <c r="V32" s="119">
        <v>1</v>
      </c>
      <c r="W32" s="119">
        <v>4</v>
      </c>
      <c r="X32" s="119"/>
      <c r="Y32" s="119"/>
      <c r="Z32" s="120"/>
    </row>
    <row r="33" spans="1:26" s="106" customFormat="1" ht="15.75" customHeight="1" x14ac:dyDescent="0.25">
      <c r="A33" s="216" t="s">
        <v>152</v>
      </c>
      <c r="B33" s="229" t="s">
        <v>153</v>
      </c>
      <c r="C33" s="230"/>
      <c r="D33" s="231">
        <v>1</v>
      </c>
      <c r="E33" s="232"/>
      <c r="F33" s="232"/>
      <c r="G33" s="233">
        <v>6</v>
      </c>
      <c r="H33" s="234">
        <f t="shared" si="8"/>
        <v>180</v>
      </c>
      <c r="I33" s="235">
        <f t="shared" si="9"/>
        <v>76</v>
      </c>
      <c r="J33" s="236">
        <v>46</v>
      </c>
      <c r="K33" s="236"/>
      <c r="L33" s="237">
        <v>30</v>
      </c>
      <c r="M33" s="238">
        <f t="shared" si="10"/>
        <v>104</v>
      </c>
      <c r="N33" s="234">
        <v>5</v>
      </c>
      <c r="O33" s="239"/>
      <c r="P33" s="240"/>
      <c r="Q33" s="237"/>
      <c r="R33" s="230"/>
      <c r="S33" s="241"/>
      <c r="T33" s="102">
        <f t="shared" si="11"/>
        <v>0.42222222222222222</v>
      </c>
      <c r="U33" s="242">
        <v>6</v>
      </c>
      <c r="V33" s="168"/>
      <c r="W33" s="168"/>
      <c r="X33" s="168"/>
      <c r="Y33" s="168"/>
      <c r="Z33" s="243"/>
    </row>
    <row r="34" spans="1:26" s="106" customFormat="1" ht="15.75" customHeight="1" x14ac:dyDescent="0.25">
      <c r="A34" s="216" t="s">
        <v>154</v>
      </c>
      <c r="B34" s="217" t="s">
        <v>155</v>
      </c>
      <c r="C34" s="218"/>
      <c r="D34" s="244" t="s">
        <v>156</v>
      </c>
      <c r="E34" s="219"/>
      <c r="F34" s="219"/>
      <c r="G34" s="245">
        <v>11</v>
      </c>
      <c r="H34" s="221">
        <f t="shared" si="8"/>
        <v>330</v>
      </c>
      <c r="I34" s="222">
        <f t="shared" si="9"/>
        <v>175</v>
      </c>
      <c r="J34" s="223"/>
      <c r="K34" s="223"/>
      <c r="L34" s="224">
        <v>175</v>
      </c>
      <c r="M34" s="246">
        <f t="shared" si="10"/>
        <v>155</v>
      </c>
      <c r="N34" s="247">
        <v>2</v>
      </c>
      <c r="O34" s="248">
        <v>2</v>
      </c>
      <c r="P34" s="227">
        <v>2</v>
      </c>
      <c r="Q34" s="224">
        <v>1</v>
      </c>
      <c r="R34" s="249">
        <v>2</v>
      </c>
      <c r="S34" s="250">
        <v>4</v>
      </c>
      <c r="T34" s="102">
        <f t="shared" si="11"/>
        <v>0.53030303030303028</v>
      </c>
      <c r="U34" s="118">
        <v>1</v>
      </c>
      <c r="V34" s="119">
        <v>1</v>
      </c>
      <c r="W34" s="119">
        <v>1</v>
      </c>
      <c r="X34" s="119">
        <v>2</v>
      </c>
      <c r="Y34" s="119">
        <v>3</v>
      </c>
      <c r="Z34" s="120">
        <v>3</v>
      </c>
    </row>
    <row r="35" spans="1:26" s="106" customFormat="1" ht="15.75" customHeight="1" x14ac:dyDescent="0.25">
      <c r="A35" s="216" t="s">
        <v>157</v>
      </c>
      <c r="B35" s="251" t="s">
        <v>158</v>
      </c>
      <c r="C35" s="218"/>
      <c r="D35" s="244" t="s">
        <v>156</v>
      </c>
      <c r="E35" s="219"/>
      <c r="F35" s="219"/>
      <c r="G35" s="245">
        <v>11</v>
      </c>
      <c r="H35" s="221">
        <f t="shared" si="8"/>
        <v>330</v>
      </c>
      <c r="I35" s="222">
        <f t="shared" si="9"/>
        <v>145</v>
      </c>
      <c r="J35" s="223"/>
      <c r="K35" s="223"/>
      <c r="L35" s="224">
        <v>145</v>
      </c>
      <c r="M35" s="246">
        <f t="shared" si="10"/>
        <v>185</v>
      </c>
      <c r="N35" s="247">
        <v>2</v>
      </c>
      <c r="O35" s="248">
        <v>2</v>
      </c>
      <c r="P35" s="227">
        <v>1</v>
      </c>
      <c r="Q35" s="224">
        <v>1</v>
      </c>
      <c r="R35" s="249">
        <v>1</v>
      </c>
      <c r="S35" s="250">
        <v>4</v>
      </c>
      <c r="T35" s="102">
        <f t="shared" si="11"/>
        <v>0.43939393939393939</v>
      </c>
      <c r="U35" s="118">
        <v>1</v>
      </c>
      <c r="V35" s="119">
        <v>1</v>
      </c>
      <c r="W35" s="119">
        <v>1</v>
      </c>
      <c r="X35" s="119">
        <v>2</v>
      </c>
      <c r="Y35" s="119">
        <v>3</v>
      </c>
      <c r="Z35" s="120">
        <v>3</v>
      </c>
    </row>
    <row r="36" spans="1:26" s="106" customFormat="1" ht="15.75" customHeight="1" x14ac:dyDescent="0.25">
      <c r="A36" s="216" t="s">
        <v>159</v>
      </c>
      <c r="B36" s="217" t="s">
        <v>160</v>
      </c>
      <c r="C36" s="218">
        <v>4.5999999999999996</v>
      </c>
      <c r="D36" s="183">
        <v>3.5</v>
      </c>
      <c r="E36" s="219"/>
      <c r="F36" s="219"/>
      <c r="G36" s="220">
        <v>10</v>
      </c>
      <c r="H36" s="221">
        <f t="shared" si="8"/>
        <v>300</v>
      </c>
      <c r="I36" s="222">
        <f t="shared" si="9"/>
        <v>137</v>
      </c>
      <c r="J36" s="223"/>
      <c r="K36" s="223"/>
      <c r="L36" s="224">
        <v>137</v>
      </c>
      <c r="M36" s="246">
        <f t="shared" si="10"/>
        <v>163</v>
      </c>
      <c r="N36" s="247">
        <v>2</v>
      </c>
      <c r="O36" s="248">
        <v>2</v>
      </c>
      <c r="P36" s="227">
        <v>1</v>
      </c>
      <c r="Q36" s="224">
        <v>1</v>
      </c>
      <c r="R36" s="249">
        <v>1</v>
      </c>
      <c r="S36" s="252">
        <v>4</v>
      </c>
      <c r="T36" s="102">
        <f t="shared" si="11"/>
        <v>0.45666666666666667</v>
      </c>
      <c r="U36" s="118">
        <v>1</v>
      </c>
      <c r="V36" s="119">
        <v>1</v>
      </c>
      <c r="W36" s="119">
        <v>1</v>
      </c>
      <c r="X36" s="119">
        <v>1</v>
      </c>
      <c r="Y36" s="119">
        <v>3</v>
      </c>
      <c r="Z36" s="120">
        <v>3</v>
      </c>
    </row>
    <row r="37" spans="1:26" s="106" customFormat="1" ht="15.75" customHeight="1" x14ac:dyDescent="0.25">
      <c r="A37" s="216" t="s">
        <v>161</v>
      </c>
      <c r="B37" s="251" t="s">
        <v>162</v>
      </c>
      <c r="C37" s="218">
        <v>4</v>
      </c>
      <c r="D37" s="183">
        <v>3</v>
      </c>
      <c r="E37" s="219"/>
      <c r="F37" s="219">
        <v>4</v>
      </c>
      <c r="G37" s="220">
        <v>5</v>
      </c>
      <c r="H37" s="221">
        <f t="shared" si="8"/>
        <v>150</v>
      </c>
      <c r="I37" s="222">
        <f t="shared" si="9"/>
        <v>60</v>
      </c>
      <c r="J37" s="223">
        <v>30</v>
      </c>
      <c r="K37" s="223"/>
      <c r="L37" s="224">
        <v>30</v>
      </c>
      <c r="M37" s="246">
        <f t="shared" si="10"/>
        <v>90</v>
      </c>
      <c r="N37" s="247"/>
      <c r="O37" s="248"/>
      <c r="P37" s="227">
        <v>2</v>
      </c>
      <c r="Q37" s="224">
        <v>2</v>
      </c>
      <c r="R37" s="249"/>
      <c r="S37" s="252"/>
      <c r="T37" s="102">
        <f t="shared" si="11"/>
        <v>0.4</v>
      </c>
      <c r="U37" s="242"/>
      <c r="V37" s="168"/>
      <c r="W37" s="168">
        <v>3</v>
      </c>
      <c r="X37" s="168">
        <v>2</v>
      </c>
      <c r="Y37" s="168"/>
      <c r="Z37" s="243"/>
    </row>
    <row r="38" spans="1:26" s="106" customFormat="1" ht="15.75" customHeight="1" x14ac:dyDescent="0.25">
      <c r="A38" s="216" t="s">
        <v>163</v>
      </c>
      <c r="B38" s="251" t="s">
        <v>164</v>
      </c>
      <c r="C38" s="218"/>
      <c r="D38" s="183">
        <v>3.4</v>
      </c>
      <c r="E38" s="219"/>
      <c r="F38" s="219"/>
      <c r="G38" s="220">
        <v>5</v>
      </c>
      <c r="H38" s="221">
        <f t="shared" si="8"/>
        <v>150</v>
      </c>
      <c r="I38" s="222">
        <f t="shared" si="9"/>
        <v>60</v>
      </c>
      <c r="J38" s="223"/>
      <c r="K38" s="223"/>
      <c r="L38" s="224">
        <v>60</v>
      </c>
      <c r="M38" s="246">
        <f t="shared" si="10"/>
        <v>90</v>
      </c>
      <c r="N38" s="247"/>
      <c r="O38" s="248"/>
      <c r="P38" s="227">
        <v>2</v>
      </c>
      <c r="Q38" s="224">
        <v>2</v>
      </c>
      <c r="R38" s="249"/>
      <c r="S38" s="252"/>
      <c r="T38" s="102">
        <f t="shared" si="11"/>
        <v>0.4</v>
      </c>
      <c r="U38" s="253"/>
      <c r="V38" s="202"/>
      <c r="W38" s="202">
        <v>3</v>
      </c>
      <c r="X38" s="202">
        <v>2</v>
      </c>
      <c r="Y38" s="202"/>
      <c r="Z38" s="254"/>
    </row>
    <row r="39" spans="1:26" s="106" customFormat="1" ht="15.75" customHeight="1" x14ac:dyDescent="0.25">
      <c r="A39" s="216" t="s">
        <v>165</v>
      </c>
      <c r="B39" s="217" t="s">
        <v>166</v>
      </c>
      <c r="C39" s="218">
        <v>4</v>
      </c>
      <c r="D39" s="183"/>
      <c r="E39" s="219"/>
      <c r="F39" s="219"/>
      <c r="G39" s="220">
        <v>4</v>
      </c>
      <c r="H39" s="221">
        <f t="shared" si="8"/>
        <v>120</v>
      </c>
      <c r="I39" s="222">
        <f t="shared" si="9"/>
        <v>44</v>
      </c>
      <c r="J39" s="223">
        <v>14</v>
      </c>
      <c r="K39" s="223"/>
      <c r="L39" s="224">
        <v>30</v>
      </c>
      <c r="M39" s="246">
        <f t="shared" si="10"/>
        <v>76</v>
      </c>
      <c r="N39" s="247"/>
      <c r="O39" s="248"/>
      <c r="P39" s="227"/>
      <c r="Q39" s="224">
        <v>3</v>
      </c>
      <c r="R39" s="249"/>
      <c r="S39" s="252"/>
      <c r="T39" s="102">
        <f t="shared" si="11"/>
        <v>0.36666666666666664</v>
      </c>
      <c r="U39" s="253"/>
      <c r="V39" s="202"/>
      <c r="W39" s="202"/>
      <c r="X39" s="202">
        <v>4</v>
      </c>
      <c r="Y39" s="202"/>
      <c r="Z39" s="254"/>
    </row>
    <row r="40" spans="1:26" s="106" customFormat="1" ht="15.75" customHeight="1" x14ac:dyDescent="0.25">
      <c r="A40" s="255" t="s">
        <v>167</v>
      </c>
      <c r="B40" s="256" t="s">
        <v>168</v>
      </c>
      <c r="C40" s="257">
        <v>6</v>
      </c>
      <c r="D40" s="258">
        <v>4.5</v>
      </c>
      <c r="E40" s="259">
        <v>6</v>
      </c>
      <c r="F40" s="259"/>
      <c r="G40" s="260">
        <v>10</v>
      </c>
      <c r="H40" s="261">
        <f t="shared" si="8"/>
        <v>300</v>
      </c>
      <c r="I40" s="262">
        <f t="shared" si="9"/>
        <v>122</v>
      </c>
      <c r="J40" s="263"/>
      <c r="K40" s="263"/>
      <c r="L40" s="264">
        <v>122</v>
      </c>
      <c r="M40" s="265">
        <f t="shared" si="10"/>
        <v>178</v>
      </c>
      <c r="N40" s="266"/>
      <c r="O40" s="267"/>
      <c r="P40" s="268"/>
      <c r="Q40" s="264">
        <v>3</v>
      </c>
      <c r="R40" s="269">
        <v>3</v>
      </c>
      <c r="S40" s="270">
        <v>4</v>
      </c>
      <c r="T40" s="102">
        <f t="shared" si="11"/>
        <v>0.40666666666666668</v>
      </c>
      <c r="U40" s="145"/>
      <c r="V40" s="146"/>
      <c r="W40" s="146"/>
      <c r="X40" s="146">
        <v>2</v>
      </c>
      <c r="Y40" s="146">
        <v>4</v>
      </c>
      <c r="Z40" s="147">
        <v>4</v>
      </c>
    </row>
    <row r="41" spans="1:26" s="106" customFormat="1" ht="13.5" customHeight="1" x14ac:dyDescent="0.25">
      <c r="A41" s="271" t="s">
        <v>169</v>
      </c>
      <c r="B41" s="272" t="s">
        <v>170</v>
      </c>
      <c r="C41" s="273"/>
      <c r="D41" s="206">
        <v>2</v>
      </c>
      <c r="E41" s="207"/>
      <c r="F41" s="273"/>
      <c r="G41" s="274">
        <v>6</v>
      </c>
      <c r="H41" s="273">
        <f t="shared" si="8"/>
        <v>180</v>
      </c>
      <c r="I41" s="207"/>
      <c r="J41" s="275"/>
      <c r="K41" s="210"/>
      <c r="L41" s="275"/>
      <c r="M41" s="276">
        <f t="shared" si="10"/>
        <v>180</v>
      </c>
      <c r="N41" s="273"/>
      <c r="O41" s="213"/>
      <c r="P41" s="214"/>
      <c r="Q41" s="277"/>
      <c r="R41" s="273"/>
      <c r="S41" s="215"/>
      <c r="T41" s="102"/>
      <c r="U41" s="103"/>
      <c r="V41" s="104">
        <v>6</v>
      </c>
      <c r="W41" s="104"/>
      <c r="X41" s="104"/>
      <c r="Y41" s="104"/>
      <c r="Z41" s="105"/>
    </row>
    <row r="42" spans="1:26" s="106" customFormat="1" ht="13.5" customHeight="1" x14ac:dyDescent="0.25">
      <c r="A42" s="216" t="s">
        <v>171</v>
      </c>
      <c r="B42" s="278" t="s">
        <v>172</v>
      </c>
      <c r="C42" s="279"/>
      <c r="D42" s="183">
        <v>4</v>
      </c>
      <c r="E42" s="219"/>
      <c r="F42" s="279"/>
      <c r="G42" s="280">
        <v>6</v>
      </c>
      <c r="H42" s="279">
        <f t="shared" si="8"/>
        <v>180</v>
      </c>
      <c r="I42" s="219"/>
      <c r="J42" s="281"/>
      <c r="K42" s="223"/>
      <c r="L42" s="281"/>
      <c r="M42" s="282">
        <f t="shared" si="10"/>
        <v>180</v>
      </c>
      <c r="N42" s="279"/>
      <c r="O42" s="226"/>
      <c r="P42" s="227"/>
      <c r="Q42" s="283"/>
      <c r="R42" s="279"/>
      <c r="S42" s="228"/>
      <c r="T42" s="102"/>
      <c r="U42" s="118"/>
      <c r="V42" s="119"/>
      <c r="W42" s="119"/>
      <c r="X42" s="119">
        <v>6</v>
      </c>
      <c r="Y42" s="119"/>
      <c r="Z42" s="120"/>
    </row>
    <row r="43" spans="1:26" s="106" customFormat="1" ht="14.25" customHeight="1" x14ac:dyDescent="0.25">
      <c r="A43" s="284" t="s">
        <v>173</v>
      </c>
      <c r="B43" s="285" t="s">
        <v>174</v>
      </c>
      <c r="C43" s="286"/>
      <c r="D43" s="287">
        <v>6</v>
      </c>
      <c r="E43" s="288"/>
      <c r="F43" s="286"/>
      <c r="G43" s="289">
        <v>6</v>
      </c>
      <c r="H43" s="286">
        <f t="shared" si="8"/>
        <v>180</v>
      </c>
      <c r="I43" s="288"/>
      <c r="J43" s="290"/>
      <c r="K43" s="291"/>
      <c r="L43" s="290"/>
      <c r="M43" s="292">
        <f t="shared" si="10"/>
        <v>180</v>
      </c>
      <c r="N43" s="286"/>
      <c r="O43" s="293"/>
      <c r="P43" s="294"/>
      <c r="Q43" s="295"/>
      <c r="R43" s="286"/>
      <c r="S43" s="296"/>
      <c r="T43" s="102"/>
      <c r="U43" s="253"/>
      <c r="V43" s="202"/>
      <c r="W43" s="202"/>
      <c r="X43" s="202"/>
      <c r="Y43" s="202"/>
      <c r="Z43" s="254">
        <v>6</v>
      </c>
    </row>
    <row r="44" spans="1:26" s="106" customFormat="1" ht="14.25" customHeight="1" x14ac:dyDescent="0.25">
      <c r="A44" s="297"/>
      <c r="B44" s="298" t="s">
        <v>175</v>
      </c>
      <c r="C44" s="299"/>
      <c r="D44" s="300"/>
      <c r="E44" s="301"/>
      <c r="F44" s="302"/>
      <c r="G44" s="303">
        <v>9</v>
      </c>
      <c r="H44" s="299">
        <f t="shared" si="8"/>
        <v>270</v>
      </c>
      <c r="I44" s="304"/>
      <c r="J44" s="305"/>
      <c r="K44" s="306"/>
      <c r="L44" s="305"/>
      <c r="M44" s="307">
        <f t="shared" si="10"/>
        <v>270</v>
      </c>
      <c r="N44" s="299"/>
      <c r="O44" s="308"/>
      <c r="P44" s="309"/>
      <c r="Q44" s="310"/>
      <c r="R44" s="299"/>
      <c r="S44" s="311"/>
      <c r="T44" s="102"/>
      <c r="U44" s="196"/>
      <c r="V44" s="197"/>
      <c r="W44" s="197"/>
      <c r="X44" s="197"/>
      <c r="Y44" s="197"/>
      <c r="Z44" s="198">
        <v>9</v>
      </c>
    </row>
    <row r="45" spans="1:26" s="87" customFormat="1" ht="15.75" customHeight="1" x14ac:dyDescent="0.3">
      <c r="A45" s="616" t="s">
        <v>176</v>
      </c>
      <c r="B45" s="616"/>
      <c r="C45" s="312">
        <v>9</v>
      </c>
      <c r="D45" s="312">
        <v>10</v>
      </c>
      <c r="E45" s="312"/>
      <c r="F45" s="312"/>
      <c r="G45" s="312">
        <f>SUM(G31:G44)</f>
        <v>104</v>
      </c>
      <c r="H45" s="312">
        <f>SUM(H31:H44)</f>
        <v>3120</v>
      </c>
      <c r="I45" s="312">
        <v>819</v>
      </c>
      <c r="J45" s="312">
        <v>90</v>
      </c>
      <c r="K45" s="312">
        <f>SUM(K31:K44)</f>
        <v>0</v>
      </c>
      <c r="L45" s="312">
        <v>729</v>
      </c>
      <c r="M45" s="312">
        <v>1911</v>
      </c>
      <c r="N45" s="312">
        <f>SUM(N31:N44)</f>
        <v>17</v>
      </c>
      <c r="O45" s="312">
        <f>SUM(O31:O44)</f>
        <v>9</v>
      </c>
      <c r="P45" s="312">
        <v>8</v>
      </c>
      <c r="Q45" s="312">
        <f>SUM(Q31:Q44)</f>
        <v>13</v>
      </c>
      <c r="R45" s="312">
        <f>SUM(R31:R44)</f>
        <v>7</v>
      </c>
      <c r="S45" s="312">
        <f>SUM(S31:S44)</f>
        <v>16</v>
      </c>
      <c r="T45" s="102"/>
      <c r="U45" s="168"/>
      <c r="V45" s="168"/>
      <c r="W45" s="168"/>
      <c r="X45" s="168"/>
      <c r="Y45" s="168"/>
      <c r="Z45" s="168"/>
    </row>
    <row r="46" spans="1:26" s="87" customFormat="1" ht="15.75" customHeight="1" x14ac:dyDescent="0.3">
      <c r="A46" s="617" t="s">
        <v>177</v>
      </c>
      <c r="B46" s="617"/>
      <c r="C46" s="617"/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102"/>
      <c r="U46" s="119"/>
      <c r="V46" s="119"/>
      <c r="W46" s="119"/>
      <c r="X46" s="119"/>
      <c r="Y46" s="119"/>
      <c r="Z46" s="119"/>
    </row>
    <row r="47" spans="1:26" s="87" customFormat="1" ht="15.75" customHeight="1" x14ac:dyDescent="0.3">
      <c r="A47" s="313"/>
      <c r="B47" s="314" t="s">
        <v>178</v>
      </c>
      <c r="C47" s="315">
        <f>SUM(C48:C51)</f>
        <v>0</v>
      </c>
      <c r="D47" s="315">
        <v>7</v>
      </c>
      <c r="E47" s="315">
        <f t="shared" ref="E47:S47" si="12">SUM(E48:E51)</f>
        <v>0</v>
      </c>
      <c r="F47" s="315">
        <f t="shared" si="12"/>
        <v>0</v>
      </c>
      <c r="G47" s="315">
        <f t="shared" si="12"/>
        <v>20</v>
      </c>
      <c r="H47" s="316">
        <f t="shared" si="12"/>
        <v>600</v>
      </c>
      <c r="I47" s="316">
        <f t="shared" si="12"/>
        <v>240</v>
      </c>
      <c r="J47" s="316">
        <f t="shared" si="12"/>
        <v>120</v>
      </c>
      <c r="K47" s="316">
        <f t="shared" si="12"/>
        <v>0</v>
      </c>
      <c r="L47" s="316">
        <f t="shared" si="12"/>
        <v>120</v>
      </c>
      <c r="M47" s="316">
        <f t="shared" si="12"/>
        <v>360</v>
      </c>
      <c r="N47" s="316">
        <f t="shared" si="12"/>
        <v>0</v>
      </c>
      <c r="O47" s="316">
        <f t="shared" si="12"/>
        <v>0</v>
      </c>
      <c r="P47" s="316">
        <f t="shared" si="12"/>
        <v>8</v>
      </c>
      <c r="Q47" s="316">
        <f t="shared" si="12"/>
        <v>0</v>
      </c>
      <c r="R47" s="316">
        <f t="shared" si="12"/>
        <v>8</v>
      </c>
      <c r="S47" s="316">
        <f t="shared" si="12"/>
        <v>0</v>
      </c>
      <c r="T47" s="102"/>
      <c r="U47" s="202"/>
      <c r="V47" s="202"/>
      <c r="W47" s="202"/>
      <c r="X47" s="202"/>
      <c r="Y47" s="202"/>
      <c r="Z47" s="202"/>
    </row>
    <row r="48" spans="1:26" ht="13.5" customHeight="1" x14ac:dyDescent="0.3">
      <c r="A48" s="317" t="s">
        <v>179</v>
      </c>
      <c r="B48" s="618" t="s">
        <v>180</v>
      </c>
      <c r="C48" s="318"/>
      <c r="D48" s="189">
        <v>3</v>
      </c>
      <c r="E48" s="319"/>
      <c r="F48" s="318"/>
      <c r="G48" s="320">
        <v>5</v>
      </c>
      <c r="H48" s="321">
        <f>G48*30</f>
        <v>150</v>
      </c>
      <c r="I48" s="274">
        <f>SUM(J48:L48)</f>
        <v>60</v>
      </c>
      <c r="J48" s="188">
        <v>30</v>
      </c>
      <c r="K48" s="189"/>
      <c r="L48" s="188">
        <v>30</v>
      </c>
      <c r="M48" s="190">
        <f>H48-I48</f>
        <v>90</v>
      </c>
      <c r="N48" s="322"/>
      <c r="O48" s="323"/>
      <c r="P48" s="324">
        <v>4</v>
      </c>
      <c r="Q48" s="325"/>
      <c r="R48" s="318"/>
      <c r="S48" s="326"/>
      <c r="T48" s="102">
        <f>I48/H48</f>
        <v>0.4</v>
      </c>
      <c r="U48" s="103"/>
      <c r="V48" s="104"/>
      <c r="W48" s="104">
        <v>5</v>
      </c>
      <c r="X48" s="104"/>
      <c r="Y48" s="104"/>
      <c r="Z48" s="105"/>
    </row>
    <row r="49" spans="1:26" ht="13.5" customHeight="1" x14ac:dyDescent="0.3">
      <c r="A49" s="327" t="s">
        <v>181</v>
      </c>
      <c r="B49" s="618"/>
      <c r="C49" s="318"/>
      <c r="D49" s="189">
        <v>3</v>
      </c>
      <c r="E49" s="319"/>
      <c r="F49" s="318"/>
      <c r="G49" s="328">
        <v>5</v>
      </c>
      <c r="H49" s="318">
        <f>G49*30</f>
        <v>150</v>
      </c>
      <c r="I49" s="280">
        <f>SUM(J49:L49)</f>
        <v>60</v>
      </c>
      <c r="J49" s="188">
        <v>30</v>
      </c>
      <c r="K49" s="189"/>
      <c r="L49" s="188">
        <v>30</v>
      </c>
      <c r="M49" s="190">
        <f>H49-I49</f>
        <v>90</v>
      </c>
      <c r="N49" s="322"/>
      <c r="O49" s="323"/>
      <c r="P49" s="324">
        <v>4</v>
      </c>
      <c r="Q49" s="325"/>
      <c r="R49" s="318"/>
      <c r="S49" s="326"/>
      <c r="T49" s="102">
        <f>I49/H49</f>
        <v>0.4</v>
      </c>
      <c r="U49" s="118"/>
      <c r="V49" s="119"/>
      <c r="W49" s="119">
        <v>5</v>
      </c>
      <c r="X49" s="119"/>
      <c r="Y49" s="119"/>
      <c r="Z49" s="120"/>
    </row>
    <row r="50" spans="1:26" ht="13.5" customHeight="1" x14ac:dyDescent="0.3">
      <c r="A50" s="327" t="s">
        <v>182</v>
      </c>
      <c r="B50" s="618"/>
      <c r="C50" s="318"/>
      <c r="D50" s="189">
        <v>5</v>
      </c>
      <c r="E50" s="319"/>
      <c r="F50" s="318"/>
      <c r="G50" s="328">
        <v>5</v>
      </c>
      <c r="H50" s="318">
        <f>G50*30</f>
        <v>150</v>
      </c>
      <c r="I50" s="280">
        <f>SUM(J50:L50)</f>
        <v>60</v>
      </c>
      <c r="J50" s="188">
        <v>30</v>
      </c>
      <c r="K50" s="189"/>
      <c r="L50" s="188">
        <v>30</v>
      </c>
      <c r="M50" s="190">
        <f>H50-I50</f>
        <v>90</v>
      </c>
      <c r="N50" s="322"/>
      <c r="O50" s="323"/>
      <c r="P50" s="324"/>
      <c r="Q50" s="325"/>
      <c r="R50" s="318">
        <v>4</v>
      </c>
      <c r="S50" s="326"/>
      <c r="T50" s="102">
        <f>I50/H50</f>
        <v>0.4</v>
      </c>
      <c r="U50" s="118"/>
      <c r="V50" s="119"/>
      <c r="W50" s="119"/>
      <c r="X50" s="119"/>
      <c r="Y50" s="119">
        <v>5</v>
      </c>
      <c r="Z50" s="120"/>
    </row>
    <row r="51" spans="1:26" ht="15.75" customHeight="1" x14ac:dyDescent="0.3">
      <c r="A51" s="327" t="s">
        <v>183</v>
      </c>
      <c r="B51" s="618"/>
      <c r="C51" s="329"/>
      <c r="D51" s="330">
        <v>5</v>
      </c>
      <c r="E51" s="331"/>
      <c r="F51" s="186"/>
      <c r="G51" s="332">
        <v>5</v>
      </c>
      <c r="H51" s="333">
        <f>G51*30</f>
        <v>150</v>
      </c>
      <c r="I51" s="334">
        <f>SUM(J51:L51)</f>
        <v>60</v>
      </c>
      <c r="J51" s="188">
        <v>30</v>
      </c>
      <c r="K51" s="189"/>
      <c r="L51" s="188">
        <v>30</v>
      </c>
      <c r="M51" s="190">
        <f>H51-I51</f>
        <v>90</v>
      </c>
      <c r="N51" s="335"/>
      <c r="O51" s="336" t="s">
        <v>184</v>
      </c>
      <c r="P51" s="337"/>
      <c r="Q51" s="338"/>
      <c r="R51" s="186">
        <v>4</v>
      </c>
      <c r="S51" s="339"/>
      <c r="T51" s="102">
        <f>I51/H51</f>
        <v>0.4</v>
      </c>
      <c r="U51" s="340"/>
      <c r="V51" s="341"/>
      <c r="W51" s="341"/>
      <c r="X51" s="341"/>
      <c r="Y51" s="341">
        <v>5</v>
      </c>
      <c r="Z51" s="342"/>
    </row>
    <row r="52" spans="1:26" ht="15" customHeight="1" x14ac:dyDescent="0.3">
      <c r="A52" s="622" t="s">
        <v>185</v>
      </c>
      <c r="B52" s="622"/>
      <c r="C52" s="343">
        <f t="shared" ref="C52:S52" si="13">C47+C45</f>
        <v>9</v>
      </c>
      <c r="D52" s="343">
        <f t="shared" si="13"/>
        <v>17</v>
      </c>
      <c r="E52" s="343">
        <f t="shared" si="13"/>
        <v>0</v>
      </c>
      <c r="F52" s="343">
        <f t="shared" si="13"/>
        <v>0</v>
      </c>
      <c r="G52" s="343">
        <f t="shared" si="13"/>
        <v>124</v>
      </c>
      <c r="H52" s="343">
        <f t="shared" si="13"/>
        <v>3720</v>
      </c>
      <c r="I52" s="343">
        <f t="shared" si="13"/>
        <v>1059</v>
      </c>
      <c r="J52" s="343">
        <f t="shared" si="13"/>
        <v>210</v>
      </c>
      <c r="K52" s="343">
        <f t="shared" si="13"/>
        <v>0</v>
      </c>
      <c r="L52" s="343">
        <f t="shared" si="13"/>
        <v>849</v>
      </c>
      <c r="M52" s="343">
        <f t="shared" si="13"/>
        <v>2271</v>
      </c>
      <c r="N52" s="343">
        <f t="shared" si="13"/>
        <v>17</v>
      </c>
      <c r="O52" s="343">
        <f t="shared" si="13"/>
        <v>9</v>
      </c>
      <c r="P52" s="343">
        <f t="shared" si="13"/>
        <v>16</v>
      </c>
      <c r="Q52" s="343">
        <f t="shared" si="13"/>
        <v>13</v>
      </c>
      <c r="R52" s="343">
        <f t="shared" si="13"/>
        <v>15</v>
      </c>
      <c r="S52" s="343">
        <f t="shared" si="13"/>
        <v>16</v>
      </c>
      <c r="U52" s="168"/>
      <c r="V52" s="168"/>
      <c r="W52" s="168"/>
      <c r="X52" s="168"/>
      <c r="Y52" s="168"/>
      <c r="Z52" s="168"/>
    </row>
    <row r="53" spans="1:26" ht="15" customHeight="1" x14ac:dyDescent="0.3">
      <c r="A53" s="623" t="s">
        <v>186</v>
      </c>
      <c r="B53" s="623"/>
      <c r="C53" s="344"/>
      <c r="D53" s="345"/>
      <c r="E53" s="344"/>
      <c r="F53" s="344"/>
      <c r="G53" s="346"/>
      <c r="H53" s="347">
        <f>G28/G56</f>
        <v>0.31111111111111112</v>
      </c>
      <c r="I53" s="348"/>
      <c r="J53" s="345"/>
      <c r="K53" s="345"/>
      <c r="L53" s="349"/>
      <c r="M53" s="346"/>
      <c r="N53" s="350"/>
      <c r="O53" s="351"/>
      <c r="P53" s="352"/>
      <c r="Q53" s="353"/>
      <c r="R53" s="350"/>
      <c r="S53" s="354"/>
      <c r="U53" s="119"/>
      <c r="V53" s="119"/>
      <c r="W53" s="119"/>
      <c r="X53" s="119"/>
      <c r="Y53" s="119"/>
      <c r="Z53" s="119"/>
    </row>
    <row r="54" spans="1:26" ht="15.75" customHeight="1" x14ac:dyDescent="0.3">
      <c r="A54" s="624" t="s">
        <v>187</v>
      </c>
      <c r="B54" s="624"/>
      <c r="C54" s="355"/>
      <c r="D54" s="356"/>
      <c r="E54" s="355"/>
      <c r="F54" s="355"/>
      <c r="G54" s="357"/>
      <c r="H54" s="358">
        <f>(G27+G47)/G56</f>
        <v>0.1388888888888889</v>
      </c>
      <c r="I54" s="355"/>
      <c r="J54" s="356"/>
      <c r="K54" s="356"/>
      <c r="L54" s="359"/>
      <c r="M54" s="357"/>
      <c r="N54" s="355"/>
      <c r="O54" s="360"/>
      <c r="P54" s="361"/>
      <c r="Q54" s="362"/>
      <c r="R54" s="363"/>
      <c r="S54" s="364"/>
      <c r="U54" s="119"/>
      <c r="V54" s="119"/>
      <c r="W54" s="119"/>
      <c r="X54" s="119"/>
      <c r="Y54" s="119"/>
      <c r="Z54" s="119"/>
    </row>
    <row r="55" spans="1:26" ht="15.75" customHeight="1" x14ac:dyDescent="0.3">
      <c r="A55" s="365"/>
      <c r="B55" s="365"/>
      <c r="C55" s="625" t="s">
        <v>188</v>
      </c>
      <c r="D55" s="625"/>
      <c r="E55" s="625"/>
      <c r="F55" s="625"/>
      <c r="G55" s="625"/>
      <c r="H55" s="625"/>
      <c r="I55" s="625"/>
      <c r="J55" s="625"/>
      <c r="K55" s="625"/>
      <c r="L55" s="625"/>
      <c r="M55" s="625"/>
      <c r="N55" s="625"/>
      <c r="O55" s="625"/>
      <c r="P55" s="625"/>
      <c r="Q55" s="625"/>
      <c r="R55" s="625"/>
      <c r="S55" s="625"/>
      <c r="U55" s="169"/>
      <c r="V55" s="169"/>
      <c r="W55" s="169"/>
      <c r="X55" s="169"/>
      <c r="Y55" s="169"/>
      <c r="Z55" s="169"/>
    </row>
    <row r="56" spans="1:26" ht="15" customHeight="1" x14ac:dyDescent="0.3">
      <c r="A56" s="365"/>
      <c r="B56" s="365"/>
      <c r="C56" s="366">
        <f>C52+C28</f>
        <v>15</v>
      </c>
      <c r="D56" s="366">
        <f>D52+D28</f>
        <v>31</v>
      </c>
      <c r="E56" s="366">
        <v>1</v>
      </c>
      <c r="F56" s="366">
        <f t="shared" ref="F56:S56" si="14">F52+F28</f>
        <v>0</v>
      </c>
      <c r="G56" s="366">
        <f t="shared" si="14"/>
        <v>180</v>
      </c>
      <c r="H56" s="366">
        <f t="shared" si="14"/>
        <v>5400</v>
      </c>
      <c r="I56" s="366">
        <f t="shared" si="14"/>
        <v>1715</v>
      </c>
      <c r="J56" s="366">
        <f t="shared" si="14"/>
        <v>496</v>
      </c>
      <c r="K56" s="366">
        <f t="shared" si="14"/>
        <v>0</v>
      </c>
      <c r="L56" s="366">
        <f t="shared" si="14"/>
        <v>1263</v>
      </c>
      <c r="M56" s="366">
        <f t="shared" si="14"/>
        <v>3205</v>
      </c>
      <c r="N56" s="366">
        <f t="shared" si="14"/>
        <v>28</v>
      </c>
      <c r="O56" s="366">
        <f t="shared" si="14"/>
        <v>25</v>
      </c>
      <c r="P56" s="366">
        <f t="shared" si="14"/>
        <v>21</v>
      </c>
      <c r="Q56" s="366">
        <f t="shared" si="14"/>
        <v>21</v>
      </c>
      <c r="R56" s="366">
        <f t="shared" si="14"/>
        <v>19</v>
      </c>
      <c r="S56" s="366">
        <f t="shared" si="14"/>
        <v>18</v>
      </c>
      <c r="U56" s="119"/>
      <c r="V56" s="119"/>
      <c r="W56" s="119"/>
      <c r="X56" s="119"/>
      <c r="Y56" s="119"/>
      <c r="Z56" s="119"/>
    </row>
    <row r="57" spans="1:26" ht="14.25" customHeight="1" x14ac:dyDescent="0.3">
      <c r="A57" s="365"/>
      <c r="B57" s="365"/>
      <c r="C57" s="626" t="s">
        <v>189</v>
      </c>
      <c r="D57" s="626"/>
      <c r="E57" s="626"/>
      <c r="F57" s="626"/>
      <c r="G57" s="626"/>
      <c r="H57" s="626"/>
      <c r="I57" s="626"/>
      <c r="J57" s="626"/>
      <c r="K57" s="626"/>
      <c r="L57" s="626"/>
      <c r="M57" s="367"/>
      <c r="N57" s="368">
        <v>22</v>
      </c>
      <c r="O57" s="369">
        <v>22</v>
      </c>
      <c r="P57" s="370">
        <v>21</v>
      </c>
      <c r="Q57" s="371">
        <v>21</v>
      </c>
      <c r="R57" s="372">
        <v>20</v>
      </c>
      <c r="S57" s="373">
        <v>20</v>
      </c>
      <c r="U57" s="119"/>
      <c r="V57" s="119"/>
      <c r="W57" s="119"/>
      <c r="X57" s="119"/>
      <c r="Y57" s="119"/>
      <c r="Z57" s="119"/>
    </row>
    <row r="58" spans="1:26" ht="15" customHeight="1" x14ac:dyDescent="0.3">
      <c r="A58" s="365"/>
      <c r="B58" s="365"/>
      <c r="C58" s="619" t="s">
        <v>190</v>
      </c>
      <c r="D58" s="619"/>
      <c r="E58" s="619"/>
      <c r="F58" s="619"/>
      <c r="G58" s="619"/>
      <c r="H58" s="619"/>
      <c r="I58" s="619"/>
      <c r="J58" s="619"/>
      <c r="K58" s="619"/>
      <c r="L58" s="619"/>
      <c r="M58" s="374"/>
      <c r="N58" s="375"/>
      <c r="O58" s="376">
        <v>3</v>
      </c>
      <c r="P58" s="377">
        <v>1</v>
      </c>
      <c r="Q58" s="378">
        <v>4</v>
      </c>
      <c r="R58" s="643">
        <v>0</v>
      </c>
      <c r="S58" s="645">
        <v>3</v>
      </c>
      <c r="U58" s="169"/>
      <c r="V58" s="169"/>
      <c r="W58" s="169"/>
      <c r="X58" s="169"/>
      <c r="Y58" s="169"/>
      <c r="Z58" s="169"/>
    </row>
    <row r="59" spans="1:26" ht="14.25" customHeight="1" x14ac:dyDescent="0.3">
      <c r="A59" s="365"/>
      <c r="B59" s="365"/>
      <c r="C59" s="619" t="s">
        <v>191</v>
      </c>
      <c r="D59" s="619"/>
      <c r="E59" s="619"/>
      <c r="F59" s="619"/>
      <c r="G59" s="619"/>
      <c r="H59" s="619"/>
      <c r="I59" s="619"/>
      <c r="J59" s="619"/>
      <c r="K59" s="619"/>
      <c r="L59" s="619"/>
      <c r="M59" s="374"/>
      <c r="N59" s="375">
        <v>10</v>
      </c>
      <c r="O59" s="376">
        <v>9</v>
      </c>
      <c r="P59" s="377">
        <v>8</v>
      </c>
      <c r="Q59" s="378">
        <v>6</v>
      </c>
      <c r="R59" s="643">
        <v>9</v>
      </c>
      <c r="S59" s="378">
        <v>3</v>
      </c>
      <c r="U59" s="379">
        <f t="shared" ref="U59" si="15">SUM(U11:U58)</f>
        <v>30</v>
      </c>
      <c r="V59" s="379">
        <f t="shared" ref="V59" si="16">SUM(V11:V58)</f>
        <v>30</v>
      </c>
      <c r="W59" s="379">
        <f t="shared" ref="W59" si="17">SUM(W11:W58)</f>
        <v>30</v>
      </c>
      <c r="X59" s="379">
        <f t="shared" ref="X59" si="18">SUM(X11:X58)</f>
        <v>30</v>
      </c>
      <c r="Y59" s="379">
        <f t="shared" ref="Y59" si="19">SUM(Y11:Y58)</f>
        <v>30</v>
      </c>
      <c r="Z59" s="379">
        <f t="shared" ref="Z59" si="20">SUM(Z11:Z58)</f>
        <v>30</v>
      </c>
    </row>
    <row r="60" spans="1:26" ht="14.25" customHeight="1" x14ac:dyDescent="0.3">
      <c r="A60" s="365"/>
      <c r="B60" s="365"/>
      <c r="C60" s="620" t="s">
        <v>192</v>
      </c>
      <c r="D60" s="620"/>
      <c r="E60" s="620"/>
      <c r="F60" s="620"/>
      <c r="G60" s="620"/>
      <c r="H60" s="620"/>
      <c r="I60" s="620"/>
      <c r="J60" s="620"/>
      <c r="K60" s="620"/>
      <c r="L60" s="620"/>
      <c r="M60" s="374"/>
      <c r="N60" s="380"/>
      <c r="O60" s="381"/>
      <c r="P60" s="382"/>
      <c r="Q60" s="383"/>
      <c r="R60" s="384"/>
      <c r="S60" s="385"/>
      <c r="U60" s="386"/>
      <c r="V60" s="386"/>
      <c r="W60" s="386"/>
      <c r="X60" s="386"/>
      <c r="Y60" s="386"/>
      <c r="Z60" s="386"/>
    </row>
    <row r="61" spans="1:26" ht="15" customHeight="1" x14ac:dyDescent="0.3">
      <c r="A61" s="365"/>
      <c r="B61" s="365"/>
      <c r="C61" s="621" t="s">
        <v>193</v>
      </c>
      <c r="D61" s="621"/>
      <c r="E61" s="621"/>
      <c r="F61" s="621"/>
      <c r="G61" s="621"/>
      <c r="H61" s="621"/>
      <c r="I61" s="621"/>
      <c r="J61" s="621"/>
      <c r="K61" s="621"/>
      <c r="L61" s="621"/>
      <c r="M61" s="387"/>
      <c r="N61" s="388"/>
      <c r="O61" s="389"/>
      <c r="P61" s="390"/>
      <c r="Q61" s="391"/>
      <c r="R61" s="392"/>
      <c r="S61" s="393">
        <v>1</v>
      </c>
      <c r="U61" s="386"/>
      <c r="V61" s="386"/>
      <c r="W61" s="386"/>
      <c r="X61" s="386"/>
      <c r="Y61" s="386"/>
      <c r="Z61" s="386"/>
    </row>
    <row r="62" spans="1:26" ht="8.25" customHeight="1" x14ac:dyDescent="0.3">
      <c r="U62" s="386"/>
      <c r="V62" s="386"/>
      <c r="W62" s="386"/>
      <c r="X62" s="386"/>
      <c r="Y62" s="386"/>
      <c r="Z62" s="386"/>
    </row>
    <row r="63" spans="1:26" s="1" customFormat="1" ht="15" customHeight="1" x14ac:dyDescent="0.3">
      <c r="A63" s="394"/>
      <c r="B63" s="394"/>
      <c r="C63" s="395"/>
      <c r="D63" s="12"/>
      <c r="H63" s="394"/>
      <c r="I63" s="394"/>
      <c r="J63" s="394"/>
      <c r="K63" s="396" t="s">
        <v>194</v>
      </c>
      <c r="L63" s="5"/>
      <c r="M63" s="5"/>
      <c r="R63" s="394"/>
      <c r="S63" s="7"/>
      <c r="U63" s="386"/>
      <c r="V63" s="386"/>
      <c r="W63" s="386"/>
      <c r="X63" s="386"/>
      <c r="Y63" s="386"/>
      <c r="Z63" s="386"/>
    </row>
    <row r="64" spans="1:26" s="1" customFormat="1" ht="15" customHeight="1" x14ac:dyDescent="0.3">
      <c r="A64" s="394"/>
      <c r="B64" s="394"/>
      <c r="C64" s="397"/>
      <c r="D64" s="397"/>
      <c r="E64" s="397"/>
      <c r="G64" s="394"/>
      <c r="H64" s="394"/>
      <c r="J64" s="394"/>
      <c r="K64" s="395" t="s">
        <v>195</v>
      </c>
      <c r="R64" s="394"/>
      <c r="S64" s="7"/>
      <c r="U64" s="88"/>
      <c r="V64" s="88"/>
      <c r="W64" s="88"/>
      <c r="X64" s="88"/>
      <c r="Y64" s="88"/>
      <c r="Z64" s="88"/>
    </row>
    <row r="65" spans="1:26" s="1" customFormat="1" ht="15" customHeight="1" x14ac:dyDescent="0.3">
      <c r="A65" s="394"/>
      <c r="B65" s="397" t="s">
        <v>196</v>
      </c>
      <c r="C65" s="396" t="s">
        <v>194</v>
      </c>
      <c r="D65" s="5"/>
      <c r="E65" s="5"/>
      <c r="G65" s="394"/>
      <c r="H65" s="394"/>
      <c r="I65" s="394"/>
      <c r="J65" s="394"/>
      <c r="K65" s="395" t="s">
        <v>197</v>
      </c>
      <c r="R65" s="394"/>
      <c r="S65" s="7"/>
      <c r="U65" s="88"/>
      <c r="V65" s="88"/>
      <c r="W65" s="88"/>
      <c r="X65" s="88"/>
      <c r="Y65" s="88"/>
      <c r="Z65" s="88"/>
    </row>
    <row r="66" spans="1:26" s="1" customFormat="1" ht="15" customHeight="1" x14ac:dyDescent="0.3">
      <c r="A66" s="394"/>
      <c r="B66" s="1" t="s">
        <v>198</v>
      </c>
      <c r="C66" s="395" t="s">
        <v>199</v>
      </c>
      <c r="G66" s="398"/>
      <c r="H66" s="394"/>
      <c r="I66" s="394"/>
      <c r="J66" s="394"/>
      <c r="K66" s="12" t="s">
        <v>200</v>
      </c>
      <c r="R66" s="394"/>
      <c r="S66" s="7"/>
      <c r="U66" s="88"/>
      <c r="V66" s="88"/>
      <c r="W66" s="88"/>
      <c r="X66" s="88"/>
      <c r="Y66" s="88"/>
      <c r="Z66" s="88"/>
    </row>
    <row r="67" spans="1:26" s="1" customFormat="1" ht="15" customHeight="1" x14ac:dyDescent="0.3">
      <c r="A67" s="394"/>
      <c r="B67" s="1" t="s">
        <v>201</v>
      </c>
      <c r="C67" s="397" t="s">
        <v>202</v>
      </c>
      <c r="G67" s="394"/>
      <c r="H67" s="394"/>
      <c r="I67" s="394"/>
      <c r="J67" s="394"/>
      <c r="K67" s="1" t="s">
        <v>203</v>
      </c>
      <c r="R67" s="394"/>
      <c r="S67" s="7"/>
      <c r="U67" s="88"/>
      <c r="V67" s="88"/>
      <c r="W67" s="88"/>
      <c r="X67" s="88"/>
      <c r="Y67" s="88"/>
      <c r="Z67" s="88"/>
    </row>
    <row r="68" spans="1:26" s="1" customFormat="1" ht="15" customHeight="1" x14ac:dyDescent="0.3">
      <c r="A68" s="394"/>
      <c r="B68" s="394"/>
      <c r="C68" s="1" t="s">
        <v>204</v>
      </c>
      <c r="G68" s="394"/>
      <c r="H68" s="394"/>
      <c r="I68" s="394"/>
      <c r="J68" s="394"/>
      <c r="R68" s="394"/>
      <c r="S68" s="7"/>
      <c r="U68" s="88"/>
      <c r="V68" s="88"/>
      <c r="W68" s="88"/>
      <c r="X68" s="88"/>
      <c r="Y68" s="88"/>
      <c r="Z68" s="88"/>
    </row>
    <row r="69" spans="1:26" s="1" customFormat="1" ht="15" customHeight="1" x14ac:dyDescent="0.3">
      <c r="A69" s="394"/>
      <c r="B69" s="396" t="s">
        <v>194</v>
      </c>
      <c r="C69" s="397" t="s">
        <v>205</v>
      </c>
      <c r="G69" s="12"/>
      <c r="H69" s="394"/>
      <c r="I69" s="394"/>
      <c r="J69" s="394"/>
      <c r="K69" s="396" t="s">
        <v>194</v>
      </c>
      <c r="L69" s="5"/>
      <c r="M69" s="8"/>
      <c r="N69" s="12"/>
      <c r="O69" s="12"/>
      <c r="R69" s="394"/>
      <c r="S69" s="7"/>
      <c r="U69" s="88"/>
      <c r="V69" s="88"/>
      <c r="W69" s="88"/>
      <c r="X69" s="88"/>
      <c r="Y69" s="88"/>
      <c r="Z69" s="88"/>
    </row>
    <row r="70" spans="1:26" s="1" customFormat="1" ht="15" customHeight="1" x14ac:dyDescent="0.3">
      <c r="A70" s="394"/>
      <c r="B70" s="395" t="s">
        <v>206</v>
      </c>
      <c r="C70" s="397"/>
      <c r="D70" s="397"/>
      <c r="G70" s="12"/>
      <c r="H70" s="394"/>
      <c r="I70" s="394"/>
      <c r="J70" s="394"/>
      <c r="K70" s="395" t="s">
        <v>207</v>
      </c>
      <c r="L70" s="12"/>
      <c r="M70" s="12"/>
      <c r="N70" s="12"/>
      <c r="O70" s="12"/>
      <c r="P70" s="399"/>
      <c r="R70" s="394"/>
      <c r="S70" s="7"/>
      <c r="U70" s="88"/>
      <c r="V70" s="88"/>
      <c r="W70" s="88"/>
      <c r="X70" s="88"/>
      <c r="Y70" s="88"/>
      <c r="Z70" s="88"/>
    </row>
    <row r="71" spans="1:26" s="1" customFormat="1" ht="15" customHeight="1" x14ac:dyDescent="0.3">
      <c r="A71" s="394"/>
      <c r="B71" s="397" t="s">
        <v>208</v>
      </c>
      <c r="C71" s="397"/>
      <c r="G71" s="394"/>
      <c r="H71" s="394"/>
      <c r="I71" s="394"/>
      <c r="J71" s="394"/>
      <c r="K71" s="12"/>
      <c r="L71" s="12"/>
      <c r="M71" s="12"/>
      <c r="N71" s="12"/>
      <c r="O71" s="12"/>
      <c r="P71" s="399"/>
      <c r="R71" s="394"/>
      <c r="S71" s="7"/>
      <c r="U71" s="400"/>
      <c r="V71" s="400"/>
      <c r="W71" s="400"/>
      <c r="X71" s="400"/>
      <c r="Y71" s="400"/>
      <c r="Z71" s="400"/>
    </row>
    <row r="72" spans="1:26" s="1" customFormat="1" ht="15" customHeight="1" x14ac:dyDescent="0.3">
      <c r="A72" s="394"/>
      <c r="B72" s="1" t="s">
        <v>209</v>
      </c>
      <c r="C72" s="401"/>
      <c r="D72" s="7"/>
      <c r="E72" s="7"/>
      <c r="G72" s="398"/>
      <c r="H72" s="394"/>
      <c r="I72" s="394"/>
      <c r="J72" s="394"/>
      <c r="K72" s="1" t="s">
        <v>210</v>
      </c>
      <c r="L72" s="12"/>
      <c r="M72" s="12"/>
      <c r="N72" s="12"/>
      <c r="O72" s="12"/>
      <c r="P72" s="399"/>
      <c r="R72" s="394"/>
      <c r="S72" s="7"/>
      <c r="U72" s="400"/>
      <c r="V72" s="400"/>
      <c r="W72" s="400"/>
      <c r="X72" s="400"/>
      <c r="Y72" s="400"/>
      <c r="Z72" s="400"/>
    </row>
    <row r="73" spans="1:26" s="1" customFormat="1" ht="15" customHeight="1" x14ac:dyDescent="0.3">
      <c r="B73" s="1" t="s">
        <v>211</v>
      </c>
      <c r="K73" s="1" t="s">
        <v>203</v>
      </c>
      <c r="R73" s="394"/>
      <c r="S73" s="7"/>
      <c r="U73" s="400"/>
      <c r="V73" s="400"/>
      <c r="W73" s="400"/>
      <c r="X73" s="400"/>
      <c r="Y73" s="400"/>
      <c r="Z73" s="400"/>
    </row>
    <row r="74" spans="1:26" s="1" customFormat="1" ht="15" customHeight="1" x14ac:dyDescent="0.3">
      <c r="S74" s="7"/>
      <c r="U74" s="400"/>
      <c r="V74" s="400"/>
      <c r="W74" s="400"/>
      <c r="X74" s="400"/>
      <c r="Y74" s="400"/>
      <c r="Z74" s="400"/>
    </row>
    <row r="75" spans="1:26" ht="15" customHeight="1" x14ac:dyDescent="0.3">
      <c r="U75" s="400"/>
      <c r="V75" s="400"/>
      <c r="W75" s="400"/>
      <c r="X75" s="400"/>
      <c r="Y75" s="400"/>
      <c r="Z75" s="400"/>
    </row>
    <row r="76" spans="1:26" ht="15" customHeight="1" x14ac:dyDescent="0.3">
      <c r="U76" s="400"/>
      <c r="V76" s="400"/>
      <c r="W76" s="400"/>
      <c r="X76" s="400"/>
      <c r="Y76" s="400"/>
      <c r="Z76" s="400"/>
    </row>
    <row r="77" spans="1:26" ht="15" customHeight="1" x14ac:dyDescent="0.3">
      <c r="U77" s="400"/>
      <c r="V77" s="400"/>
      <c r="W77" s="400"/>
      <c r="X77" s="400"/>
      <c r="Y77" s="400"/>
      <c r="Z77" s="400"/>
    </row>
    <row r="78" spans="1:26" ht="15" customHeight="1" x14ac:dyDescent="0.3">
      <c r="U78" s="88"/>
      <c r="V78" s="88"/>
      <c r="W78" s="88"/>
      <c r="X78" s="88"/>
      <c r="Y78" s="88"/>
      <c r="Z78" s="88"/>
    </row>
  </sheetData>
  <mergeCells count="44">
    <mergeCell ref="C58:L58"/>
    <mergeCell ref="C59:L59"/>
    <mergeCell ref="C60:L60"/>
    <mergeCell ref="C61:L61"/>
    <mergeCell ref="A52:B52"/>
    <mergeCell ref="A53:B53"/>
    <mergeCell ref="A54:B54"/>
    <mergeCell ref="C55:S55"/>
    <mergeCell ref="C57:L57"/>
    <mergeCell ref="A29:S29"/>
    <mergeCell ref="A30:S30"/>
    <mergeCell ref="A45:B45"/>
    <mergeCell ref="A46:S46"/>
    <mergeCell ref="B48:B51"/>
    <mergeCell ref="A9:S9"/>
    <mergeCell ref="A10:S10"/>
    <mergeCell ref="A24:B24"/>
    <mergeCell ref="A25:S25"/>
    <mergeCell ref="A28:B28"/>
    <mergeCell ref="E4:E7"/>
    <mergeCell ref="F4:F7"/>
    <mergeCell ref="I4:I7"/>
    <mergeCell ref="J4:L4"/>
    <mergeCell ref="N4:S4"/>
    <mergeCell ref="J5:J7"/>
    <mergeCell ref="K5:K7"/>
    <mergeCell ref="L5:L7"/>
    <mergeCell ref="N6:S6"/>
    <mergeCell ref="A1:S1"/>
    <mergeCell ref="A2:A7"/>
    <mergeCell ref="B2:B7"/>
    <mergeCell ref="C2:F2"/>
    <mergeCell ref="G2:G7"/>
    <mergeCell ref="H2:M2"/>
    <mergeCell ref="N2:S2"/>
    <mergeCell ref="C3:C7"/>
    <mergeCell ref="D3:D7"/>
    <mergeCell ref="E3:F3"/>
    <mergeCell ref="H3:H7"/>
    <mergeCell ref="I3:L3"/>
    <mergeCell ref="M3:M7"/>
    <mergeCell ref="N3:O3"/>
    <mergeCell ref="P3:Q3"/>
    <mergeCell ref="R3:S3"/>
  </mergeCells>
  <pageMargins left="0.40972222222222199" right="0.15972222222222199" top="0.49027777777777798" bottom="0.15" header="0.511811023622047" footer="0.511811023622047"/>
  <pageSetup paperSize="9" scale="80" orientation="landscape" horizontalDpi="300" verticalDpi="300"/>
  <rowBreaks count="1" manualBreakCount="1">
    <brk id="28" max="16383" man="1"/>
  </rowBreaks>
  <colBreaks count="1" manualBreakCount="1">
    <brk id="19" max="1048575" man="1"/>
  </colBreak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7"/>
  <sheetViews>
    <sheetView zoomScale="77" zoomScaleNormal="77" workbookViewId="0">
      <selection activeCell="N27" sqref="N27"/>
    </sheetView>
  </sheetViews>
  <sheetFormatPr defaultColWidth="9.109375" defaultRowHeight="14.4" x14ac:dyDescent="0.3"/>
  <cols>
    <col min="1" max="1" width="9.109375" style="365"/>
    <col min="2" max="2" width="31.33203125" style="365" customWidth="1"/>
    <col min="3" max="3" width="5" style="365" customWidth="1"/>
    <col min="4" max="4" width="5.44140625" style="365" customWidth="1"/>
    <col min="5" max="5" width="5" style="365" customWidth="1"/>
    <col min="6" max="7" width="4.109375" style="365" customWidth="1"/>
    <col min="8" max="8" width="5.33203125" style="365" customWidth="1"/>
    <col min="9" max="9" width="5" style="365" customWidth="1"/>
    <col min="10" max="10" width="4" style="365" customWidth="1"/>
    <col min="11" max="11" width="24.33203125" style="365" customWidth="1"/>
    <col min="12" max="12" width="6" style="365" customWidth="1"/>
    <col min="13" max="13" width="8.109375" style="365" customWidth="1"/>
    <col min="14" max="14" width="21.44140625" style="402" customWidth="1"/>
    <col min="15" max="15" width="16.44140625" style="403" customWidth="1"/>
    <col min="16" max="16" width="14.33203125" style="402" customWidth="1"/>
    <col min="17" max="257" width="9.109375" style="365"/>
  </cols>
  <sheetData>
    <row r="1" spans="1:83" ht="14.25" customHeight="1" x14ac:dyDescent="0.3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404"/>
      <c r="O1" s="405"/>
      <c r="P1" s="406" t="s">
        <v>212</v>
      </c>
    </row>
    <row r="2" spans="1:83" s="409" customFormat="1" ht="18" customHeight="1" x14ac:dyDescent="0.3">
      <c r="A2" s="407"/>
      <c r="B2" s="407"/>
      <c r="C2" s="408" t="s">
        <v>213</v>
      </c>
      <c r="D2" s="407"/>
      <c r="F2" s="407"/>
      <c r="G2" s="407"/>
      <c r="H2" s="407"/>
      <c r="I2" s="407"/>
      <c r="J2" s="407"/>
      <c r="K2" s="407"/>
      <c r="L2" s="407"/>
      <c r="M2" s="407"/>
      <c r="N2" s="404"/>
      <c r="O2" s="405"/>
      <c r="P2" s="404"/>
    </row>
    <row r="3" spans="1:83" ht="15" customHeight="1" x14ac:dyDescent="0.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404"/>
      <c r="O3" s="405"/>
      <c r="P3" s="404"/>
    </row>
    <row r="4" spans="1:83" ht="12.75" customHeight="1" x14ac:dyDescent="0.3">
      <c r="A4" s="627" t="s">
        <v>86</v>
      </c>
      <c r="B4" s="628" t="s">
        <v>87</v>
      </c>
      <c r="C4" s="629" t="s">
        <v>89</v>
      </c>
      <c r="D4" s="630" t="s">
        <v>90</v>
      </c>
      <c r="E4" s="630"/>
      <c r="F4" s="630"/>
      <c r="G4" s="630"/>
      <c r="H4" s="630"/>
      <c r="I4" s="630"/>
      <c r="J4" s="631" t="s">
        <v>214</v>
      </c>
      <c r="K4" s="640" t="s">
        <v>215</v>
      </c>
      <c r="L4" s="631" t="s">
        <v>216</v>
      </c>
      <c r="M4" s="640" t="s">
        <v>217</v>
      </c>
      <c r="N4" s="634" t="s">
        <v>218</v>
      </c>
      <c r="O4" s="634" t="s">
        <v>219</v>
      </c>
      <c r="P4" s="634" t="s">
        <v>220</v>
      </c>
    </row>
    <row r="5" spans="1:83" ht="12.75" customHeight="1" x14ac:dyDescent="0.3">
      <c r="A5" s="627"/>
      <c r="B5" s="628"/>
      <c r="C5" s="629"/>
      <c r="D5" s="635" t="s">
        <v>95</v>
      </c>
      <c r="E5" s="636" t="s">
        <v>96</v>
      </c>
      <c r="F5" s="636"/>
      <c r="G5" s="636"/>
      <c r="H5" s="636"/>
      <c r="I5" s="637" t="s">
        <v>97</v>
      </c>
      <c r="J5" s="631"/>
      <c r="K5" s="631"/>
      <c r="L5" s="631"/>
      <c r="M5" s="631"/>
      <c r="N5" s="631"/>
      <c r="O5" s="631"/>
      <c r="P5" s="631"/>
    </row>
    <row r="6" spans="1:83" ht="14.25" customHeight="1" x14ac:dyDescent="0.3">
      <c r="A6" s="627"/>
      <c r="B6" s="628"/>
      <c r="C6" s="629"/>
      <c r="D6" s="635"/>
      <c r="E6" s="638" t="s">
        <v>103</v>
      </c>
      <c r="F6" s="636" t="s">
        <v>104</v>
      </c>
      <c r="G6" s="636"/>
      <c r="H6" s="636"/>
      <c r="I6" s="637"/>
      <c r="J6" s="631"/>
      <c r="K6" s="631"/>
      <c r="L6" s="631"/>
      <c r="M6" s="631"/>
      <c r="N6" s="631"/>
      <c r="O6" s="631"/>
      <c r="P6" s="631"/>
    </row>
    <row r="7" spans="1:83" ht="22.5" customHeight="1" x14ac:dyDescent="0.3">
      <c r="A7" s="627"/>
      <c r="B7" s="628"/>
      <c r="C7" s="629"/>
      <c r="D7" s="635"/>
      <c r="E7" s="638"/>
      <c r="F7" s="638" t="s">
        <v>106</v>
      </c>
      <c r="G7" s="638" t="s">
        <v>107</v>
      </c>
      <c r="H7" s="639" t="s">
        <v>108</v>
      </c>
      <c r="I7" s="637"/>
      <c r="J7" s="631"/>
      <c r="K7" s="631"/>
      <c r="L7" s="631"/>
      <c r="M7" s="631"/>
      <c r="N7" s="631"/>
      <c r="O7" s="631"/>
      <c r="P7" s="631"/>
    </row>
    <row r="8" spans="1:83" ht="20.25" customHeight="1" x14ac:dyDescent="0.3">
      <c r="A8" s="627"/>
      <c r="B8" s="628"/>
      <c r="C8" s="629"/>
      <c r="D8" s="635"/>
      <c r="E8" s="638"/>
      <c r="F8" s="638"/>
      <c r="G8" s="638"/>
      <c r="H8" s="639"/>
      <c r="I8" s="637"/>
      <c r="J8" s="631"/>
      <c r="K8" s="631"/>
      <c r="L8" s="631"/>
      <c r="M8" s="631"/>
      <c r="N8" s="631"/>
      <c r="O8" s="631"/>
      <c r="P8" s="631"/>
    </row>
    <row r="9" spans="1:83" ht="21" customHeight="1" x14ac:dyDescent="0.3">
      <c r="A9" s="627"/>
      <c r="B9" s="628"/>
      <c r="C9" s="629"/>
      <c r="D9" s="635"/>
      <c r="E9" s="638"/>
      <c r="F9" s="638"/>
      <c r="G9" s="638"/>
      <c r="H9" s="639"/>
      <c r="I9" s="637"/>
      <c r="J9" s="631"/>
      <c r="K9" s="631"/>
      <c r="L9" s="631"/>
      <c r="M9" s="631"/>
      <c r="N9" s="631"/>
      <c r="O9" s="631"/>
      <c r="P9" s="631"/>
    </row>
    <row r="10" spans="1:83" ht="16.5" customHeight="1" x14ac:dyDescent="0.3">
      <c r="A10" s="632" t="s">
        <v>221</v>
      </c>
      <c r="B10" s="632"/>
      <c r="C10" s="632"/>
      <c r="D10" s="632"/>
      <c r="E10" s="632"/>
      <c r="F10" s="632"/>
      <c r="G10" s="632"/>
      <c r="H10" s="632"/>
      <c r="I10" s="632"/>
      <c r="J10" s="632"/>
      <c r="K10" s="632"/>
      <c r="L10" s="632"/>
      <c r="M10" s="632"/>
      <c r="N10" s="632"/>
      <c r="O10" s="632"/>
      <c r="P10" s="632"/>
    </row>
    <row r="11" spans="1:83" s="426" customFormat="1" ht="34.5" customHeight="1" x14ac:dyDescent="0.3">
      <c r="A11" s="410" t="s">
        <v>222</v>
      </c>
      <c r="B11" s="411" t="s">
        <v>223</v>
      </c>
      <c r="C11" s="412">
        <v>5</v>
      </c>
      <c r="D11" s="413">
        <v>150</v>
      </c>
      <c r="E11" s="414">
        <v>60</v>
      </c>
      <c r="F11" s="415">
        <v>40</v>
      </c>
      <c r="G11" s="416"/>
      <c r="H11" s="417">
        <v>20</v>
      </c>
      <c r="I11" s="418">
        <v>90</v>
      </c>
      <c r="J11" s="419" t="s">
        <v>224</v>
      </c>
      <c r="K11" s="420" t="s">
        <v>225</v>
      </c>
      <c r="L11" s="421" t="s">
        <v>226</v>
      </c>
      <c r="M11" s="422" t="s">
        <v>227</v>
      </c>
      <c r="N11" s="423" t="s">
        <v>228</v>
      </c>
      <c r="O11" s="424"/>
      <c r="P11" s="425" t="s">
        <v>229</v>
      </c>
      <c r="Q11" s="365"/>
    </row>
    <row r="12" spans="1:83" s="426" customFormat="1" ht="34.5" customHeight="1" x14ac:dyDescent="0.3">
      <c r="A12" s="427" t="s">
        <v>230</v>
      </c>
      <c r="B12" s="428" t="s">
        <v>231</v>
      </c>
      <c r="C12" s="429">
        <v>5</v>
      </c>
      <c r="D12" s="430">
        <v>150</v>
      </c>
      <c r="E12" s="431">
        <v>60</v>
      </c>
      <c r="F12" s="432">
        <v>40</v>
      </c>
      <c r="G12" s="433"/>
      <c r="H12" s="434">
        <v>20</v>
      </c>
      <c r="I12" s="435">
        <v>90</v>
      </c>
      <c r="J12" s="436" t="s">
        <v>224</v>
      </c>
      <c r="K12" s="437" t="s">
        <v>225</v>
      </c>
      <c r="L12" s="438" t="s">
        <v>226</v>
      </c>
      <c r="M12" s="439" t="s">
        <v>227</v>
      </c>
      <c r="N12" s="440" t="s">
        <v>232</v>
      </c>
      <c r="O12" s="441"/>
      <c r="P12" s="442" t="s">
        <v>229</v>
      </c>
      <c r="Q12" s="365"/>
    </row>
    <row r="13" spans="1:83" s="426" customFormat="1" ht="34.5" customHeight="1" x14ac:dyDescent="0.3">
      <c r="A13" s="443" t="s">
        <v>233</v>
      </c>
      <c r="B13" s="444" t="s">
        <v>234</v>
      </c>
      <c r="C13" s="445">
        <v>5</v>
      </c>
      <c r="D13" s="446">
        <v>150</v>
      </c>
      <c r="E13" s="447">
        <v>60</v>
      </c>
      <c r="F13" s="448">
        <v>40</v>
      </c>
      <c r="G13" s="449"/>
      <c r="H13" s="450">
        <v>20</v>
      </c>
      <c r="I13" s="451">
        <v>90</v>
      </c>
      <c r="J13" s="452" t="s">
        <v>224</v>
      </c>
      <c r="K13" s="453" t="s">
        <v>225</v>
      </c>
      <c r="L13" s="454" t="s">
        <v>226</v>
      </c>
      <c r="M13" s="455" t="s">
        <v>227</v>
      </c>
      <c r="N13" s="456" t="s">
        <v>235</v>
      </c>
      <c r="O13" s="457"/>
      <c r="P13" s="458" t="s">
        <v>229</v>
      </c>
      <c r="Q13" s="365"/>
    </row>
    <row r="14" spans="1:83" ht="16.5" customHeight="1" x14ac:dyDescent="0.3">
      <c r="A14" s="633" t="s">
        <v>236</v>
      </c>
      <c r="B14" s="633"/>
      <c r="C14" s="633"/>
      <c r="D14" s="633"/>
      <c r="E14" s="633"/>
      <c r="F14" s="633"/>
      <c r="G14" s="633"/>
      <c r="H14" s="633"/>
      <c r="I14" s="633"/>
      <c r="J14" s="633"/>
      <c r="K14" s="633"/>
      <c r="L14" s="633"/>
      <c r="M14" s="633"/>
      <c r="N14" s="633"/>
      <c r="O14" s="633"/>
      <c r="P14" s="633"/>
    </row>
    <row r="15" spans="1:83" s="469" customFormat="1" ht="30" customHeight="1" x14ac:dyDescent="0.3">
      <c r="A15" s="118" t="s">
        <v>237</v>
      </c>
      <c r="B15" s="459" t="s">
        <v>238</v>
      </c>
      <c r="C15" s="460">
        <v>5</v>
      </c>
      <c r="D15" s="432">
        <f>C15*30</f>
        <v>150</v>
      </c>
      <c r="E15" s="461">
        <v>60</v>
      </c>
      <c r="F15" s="432">
        <v>40</v>
      </c>
      <c r="G15" s="433"/>
      <c r="H15" s="432">
        <v>20</v>
      </c>
      <c r="I15" s="462">
        <f>D15-E15</f>
        <v>90</v>
      </c>
      <c r="J15" s="416" t="s">
        <v>224</v>
      </c>
      <c r="K15" s="463" t="s">
        <v>225</v>
      </c>
      <c r="L15" s="421" t="s">
        <v>226</v>
      </c>
      <c r="M15" s="464" t="s">
        <v>227</v>
      </c>
      <c r="N15" s="465" t="s">
        <v>239</v>
      </c>
      <c r="O15" s="466"/>
      <c r="P15" s="467" t="s">
        <v>240</v>
      </c>
      <c r="Q15" s="365"/>
      <c r="R15" s="397"/>
      <c r="S15" s="397"/>
      <c r="T15" s="397"/>
      <c r="U15" s="397"/>
      <c r="V15" s="397"/>
      <c r="W15" s="397"/>
      <c r="X15" s="397"/>
      <c r="Y15" s="397"/>
      <c r="Z15" s="397"/>
      <c r="AA15" s="397"/>
      <c r="AB15" s="397"/>
      <c r="AC15" s="397"/>
      <c r="AD15" s="397"/>
      <c r="AE15" s="397"/>
      <c r="AF15" s="397"/>
      <c r="AG15" s="397"/>
      <c r="AH15" s="397"/>
      <c r="AI15" s="397"/>
      <c r="AJ15" s="397"/>
      <c r="AK15" s="397"/>
      <c r="AL15" s="397"/>
      <c r="AM15" s="397"/>
      <c r="AN15" s="397"/>
      <c r="AO15" s="397"/>
      <c r="AP15" s="397"/>
      <c r="AQ15" s="397"/>
      <c r="AR15" s="397"/>
      <c r="AS15" s="397"/>
      <c r="AT15" s="397"/>
      <c r="AU15" s="397"/>
      <c r="AV15" s="397"/>
      <c r="AW15" s="397"/>
      <c r="AX15" s="397"/>
      <c r="AY15" s="397"/>
      <c r="AZ15" s="397"/>
      <c r="BA15" s="397"/>
      <c r="BB15" s="397"/>
      <c r="BC15" s="397"/>
      <c r="BD15" s="397"/>
      <c r="BE15" s="397"/>
      <c r="BF15" s="397"/>
      <c r="BG15" s="397"/>
      <c r="BH15" s="397"/>
      <c r="BI15" s="397"/>
      <c r="BJ15" s="397"/>
      <c r="BK15" s="397"/>
      <c r="BL15" s="397"/>
      <c r="BM15" s="397"/>
      <c r="BN15" s="397"/>
      <c r="BO15" s="397"/>
      <c r="BP15" s="397"/>
      <c r="BQ15" s="397"/>
      <c r="BR15" s="397"/>
      <c r="BS15" s="397"/>
      <c r="BT15" s="468"/>
      <c r="BU15" s="468"/>
      <c r="BV15" s="468"/>
      <c r="BW15" s="468"/>
      <c r="BX15" s="468"/>
      <c r="BY15" s="468"/>
      <c r="BZ15" s="468"/>
      <c r="CA15" s="468"/>
      <c r="CB15" s="468"/>
      <c r="CC15" s="468"/>
      <c r="CD15" s="468"/>
      <c r="CE15" s="468"/>
    </row>
    <row r="16" spans="1:83" s="365" customFormat="1" ht="30" customHeight="1" x14ac:dyDescent="0.3">
      <c r="A16" s="427" t="s">
        <v>241</v>
      </c>
      <c r="B16" s="428" t="s">
        <v>242</v>
      </c>
      <c r="C16" s="429">
        <v>5</v>
      </c>
      <c r="D16" s="470">
        <f>C16*30</f>
        <v>150</v>
      </c>
      <c r="E16" s="431">
        <f>SUM(F16:H16)</f>
        <v>60</v>
      </c>
      <c r="F16" s="471">
        <v>40</v>
      </c>
      <c r="G16" s="471"/>
      <c r="H16" s="472">
        <v>20</v>
      </c>
      <c r="I16" s="435">
        <f>D16-E16</f>
        <v>90</v>
      </c>
      <c r="J16" s="473" t="s">
        <v>224</v>
      </c>
      <c r="K16" s="474" t="s">
        <v>225</v>
      </c>
      <c r="L16" s="475" t="s">
        <v>226</v>
      </c>
      <c r="M16" s="120" t="s">
        <v>227</v>
      </c>
      <c r="N16" s="440" t="s">
        <v>243</v>
      </c>
      <c r="O16" s="476"/>
      <c r="P16" s="477" t="s">
        <v>244</v>
      </c>
    </row>
    <row r="17" spans="1:71" s="468" customFormat="1" ht="30" customHeight="1" x14ac:dyDescent="0.3">
      <c r="A17" s="242" t="s">
        <v>245</v>
      </c>
      <c r="B17" s="478" t="s">
        <v>246</v>
      </c>
      <c r="C17" s="460">
        <v>5</v>
      </c>
      <c r="D17" s="479">
        <f>C17*30</f>
        <v>150</v>
      </c>
      <c r="E17" s="461">
        <v>60</v>
      </c>
      <c r="F17" s="432">
        <v>40</v>
      </c>
      <c r="G17" s="433"/>
      <c r="H17" s="432">
        <v>20</v>
      </c>
      <c r="I17" s="480">
        <f>D17-E17</f>
        <v>90</v>
      </c>
      <c r="J17" s="433" t="s">
        <v>224</v>
      </c>
      <c r="K17" s="474" t="s">
        <v>225</v>
      </c>
      <c r="L17" s="454" t="s">
        <v>226</v>
      </c>
      <c r="M17" s="481" t="s">
        <v>227</v>
      </c>
      <c r="N17" s="482" t="s">
        <v>247</v>
      </c>
      <c r="O17" s="483"/>
      <c r="P17" s="484" t="s">
        <v>244</v>
      </c>
      <c r="Q17" s="426"/>
      <c r="R17" s="397"/>
      <c r="S17" s="397"/>
      <c r="T17" s="397"/>
      <c r="U17" s="397"/>
      <c r="V17" s="397"/>
      <c r="W17" s="397"/>
      <c r="X17" s="397"/>
      <c r="Y17" s="397"/>
      <c r="Z17" s="397"/>
      <c r="AA17" s="397"/>
      <c r="AB17" s="397"/>
      <c r="AC17" s="397"/>
      <c r="AD17" s="397"/>
      <c r="AE17" s="397"/>
      <c r="AF17" s="397"/>
      <c r="AG17" s="397"/>
      <c r="AH17" s="397"/>
      <c r="AI17" s="397"/>
      <c r="AJ17" s="397"/>
      <c r="AK17" s="397"/>
      <c r="AL17" s="397"/>
      <c r="AM17" s="397"/>
      <c r="AN17" s="397"/>
      <c r="AO17" s="397"/>
      <c r="AP17" s="397"/>
      <c r="AQ17" s="397"/>
      <c r="AR17" s="397"/>
      <c r="AS17" s="397"/>
      <c r="AT17" s="397"/>
      <c r="AU17" s="397"/>
      <c r="AV17" s="397"/>
      <c r="AW17" s="397"/>
      <c r="AX17" s="397"/>
      <c r="AY17" s="397"/>
      <c r="AZ17" s="397"/>
      <c r="BA17" s="397"/>
      <c r="BB17" s="397"/>
      <c r="BC17" s="397"/>
      <c r="BD17" s="397"/>
      <c r="BE17" s="397"/>
      <c r="BF17" s="397"/>
      <c r="BG17" s="397"/>
      <c r="BH17" s="397"/>
      <c r="BI17" s="397"/>
      <c r="BJ17" s="397"/>
      <c r="BK17" s="397"/>
      <c r="BL17" s="397"/>
      <c r="BM17" s="397"/>
      <c r="BN17" s="397"/>
      <c r="BO17" s="397"/>
      <c r="BP17" s="397"/>
      <c r="BQ17" s="397"/>
      <c r="BR17" s="397"/>
      <c r="BS17" s="397"/>
    </row>
    <row r="18" spans="1:71" s="365" customFormat="1" ht="30" customHeight="1" x14ac:dyDescent="0.3">
      <c r="A18" s="479" t="s">
        <v>248</v>
      </c>
      <c r="B18" s="485" t="s">
        <v>249</v>
      </c>
      <c r="C18" s="486">
        <v>5</v>
      </c>
      <c r="D18" s="479">
        <v>150</v>
      </c>
      <c r="E18" s="487">
        <v>60</v>
      </c>
      <c r="F18" s="488">
        <v>30</v>
      </c>
      <c r="G18" s="488"/>
      <c r="H18" s="489">
        <v>30</v>
      </c>
      <c r="I18" s="435">
        <v>90</v>
      </c>
      <c r="J18" s="490" t="s">
        <v>224</v>
      </c>
      <c r="K18" s="474" t="s">
        <v>225</v>
      </c>
      <c r="L18" s="475" t="s">
        <v>226</v>
      </c>
      <c r="M18" s="120" t="s">
        <v>227</v>
      </c>
      <c r="N18" s="491" t="s">
        <v>250</v>
      </c>
      <c r="O18" s="476"/>
      <c r="P18" s="492" t="s">
        <v>251</v>
      </c>
      <c r="S18" s="493"/>
    </row>
    <row r="19" spans="1:71" s="365" customFormat="1" ht="30" customHeight="1" x14ac:dyDescent="0.3">
      <c r="A19" s="427" t="s">
        <v>252</v>
      </c>
      <c r="B19" s="428" t="s">
        <v>253</v>
      </c>
      <c r="C19" s="429">
        <v>5</v>
      </c>
      <c r="D19" s="470">
        <f>C19*30</f>
        <v>150</v>
      </c>
      <c r="E19" s="431">
        <f>SUM(F19:H19)</f>
        <v>60</v>
      </c>
      <c r="F19" s="471">
        <v>30</v>
      </c>
      <c r="G19" s="471"/>
      <c r="H19" s="472">
        <v>30</v>
      </c>
      <c r="I19" s="435">
        <f>D19-E19</f>
        <v>90</v>
      </c>
      <c r="J19" s="473" t="s">
        <v>224</v>
      </c>
      <c r="K19" s="474" t="s">
        <v>225</v>
      </c>
      <c r="L19" s="475" t="s">
        <v>226</v>
      </c>
      <c r="M19" s="120" t="s">
        <v>227</v>
      </c>
      <c r="N19" s="440" t="s">
        <v>254</v>
      </c>
      <c r="O19" s="476"/>
      <c r="P19" s="477" t="s">
        <v>251</v>
      </c>
      <c r="Q19" s="397"/>
    </row>
    <row r="20" spans="1:71" s="365" customFormat="1" ht="30" customHeight="1" x14ac:dyDescent="0.3">
      <c r="A20" s="427" t="s">
        <v>255</v>
      </c>
      <c r="B20" s="428" t="s">
        <v>256</v>
      </c>
      <c r="C20" s="429">
        <v>5</v>
      </c>
      <c r="D20" s="430">
        <f>C20*30</f>
        <v>150</v>
      </c>
      <c r="E20" s="431">
        <v>60</v>
      </c>
      <c r="F20" s="471">
        <v>30</v>
      </c>
      <c r="G20" s="471"/>
      <c r="H20" s="472">
        <v>30</v>
      </c>
      <c r="I20" s="435">
        <f>D20-E20</f>
        <v>90</v>
      </c>
      <c r="J20" s="473" t="s">
        <v>224</v>
      </c>
      <c r="K20" s="474" t="s">
        <v>225</v>
      </c>
      <c r="L20" s="475" t="s">
        <v>226</v>
      </c>
      <c r="M20" s="494" t="s">
        <v>227</v>
      </c>
      <c r="N20" s="440" t="s">
        <v>257</v>
      </c>
      <c r="O20" s="495"/>
      <c r="P20" s="496" t="s">
        <v>251</v>
      </c>
    </row>
    <row r="21" spans="1:71" s="365" customFormat="1" ht="30" customHeight="1" x14ac:dyDescent="0.3">
      <c r="A21" s="479" t="s">
        <v>258</v>
      </c>
      <c r="B21" s="497" t="s">
        <v>259</v>
      </c>
      <c r="C21" s="429">
        <v>5</v>
      </c>
      <c r="D21" s="430">
        <f>C21*30</f>
        <v>150</v>
      </c>
      <c r="E21" s="487">
        <v>60</v>
      </c>
      <c r="F21" s="488">
        <v>20</v>
      </c>
      <c r="G21" s="488"/>
      <c r="H21" s="489">
        <v>40</v>
      </c>
      <c r="I21" s="435">
        <f>D21-E21</f>
        <v>90</v>
      </c>
      <c r="J21" s="473" t="s">
        <v>224</v>
      </c>
      <c r="K21" s="474" t="s">
        <v>225</v>
      </c>
      <c r="L21" s="498" t="s">
        <v>226</v>
      </c>
      <c r="M21" s="120" t="s">
        <v>260</v>
      </c>
      <c r="N21" s="440" t="s">
        <v>261</v>
      </c>
      <c r="O21" s="495"/>
      <c r="P21" s="496" t="s">
        <v>262</v>
      </c>
      <c r="Q21" s="499"/>
    </row>
    <row r="22" spans="1:71" s="365" customFormat="1" ht="30" customHeight="1" x14ac:dyDescent="0.3">
      <c r="A22" s="479" t="s">
        <v>263</v>
      </c>
      <c r="B22" s="500" t="s">
        <v>264</v>
      </c>
      <c r="C22" s="501">
        <v>5</v>
      </c>
      <c r="D22" s="502">
        <v>150</v>
      </c>
      <c r="E22" s="431">
        <v>60</v>
      </c>
      <c r="F22" s="471">
        <v>20</v>
      </c>
      <c r="G22" s="471"/>
      <c r="H22" s="503">
        <v>40</v>
      </c>
      <c r="I22" s="435">
        <v>90</v>
      </c>
      <c r="J22" s="473" t="s">
        <v>224</v>
      </c>
      <c r="K22" s="474" t="s">
        <v>225</v>
      </c>
      <c r="L22" s="498" t="s">
        <v>226</v>
      </c>
      <c r="M22" s="120" t="s">
        <v>260</v>
      </c>
      <c r="N22" s="504" t="s">
        <v>265</v>
      </c>
      <c r="O22" s="505"/>
      <c r="P22" s="506" t="s">
        <v>262</v>
      </c>
    </row>
    <row r="23" spans="1:71" s="365" customFormat="1" ht="30" customHeight="1" x14ac:dyDescent="0.3">
      <c r="A23" s="479" t="s">
        <v>266</v>
      </c>
      <c r="B23" s="500" t="s">
        <v>267</v>
      </c>
      <c r="C23" s="501">
        <v>5</v>
      </c>
      <c r="D23" s="430">
        <v>150</v>
      </c>
      <c r="E23" s="431">
        <v>60</v>
      </c>
      <c r="F23" s="471">
        <v>20</v>
      </c>
      <c r="G23" s="471"/>
      <c r="H23" s="503">
        <v>40</v>
      </c>
      <c r="I23" s="435">
        <v>90</v>
      </c>
      <c r="J23" s="473" t="s">
        <v>224</v>
      </c>
      <c r="K23" s="474" t="s">
        <v>225</v>
      </c>
      <c r="L23" s="498" t="s">
        <v>226</v>
      </c>
      <c r="M23" s="120" t="s">
        <v>260</v>
      </c>
      <c r="N23" s="504" t="s">
        <v>268</v>
      </c>
      <c r="O23" s="505"/>
      <c r="P23" s="506" t="s">
        <v>262</v>
      </c>
    </row>
    <row r="24" spans="1:71" s="365" customFormat="1" ht="30" customHeight="1" x14ac:dyDescent="0.3">
      <c r="A24" s="479" t="s">
        <v>269</v>
      </c>
      <c r="B24" s="500" t="s">
        <v>270</v>
      </c>
      <c r="C24" s="501">
        <v>5</v>
      </c>
      <c r="D24" s="430">
        <v>150</v>
      </c>
      <c r="E24" s="431">
        <v>60</v>
      </c>
      <c r="F24" s="471">
        <v>20</v>
      </c>
      <c r="G24" s="471"/>
      <c r="H24" s="503">
        <v>40</v>
      </c>
      <c r="I24" s="435">
        <v>90</v>
      </c>
      <c r="J24" s="473" t="s">
        <v>224</v>
      </c>
      <c r="K24" s="474" t="s">
        <v>225</v>
      </c>
      <c r="L24" s="498" t="s">
        <v>226</v>
      </c>
      <c r="M24" s="120" t="s">
        <v>260</v>
      </c>
      <c r="N24" s="504" t="s">
        <v>271</v>
      </c>
      <c r="O24" s="505"/>
      <c r="P24" s="506" t="s">
        <v>251</v>
      </c>
    </row>
    <row r="25" spans="1:71" s="365" customFormat="1" ht="30" customHeight="1" x14ac:dyDescent="0.3">
      <c r="A25" s="479" t="s">
        <v>272</v>
      </c>
      <c r="B25" s="500" t="s">
        <v>273</v>
      </c>
      <c r="C25" s="501">
        <v>5</v>
      </c>
      <c r="D25" s="507">
        <v>150</v>
      </c>
      <c r="E25" s="508">
        <v>60</v>
      </c>
      <c r="F25" s="509">
        <v>20</v>
      </c>
      <c r="G25" s="509"/>
      <c r="H25" s="510">
        <v>40</v>
      </c>
      <c r="I25" s="435">
        <v>90</v>
      </c>
      <c r="J25" s="473" t="s">
        <v>224</v>
      </c>
      <c r="K25" s="474" t="s">
        <v>225</v>
      </c>
      <c r="L25" s="498" t="s">
        <v>226</v>
      </c>
      <c r="M25" s="120" t="s">
        <v>260</v>
      </c>
      <c r="N25" s="504" t="s">
        <v>274</v>
      </c>
      <c r="O25" s="505"/>
      <c r="P25" s="506" t="s">
        <v>240</v>
      </c>
    </row>
    <row r="26" spans="1:71" s="522" customFormat="1" ht="31.5" customHeight="1" x14ac:dyDescent="0.3">
      <c r="A26" s="511" t="s">
        <v>275</v>
      </c>
      <c r="B26" s="512" t="s">
        <v>276</v>
      </c>
      <c r="C26" s="513">
        <v>5</v>
      </c>
      <c r="D26" s="511">
        <f>C26*30</f>
        <v>150</v>
      </c>
      <c r="E26" s="514">
        <v>60</v>
      </c>
      <c r="F26" s="146">
        <v>20</v>
      </c>
      <c r="G26" s="146"/>
      <c r="H26" s="147">
        <v>40</v>
      </c>
      <c r="I26" s="515">
        <v>90</v>
      </c>
      <c r="J26" s="516" t="s">
        <v>224</v>
      </c>
      <c r="K26" s="517" t="s">
        <v>225</v>
      </c>
      <c r="L26" s="518" t="s">
        <v>226</v>
      </c>
      <c r="M26" s="147" t="s">
        <v>227</v>
      </c>
      <c r="N26" s="519" t="s">
        <v>277</v>
      </c>
      <c r="O26" s="520"/>
      <c r="P26" s="521" t="s">
        <v>262</v>
      </c>
      <c r="Q26" s="365"/>
    </row>
    <row r="27" spans="1:71" ht="21" customHeight="1" x14ac:dyDescent="0.3">
      <c r="A27" s="523" t="s">
        <v>278</v>
      </c>
      <c r="M27" s="523" t="s">
        <v>279</v>
      </c>
      <c r="N27" s="524"/>
      <c r="O27" s="365"/>
      <c r="P27" s="365"/>
    </row>
    <row r="28" spans="1:71" ht="15.75" customHeight="1" x14ac:dyDescent="0.3">
      <c r="A28" s="525" t="s">
        <v>7</v>
      </c>
      <c r="M28" s="525" t="s">
        <v>280</v>
      </c>
      <c r="N28" s="525"/>
      <c r="O28" s="402"/>
      <c r="P28" s="365"/>
      <c r="Q28" s="493"/>
    </row>
    <row r="29" spans="1:71" ht="24" customHeight="1" x14ac:dyDescent="0.3">
      <c r="A29" s="525" t="s">
        <v>281</v>
      </c>
      <c r="B29" s="525" t="s">
        <v>282</v>
      </c>
      <c r="M29" s="525" t="s">
        <v>283</v>
      </c>
      <c r="N29" s="525"/>
      <c r="O29" s="402"/>
      <c r="P29" s="365"/>
    </row>
    <row r="30" spans="1:71" ht="16.5" customHeight="1" x14ac:dyDescent="0.3">
      <c r="A30" s="394"/>
      <c r="B30" s="526" t="s">
        <v>284</v>
      </c>
      <c r="N30" s="526" t="s">
        <v>284</v>
      </c>
      <c r="O30" s="402"/>
      <c r="P30" s="365"/>
      <c r="Q30" s="522"/>
    </row>
    <row r="31" spans="1:71" ht="15" customHeight="1" x14ac:dyDescent="0.3">
      <c r="A31" s="525"/>
    </row>
    <row r="33" ht="14.25" customHeight="1" x14ac:dyDescent="0.3"/>
    <row r="34" ht="14.25" customHeight="1" x14ac:dyDescent="0.3"/>
    <row r="37" ht="14.25" customHeight="1" x14ac:dyDescent="0.3"/>
  </sheetData>
  <mergeCells count="21">
    <mergeCell ref="A10:P10"/>
    <mergeCell ref="A14:P14"/>
    <mergeCell ref="P4:P9"/>
    <mergeCell ref="D5:D9"/>
    <mergeCell ref="E5:H5"/>
    <mergeCell ref="I5:I9"/>
    <mergeCell ref="E6:E9"/>
    <mergeCell ref="F6:H6"/>
    <mergeCell ref="F7:F9"/>
    <mergeCell ref="G7:G9"/>
    <mergeCell ref="H7:H9"/>
    <mergeCell ref="K4:K9"/>
    <mergeCell ref="L4:L9"/>
    <mergeCell ref="M4:M9"/>
    <mergeCell ref="N4:N9"/>
    <mergeCell ref="O4:O9"/>
    <mergeCell ref="A4:A9"/>
    <mergeCell ref="B4:B9"/>
    <mergeCell ref="C4:C9"/>
    <mergeCell ref="D4:I4"/>
    <mergeCell ref="J4:J9"/>
  </mergeCells>
  <conditionalFormatting sqref="C15:C19 C21:C25">
    <cfRule type="cellIs" dxfId="0" priority="2" operator="lessThan">
      <formula>#REF!*0.25</formula>
    </cfRule>
  </conditionalFormatting>
  <hyperlinks>
    <hyperlink ref="N11" r:id="rId1"/>
    <hyperlink ref="N12" r:id="rId2"/>
    <hyperlink ref="N13" r:id="rId3"/>
    <hyperlink ref="N15" r:id="rId4"/>
    <hyperlink ref="N16" r:id="rId5"/>
    <hyperlink ref="N17" r:id="rId6"/>
    <hyperlink ref="N18" r:id="rId7"/>
    <hyperlink ref="N19" r:id="rId8"/>
    <hyperlink ref="N20" r:id="rId9"/>
    <hyperlink ref="N21" r:id="rId10"/>
    <hyperlink ref="N22" r:id="rId11"/>
    <hyperlink ref="N23" r:id="rId12"/>
    <hyperlink ref="N24" r:id="rId13"/>
    <hyperlink ref="N25" r:id="rId14"/>
    <hyperlink ref="N26" r:id="rId15"/>
  </hyperlinks>
  <pageMargins left="0.62986111111111098" right="0.15972222222222199" top="0.22013888888888899" bottom="0.15" header="0.511811023622047" footer="0.511811023622047"/>
  <pageSetup paperSize="9" scale="80" orientation="landscape" horizontalDpi="300" verticalDpi="30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титулка</vt:lpstr>
      <vt:lpstr>фаховий молодший бакалавр</vt:lpstr>
      <vt:lpstr>вибіркові</vt:lpstr>
      <vt:lpstr>вибіркові!Область_друку</vt:lpstr>
      <vt:lpstr>'фаховий молодший бакалавр'!Область_друку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Windows</dc:creator>
  <dc:description/>
  <cp:lastModifiedBy>admin</cp:lastModifiedBy>
  <cp:revision>0</cp:revision>
  <cp:lastPrinted>2024-04-08T08:04:55Z</cp:lastPrinted>
  <dcterms:created xsi:type="dcterms:W3CDTF">2020-03-27T12:07:29Z</dcterms:created>
  <dcterms:modified xsi:type="dcterms:W3CDTF">2026-08-08T09:37:11Z</dcterms:modified>
  <dc:language>en-US</dc:language>
</cp:coreProperties>
</file>