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Миколаїв - ОПП та НП 2025 року\"/>
    </mc:Choice>
  </mc:AlternateContent>
  <bookViews>
    <workbookView xWindow="0" yWindow="0" windowWidth="23040" windowHeight="9072"/>
  </bookViews>
  <sheets>
    <sheet name="Титул бакалавр СО" sheetId="2" r:id="rId1"/>
    <sheet name="бакалавр" sheetId="4" r:id="rId2"/>
  </sheets>
  <definedNames>
    <definedName name="_xlnm.Print_Area" localSheetId="1">бакалавр!$A$1:$AE$95</definedName>
    <definedName name="_xlnm.Print_Area" localSheetId="0">'Титул бакалавр СО'!$A$1:$BA$43</definedName>
  </definedNames>
  <calcPr calcId="162913"/>
</workbook>
</file>

<file path=xl/calcChain.xml><?xml version="1.0" encoding="utf-8"?>
<calcChain xmlns="http://schemas.openxmlformats.org/spreadsheetml/2006/main">
  <c r="I20" i="4" l="1"/>
  <c r="H20" i="4"/>
  <c r="H21" i="4"/>
  <c r="I21" i="4"/>
  <c r="M21" i="4" s="1"/>
  <c r="AE82" i="4"/>
  <c r="AD82" i="4"/>
  <c r="AC82" i="4"/>
  <c r="AB82" i="4"/>
  <c r="AA82" i="4"/>
  <c r="Z82" i="4"/>
  <c r="Y82" i="4"/>
  <c r="X82" i="4"/>
  <c r="U24" i="4"/>
  <c r="T24" i="4"/>
  <c r="S24" i="4"/>
  <c r="R24" i="4"/>
  <c r="Q24" i="4"/>
  <c r="P24" i="4"/>
  <c r="O24" i="4"/>
  <c r="N24" i="4"/>
  <c r="L24" i="4"/>
  <c r="K24" i="4"/>
  <c r="J24" i="4"/>
  <c r="G24" i="4"/>
  <c r="M20" i="4" l="1"/>
  <c r="G64" i="4"/>
  <c r="G62" i="4"/>
  <c r="G26" i="4"/>
  <c r="G31" i="4" l="1"/>
  <c r="I56" i="4"/>
  <c r="H56" i="4"/>
  <c r="I55" i="4"/>
  <c r="H55" i="4"/>
  <c r="I54" i="4"/>
  <c r="H54" i="4"/>
  <c r="I53" i="4"/>
  <c r="H53" i="4"/>
  <c r="I52" i="4"/>
  <c r="H52" i="4"/>
  <c r="I51" i="4"/>
  <c r="H51" i="4"/>
  <c r="I50" i="4"/>
  <c r="H50" i="4"/>
  <c r="V54" i="4" l="1"/>
  <c r="W54" i="4" s="1"/>
  <c r="V52" i="4"/>
  <c r="W52" i="4" s="1"/>
  <c r="V53" i="4"/>
  <c r="W53" i="4" s="1"/>
  <c r="V51" i="4"/>
  <c r="W51" i="4" s="1"/>
  <c r="V50" i="4"/>
  <c r="W50" i="4" s="1"/>
  <c r="M50" i="4"/>
  <c r="M51" i="4"/>
  <c r="M52" i="4"/>
  <c r="M53" i="4"/>
  <c r="M54" i="4"/>
  <c r="M55" i="4"/>
  <c r="M56" i="4"/>
  <c r="H27" i="4" l="1"/>
  <c r="V27" i="4" s="1"/>
  <c r="W27" i="4" s="1"/>
  <c r="M27" i="4" l="1"/>
  <c r="I38" i="4"/>
  <c r="I16" i="4"/>
  <c r="I22" i="4"/>
  <c r="I41" i="4" l="1"/>
  <c r="V82" i="4" l="1"/>
  <c r="V80" i="4"/>
  <c r="V79" i="4"/>
  <c r="V78" i="4"/>
  <c r="W73" i="4"/>
  <c r="F73" i="4"/>
  <c r="F77" i="4" s="1"/>
  <c r="E73" i="4"/>
  <c r="E77" i="4" s="1"/>
  <c r="D73" i="4"/>
  <c r="C73" i="4"/>
  <c r="H72" i="4"/>
  <c r="H71" i="4"/>
  <c r="H69" i="4"/>
  <c r="H68" i="4"/>
  <c r="H67" i="4"/>
  <c r="H70" i="4"/>
  <c r="H66" i="4"/>
  <c r="H65" i="4"/>
  <c r="U64" i="4"/>
  <c r="T64" i="4"/>
  <c r="S64" i="4"/>
  <c r="R64" i="4"/>
  <c r="Q64" i="4"/>
  <c r="P64" i="4"/>
  <c r="O64" i="4"/>
  <c r="N64" i="4"/>
  <c r="L64" i="4"/>
  <c r="K64" i="4"/>
  <c r="J64" i="4"/>
  <c r="U62" i="4"/>
  <c r="T62" i="4"/>
  <c r="S62" i="4"/>
  <c r="R62" i="4"/>
  <c r="Q62" i="4"/>
  <c r="P62" i="4"/>
  <c r="O62" i="4"/>
  <c r="N62" i="4"/>
  <c r="L62" i="4"/>
  <c r="K62" i="4"/>
  <c r="K73" i="4" s="1"/>
  <c r="J62" i="4"/>
  <c r="H61" i="4"/>
  <c r="M61" i="4" s="1"/>
  <c r="H60" i="4"/>
  <c r="M60" i="4" s="1"/>
  <c r="H59" i="4"/>
  <c r="M59" i="4" s="1"/>
  <c r="H58" i="4"/>
  <c r="M58" i="4" s="1"/>
  <c r="H57" i="4"/>
  <c r="M57" i="4" s="1"/>
  <c r="I43" i="4"/>
  <c r="H43" i="4"/>
  <c r="I47" i="4"/>
  <c r="H47" i="4"/>
  <c r="I48" i="4"/>
  <c r="H48" i="4"/>
  <c r="I40" i="4"/>
  <c r="H40" i="4"/>
  <c r="I49" i="4"/>
  <c r="H49" i="4"/>
  <c r="I45" i="4"/>
  <c r="H45" i="4"/>
  <c r="I42" i="4"/>
  <c r="H42" i="4"/>
  <c r="I46" i="4"/>
  <c r="H46" i="4"/>
  <c r="I44" i="4"/>
  <c r="H44" i="4"/>
  <c r="I39" i="4"/>
  <c r="H39" i="4"/>
  <c r="H41" i="4"/>
  <c r="I37" i="4"/>
  <c r="H37" i="4"/>
  <c r="H38" i="4"/>
  <c r="I36" i="4"/>
  <c r="H36" i="4"/>
  <c r="I35" i="4"/>
  <c r="H35" i="4"/>
  <c r="I34" i="4"/>
  <c r="H34" i="4"/>
  <c r="D31" i="4"/>
  <c r="C31" i="4"/>
  <c r="H29" i="4"/>
  <c r="H30" i="4"/>
  <c r="H28" i="4"/>
  <c r="U26" i="4"/>
  <c r="T26" i="4"/>
  <c r="S26" i="4"/>
  <c r="R26" i="4"/>
  <c r="Q26" i="4"/>
  <c r="P26" i="4"/>
  <c r="O26" i="4"/>
  <c r="N26" i="4"/>
  <c r="L26" i="4"/>
  <c r="K26" i="4"/>
  <c r="K31" i="4" s="1"/>
  <c r="J26" i="4"/>
  <c r="I12" i="4"/>
  <c r="H12" i="4"/>
  <c r="I23" i="4"/>
  <c r="H23" i="4"/>
  <c r="H22" i="4"/>
  <c r="H16" i="4"/>
  <c r="I11" i="4"/>
  <c r="H11" i="4"/>
  <c r="I19" i="4"/>
  <c r="H19" i="4"/>
  <c r="I18" i="4"/>
  <c r="H18" i="4"/>
  <c r="I15" i="4"/>
  <c r="H15" i="4"/>
  <c r="I14" i="4"/>
  <c r="H14" i="4"/>
  <c r="I13" i="4"/>
  <c r="H13" i="4"/>
  <c r="I17" i="4"/>
  <c r="H17" i="4"/>
  <c r="B8" i="4"/>
  <c r="C8" i="4" s="1"/>
  <c r="D8" i="4" s="1"/>
  <c r="E8" i="4" s="1"/>
  <c r="F8" i="4" s="1"/>
  <c r="G8" i="4" s="1"/>
  <c r="H8" i="4" s="1"/>
  <c r="I8" i="4" s="1"/>
  <c r="J8" i="4" s="1"/>
  <c r="K8" i="4" s="1"/>
  <c r="L8" i="4" s="1"/>
  <c r="M8" i="4" s="1"/>
  <c r="N8" i="4" s="1"/>
  <c r="O8" i="4" s="1"/>
  <c r="P8" i="4" s="1"/>
  <c r="Q8" i="4" s="1"/>
  <c r="R8" i="4" s="1"/>
  <c r="S8" i="4" s="1"/>
  <c r="T8" i="4" s="1"/>
  <c r="U8" i="4" s="1"/>
  <c r="O5" i="4"/>
  <c r="P5" i="4" s="1"/>
  <c r="Q5" i="4" s="1"/>
  <c r="R5" i="4" s="1"/>
  <c r="S5" i="4" s="1"/>
  <c r="T5" i="4" s="1"/>
  <c r="U5" i="4" s="1"/>
  <c r="I24" i="4" l="1"/>
  <c r="H24" i="4"/>
  <c r="T31" i="4"/>
  <c r="H26" i="4"/>
  <c r="T73" i="4"/>
  <c r="L31" i="4"/>
  <c r="U31" i="4"/>
  <c r="M35" i="4"/>
  <c r="M45" i="4"/>
  <c r="G73" i="4"/>
  <c r="R73" i="4"/>
  <c r="N73" i="4"/>
  <c r="P31" i="4"/>
  <c r="S31" i="4"/>
  <c r="S73" i="4"/>
  <c r="M30" i="4"/>
  <c r="V72" i="4"/>
  <c r="W72" i="4" s="1"/>
  <c r="O31" i="4"/>
  <c r="V30" i="4"/>
  <c r="M40" i="4"/>
  <c r="M12" i="4"/>
  <c r="M29" i="4"/>
  <c r="M70" i="4"/>
  <c r="M13" i="4"/>
  <c r="M19" i="4"/>
  <c r="M23" i="4"/>
  <c r="R31" i="4"/>
  <c r="M39" i="4"/>
  <c r="M72" i="4"/>
  <c r="V47" i="4"/>
  <c r="W47" i="4" s="1"/>
  <c r="V68" i="4"/>
  <c r="W68" i="4" s="1"/>
  <c r="V17" i="4"/>
  <c r="W17" i="4" s="1"/>
  <c r="V18" i="4"/>
  <c r="W18" i="4" s="1"/>
  <c r="V22" i="4"/>
  <c r="W22" i="4" s="1"/>
  <c r="V12" i="4"/>
  <c r="W12" i="4" s="1"/>
  <c r="V29" i="4"/>
  <c r="V71" i="4"/>
  <c r="W71" i="4" s="1"/>
  <c r="V48" i="4"/>
  <c r="W48" i="4" s="1"/>
  <c r="V28" i="4"/>
  <c r="W28" i="4" s="1"/>
  <c r="M47" i="4"/>
  <c r="M68" i="4"/>
  <c r="M34" i="4"/>
  <c r="M16" i="4"/>
  <c r="J31" i="4"/>
  <c r="C77" i="4"/>
  <c r="V23" i="4"/>
  <c r="W23" i="4" s="1"/>
  <c r="V13" i="4"/>
  <c r="W13" i="4" s="1"/>
  <c r="V19" i="4"/>
  <c r="W19" i="4" s="1"/>
  <c r="N31" i="4"/>
  <c r="V34" i="4"/>
  <c r="W34" i="4" s="1"/>
  <c r="M41" i="4"/>
  <c r="L73" i="4"/>
  <c r="U73" i="4"/>
  <c r="V66" i="4"/>
  <c r="V42" i="4"/>
  <c r="W42" i="4" s="1"/>
  <c r="V35" i="4"/>
  <c r="W35" i="4" s="1"/>
  <c r="O73" i="4"/>
  <c r="M15" i="4"/>
  <c r="Q31" i="4"/>
  <c r="V39" i="4"/>
  <c r="W39" i="4" s="1"/>
  <c r="V45" i="4"/>
  <c r="W45" i="4" s="1"/>
  <c r="P73" i="4"/>
  <c r="V67" i="4"/>
  <c r="W67" i="4" s="1"/>
  <c r="D77" i="4"/>
  <c r="V41" i="4"/>
  <c r="W41" i="4" s="1"/>
  <c r="Q73" i="4"/>
  <c r="M46" i="4"/>
  <c r="V65" i="4"/>
  <c r="V70" i="4"/>
  <c r="W70" i="4" s="1"/>
  <c r="M22" i="4"/>
  <c r="M28" i="4"/>
  <c r="M37" i="4"/>
  <c r="M48" i="4"/>
  <c r="K77" i="4"/>
  <c r="M66" i="4"/>
  <c r="M67" i="4"/>
  <c r="M18" i="4"/>
  <c r="M42" i="4"/>
  <c r="M71" i="4"/>
  <c r="M36" i="4"/>
  <c r="V36" i="4"/>
  <c r="W36" i="4" s="1"/>
  <c r="V15" i="4"/>
  <c r="W15" i="4" s="1"/>
  <c r="V16" i="4"/>
  <c r="W16" i="4" s="1"/>
  <c r="V38" i="4"/>
  <c r="W38" i="4" s="1"/>
  <c r="M38" i="4"/>
  <c r="M44" i="4"/>
  <c r="V44" i="4"/>
  <c r="W44" i="4" s="1"/>
  <c r="V49" i="4"/>
  <c r="W49" i="4" s="1"/>
  <c r="M49" i="4"/>
  <c r="M43" i="4"/>
  <c r="V43" i="4"/>
  <c r="W43" i="4" s="1"/>
  <c r="J73" i="4"/>
  <c r="M65" i="4"/>
  <c r="H64" i="4"/>
  <c r="I62" i="4"/>
  <c r="V69" i="4"/>
  <c r="W69" i="4" s="1"/>
  <c r="M69" i="4"/>
  <c r="M14" i="4"/>
  <c r="V14" i="4"/>
  <c r="W14" i="4" s="1"/>
  <c r="V11" i="4"/>
  <c r="W11" i="4" s="1"/>
  <c r="M11" i="4"/>
  <c r="V21" i="4"/>
  <c r="W21" i="4" s="1"/>
  <c r="H62" i="4"/>
  <c r="V37" i="4"/>
  <c r="W37" i="4" s="1"/>
  <c r="V46" i="4"/>
  <c r="W46" i="4" s="1"/>
  <c r="V40" i="4"/>
  <c r="W40" i="4" s="1"/>
  <c r="M17" i="4"/>
  <c r="I26" i="4"/>
  <c r="I64" i="4"/>
  <c r="M24" i="4" l="1"/>
  <c r="T77" i="4"/>
  <c r="M26" i="4"/>
  <c r="G77" i="4"/>
  <c r="H74" i="4" s="1"/>
  <c r="R77" i="4"/>
  <c r="N77" i="4"/>
  <c r="L77" i="4"/>
  <c r="S77" i="4"/>
  <c r="P77" i="4"/>
  <c r="U77" i="4"/>
  <c r="I31" i="4"/>
  <c r="H73" i="4"/>
  <c r="J77" i="4"/>
  <c r="O77" i="4"/>
  <c r="Q77" i="4"/>
  <c r="M62" i="4"/>
  <c r="I73" i="4"/>
  <c r="H31" i="4"/>
  <c r="M64" i="4"/>
  <c r="H75" i="4" l="1"/>
  <c r="I77" i="4"/>
  <c r="H77" i="4"/>
  <c r="M31" i="4"/>
  <c r="V77" i="4"/>
  <c r="M73" i="4"/>
  <c r="M77" i="4" l="1"/>
  <c r="M41" i="2" l="1"/>
  <c r="K41" i="2"/>
  <c r="H41" i="2"/>
  <c r="F41" i="2"/>
  <c r="D41" i="2"/>
  <c r="B41" i="2"/>
  <c r="O40" i="2"/>
  <c r="O39" i="2"/>
  <c r="O38" i="2"/>
  <c r="O37" i="2"/>
  <c r="O41" i="2" l="1"/>
</calcChain>
</file>

<file path=xl/sharedStrings.xml><?xml version="1.0" encoding="utf-8"?>
<sst xmlns="http://schemas.openxmlformats.org/spreadsheetml/2006/main" count="479" uniqueCount="259">
  <si>
    <t>Шифр за ОПП</t>
  </si>
  <si>
    <t>НАЗВА НАВЧАЛЬНОЇ ДИСЦИПЛІНИ</t>
  </si>
  <si>
    <t>Розподіл за семестрами</t>
  </si>
  <si>
    <t>Кількість кредитів ЄКТС</t>
  </si>
  <si>
    <t>Кількість годин</t>
  </si>
  <si>
    <t>Розподіл годин на тиждень за курсами і семестрами</t>
  </si>
  <si>
    <t>екзамени</t>
  </si>
  <si>
    <t>заліки</t>
  </si>
  <si>
    <t>курсові</t>
  </si>
  <si>
    <t>загальний обсяг</t>
  </si>
  <si>
    <t>аудиторних</t>
  </si>
  <si>
    <t>самостійна робота</t>
  </si>
  <si>
    <t>I курс</t>
  </si>
  <si>
    <t>II курс</t>
  </si>
  <si>
    <t>III курс</t>
  </si>
  <si>
    <t>IV курс</t>
  </si>
  <si>
    <t>роботи</t>
  </si>
  <si>
    <t>розрахункові роботи</t>
  </si>
  <si>
    <t>всього</t>
  </si>
  <si>
    <t>у тому числі:</t>
  </si>
  <si>
    <t>семестри</t>
  </si>
  <si>
    <t>лекції</t>
  </si>
  <si>
    <t>лабораторні</t>
  </si>
  <si>
    <t>практичні</t>
  </si>
  <si>
    <t>кількість тижнів у семестрі</t>
  </si>
  <si>
    <t>І. ЦИКЛ ЗАГАЛЬНОЇ ПІДГОТОВКИ</t>
  </si>
  <si>
    <t>1.1. Обов’язкові компоненти освітньої програми</t>
  </si>
  <si>
    <t>ОК 1.1</t>
  </si>
  <si>
    <t>Україна в контексті світового розвитку</t>
  </si>
  <si>
    <t>ОК 1.2</t>
  </si>
  <si>
    <t>Українська мова (за професійним спрямуванням)</t>
  </si>
  <si>
    <t>ОК 1.3</t>
  </si>
  <si>
    <t>ОК 1.4</t>
  </si>
  <si>
    <t>Інформаційні технології</t>
  </si>
  <si>
    <t>ОК 1.5</t>
  </si>
  <si>
    <t>ОК 1.6</t>
  </si>
  <si>
    <t>Інклюзивне суспільство</t>
  </si>
  <si>
    <t>ОК 1.7</t>
  </si>
  <si>
    <t>Основи навчання студентів (самоуправління навчанням)</t>
  </si>
  <si>
    <t>ОК 1.8</t>
  </si>
  <si>
    <t>Іноземна мова</t>
  </si>
  <si>
    <t>ОК 1.9</t>
  </si>
  <si>
    <t>Іноземна мова (за професійним спрямуванням)</t>
  </si>
  <si>
    <t>ОК 1.10</t>
  </si>
  <si>
    <t>Іноземна мова поглибленого вивчення</t>
  </si>
  <si>
    <t>ОК 1.11</t>
  </si>
  <si>
    <t>Філософія</t>
  </si>
  <si>
    <t>ОК 1.12</t>
  </si>
  <si>
    <t>Всього ОК за циклом загальної підготовки</t>
  </si>
  <si>
    <t>1.2. Вибіркові компоненти освітньої програми</t>
  </si>
  <si>
    <t>Всього ВК за циклом загальної підготовки</t>
  </si>
  <si>
    <t>ВК 1.1</t>
  </si>
  <si>
    <t>Всього за циклом загальної підготовки</t>
  </si>
  <si>
    <t>Відкритий міжнародний університет розвитку людини "Україна"</t>
  </si>
  <si>
    <t>Президент Відкритого</t>
  </si>
  <si>
    <t>міжнародного університету</t>
  </si>
  <si>
    <t>Н А В Ч А Л Ь Н И Й    П Л А Н</t>
  </si>
  <si>
    <t>розвитку людини "Україна"</t>
  </si>
  <si>
    <t xml:space="preserve">                                                        </t>
  </si>
  <si>
    <r>
      <t>Строк навчання</t>
    </r>
    <r>
      <rPr>
        <sz val="12"/>
        <rFont val="Times New Roman"/>
        <family val="1"/>
        <charset val="204"/>
      </rPr>
      <t xml:space="preserve"> </t>
    </r>
    <r>
      <rPr>
        <u/>
        <sz val="12"/>
        <rFont val="Times New Roman"/>
        <family val="1"/>
        <charset val="204"/>
      </rPr>
      <t>3 роки і 10 місяців</t>
    </r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</si>
  <si>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</si>
  <si>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</si>
  <si>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</si>
  <si>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</si>
  <si>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</si>
  <si>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</si>
  <si>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</si>
  <si>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</si>
  <si>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</si>
  <si>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</si>
  <si>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</si>
  <si>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</si>
  <si>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</si>
  <si>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I</t>
  </si>
  <si>
    <t>Т</t>
  </si>
  <si>
    <t>С</t>
  </si>
  <si>
    <t>К</t>
  </si>
  <si>
    <t>П</t>
  </si>
  <si>
    <t>II</t>
  </si>
  <si>
    <t>III</t>
  </si>
  <si>
    <t>IV</t>
  </si>
  <si>
    <t>Е</t>
  </si>
  <si>
    <t>II. ЗВЕДЕНІ ДАНІ ПРО БЮДЖЕТ ЧАСУ, тижні</t>
  </si>
  <si>
    <t>ІІІ. ПРАКТИКА</t>
  </si>
  <si>
    <t>IV.  АТЕСТАЦІЯ</t>
  </si>
  <si>
    <t>Теоретичне 
навчання</t>
  </si>
  <si>
    <t>Практика</t>
  </si>
  <si>
    <t>Атестація</t>
  </si>
  <si>
    <t>Канікули</t>
  </si>
  <si>
    <t>Усього</t>
  </si>
  <si>
    <t>Назва
 практики</t>
  </si>
  <si>
    <t>Семестр</t>
  </si>
  <si>
    <t>Тижні</t>
  </si>
  <si>
    <t>Ознайомча</t>
  </si>
  <si>
    <t>Навчальна</t>
  </si>
  <si>
    <t>Педагогічна</t>
  </si>
  <si>
    <t>Виробнича</t>
  </si>
  <si>
    <t>Разом</t>
  </si>
  <si>
    <t>ІІ. ЦИКЛ ПРОФЕСІЙНОЇ ПІДГОТОВКИ</t>
  </si>
  <si>
    <t>2.1. Обов’язкові компоненти освітньої програми</t>
  </si>
  <si>
    <t>ОК 2.1</t>
  </si>
  <si>
    <t>ОК 2.2</t>
  </si>
  <si>
    <t>Інформаційні технології в галузі</t>
  </si>
  <si>
    <t>ОК 2.3</t>
  </si>
  <si>
    <t>ОК 2.4</t>
  </si>
  <si>
    <t>ОК 2.10</t>
  </si>
  <si>
    <t>ОК 2.11</t>
  </si>
  <si>
    <t>ОК 2.12</t>
  </si>
  <si>
    <t>ОК 2.13</t>
  </si>
  <si>
    <t>ОК 2.14</t>
  </si>
  <si>
    <t>ОК 2.15</t>
  </si>
  <si>
    <t>Психоневропатологія</t>
  </si>
  <si>
    <t>ОК 2.16</t>
  </si>
  <si>
    <t>ОК 2.17</t>
  </si>
  <si>
    <t>ПР 1</t>
  </si>
  <si>
    <t>Ознайомча практика</t>
  </si>
  <si>
    <t>ПР 2</t>
  </si>
  <si>
    <t>Навчальна практика</t>
  </si>
  <si>
    <t>ПР 3</t>
  </si>
  <si>
    <t>Педагогічна практика</t>
  </si>
  <si>
    <t>ПР 4</t>
  </si>
  <si>
    <t>Виробнича практика</t>
  </si>
  <si>
    <t>2.2. Вибіркові компоненти освітньої програми</t>
  </si>
  <si>
    <t>ВК 2.1</t>
  </si>
  <si>
    <t>ВК 2.2</t>
  </si>
  <si>
    <t>ВК 2.3</t>
  </si>
  <si>
    <t>ВК 2.4</t>
  </si>
  <si>
    <t>ВК 2.5</t>
  </si>
  <si>
    <t>ВК 2.6</t>
  </si>
  <si>
    <t>ВК 2.7</t>
  </si>
  <si>
    <t>ВК 2.8</t>
  </si>
  <si>
    <t xml:space="preserve">ЗАГАЛЬНА КІЛЬКІСТЬ ГОДИН </t>
  </si>
  <si>
    <t>Кількість екзаменів</t>
  </si>
  <si>
    <t>Кількість заліків</t>
  </si>
  <si>
    <t>Кількість курсових робіт</t>
  </si>
  <si>
    <t>ПОГОДЖЕНО</t>
  </si>
  <si>
    <t>Директор Миколаївського</t>
  </si>
  <si>
    <t>Мовленнєві і сенсорні системи та їх порушення</t>
  </si>
  <si>
    <t>ВК 1.2</t>
  </si>
  <si>
    <t>ВК 1.3</t>
  </si>
  <si>
    <t>ВК 1.4</t>
  </si>
  <si>
    <t>Частка компонент загального циклу в загальному обсязі освітньої програми, %</t>
  </si>
  <si>
    <t>Частка вибіркових компонент у загальному обсязі освітньої програми, %</t>
  </si>
  <si>
    <t>Всього за циклом професійної підготовки</t>
  </si>
  <si>
    <t>Всього ОК за циклом професійної підготовки</t>
  </si>
  <si>
    <t>Всього ВК за циклом професійної підготовки</t>
  </si>
  <si>
    <t>Екзаменаційна сесія</t>
  </si>
  <si>
    <t>Кількість курсових проєктів</t>
  </si>
  <si>
    <t>Виконання дипломного проєкту 
(роботи)</t>
  </si>
  <si>
    <t>Комплексний атестаційний іспит</t>
  </si>
  <si>
    <t>Кредити на семестр</t>
  </si>
  <si>
    <t>1 сем</t>
  </si>
  <si>
    <t>2 сем</t>
  </si>
  <si>
    <t>3 сем</t>
  </si>
  <si>
    <t>4 сем</t>
  </si>
  <si>
    <t>5 сем</t>
  </si>
  <si>
    <t>6 сем</t>
  </si>
  <si>
    <t>7 сем</t>
  </si>
  <si>
    <t>8 сем</t>
  </si>
  <si>
    <t>ЗАТВЕРДЖУЮ</t>
  </si>
  <si>
    <t>ЗАТВЕРДЖЕНО</t>
  </si>
  <si>
    <t>рішенням Вченої ради</t>
  </si>
  <si>
    <t>Відкритого міжнародного університету</t>
  </si>
  <si>
    <t>Освітньо-професійна програма</t>
  </si>
  <si>
    <r>
      <rPr>
        <sz val="12"/>
        <rFont val="Times New Roman"/>
        <family val="1"/>
        <charset val="204"/>
      </rPr>
      <t>підготовки</t>
    </r>
    <r>
      <rPr>
        <b/>
        <sz val="12"/>
        <rFont val="Times New Roman"/>
        <family val="1"/>
        <charset val="204"/>
      </rPr>
      <t xml:space="preserve"> </t>
    </r>
    <r>
      <rPr>
        <b/>
        <u/>
        <sz val="14"/>
        <rFont val="Times New Roman"/>
        <family val="1"/>
        <charset val="204"/>
      </rPr>
      <t>бакалавра</t>
    </r>
  </si>
  <si>
    <t>першого рівня вищої освіти</t>
  </si>
  <si>
    <t>на основі повної середньої освіти</t>
  </si>
  <si>
    <t>Дисципліни вільного вибору студентів із загальноуніверситетського каталогу дисциплін циклу загальної підготовки</t>
  </si>
  <si>
    <t>Дисципліни вільного вибору студентів із загальноуніверситетського каталогу дисциплін циклу професійної підготовки</t>
  </si>
  <si>
    <t>Назва</t>
  </si>
  <si>
    <t>Форма атестації          (іспит, дипломний проєкт (робота))</t>
  </si>
  <si>
    <t>Проректор з освітньої</t>
  </si>
  <si>
    <t>діяльності</t>
  </si>
  <si>
    <t xml:space="preserve">Голова Науково-методичного </t>
  </si>
  <si>
    <t xml:space="preserve">Завідувач кафедри психології, </t>
  </si>
  <si>
    <t>спеціальної освіти та здоров'я людини</t>
  </si>
  <si>
    <r>
      <t>Строк навчання:</t>
    </r>
    <r>
      <rPr>
        <sz val="12"/>
        <rFont val="Times New Roman"/>
        <family val="1"/>
        <charset val="204"/>
      </rPr>
      <t xml:space="preserve"> </t>
    </r>
    <r>
      <rPr>
        <b/>
        <u/>
        <sz val="12"/>
        <rFont val="Times New Roman"/>
        <family val="1"/>
        <charset val="204"/>
      </rPr>
      <t>3 роки і 10 місяців</t>
    </r>
  </si>
  <si>
    <t>______________  Анна СТАРЄВА</t>
  </si>
  <si>
    <t>__________________ Петро ТАЛАНЧУК</t>
  </si>
  <si>
    <t>Фізична культура (Фізичне виховання. Основи здорового способу життя. Психологія стресу і стресостійкості особистості)</t>
  </si>
  <si>
    <t>Миколаївський інститут розвитку людини</t>
  </si>
  <si>
    <t>Охорона праці, безпека життєдіяльності та цивільний захист</t>
  </si>
  <si>
    <t>Начальник відділу</t>
  </si>
  <si>
    <t>методичної роботи</t>
  </si>
  <si>
    <t>Анатомія та фізіологія з патологією</t>
  </si>
  <si>
    <t>Клініка порушень психофізичного розвитку з основами генетики</t>
  </si>
  <si>
    <t>Логопедія з основами логопедичної ритміки та масажу</t>
  </si>
  <si>
    <t>Асистування в системі інклюзії</t>
  </si>
  <si>
    <t xml:space="preserve">Стратегії раннього втручання при різних функціональних порушеннях дитячого організму </t>
  </si>
  <si>
    <t>______________ Оксана ОЛЕКСЮК</t>
  </si>
  <si>
    <t xml:space="preserve">Основи наукових досліджень та академічна доброчесність </t>
  </si>
  <si>
    <r>
      <t xml:space="preserve">Галузь знань: </t>
    </r>
    <r>
      <rPr>
        <b/>
        <u/>
        <sz val="12"/>
        <rFont val="Times New Roman"/>
        <family val="1"/>
        <charset val="204"/>
      </rPr>
      <t>А Освіта</t>
    </r>
  </si>
  <si>
    <t>БВП</t>
  </si>
  <si>
    <t>Базова загальновійськова підготовка (практична підготовка)</t>
  </si>
  <si>
    <t>* Для здобувачів освіти, які звільнені від її проходження, та здобувачів освіти жіночої статі, які не подали заяву про її проходження, заміняється на К – канікули.</t>
  </si>
  <si>
    <r>
      <t xml:space="preserve">Спеціальність: </t>
    </r>
    <r>
      <rPr>
        <b/>
        <u/>
        <sz val="12"/>
        <rFont val="Times New Roman"/>
        <family val="1"/>
        <charset val="204"/>
      </rPr>
      <t>А6 Спеціальна освіта</t>
    </r>
  </si>
  <si>
    <r>
      <t xml:space="preserve">Спеціалізація: </t>
    </r>
    <r>
      <rPr>
        <b/>
        <u/>
        <sz val="12"/>
        <rFont val="Times New Roman"/>
        <family val="1"/>
        <charset val="204"/>
      </rPr>
      <t>А6.02 Корекційна психопедагогіка</t>
    </r>
  </si>
  <si>
    <r>
      <t>Кваліфікація:</t>
    </r>
    <r>
      <rPr>
        <sz val="12"/>
        <rFont val="Times New Roman"/>
        <family val="1"/>
        <charset val="204"/>
      </rPr>
      <t xml:space="preserve"> </t>
    </r>
    <r>
      <rPr>
        <b/>
        <u/>
        <sz val="12"/>
        <rFont val="Times New Roman"/>
        <family val="1"/>
        <charset val="204"/>
      </rPr>
      <t>бакалавр зі спеціальної освіти за спеціалізацією "Корекційна психопедагогіка"</t>
    </r>
  </si>
  <si>
    <r>
      <t xml:space="preserve">Рік вступу: </t>
    </r>
    <r>
      <rPr>
        <b/>
        <sz val="10"/>
        <rFont val="Times New Roman"/>
        <family val="1"/>
        <charset val="204"/>
      </rPr>
      <t>2025-2026 н.р.</t>
    </r>
  </si>
  <si>
    <t>протокол № 3</t>
  </si>
  <si>
    <t>**Після проходження Базової загальновійськової підготовки (теоретичної підготовки)</t>
  </si>
  <si>
    <t>інституту розвитку людини</t>
  </si>
  <si>
    <t xml:space="preserve"> </t>
  </si>
  <si>
    <t>____________Вікторія БАУЛА</t>
  </si>
  <si>
    <t>Педагогіка та інклюзивна освіта</t>
  </si>
  <si>
    <t>Психологія (загальна, вікова та педагогічна)</t>
  </si>
  <si>
    <t xml:space="preserve"> ОК 2.5</t>
  </si>
  <si>
    <t>Комплексна діагностика психофізичного розвитку дитини з консультуванням</t>
  </si>
  <si>
    <t xml:space="preserve">Організація процесу соціальної адаптації осіб із ООП  </t>
  </si>
  <si>
    <t>Спецметодика розвитку мовлення**</t>
  </si>
  <si>
    <t>Спецметодики навчання дисциплін у закладах середньої освіти**</t>
  </si>
  <si>
    <t>Спецметодика соціально-побутового орієнтування**</t>
  </si>
  <si>
    <t>ОК 2.18</t>
  </si>
  <si>
    <t>ОК 2.19</t>
  </si>
  <si>
    <t>ОК 2.20</t>
  </si>
  <si>
    <t>ОК 2.21</t>
  </si>
  <si>
    <t>Організація освітньо-корекційного процесу в різних типах закладів</t>
  </si>
  <si>
    <t>ОК 2.22</t>
  </si>
  <si>
    <t>ОК 2.23</t>
  </si>
  <si>
    <t>4</t>
  </si>
  <si>
    <t>3</t>
  </si>
  <si>
    <t>5</t>
  </si>
  <si>
    <t>6</t>
  </si>
  <si>
    <t>7</t>
  </si>
  <si>
    <t>5,6</t>
  </si>
  <si>
    <t>Спеціальна педагогіка**</t>
  </si>
  <si>
    <r>
      <t>Спеціальна психологія</t>
    </r>
    <r>
      <rPr>
        <sz val="12"/>
        <color rgb="FF7030A0"/>
        <rFont val="Times New Roman"/>
        <family val="1"/>
        <charset val="204"/>
      </rPr>
      <t xml:space="preserve"> **</t>
    </r>
  </si>
  <si>
    <t>Курсова робота зі спеціальної педагогіки та спеціальної психології</t>
  </si>
  <si>
    <t>Курсова робота зі спецметодик</t>
  </si>
  <si>
    <t>1. Спеціальна педагогіка</t>
  </si>
  <si>
    <t>2. Спеціальна психологія</t>
  </si>
  <si>
    <t>6. Спецметодики навчання дисциплін у закладах середньої освіти</t>
  </si>
  <si>
    <t>5. Спецметодики розвитку мовлення</t>
  </si>
  <si>
    <t>4. Асистування в системі інклюзії</t>
  </si>
  <si>
    <t>3. Організація освітньо-корекційного процесу в різних типах закладів</t>
  </si>
  <si>
    <t>від "24" квітня 2025 року</t>
  </si>
  <si>
    <t>"24" квітня 2025 року</t>
  </si>
  <si>
    <t>об'єднання із соціальної роботи, спеціальної освіти та педагогіки</t>
  </si>
  <si>
    <t>ID за базою ЄДЕБО 78546</t>
  </si>
  <si>
    <r>
      <t xml:space="preserve">Корекційна психопедагогічна діяльність та фізична реабілітація дітей </t>
    </r>
    <r>
      <rPr>
        <sz val="12"/>
        <color rgb="FFFF0000"/>
        <rFont val="Times New Roman"/>
        <family val="1"/>
        <charset val="204"/>
      </rPr>
      <t>і</t>
    </r>
    <r>
      <rPr>
        <sz val="12"/>
        <color theme="1"/>
        <rFont val="Times New Roman"/>
        <family val="1"/>
        <charset val="204"/>
      </rPr>
      <t>з порушенням розвитку</t>
    </r>
  </si>
  <si>
    <r>
      <t>Планування освітньо-корекційної роботи на основі результатів психолого-педагогічної діагностики осіб</t>
    </r>
    <r>
      <rPr>
        <sz val="12"/>
        <color rgb="FFFF0000"/>
        <rFont val="Times New Roman"/>
        <family val="1"/>
        <charset val="204"/>
      </rPr>
      <t xml:space="preserve"> і</t>
    </r>
    <r>
      <rPr>
        <sz val="12"/>
        <color theme="1"/>
        <rFont val="Times New Roman"/>
        <family val="1"/>
        <charset val="204"/>
      </rPr>
      <t>з ООП</t>
    </r>
  </si>
  <si>
    <t xml:space="preserve"> ОК 2.6</t>
  </si>
  <si>
    <t xml:space="preserve"> ОК 2.7</t>
  </si>
  <si>
    <t xml:space="preserve"> ОК 2.8</t>
  </si>
  <si>
    <t xml:space="preserve"> ОК 2.9</t>
  </si>
  <si>
    <r>
      <t xml:space="preserve">Теорія та методика виховання дітей </t>
    </r>
    <r>
      <rPr>
        <sz val="12"/>
        <color rgb="FFFF0000"/>
        <rFont val="Times New Roman"/>
        <family val="1"/>
        <charset val="204"/>
      </rPr>
      <t>і</t>
    </r>
    <r>
      <rPr>
        <sz val="12"/>
        <color theme="1"/>
        <rFont val="Times New Roman"/>
        <family val="1"/>
        <charset val="204"/>
      </rPr>
      <t>з ООП</t>
    </r>
  </si>
  <si>
    <t>V. ПЛАН ОСВІТНЬОГО ПРОЦЕСУ</t>
  </si>
  <si>
    <t>Рекомендована кількість годин на тиждень</t>
  </si>
  <si>
    <t>І . ГРАФІК ОСВІТНЬОГО ПРОЦЕСУ</t>
  </si>
  <si>
    <r>
      <t xml:space="preserve">Форми здобуття освіти: </t>
    </r>
    <r>
      <rPr>
        <b/>
        <u/>
        <sz val="12"/>
        <rFont val="Times New Roman"/>
        <family val="1"/>
        <charset val="204"/>
      </rPr>
      <t>денна, заочна, мережева.</t>
    </r>
  </si>
  <si>
    <r>
      <t>ПОЗНАЧЕННЯ:</t>
    </r>
    <r>
      <rPr>
        <sz val="8"/>
        <rFont val="Times New Roman"/>
        <family val="1"/>
        <charset val="204"/>
      </rPr>
      <t xml:space="preserve"> Т – теоретичне навчання; С – екзаменаційна сесія; П – практика; К – канікули; Е – складання атестаційного екзамену, БВП – практична частина базової військової підготовки*.</t>
    </r>
  </si>
  <si>
    <t>Спеціальна освіта (Корекційна психопедагогіка)</t>
  </si>
  <si>
    <t>Special Education (Correctional Psychopedagogy)</t>
  </si>
  <si>
    <t>Кафедра психології, спеціальної освіти та здоров'я людини</t>
  </si>
  <si>
    <t>ОК 1.13</t>
  </si>
  <si>
    <t>Основи національного супротиву</t>
  </si>
  <si>
    <t>3*</t>
  </si>
  <si>
    <t>______________  Андрій КАРКАЧ</t>
  </si>
  <si>
    <t>___________ Олена ДОБРЖАНСЬКА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</si>
</sst>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1\.00"/>
    <numFmt numFmtId="165" formatCode="\2\.0"/>
    <numFmt numFmtId="166" formatCode="0.0"/>
    <numFmt numFmtId="167" formatCode="\3\.00"/>
  </numFmts>
  <fonts count="42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rgb="FF00206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 Cyr"/>
      <charset val="204"/>
    </font>
    <font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color rgb="FF002060"/>
      <name val="Times New Roman"/>
      <family val="1"/>
      <charset val="204"/>
    </font>
    <font>
      <sz val="11"/>
      <color rgb="FF00206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4"/>
      <color indexed="12"/>
      <name val="Arial Cyr"/>
      <charset val="204"/>
    </font>
    <font>
      <b/>
      <u/>
      <sz val="16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color rgb="FF7030A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b/>
      <sz val="12"/>
      <color indexed="1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6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7" fillId="0" borderId="0"/>
    <xf numFmtId="9" fontId="21" fillId="0" borderId="0" applyFont="0" applyFill="0" applyBorder="0" applyAlignment="0" applyProtection="0"/>
    <xf numFmtId="0" fontId="21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33" fillId="0" borderId="0">
      <protection locked="0"/>
    </xf>
    <xf numFmtId="0" fontId="34" fillId="0" borderId="0"/>
  </cellStyleXfs>
  <cellXfs count="554">
    <xf numFmtId="0" fontId="0" fillId="0" borderId="0" xfId="0"/>
    <xf numFmtId="0" fontId="4" fillId="0" borderId="20" xfId="0" applyFont="1" applyBorder="1" applyAlignment="1">
      <alignment horizontal="centerContinuous" vertical="center"/>
    </xf>
    <xf numFmtId="0" fontId="4" fillId="0" borderId="21" xfId="0" applyFont="1" applyBorder="1" applyAlignment="1">
      <alignment horizontal="centerContinuous" vertical="center"/>
    </xf>
    <xf numFmtId="0" fontId="4" fillId="0" borderId="22" xfId="0" applyFont="1" applyBorder="1" applyAlignment="1">
      <alignment horizontal="centerContinuous" vertical="center"/>
    </xf>
    <xf numFmtId="0" fontId="4" fillId="0" borderId="23" xfId="0" applyFont="1" applyBorder="1" applyAlignment="1">
      <alignment horizontal="centerContinuous" vertical="center"/>
    </xf>
    <xf numFmtId="0" fontId="4" fillId="0" borderId="24" xfId="0" applyFont="1" applyBorder="1" applyAlignment="1">
      <alignment horizontal="centerContinuous" vertical="center"/>
    </xf>
    <xf numFmtId="0" fontId="4" fillId="0" borderId="2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1" fontId="1" fillId="4" borderId="28" xfId="0" applyNumberFormat="1" applyFont="1" applyFill="1" applyBorder="1" applyAlignment="1">
      <alignment horizontal="center" vertical="center"/>
    </xf>
    <xf numFmtId="1" fontId="1" fillId="4" borderId="29" xfId="0" applyNumberFormat="1" applyFont="1" applyFill="1" applyBorder="1" applyAlignment="1">
      <alignment horizontal="center" vertical="center"/>
    </xf>
    <xf numFmtId="1" fontId="1" fillId="4" borderId="30" xfId="0" applyNumberFormat="1" applyFont="1" applyFill="1" applyBorder="1" applyAlignment="1">
      <alignment horizontal="center" vertical="center"/>
    </xf>
    <xf numFmtId="2" fontId="11" fillId="0" borderId="9" xfId="0" applyNumberFormat="1" applyFont="1" applyBorder="1" applyAlignment="1" applyProtection="1">
      <alignment horizontal="center" vertical="center" wrapText="1"/>
      <protection locked="0"/>
    </xf>
    <xf numFmtId="0" fontId="1" fillId="6" borderId="29" xfId="0" applyFont="1" applyFill="1" applyBorder="1" applyAlignment="1">
      <alignment horizontal="center" vertical="center"/>
    </xf>
    <xf numFmtId="0" fontId="1" fillId="6" borderId="39" xfId="0" applyFont="1" applyFill="1" applyBorder="1" applyAlignment="1">
      <alignment horizontal="center" vertical="center"/>
    </xf>
    <xf numFmtId="9" fontId="1" fillId="6" borderId="40" xfId="2" applyFont="1" applyFill="1" applyBorder="1" applyAlignment="1">
      <alignment horizontal="center" vertical="center"/>
    </xf>
    <xf numFmtId="0" fontId="1" fillId="6" borderId="38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 vertical="center"/>
    </xf>
    <xf numFmtId="0" fontId="1" fillId="6" borderId="30" xfId="0" applyFont="1" applyFill="1" applyBorder="1" applyAlignment="1">
      <alignment horizontal="center" vertical="center"/>
    </xf>
    <xf numFmtId="9" fontId="2" fillId="0" borderId="0" xfId="2" applyFont="1" applyAlignment="1">
      <alignment vertical="center"/>
    </xf>
    <xf numFmtId="0" fontId="1" fillId="0" borderId="18" xfId="0" applyFont="1" applyBorder="1" applyAlignment="1">
      <alignment horizontal="center" vertical="center"/>
    </xf>
    <xf numFmtId="0" fontId="11" fillId="0" borderId="11" xfId="0" applyFont="1" applyBorder="1" applyAlignment="1" applyProtection="1">
      <alignment horizontal="center" vertical="center"/>
      <protection locked="0"/>
    </xf>
    <xf numFmtId="1" fontId="11" fillId="0" borderId="14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  <xf numFmtId="2" fontId="11" fillId="0" borderId="34" xfId="0" applyNumberFormat="1" applyFont="1" applyBorder="1" applyAlignment="1" applyProtection="1">
      <alignment horizontal="center" vertical="center" wrapText="1"/>
      <protection locked="0"/>
    </xf>
    <xf numFmtId="0" fontId="11" fillId="0" borderId="11" xfId="0" applyFont="1" applyBorder="1" applyAlignment="1" applyProtection="1">
      <alignment horizontal="center" vertical="center" wrapText="1"/>
      <protection locked="0"/>
    </xf>
    <xf numFmtId="0" fontId="11" fillId="0" borderId="12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 applyProtection="1">
      <alignment horizontal="center" vertical="center" wrapText="1"/>
      <protection locked="0"/>
    </xf>
    <xf numFmtId="1" fontId="1" fillId="5" borderId="11" xfId="0" applyNumberFormat="1" applyFont="1" applyFill="1" applyBorder="1" applyAlignment="1">
      <alignment horizontal="center" vertical="center"/>
    </xf>
    <xf numFmtId="165" fontId="11" fillId="5" borderId="9" xfId="0" applyNumberFormat="1" applyFont="1" applyFill="1" applyBorder="1" applyAlignment="1" applyProtection="1">
      <alignment horizontal="center" vertical="center"/>
      <protection locked="0"/>
    </xf>
    <xf numFmtId="1" fontId="1" fillId="5" borderId="13" xfId="0" applyNumberFormat="1" applyFont="1" applyFill="1" applyBorder="1" applyAlignment="1" applyProtection="1">
      <alignment horizontal="center" vertical="center"/>
      <protection locked="0"/>
    </xf>
    <xf numFmtId="1" fontId="11" fillId="0" borderId="11" xfId="0" applyNumberFormat="1" applyFont="1" applyBorder="1" applyAlignment="1">
      <alignment horizontal="center" vertical="center"/>
    </xf>
    <xf numFmtId="1" fontId="11" fillId="0" borderId="21" xfId="0" applyNumberFormat="1" applyFont="1" applyBorder="1" applyAlignment="1">
      <alignment horizontal="center" vertical="center"/>
    </xf>
    <xf numFmtId="0" fontId="11" fillId="5" borderId="11" xfId="0" applyFont="1" applyFill="1" applyBorder="1" applyAlignment="1" applyProtection="1">
      <alignment horizontal="left" vertical="center"/>
      <protection locked="0"/>
    </xf>
    <xf numFmtId="165" fontId="11" fillId="5" borderId="42" xfId="0" applyNumberFormat="1" applyFont="1" applyFill="1" applyBorder="1" applyAlignment="1" applyProtection="1">
      <alignment horizontal="center" vertical="center"/>
      <protection locked="0"/>
    </xf>
    <xf numFmtId="1" fontId="1" fillId="5" borderId="18" xfId="0" applyNumberFormat="1" applyFont="1" applyFill="1" applyBorder="1" applyAlignment="1">
      <alignment horizontal="center" vertical="center"/>
    </xf>
    <xf numFmtId="1" fontId="1" fillId="5" borderId="33" xfId="0" applyNumberFormat="1" applyFont="1" applyFill="1" applyBorder="1" applyAlignment="1">
      <alignment horizontal="center" vertical="center"/>
    </xf>
    <xf numFmtId="1" fontId="1" fillId="5" borderId="19" xfId="0" applyNumberFormat="1" applyFont="1" applyFill="1" applyBorder="1" applyAlignment="1">
      <alignment horizontal="center" vertical="center"/>
    </xf>
    <xf numFmtId="9" fontId="2" fillId="0" borderId="0" xfId="2" applyFont="1" applyFill="1" applyAlignment="1">
      <alignment vertical="center"/>
    </xf>
    <xf numFmtId="0" fontId="11" fillId="8" borderId="11" xfId="0" applyFont="1" applyFill="1" applyBorder="1" applyAlignment="1" applyProtection="1">
      <alignment horizontal="center" vertical="center" wrapText="1"/>
      <protection locked="0"/>
    </xf>
    <xf numFmtId="0" fontId="11" fillId="8" borderId="15" xfId="0" applyFont="1" applyFill="1" applyBorder="1" applyAlignment="1" applyProtection="1">
      <alignment horizontal="center" vertical="center" wrapText="1"/>
      <protection locked="0"/>
    </xf>
    <xf numFmtId="1" fontId="11" fillId="8" borderId="11" xfId="0" applyNumberFormat="1" applyFont="1" applyFill="1" applyBorder="1" applyAlignment="1" applyProtection="1">
      <alignment horizontal="center" vertical="center" wrapText="1"/>
      <protection locked="0"/>
    </xf>
    <xf numFmtId="0" fontId="11" fillId="8" borderId="21" xfId="0" applyFont="1" applyFill="1" applyBorder="1" applyAlignment="1" applyProtection="1">
      <alignment horizontal="center" vertical="center" wrapText="1"/>
      <protection locked="0"/>
    </xf>
    <xf numFmtId="1" fontId="11" fillId="8" borderId="15" xfId="0" applyNumberFormat="1" applyFont="1" applyFill="1" applyBorder="1" applyAlignment="1" applyProtection="1">
      <alignment horizontal="center" vertical="center" wrapText="1"/>
      <protection locked="0"/>
    </xf>
    <xf numFmtId="0" fontId="11" fillId="8" borderId="16" xfId="0" applyFont="1" applyFill="1" applyBorder="1" applyAlignment="1" applyProtection="1">
      <alignment horizontal="center" vertical="center" wrapText="1"/>
      <protection locked="0"/>
    </xf>
    <xf numFmtId="0" fontId="6" fillId="7" borderId="29" xfId="0" applyFont="1" applyFill="1" applyBorder="1" applyAlignment="1" applyProtection="1">
      <alignment horizontal="right" vertical="center" wrapText="1"/>
      <protection locked="0"/>
    </xf>
    <xf numFmtId="0" fontId="4" fillId="8" borderId="21" xfId="0" applyFont="1" applyFill="1" applyBorder="1" applyAlignment="1">
      <alignment horizontal="center" vertical="center"/>
    </xf>
    <xf numFmtId="0" fontId="4" fillId="8" borderId="16" xfId="0" applyFont="1" applyFill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1" fillId="0" borderId="14" xfId="0" applyFont="1" applyFill="1" applyBorder="1" applyAlignment="1" applyProtection="1">
      <alignment horizontal="center" vertical="center"/>
      <protection locked="0"/>
    </xf>
    <xf numFmtId="0" fontId="11" fillId="0" borderId="11" xfId="0" applyFont="1" applyFill="1" applyBorder="1" applyAlignment="1" applyProtection="1">
      <alignment horizontal="center" vertical="center"/>
      <protection locked="0"/>
    </xf>
    <xf numFmtId="1" fontId="11" fillId="0" borderId="11" xfId="0" applyNumberFormat="1" applyFont="1" applyFill="1" applyBorder="1" applyAlignment="1" applyProtection="1">
      <alignment horizontal="center" vertical="center"/>
      <protection locked="0"/>
    </xf>
    <xf numFmtId="1" fontId="11" fillId="0" borderId="14" xfId="0" applyNumberFormat="1" applyFont="1" applyFill="1" applyBorder="1" applyAlignment="1">
      <alignment horizontal="center" vertical="center"/>
    </xf>
    <xf numFmtId="1" fontId="11" fillId="0" borderId="14" xfId="0" applyNumberFormat="1" applyFont="1" applyFill="1" applyBorder="1" applyAlignment="1" applyProtection="1">
      <alignment horizontal="center" vertical="center"/>
      <protection locked="0"/>
    </xf>
    <xf numFmtId="1" fontId="11" fillId="0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0" xfId="1" applyFont="1" applyFill="1"/>
    <xf numFmtId="0" fontId="4" fillId="0" borderId="0" xfId="1" applyFont="1" applyFill="1" applyAlignment="1">
      <alignment horizontal="left"/>
    </xf>
    <xf numFmtId="0" fontId="2" fillId="0" borderId="0" xfId="1" applyFont="1" applyFill="1" applyAlignment="1">
      <alignment vertical="top" wrapText="1"/>
    </xf>
    <xf numFmtId="0" fontId="20" fillId="0" borderId="0" xfId="0" applyFont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1" fontId="1" fillId="0" borderId="11" xfId="0" applyNumberFormat="1" applyFont="1" applyFill="1" applyBorder="1" applyAlignment="1">
      <alignment horizontal="center" vertical="center"/>
    </xf>
    <xf numFmtId="1" fontId="11" fillId="0" borderId="11" xfId="0" applyNumberFormat="1" applyFont="1" applyFill="1" applyBorder="1" applyAlignment="1">
      <alignment horizontal="center" vertical="center"/>
    </xf>
    <xf numFmtId="1" fontId="11" fillId="0" borderId="12" xfId="0" applyNumberFormat="1" applyFont="1" applyFill="1" applyBorder="1" applyAlignment="1">
      <alignment horizontal="center" vertical="center"/>
    </xf>
    <xf numFmtId="1" fontId="1" fillId="0" borderId="13" xfId="0" applyNumberFormat="1" applyFont="1" applyFill="1" applyBorder="1" applyAlignment="1" applyProtection="1">
      <alignment horizontal="center" vertical="center"/>
      <protection locked="0"/>
    </xf>
    <xf numFmtId="0" fontId="11" fillId="0" borderId="12" xfId="0" applyFont="1" applyFill="1" applyBorder="1" applyAlignment="1" applyProtection="1">
      <alignment horizontal="center" vertical="center"/>
      <protection locked="0"/>
    </xf>
    <xf numFmtId="0" fontId="1" fillId="0" borderId="13" xfId="0" applyFont="1" applyFill="1" applyBorder="1" applyAlignment="1" applyProtection="1">
      <alignment horizontal="center" vertical="center"/>
      <protection locked="0"/>
    </xf>
    <xf numFmtId="49" fontId="11" fillId="0" borderId="11" xfId="0" applyNumberFormat="1" applyFont="1" applyFill="1" applyBorder="1" applyAlignment="1" applyProtection="1">
      <alignment horizontal="center" vertical="center"/>
      <protection locked="0"/>
    </xf>
    <xf numFmtId="1" fontId="11" fillId="0" borderId="24" xfId="0" applyNumberFormat="1" applyFont="1" applyFill="1" applyBorder="1" applyAlignment="1">
      <alignment horizontal="center" vertical="center"/>
    </xf>
    <xf numFmtId="1" fontId="1" fillId="0" borderId="21" xfId="0" applyNumberFormat="1" applyFont="1" applyFill="1" applyBorder="1" applyAlignment="1">
      <alignment horizontal="center" vertical="center"/>
    </xf>
    <xf numFmtId="1" fontId="1" fillId="0" borderId="23" xfId="0" applyNumberFormat="1" applyFont="1" applyFill="1" applyBorder="1" applyAlignment="1" applyProtection="1">
      <alignment horizontal="center" vertical="center"/>
      <protection locked="0"/>
    </xf>
    <xf numFmtId="1" fontId="11" fillId="0" borderId="8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 vertical="center"/>
    </xf>
    <xf numFmtId="1" fontId="1" fillId="0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 applyProtection="1">
      <alignment horizontal="center" vertical="center" wrapText="1"/>
      <protection locked="0"/>
    </xf>
    <xf numFmtId="1" fontId="1" fillId="0" borderId="12" xfId="0" applyNumberFormat="1" applyFont="1" applyFill="1" applyBorder="1" applyAlignment="1">
      <alignment horizontal="center" vertical="center"/>
    </xf>
    <xf numFmtId="1" fontId="11" fillId="0" borderId="46" xfId="0" applyNumberFormat="1" applyFont="1" applyFill="1" applyBorder="1" applyAlignment="1">
      <alignment horizontal="center" vertical="center"/>
    </xf>
    <xf numFmtId="1" fontId="1" fillId="0" borderId="44" xfId="0" applyNumberFormat="1" applyFont="1" applyFill="1" applyBorder="1" applyAlignment="1">
      <alignment horizontal="center" vertical="center"/>
    </xf>
    <xf numFmtId="1" fontId="1" fillId="0" borderId="56" xfId="0" applyNumberFormat="1" applyFont="1" applyFill="1" applyBorder="1" applyAlignment="1" applyProtection="1">
      <alignment horizontal="center" vertical="center"/>
      <protection locked="0"/>
    </xf>
    <xf numFmtId="0" fontId="6" fillId="9" borderId="29" xfId="0" applyFont="1" applyFill="1" applyBorder="1" applyAlignment="1">
      <alignment horizontal="center" vertical="center"/>
    </xf>
    <xf numFmtId="1" fontId="6" fillId="9" borderId="39" xfId="0" applyNumberFormat="1" applyFont="1" applyFill="1" applyBorder="1" applyAlignment="1">
      <alignment horizontal="center" vertical="center"/>
    </xf>
    <xf numFmtId="9" fontId="6" fillId="9" borderId="40" xfId="2" applyFont="1" applyFill="1" applyBorder="1" applyAlignment="1">
      <alignment horizontal="center" vertical="center"/>
    </xf>
    <xf numFmtId="1" fontId="6" fillId="9" borderId="29" xfId="0" applyNumberFormat="1" applyFont="1" applyFill="1" applyBorder="1" applyAlignment="1">
      <alignment horizontal="center" vertical="center"/>
    </xf>
    <xf numFmtId="1" fontId="6" fillId="9" borderId="38" xfId="0" applyNumberFormat="1" applyFont="1" applyFill="1" applyBorder="1" applyAlignment="1">
      <alignment horizontal="center" vertical="center"/>
    </xf>
    <xf numFmtId="1" fontId="6" fillId="9" borderId="28" xfId="0" applyNumberFormat="1" applyFont="1" applyFill="1" applyBorder="1" applyAlignment="1">
      <alignment horizontal="center" vertical="center"/>
    </xf>
    <xf numFmtId="166" fontId="6" fillId="9" borderId="29" xfId="0" applyNumberFormat="1" applyFont="1" applyFill="1" applyBorder="1" applyAlignment="1">
      <alignment horizontal="center" vertical="center"/>
    </xf>
    <xf numFmtId="166" fontId="6" fillId="9" borderId="40" xfId="0" applyNumberFormat="1" applyFont="1" applyFill="1" applyBorder="1" applyAlignment="1">
      <alignment horizontal="center" vertical="center"/>
    </xf>
    <xf numFmtId="166" fontId="6" fillId="9" borderId="3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vertical="center"/>
    </xf>
    <xf numFmtId="0" fontId="11" fillId="0" borderId="44" xfId="0" applyFont="1" applyFill="1" applyBorder="1" applyAlignment="1" applyProtection="1">
      <alignment horizontal="center" vertical="center"/>
      <protection locked="0"/>
    </xf>
    <xf numFmtId="0" fontId="11" fillId="0" borderId="44" xfId="0" applyFont="1" applyFill="1" applyBorder="1" applyAlignment="1">
      <alignment horizontal="center" vertical="center"/>
    </xf>
    <xf numFmtId="0" fontId="11" fillId="0" borderId="45" xfId="0" applyFont="1" applyFill="1" applyBorder="1" applyAlignment="1">
      <alignment horizontal="center" vertical="center"/>
    </xf>
    <xf numFmtId="1" fontId="11" fillId="0" borderId="44" xfId="0" applyNumberFormat="1" applyFont="1" applyFill="1" applyBorder="1" applyAlignment="1">
      <alignment horizontal="center" vertical="center"/>
    </xf>
    <xf numFmtId="1" fontId="11" fillId="0" borderId="45" xfId="0" applyNumberFormat="1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1" fontId="11" fillId="0" borderId="13" xfId="0" applyNumberFormat="1" applyFont="1" applyFill="1" applyBorder="1" applyAlignment="1" applyProtection="1">
      <alignment horizontal="center" vertical="center"/>
      <protection locked="0"/>
    </xf>
    <xf numFmtId="2" fontId="1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2" xfId="0" applyFont="1" applyFill="1" applyBorder="1" applyAlignment="1" applyProtection="1">
      <alignment horizontal="left" vertical="center" wrapText="1"/>
      <protection locked="0"/>
    </xf>
    <xf numFmtId="0" fontId="11" fillId="0" borderId="11" xfId="0" applyFont="1" applyFill="1" applyBorder="1" applyAlignment="1" applyProtection="1">
      <alignment horizontal="center" vertical="center" wrapText="1"/>
      <protection locked="0"/>
    </xf>
    <xf numFmtId="1" fontId="11" fillId="0" borderId="21" xfId="0" applyNumberFormat="1" applyFont="1" applyFill="1" applyBorder="1" applyAlignment="1">
      <alignment horizontal="center" vertical="center"/>
    </xf>
    <xf numFmtId="0" fontId="11" fillId="0" borderId="0" xfId="6" applyFont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1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7" fillId="0" borderId="11" xfId="0" applyFont="1" applyBorder="1" applyAlignment="1">
      <alignment horizontal="center" vertical="center"/>
    </xf>
    <xf numFmtId="0" fontId="37" fillId="0" borderId="15" xfId="0" applyFont="1" applyBorder="1" applyAlignment="1">
      <alignment horizontal="center" vertical="center"/>
    </xf>
    <xf numFmtId="0" fontId="36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49" fontId="11" fillId="8" borderId="1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0" fontId="11" fillId="0" borderId="11" xfId="0" applyFont="1" applyFill="1" applyBorder="1" applyAlignment="1" applyProtection="1">
      <alignment vertical="center"/>
      <protection locked="0"/>
    </xf>
    <xf numFmtId="0" fontId="13" fillId="0" borderId="0" xfId="1" applyFont="1" applyFill="1"/>
    <xf numFmtId="0" fontId="13" fillId="0" borderId="0" xfId="0" applyFont="1" applyFill="1"/>
    <xf numFmtId="1" fontId="11" fillId="0" borderId="52" xfId="0" applyNumberFormat="1" applyFont="1" applyBorder="1" applyAlignment="1" applyProtection="1">
      <alignment horizontal="center" vertical="center"/>
      <protection locked="0"/>
    </xf>
    <xf numFmtId="0" fontId="11" fillId="0" borderId="11" xfId="0" applyFont="1" applyFill="1" applyBorder="1" applyAlignment="1" applyProtection="1">
      <alignment vertical="center" wrapText="1"/>
      <protection locked="0"/>
    </xf>
    <xf numFmtId="164" fontId="1" fillId="7" borderId="28" xfId="0" applyNumberFormat="1" applyFont="1" applyFill="1" applyBorder="1" applyAlignment="1">
      <alignment horizontal="center" vertical="center"/>
    </xf>
    <xf numFmtId="0" fontId="1" fillId="7" borderId="29" xfId="0" applyFont="1" applyFill="1" applyBorder="1" applyAlignment="1" applyProtection="1">
      <alignment horizontal="right" vertical="center" wrapText="1"/>
      <protection locked="0"/>
    </xf>
    <xf numFmtId="0" fontId="1" fillId="7" borderId="29" xfId="0" applyFont="1" applyFill="1" applyBorder="1" applyAlignment="1">
      <alignment horizontal="center" vertical="center"/>
    </xf>
    <xf numFmtId="1" fontId="1" fillId="7" borderId="48" xfId="0" applyNumberFormat="1" applyFont="1" applyFill="1" applyBorder="1" applyAlignment="1">
      <alignment horizontal="center" vertical="center"/>
    </xf>
    <xf numFmtId="1" fontId="1" fillId="7" borderId="57" xfId="0" applyNumberFormat="1" applyFont="1" applyFill="1" applyBorder="1" applyAlignment="1">
      <alignment horizontal="center" vertical="center"/>
    </xf>
    <xf numFmtId="1" fontId="1" fillId="7" borderId="3" xfId="0" applyNumberFormat="1" applyFont="1" applyFill="1" applyBorder="1" applyAlignment="1">
      <alignment horizontal="center" vertical="center"/>
    </xf>
    <xf numFmtId="1" fontId="1" fillId="7" borderId="27" xfId="0" applyNumberFormat="1" applyFont="1" applyFill="1" applyBorder="1" applyAlignment="1">
      <alignment horizontal="center" vertical="center"/>
    </xf>
    <xf numFmtId="1" fontId="1" fillId="7" borderId="39" xfId="0" applyNumberFormat="1" applyFont="1" applyFill="1" applyBorder="1" applyAlignment="1">
      <alignment horizontal="center" vertical="center"/>
    </xf>
    <xf numFmtId="1" fontId="1" fillId="7" borderId="40" xfId="0" applyNumberFormat="1" applyFont="1" applyFill="1" applyBorder="1" applyAlignment="1">
      <alignment horizontal="center" vertical="center"/>
    </xf>
    <xf numFmtId="1" fontId="1" fillId="7" borderId="29" xfId="0" applyNumberFormat="1" applyFont="1" applyFill="1" applyBorder="1" applyAlignment="1">
      <alignment horizontal="center" vertical="center"/>
    </xf>
    <xf numFmtId="1" fontId="1" fillId="7" borderId="30" xfId="0" applyNumberFormat="1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1" fontId="1" fillId="4" borderId="39" xfId="0" applyNumberFormat="1" applyFont="1" applyFill="1" applyBorder="1" applyAlignment="1">
      <alignment horizontal="center" vertical="center"/>
    </xf>
    <xf numFmtId="1" fontId="1" fillId="4" borderId="36" xfId="0" applyNumberFormat="1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38" fillId="9" borderId="29" xfId="0" applyFont="1" applyFill="1" applyBorder="1" applyAlignment="1">
      <alignment horizontal="center" vertical="center"/>
    </xf>
    <xf numFmtId="1" fontId="38" fillId="9" borderId="39" xfId="0" applyNumberFormat="1" applyFont="1" applyFill="1" applyBorder="1" applyAlignment="1">
      <alignment horizontal="center" vertical="center"/>
    </xf>
    <xf numFmtId="1" fontId="38" fillId="9" borderId="40" xfId="0" applyNumberFormat="1" applyFont="1" applyFill="1" applyBorder="1" applyAlignment="1">
      <alignment horizontal="center" vertical="center"/>
    </xf>
    <xf numFmtId="1" fontId="38" fillId="9" borderId="37" xfId="0" applyNumberFormat="1" applyFont="1" applyFill="1" applyBorder="1" applyAlignment="1">
      <alignment horizontal="center" vertical="center"/>
    </xf>
    <xf numFmtId="1" fontId="38" fillId="9" borderId="29" xfId="0" applyNumberFormat="1" applyFont="1" applyFill="1" applyBorder="1" applyAlignment="1">
      <alignment horizontal="center" vertical="center"/>
    </xf>
    <xf numFmtId="1" fontId="38" fillId="9" borderId="30" xfId="0" applyNumberFormat="1" applyFont="1" applyFill="1" applyBorder="1" applyAlignment="1">
      <alignment horizontal="center" vertical="center"/>
    </xf>
    <xf numFmtId="0" fontId="1" fillId="7" borderId="30" xfId="0" applyFont="1" applyFill="1" applyBorder="1" applyAlignment="1">
      <alignment horizontal="center" vertical="center"/>
    </xf>
    <xf numFmtId="1" fontId="11" fillId="0" borderId="22" xfId="0" applyNumberFormat="1" applyFont="1" applyFill="1" applyBorder="1" applyAlignment="1">
      <alignment horizontal="center" vertical="center"/>
    </xf>
    <xf numFmtId="1" fontId="11" fillId="8" borderId="21" xfId="0" applyNumberFormat="1" applyFont="1" applyFill="1" applyBorder="1" applyAlignment="1" applyProtection="1">
      <alignment horizontal="center" vertical="center" wrapText="1"/>
      <protection locked="0"/>
    </xf>
    <xf numFmtId="1" fontId="11" fillId="8" borderId="16" xfId="0" applyNumberFormat="1" applyFont="1" applyFill="1" applyBorder="1" applyAlignment="1" applyProtection="1">
      <alignment horizontal="center" vertical="center" wrapText="1"/>
      <protection locked="0"/>
    </xf>
    <xf numFmtId="0" fontId="23" fillId="9" borderId="43" xfId="0" applyFont="1" applyFill="1" applyBorder="1" applyAlignment="1">
      <alignment horizontal="center" vertical="center"/>
    </xf>
    <xf numFmtId="0" fontId="23" fillId="9" borderId="69" xfId="0" applyFont="1" applyFill="1" applyBorder="1" applyAlignment="1">
      <alignment horizontal="center" vertical="center"/>
    </xf>
    <xf numFmtId="1" fontId="23" fillId="9" borderId="66" xfId="0" applyNumberFormat="1" applyFont="1" applyFill="1" applyBorder="1" applyAlignment="1">
      <alignment horizontal="center" vertical="center"/>
    </xf>
    <xf numFmtId="1" fontId="23" fillId="9" borderId="70" xfId="0" applyNumberFormat="1" applyFont="1" applyFill="1" applyBorder="1" applyAlignment="1">
      <alignment horizontal="center" vertical="center"/>
    </xf>
    <xf numFmtId="1" fontId="23" fillId="9" borderId="43" xfId="0" applyNumberFormat="1" applyFont="1" applyFill="1" applyBorder="1" applyAlignment="1">
      <alignment horizontal="center" vertical="center"/>
    </xf>
    <xf numFmtId="1" fontId="23" fillId="9" borderId="67" xfId="0" applyNumberFormat="1" applyFont="1" applyFill="1" applyBorder="1" applyAlignment="1">
      <alignment horizontal="center" vertical="center"/>
    </xf>
    <xf numFmtId="1" fontId="23" fillId="9" borderId="68" xfId="0" applyNumberFormat="1" applyFont="1" applyFill="1" applyBorder="1" applyAlignment="1">
      <alignment horizontal="center" vertical="center"/>
    </xf>
    <xf numFmtId="166" fontId="1" fillId="0" borderId="4" xfId="0" applyNumberFormat="1" applyFont="1" applyBorder="1" applyAlignment="1">
      <alignment horizontal="center" vertical="center"/>
    </xf>
    <xf numFmtId="0" fontId="1" fillId="0" borderId="44" xfId="0" applyFont="1" applyFill="1" applyBorder="1" applyAlignment="1" applyProtection="1">
      <alignment horizontal="center" vertical="center"/>
      <protection locked="0"/>
    </xf>
    <xf numFmtId="0" fontId="1" fillId="5" borderId="44" xfId="0" applyFont="1" applyFill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56" xfId="0" applyFont="1" applyFill="1" applyBorder="1" applyAlignment="1">
      <alignment horizontal="center" vertical="center"/>
    </xf>
    <xf numFmtId="1" fontId="1" fillId="0" borderId="5" xfId="0" applyNumberFormat="1" applyFont="1" applyFill="1" applyBorder="1" applyAlignment="1">
      <alignment horizontal="center" vertical="center"/>
    </xf>
    <xf numFmtId="166" fontId="1" fillId="0" borderId="8" xfId="0" applyNumberFormat="1" applyFont="1" applyFill="1" applyBorder="1" applyAlignment="1">
      <alignment horizontal="center" vertical="center"/>
    </xf>
    <xf numFmtId="1" fontId="1" fillId="0" borderId="14" xfId="0" applyNumberFormat="1" applyFont="1" applyFill="1" applyBorder="1" applyAlignment="1">
      <alignment horizontal="center" vertical="center"/>
    </xf>
    <xf numFmtId="0" fontId="1" fillId="0" borderId="46" xfId="0" applyFont="1" applyFill="1" applyBorder="1" applyAlignment="1">
      <alignment horizontal="center" vertical="center"/>
    </xf>
    <xf numFmtId="0" fontId="1" fillId="8" borderId="4" xfId="0" applyFont="1" applyFill="1" applyBorder="1" applyAlignment="1" applyProtection="1">
      <alignment horizontal="center" vertical="center" wrapText="1"/>
      <protection locked="0"/>
    </xf>
    <xf numFmtId="0" fontId="1" fillId="8" borderId="11" xfId="0" applyFont="1" applyFill="1" applyBorder="1" applyAlignment="1" applyProtection="1">
      <alignment horizontal="center" vertical="center" wrapText="1"/>
      <protection locked="0"/>
    </xf>
    <xf numFmtId="0" fontId="1" fillId="8" borderId="44" xfId="0" applyFont="1" applyFill="1" applyBorder="1" applyAlignment="1" applyProtection="1">
      <alignment horizontal="center" vertical="center" wrapText="1"/>
      <protection locked="0"/>
    </xf>
    <xf numFmtId="0" fontId="1" fillId="8" borderId="7" xfId="0" applyFont="1" applyFill="1" applyBorder="1" applyAlignment="1" applyProtection="1">
      <alignment horizontal="center" vertical="center" wrapText="1"/>
      <protection locked="0"/>
    </xf>
    <xf numFmtId="0" fontId="1" fillId="8" borderId="15" xfId="0" applyFont="1" applyFill="1" applyBorder="1" applyAlignment="1" applyProtection="1">
      <alignment horizontal="center" vertical="center" wrapText="1"/>
      <protection locked="0"/>
    </xf>
    <xf numFmtId="0" fontId="1" fillId="8" borderId="47" xfId="0" applyFont="1" applyFill="1" applyBorder="1" applyAlignment="1" applyProtection="1">
      <alignment horizontal="center" vertical="center" wrapText="1"/>
      <protection locked="0"/>
    </xf>
    <xf numFmtId="0" fontId="1" fillId="0" borderId="18" xfId="0" applyFont="1" applyFill="1" applyBorder="1" applyAlignment="1">
      <alignment horizontal="left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32" xfId="0" applyFont="1" applyFill="1" applyBorder="1" applyAlignment="1" applyProtection="1">
      <alignment horizontal="center" vertical="center" wrapText="1"/>
      <protection locked="0"/>
    </xf>
    <xf numFmtId="0" fontId="11" fillId="0" borderId="18" xfId="0" applyFont="1" applyFill="1" applyBorder="1" applyAlignment="1">
      <alignment horizontal="center" vertical="center"/>
    </xf>
    <xf numFmtId="0" fontId="11" fillId="0" borderId="31" xfId="0" applyFont="1" applyFill="1" applyBorder="1" applyAlignment="1">
      <alignment horizontal="center" vertical="center"/>
    </xf>
    <xf numFmtId="1" fontId="11" fillId="0" borderId="33" xfId="0" applyNumberFormat="1" applyFont="1" applyFill="1" applyBorder="1" applyAlignment="1">
      <alignment horizontal="center" vertical="center"/>
    </xf>
    <xf numFmtId="1" fontId="1" fillId="0" borderId="18" xfId="0" applyNumberFormat="1" applyFont="1" applyFill="1" applyBorder="1" applyAlignment="1">
      <alignment horizontal="center" vertical="center"/>
    </xf>
    <xf numFmtId="1" fontId="11" fillId="0" borderId="18" xfId="0" applyNumberFormat="1" applyFont="1" applyFill="1" applyBorder="1" applyAlignment="1">
      <alignment horizontal="center" vertical="center"/>
    </xf>
    <xf numFmtId="1" fontId="11" fillId="0" borderId="31" xfId="0" applyNumberFormat="1" applyFont="1" applyFill="1" applyBorder="1" applyAlignment="1">
      <alignment horizontal="center" vertical="center"/>
    </xf>
    <xf numFmtId="1" fontId="1" fillId="0" borderId="32" xfId="0" applyNumberFormat="1" applyFont="1" applyFill="1" applyBorder="1" applyAlignment="1" applyProtection="1">
      <alignment horizontal="center" vertical="center"/>
      <protection locked="0"/>
    </xf>
    <xf numFmtId="1" fontId="11" fillId="8" borderId="18" xfId="0" applyNumberFormat="1" applyFont="1" applyFill="1" applyBorder="1" applyAlignment="1" applyProtection="1">
      <alignment horizontal="center" vertical="center" wrapText="1"/>
      <protection locked="0"/>
    </xf>
    <xf numFmtId="1" fontId="11" fillId="0" borderId="18" xfId="0" applyNumberFormat="1" applyFont="1" applyBorder="1" applyAlignment="1">
      <alignment horizontal="center" vertical="center"/>
    </xf>
    <xf numFmtId="1" fontId="11" fillId="8" borderId="19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8" xfId="0" applyNumberFormat="1" applyFont="1" applyFill="1" applyBorder="1" applyAlignment="1" applyProtection="1">
      <alignment horizontal="center" vertical="center"/>
      <protection locked="0"/>
    </xf>
    <xf numFmtId="49" fontId="11" fillId="0" borderId="44" xfId="0" applyNumberFormat="1" applyFont="1" applyFill="1" applyBorder="1" applyAlignment="1" applyProtection="1">
      <alignment horizontal="center" vertical="center"/>
      <protection locked="0"/>
    </xf>
    <xf numFmtId="0" fontId="11" fillId="8" borderId="10" xfId="0" applyFont="1" applyFill="1" applyBorder="1" applyAlignment="1" applyProtection="1">
      <alignment horizontal="center" vertical="center" wrapText="1"/>
      <protection locked="0"/>
    </xf>
    <xf numFmtId="0" fontId="11" fillId="0" borderId="11" xfId="0" applyFont="1" applyFill="1" applyBorder="1" applyAlignment="1" applyProtection="1">
      <alignment horizontal="left" vertical="center" wrapText="1"/>
      <protection locked="0"/>
    </xf>
    <xf numFmtId="0" fontId="1" fillId="4" borderId="38" xfId="0" applyFont="1" applyFill="1" applyBorder="1" applyAlignment="1">
      <alignment horizontal="center" vertical="center"/>
    </xf>
    <xf numFmtId="0" fontId="26" fillId="0" borderId="9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11" fillId="0" borderId="21" xfId="0" applyFont="1" applyBorder="1" applyAlignment="1" applyProtection="1">
      <alignment horizontal="center" vertical="center" wrapText="1"/>
      <protection locked="0"/>
    </xf>
    <xf numFmtId="0" fontId="11" fillId="0" borderId="54" xfId="0" applyFont="1" applyBorder="1" applyAlignment="1" applyProtection="1">
      <alignment horizontal="center" vertical="center" wrapText="1"/>
      <protection locked="0"/>
    </xf>
    <xf numFmtId="0" fontId="1" fillId="0" borderId="23" xfId="0" applyFont="1" applyBorder="1" applyAlignment="1" applyProtection="1">
      <alignment horizontal="center" vertical="center" wrapText="1"/>
      <protection locked="0"/>
    </xf>
    <xf numFmtId="1" fontId="11" fillId="0" borderId="24" xfId="0" applyNumberFormat="1" applyFont="1" applyBorder="1" applyAlignment="1">
      <alignment horizontal="center" vertical="center"/>
    </xf>
    <xf numFmtId="1" fontId="11" fillId="0" borderId="64" xfId="0" applyNumberFormat="1" applyFont="1" applyBorder="1" applyAlignment="1" applyProtection="1">
      <alignment horizontal="center" vertical="center"/>
      <protection locked="0"/>
    </xf>
    <xf numFmtId="0" fontId="11" fillId="0" borderId="24" xfId="0" applyFont="1" applyBorder="1" applyAlignment="1" applyProtection="1">
      <alignment horizontal="center" vertical="center" wrapText="1"/>
      <protection locked="0"/>
    </xf>
    <xf numFmtId="1" fontId="1" fillId="4" borderId="41" xfId="0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 applyProtection="1">
      <alignment horizontal="left" vertical="center"/>
      <protection locked="0"/>
    </xf>
    <xf numFmtId="0" fontId="1" fillId="5" borderId="44" xfId="0" applyFont="1" applyFill="1" applyBorder="1" applyAlignment="1" applyProtection="1">
      <alignment horizontal="left" vertical="center" wrapText="1"/>
      <protection locked="0"/>
    </xf>
    <xf numFmtId="0" fontId="4" fillId="0" borderId="70" xfId="1" applyFont="1" applyFill="1" applyBorder="1" applyAlignment="1">
      <alignment horizontal="centerContinuous"/>
    </xf>
    <xf numFmtId="0" fontId="4" fillId="0" borderId="43" xfId="1" applyFont="1" applyFill="1" applyBorder="1" applyAlignment="1">
      <alignment horizontal="centerContinuous"/>
    </xf>
    <xf numFmtId="0" fontId="4" fillId="0" borderId="67" xfId="1" applyFont="1" applyFill="1" applyBorder="1" applyAlignment="1">
      <alignment horizontal="centerContinuous"/>
    </xf>
    <xf numFmtId="0" fontId="4" fillId="0" borderId="68" xfId="1" applyFont="1" applyFill="1" applyBorder="1" applyAlignment="1">
      <alignment horizontal="centerContinuous"/>
    </xf>
    <xf numFmtId="0" fontId="4" fillId="0" borderId="71" xfId="1" applyFont="1" applyFill="1" applyBorder="1" applyAlignment="1">
      <alignment horizontal="centerContinuous"/>
    </xf>
    <xf numFmtId="0" fontId="4" fillId="0" borderId="69" xfId="1" applyFont="1" applyFill="1" applyBorder="1" applyAlignment="1">
      <alignment horizontal="centerContinuous"/>
    </xf>
    <xf numFmtId="0" fontId="4" fillId="0" borderId="43" xfId="1" applyFont="1" applyFill="1" applyBorder="1" applyAlignment="1">
      <alignment horizontal="center"/>
    </xf>
    <xf numFmtId="0" fontId="4" fillId="0" borderId="7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Continuous"/>
    </xf>
    <xf numFmtId="0" fontId="2" fillId="11" borderId="9" xfId="0" applyFont="1" applyFill="1" applyBorder="1" applyAlignment="1">
      <alignment horizontal="center" vertical="center"/>
    </xf>
    <xf numFmtId="0" fontId="4" fillId="11" borderId="11" xfId="0" applyFont="1" applyFill="1" applyBorder="1" applyAlignment="1">
      <alignment horizontal="center" vertical="center"/>
    </xf>
    <xf numFmtId="0" fontId="31" fillId="11" borderId="11" xfId="0" applyFont="1" applyFill="1" applyBorder="1" applyAlignment="1">
      <alignment horizontal="center" vertical="center"/>
    </xf>
    <xf numFmtId="0" fontId="31" fillId="11" borderId="15" xfId="0" applyFont="1" applyFill="1" applyBorder="1" applyAlignment="1">
      <alignment horizontal="center" vertical="center"/>
    </xf>
    <xf numFmtId="0" fontId="38" fillId="9" borderId="38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center" vertical="center"/>
    </xf>
    <xf numFmtId="0" fontId="11" fillId="0" borderId="0" xfId="1" applyFont="1" applyFill="1" applyAlignment="1">
      <alignment horizontal="center"/>
    </xf>
    <xf numFmtId="0" fontId="4" fillId="10" borderId="9" xfId="0" applyFont="1" applyFill="1" applyBorder="1" applyAlignment="1">
      <alignment horizontal="center" vertical="center"/>
    </xf>
    <xf numFmtId="0" fontId="4" fillId="10" borderId="11" xfId="0" applyFont="1" applyFill="1" applyBorder="1" applyAlignment="1">
      <alignment horizontal="center" vertical="center"/>
    </xf>
    <xf numFmtId="0" fontId="31" fillId="10" borderId="11" xfId="0" applyFont="1" applyFill="1" applyBorder="1" applyAlignment="1">
      <alignment horizontal="center" vertical="center"/>
    </xf>
    <xf numFmtId="0" fontId="31" fillId="10" borderId="15" xfId="0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6" fillId="0" borderId="34" xfId="0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26" fillId="0" borderId="42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" fillId="7" borderId="28" xfId="0" applyFont="1" applyFill="1" applyBorder="1" applyAlignment="1">
      <alignment horizontal="center" vertical="center"/>
    </xf>
    <xf numFmtId="0" fontId="1" fillId="7" borderId="38" xfId="0" applyFont="1" applyFill="1" applyBorder="1" applyAlignment="1">
      <alignment horizontal="center" vertical="center"/>
    </xf>
    <xf numFmtId="0" fontId="1" fillId="7" borderId="39" xfId="0" applyFont="1" applyFill="1" applyBorder="1" applyAlignment="1">
      <alignment horizontal="center" vertical="center"/>
    </xf>
    <xf numFmtId="0" fontId="1" fillId="7" borderId="40" xfId="0" applyFont="1" applyFill="1" applyBorder="1" applyAlignment="1">
      <alignment horizontal="center" vertical="center"/>
    </xf>
    <xf numFmtId="1" fontId="1" fillId="7" borderId="28" xfId="0" applyNumberFormat="1" applyFont="1" applyFill="1" applyBorder="1" applyAlignment="1">
      <alignment horizontal="center" vertical="center"/>
    </xf>
    <xf numFmtId="0" fontId="11" fillId="0" borderId="35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" fillId="0" borderId="54" xfId="0" applyFont="1" applyFill="1" applyBorder="1" applyAlignment="1">
      <alignment horizontal="center" vertical="center"/>
    </xf>
    <xf numFmtId="0" fontId="1" fillId="0" borderId="48" xfId="0" applyFont="1" applyFill="1" applyBorder="1" applyAlignment="1">
      <alignment horizontal="center" vertical="center"/>
    </xf>
    <xf numFmtId="1" fontId="1" fillId="2" borderId="55" xfId="0" applyNumberFormat="1" applyFont="1" applyFill="1" applyBorder="1" applyAlignment="1">
      <alignment horizontal="center" vertical="center"/>
    </xf>
    <xf numFmtId="1" fontId="11" fillId="2" borderId="10" xfId="0" applyNumberFormat="1" applyFont="1" applyFill="1" applyBorder="1" applyAlignment="1">
      <alignment horizontal="center" vertical="center"/>
    </xf>
    <xf numFmtId="1" fontId="11" fillId="0" borderId="10" xfId="0" applyNumberFormat="1" applyFont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1" fontId="1" fillId="2" borderId="14" xfId="0" applyNumberFormat="1" applyFont="1" applyFill="1" applyBorder="1" applyAlignment="1">
      <alignment horizontal="center" vertical="center"/>
    </xf>
    <xf numFmtId="1" fontId="11" fillId="2" borderId="11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165" fontId="1" fillId="0" borderId="0" xfId="0" applyNumberFormat="1" applyFont="1" applyAlignment="1">
      <alignment horizontal="center" vertical="center"/>
    </xf>
    <xf numFmtId="1" fontId="20" fillId="0" borderId="0" xfId="0" applyNumberFormat="1" applyFont="1" applyAlignment="1">
      <alignment vertical="center"/>
    </xf>
    <xf numFmtId="167" fontId="19" fillId="0" borderId="0" xfId="0" applyNumberFormat="1" applyFont="1" applyAlignment="1">
      <alignment vertical="center"/>
    </xf>
    <xf numFmtId="1" fontId="11" fillId="0" borderId="55" xfId="0" applyNumberFormat="1" applyFont="1" applyFill="1" applyBorder="1" applyAlignment="1">
      <alignment horizontal="center" vertical="center"/>
    </xf>
    <xf numFmtId="1" fontId="11" fillId="0" borderId="10" xfId="0" applyNumberFormat="1" applyFont="1" applyFill="1" applyBorder="1" applyAlignment="1">
      <alignment horizontal="center" vertical="center"/>
    </xf>
    <xf numFmtId="0" fontId="11" fillId="5" borderId="44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1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20" fillId="0" borderId="0" xfId="0" applyFont="1" applyFill="1" applyAlignment="1">
      <alignment vertical="center"/>
    </xf>
    <xf numFmtId="1" fontId="25" fillId="0" borderId="0" xfId="0" applyNumberFormat="1" applyFont="1" applyFill="1" applyAlignment="1">
      <alignment vertical="center"/>
    </xf>
    <xf numFmtId="0" fontId="25" fillId="0" borderId="0" xfId="0" applyFont="1" applyFill="1" applyAlignment="1">
      <alignment vertical="center"/>
    </xf>
    <xf numFmtId="0" fontId="11" fillId="0" borderId="0" xfId="1" applyFont="1" applyAlignment="1">
      <alignment horizontal="left" vertical="center"/>
    </xf>
    <xf numFmtId="2" fontId="11" fillId="0" borderId="34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8" xfId="0" applyFont="1" applyFill="1" applyBorder="1" applyAlignment="1" applyProtection="1">
      <alignment vertical="center"/>
      <protection locked="0"/>
    </xf>
    <xf numFmtId="0" fontId="1" fillId="0" borderId="32" xfId="0" applyFont="1" applyFill="1" applyBorder="1" applyAlignment="1">
      <alignment horizontal="center" vertical="center"/>
    </xf>
    <xf numFmtId="1" fontId="11" fillId="0" borderId="18" xfId="0" applyNumberFormat="1" applyFont="1" applyFill="1" applyBorder="1" applyAlignment="1" applyProtection="1">
      <alignment horizontal="center" vertical="center"/>
      <protection locked="0"/>
    </xf>
    <xf numFmtId="1" fontId="11" fillId="0" borderId="31" xfId="0" applyNumberFormat="1" applyFont="1" applyFill="1" applyBorder="1" applyAlignment="1" applyProtection="1">
      <alignment horizontal="center" vertical="center"/>
      <protection locked="0"/>
    </xf>
    <xf numFmtId="1" fontId="11" fillId="0" borderId="32" xfId="0" applyNumberFormat="1" applyFont="1" applyFill="1" applyBorder="1" applyAlignment="1" applyProtection="1">
      <alignment horizontal="center" vertical="center"/>
      <protection locked="0"/>
    </xf>
    <xf numFmtId="0" fontId="11" fillId="0" borderId="33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 applyProtection="1">
      <alignment horizontal="center" vertical="center" wrapText="1"/>
      <protection locked="0"/>
    </xf>
    <xf numFmtId="0" fontId="1" fillId="0" borderId="21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 applyProtection="1">
      <alignment horizontal="center" vertical="center" wrapText="1"/>
      <protection locked="0"/>
    </xf>
    <xf numFmtId="0" fontId="11" fillId="0" borderId="16" xfId="0" applyFont="1" applyFill="1" applyBorder="1" applyAlignment="1" applyProtection="1">
      <alignment horizontal="center" vertical="center" wrapText="1"/>
      <protection locked="0"/>
    </xf>
    <xf numFmtId="0" fontId="26" fillId="0" borderId="18" xfId="0" applyFont="1" applyFill="1" applyBorder="1" applyAlignment="1">
      <alignment vertical="center"/>
    </xf>
    <xf numFmtId="0" fontId="39" fillId="0" borderId="32" xfId="0" applyFont="1" applyFill="1" applyBorder="1" applyAlignment="1">
      <alignment horizontal="center" vertical="center"/>
    </xf>
    <xf numFmtId="0" fontId="26" fillId="0" borderId="11" xfId="0" applyFont="1" applyFill="1" applyBorder="1" applyAlignment="1">
      <alignment vertical="center" wrapText="1"/>
    </xf>
    <xf numFmtId="0" fontId="39" fillId="0" borderId="13" xfId="0" applyFont="1" applyFill="1" applyBorder="1" applyAlignment="1">
      <alignment horizontal="center" vertical="center"/>
    </xf>
    <xf numFmtId="0" fontId="26" fillId="0" borderId="11" xfId="0" applyFont="1" applyFill="1" applyBorder="1" applyAlignment="1">
      <alignment vertical="center"/>
    </xf>
    <xf numFmtId="0" fontId="26" fillId="0" borderId="44" xfId="0" applyFont="1" applyFill="1" applyBorder="1" applyAlignment="1">
      <alignment vertical="center" wrapText="1"/>
    </xf>
    <xf numFmtId="0" fontId="39" fillId="0" borderId="56" xfId="0" applyFont="1" applyFill="1" applyBorder="1" applyAlignment="1">
      <alignment horizontal="center" vertical="center"/>
    </xf>
    <xf numFmtId="165" fontId="11" fillId="0" borderId="34" xfId="0" applyNumberFormat="1" applyFont="1" applyFill="1" applyBorder="1" applyAlignment="1" applyProtection="1">
      <alignment horizontal="center" vertical="center"/>
      <protection locked="0"/>
    </xf>
    <xf numFmtId="0" fontId="11" fillId="0" borderId="18" xfId="0" applyFont="1" applyFill="1" applyBorder="1" applyAlignment="1" applyProtection="1">
      <alignment horizontal="left" vertical="center"/>
      <protection locked="0"/>
    </xf>
    <xf numFmtId="165" fontId="11" fillId="0" borderId="9" xfId="0" applyNumberFormat="1" applyFont="1" applyFill="1" applyBorder="1" applyAlignment="1" applyProtection="1">
      <alignment horizontal="center" vertical="center"/>
      <protection locked="0"/>
    </xf>
    <xf numFmtId="0" fontId="11" fillId="0" borderId="54" xfId="0" applyFont="1" applyFill="1" applyBorder="1" applyAlignment="1">
      <alignment horizontal="center" vertical="center"/>
    </xf>
    <xf numFmtId="166" fontId="11" fillId="0" borderId="11" xfId="0" applyNumberFormat="1" applyFont="1" applyFill="1" applyBorder="1" applyAlignment="1">
      <alignment horizontal="center" vertical="center"/>
    </xf>
    <xf numFmtId="0" fontId="11" fillId="0" borderId="11" xfId="0" applyNumberFormat="1" applyFont="1" applyFill="1" applyBorder="1" applyAlignment="1">
      <alignment horizontal="center" vertical="center"/>
    </xf>
    <xf numFmtId="1" fontId="11" fillId="8" borderId="11" xfId="0" applyNumberFormat="1" applyFont="1" applyFill="1" applyBorder="1" applyAlignment="1">
      <alignment horizontal="center" vertical="center"/>
    </xf>
    <xf numFmtId="1" fontId="11" fillId="8" borderId="52" xfId="0" applyNumberFormat="1" applyFont="1" applyFill="1" applyBorder="1" applyAlignment="1">
      <alignment horizontal="center" vertical="center"/>
    </xf>
    <xf numFmtId="1" fontId="11" fillId="8" borderId="10" xfId="0" applyNumberFormat="1" applyFont="1" applyFill="1" applyBorder="1" applyAlignment="1">
      <alignment horizontal="center" vertical="center"/>
    </xf>
    <xf numFmtId="1" fontId="11" fillId="8" borderId="58" xfId="0" applyNumberFormat="1" applyFont="1" applyFill="1" applyBorder="1" applyAlignment="1">
      <alignment horizontal="center" vertical="center"/>
    </xf>
    <xf numFmtId="0" fontId="11" fillId="8" borderId="44" xfId="0" applyFont="1" applyFill="1" applyBorder="1" applyAlignment="1">
      <alignment horizontal="center" vertical="center"/>
    </xf>
    <xf numFmtId="0" fontId="11" fillId="8" borderId="47" xfId="0" applyFont="1" applyFill="1" applyBorder="1" applyAlignment="1">
      <alignment horizontal="center" vertical="center"/>
    </xf>
    <xf numFmtId="0" fontId="38" fillId="12" borderId="29" xfId="0" applyFont="1" applyFill="1" applyBorder="1" applyAlignment="1">
      <alignment horizontal="center" vertical="center"/>
    </xf>
    <xf numFmtId="0" fontId="8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vertical="center" wrapText="1"/>
    </xf>
    <xf numFmtId="0" fontId="9" fillId="0" borderId="0" xfId="1" applyFont="1" applyFill="1" applyAlignment="1">
      <alignment vertical="center" wrapText="1"/>
    </xf>
    <xf numFmtId="0" fontId="8" fillId="0" borderId="0" xfId="1" applyFont="1" applyFill="1" applyAlignment="1">
      <alignment vertical="center"/>
    </xf>
    <xf numFmtId="0" fontId="11" fillId="0" borderId="0" xfId="1" applyFont="1" applyFill="1" applyAlignment="1">
      <alignment vertical="center" wrapText="1"/>
    </xf>
    <xf numFmtId="0" fontId="4" fillId="0" borderId="0" xfId="1" applyFont="1" applyFill="1"/>
    <xf numFmtId="0" fontId="13" fillId="0" borderId="0" xfId="1" applyFont="1" applyFill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2" fillId="0" borderId="0" xfId="1" applyFont="1" applyFill="1" applyAlignment="1">
      <alignment horizontal="center" vertical="top" wrapText="1"/>
    </xf>
    <xf numFmtId="0" fontId="2" fillId="0" borderId="0" xfId="1" applyFont="1" applyFill="1" applyAlignment="1">
      <alignment horizontal="left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vertical="center"/>
    </xf>
    <xf numFmtId="0" fontId="10" fillId="0" borderId="0" xfId="1" applyFont="1" applyFill="1"/>
    <xf numFmtId="0" fontId="19" fillId="0" borderId="0" xfId="1" applyFont="1" applyFill="1" applyAlignment="1">
      <alignment vertical="top" wrapText="1"/>
    </xf>
    <xf numFmtId="0" fontId="2" fillId="0" borderId="0" xfId="0" applyFont="1" applyFill="1"/>
    <xf numFmtId="0" fontId="30" fillId="0" borderId="0" xfId="0" applyFont="1" applyFill="1" applyAlignment="1">
      <alignment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50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65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47" xfId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13" fillId="0" borderId="49" xfId="1" applyFont="1" applyFill="1" applyBorder="1" applyAlignment="1">
      <alignment horizontal="centerContinuous"/>
    </xf>
    <xf numFmtId="0" fontId="2" fillId="0" borderId="0" xfId="1" applyFont="1" applyFill="1" applyAlignment="1">
      <alignment horizontal="center"/>
    </xf>
    <xf numFmtId="0" fontId="13" fillId="0" borderId="60" xfId="1" applyFont="1" applyFill="1" applyBorder="1" applyAlignment="1">
      <alignment horizontal="centerContinuous"/>
    </xf>
    <xf numFmtId="0" fontId="2" fillId="0" borderId="9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15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41" fillId="0" borderId="52" xfId="1" applyFont="1" applyFill="1" applyBorder="1" applyAlignment="1">
      <alignment horizontal="center" vertical="center"/>
    </xf>
    <xf numFmtId="0" fontId="41" fillId="0" borderId="14" xfId="1" applyFont="1" applyFill="1" applyBorder="1" applyAlignment="1">
      <alignment horizontal="center" vertical="center"/>
    </xf>
    <xf numFmtId="0" fontId="41" fillId="0" borderId="11" xfId="1" applyFont="1" applyFill="1" applyBorder="1" applyAlignment="1">
      <alignment horizontal="center" vertical="center"/>
    </xf>
    <xf numFmtId="0" fontId="41" fillId="0" borderId="15" xfId="1" applyFont="1" applyFill="1" applyBorder="1" applyAlignment="1">
      <alignment horizontal="center" vertical="center"/>
    </xf>
    <xf numFmtId="0" fontId="13" fillId="0" borderId="61" xfId="1" applyFont="1" applyFill="1" applyBorder="1" applyAlignment="1">
      <alignment horizontal="centerContinuous"/>
    </xf>
    <xf numFmtId="0" fontId="17" fillId="0" borderId="26" xfId="1" applyFont="1" applyFill="1" applyBorder="1" applyAlignment="1">
      <alignment horizontal="left"/>
    </xf>
    <xf numFmtId="0" fontId="18" fillId="0" borderId="0" xfId="1" applyFont="1" applyFill="1"/>
    <xf numFmtId="0" fontId="17" fillId="0" borderId="2" xfId="1" applyFont="1" applyFill="1" applyBorder="1" applyAlignment="1">
      <alignment horizontal="center" vertical="center" textRotation="90" wrapText="1"/>
    </xf>
    <xf numFmtId="0" fontId="17" fillId="0" borderId="0" xfId="1" applyFont="1" applyFill="1" applyAlignment="1">
      <alignment horizontal="center" vertical="center" textRotation="90" wrapText="1"/>
    </xf>
    <xf numFmtId="0" fontId="6" fillId="0" borderId="9" xfId="1" applyFont="1" applyFill="1" applyBorder="1" applyAlignment="1">
      <alignment horizontal="center" vertical="center" wrapText="1"/>
    </xf>
    <xf numFmtId="0" fontId="17" fillId="0" borderId="0" xfId="1" applyFont="1" applyFill="1" applyAlignment="1">
      <alignment horizontal="center"/>
    </xf>
    <xf numFmtId="0" fontId="17" fillId="0" borderId="42" xfId="1" applyFont="1" applyFill="1" applyBorder="1" applyAlignment="1">
      <alignment horizontal="center" vertical="center" wrapText="1"/>
    </xf>
    <xf numFmtId="1" fontId="1" fillId="11" borderId="29" xfId="0" applyNumberFormat="1" applyFont="1" applyFill="1" applyBorder="1" applyAlignment="1">
      <alignment horizontal="center" vertical="center"/>
    </xf>
    <xf numFmtId="1" fontId="1" fillId="11" borderId="38" xfId="0" applyNumberFormat="1" applyFont="1" applyFill="1" applyBorder="1" applyAlignment="1">
      <alignment horizontal="center" vertical="center"/>
    </xf>
    <xf numFmtId="1" fontId="1" fillId="11" borderId="39" xfId="0" applyNumberFormat="1" applyFont="1" applyFill="1" applyBorder="1" applyAlignment="1">
      <alignment horizontal="center" vertical="center"/>
    </xf>
    <xf numFmtId="1" fontId="1" fillId="11" borderId="40" xfId="0" applyNumberFormat="1" applyFont="1" applyFill="1" applyBorder="1" applyAlignment="1">
      <alignment horizontal="center" vertical="center"/>
    </xf>
    <xf numFmtId="1" fontId="1" fillId="11" borderId="30" xfId="0" applyNumberFormat="1" applyFont="1" applyFill="1" applyBorder="1" applyAlignment="1">
      <alignment horizontal="center" vertical="center"/>
    </xf>
    <xf numFmtId="2" fontId="11" fillId="13" borderId="34" xfId="0" applyNumberFormat="1" applyFont="1" applyFill="1" applyBorder="1" applyAlignment="1" applyProtection="1">
      <alignment horizontal="center" vertical="center" wrapText="1"/>
      <protection locked="0"/>
    </xf>
    <xf numFmtId="2" fontId="11" fillId="13" borderId="9" xfId="0" applyNumberFormat="1" applyFont="1" applyFill="1" applyBorder="1" applyAlignment="1" applyProtection="1">
      <alignment horizontal="center" vertical="center" wrapText="1"/>
      <protection locked="0"/>
    </xf>
    <xf numFmtId="2" fontId="11" fillId="13" borderId="35" xfId="0" applyNumberFormat="1" applyFont="1" applyFill="1" applyBorder="1" applyAlignment="1" applyProtection="1">
      <alignment horizontal="center" vertical="center" wrapText="1"/>
      <protection locked="0"/>
    </xf>
    <xf numFmtId="0" fontId="11" fillId="13" borderId="11" xfId="0" applyFont="1" applyFill="1" applyBorder="1" applyAlignment="1" applyProtection="1">
      <alignment horizontal="left" vertical="center"/>
      <protection locked="0"/>
    </xf>
    <xf numFmtId="0" fontId="11" fillId="13" borderId="11" xfId="0" applyFont="1" applyFill="1" applyBorder="1" applyAlignment="1" applyProtection="1">
      <alignment horizontal="center" vertical="center"/>
      <protection locked="0"/>
    </xf>
    <xf numFmtId="0" fontId="11" fillId="13" borderId="12" xfId="0" applyFont="1" applyFill="1" applyBorder="1" applyAlignment="1" applyProtection="1">
      <alignment horizontal="center" vertical="center"/>
      <protection locked="0"/>
    </xf>
    <xf numFmtId="0" fontId="1" fillId="13" borderId="13" xfId="0" applyFont="1" applyFill="1" applyBorder="1" applyAlignment="1" applyProtection="1">
      <alignment horizontal="center" vertical="center"/>
      <protection locked="0"/>
    </xf>
    <xf numFmtId="1" fontId="11" fillId="13" borderId="14" xfId="0" applyNumberFormat="1" applyFont="1" applyFill="1" applyBorder="1" applyAlignment="1">
      <alignment horizontal="center" vertical="center"/>
    </xf>
    <xf numFmtId="1" fontId="1" fillId="13" borderId="11" xfId="0" applyNumberFormat="1" applyFont="1" applyFill="1" applyBorder="1" applyAlignment="1">
      <alignment horizontal="center" vertical="center"/>
    </xf>
    <xf numFmtId="1" fontId="11" fillId="13" borderId="11" xfId="0" applyNumberFormat="1" applyFont="1" applyFill="1" applyBorder="1" applyAlignment="1" applyProtection="1">
      <alignment horizontal="center" vertical="center"/>
      <protection locked="0"/>
    </xf>
    <xf numFmtId="1" fontId="11" fillId="13" borderId="12" xfId="0" applyNumberFormat="1" applyFont="1" applyFill="1" applyBorder="1" applyAlignment="1" applyProtection="1">
      <alignment horizontal="center" vertical="center"/>
      <protection locked="0"/>
    </xf>
    <xf numFmtId="1" fontId="11" fillId="13" borderId="13" xfId="0" applyNumberFormat="1" applyFont="1" applyFill="1" applyBorder="1" applyAlignment="1" applyProtection="1">
      <alignment horizontal="center" vertical="center"/>
      <protection locked="0"/>
    </xf>
    <xf numFmtId="0" fontId="11" fillId="13" borderId="11" xfId="0" applyFont="1" applyFill="1" applyBorder="1" applyAlignment="1" applyProtection="1">
      <alignment horizontal="center" vertical="center" wrapText="1"/>
      <protection locked="0"/>
    </xf>
    <xf numFmtId="0" fontId="4" fillId="13" borderId="11" xfId="0" applyFont="1" applyFill="1" applyBorder="1" applyAlignment="1">
      <alignment horizontal="center" vertical="center"/>
    </xf>
    <xf numFmtId="49" fontId="11" fillId="13" borderId="11" xfId="0" applyNumberFormat="1" applyFont="1" applyFill="1" applyBorder="1" applyAlignment="1" applyProtection="1">
      <alignment horizontal="center" vertical="center"/>
      <protection locked="0"/>
    </xf>
    <xf numFmtId="0" fontId="11" fillId="13" borderId="0" xfId="0" applyFont="1" applyFill="1" applyAlignment="1">
      <alignment vertical="center"/>
    </xf>
    <xf numFmtId="0" fontId="22" fillId="13" borderId="0" xfId="0" applyFont="1" applyFill="1" applyAlignment="1">
      <alignment vertical="center"/>
    </xf>
    <xf numFmtId="0" fontId="11" fillId="13" borderId="0" xfId="0" applyFont="1" applyFill="1" applyBorder="1" applyAlignment="1">
      <alignment vertical="center"/>
    </xf>
    <xf numFmtId="0" fontId="11" fillId="13" borderId="0" xfId="0" applyFont="1" applyFill="1" applyBorder="1" applyAlignment="1">
      <alignment horizontal="left" vertical="center"/>
    </xf>
    <xf numFmtId="0" fontId="11" fillId="13" borderId="0" xfId="0" applyFont="1" applyFill="1" applyAlignment="1">
      <alignment horizontal="left" vertical="center"/>
    </xf>
    <xf numFmtId="0" fontId="13" fillId="0" borderId="25" xfId="0" applyFont="1" applyFill="1" applyBorder="1" applyAlignment="1">
      <alignment horizontal="left" vertical="top" wrapText="1"/>
    </xf>
    <xf numFmtId="0" fontId="13" fillId="0" borderId="26" xfId="0" applyFont="1" applyFill="1" applyBorder="1" applyAlignment="1">
      <alignment horizontal="left" vertical="top" wrapText="1"/>
    </xf>
    <xf numFmtId="0" fontId="13" fillId="0" borderId="27" xfId="0" applyFont="1" applyFill="1" applyBorder="1" applyAlignment="1">
      <alignment horizontal="left" vertical="top" wrapText="1"/>
    </xf>
    <xf numFmtId="0" fontId="13" fillId="0" borderId="62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67" xfId="0" applyFont="1" applyFill="1" applyBorder="1" applyAlignment="1">
      <alignment horizontal="left" vertical="top" wrapText="1"/>
    </xf>
    <xf numFmtId="0" fontId="2" fillId="0" borderId="36" xfId="1" applyFont="1" applyFill="1" applyBorder="1" applyAlignment="1">
      <alignment horizontal="center" vertical="center"/>
    </xf>
    <xf numFmtId="0" fontId="30" fillId="0" borderId="37" xfId="0" applyFont="1" applyFill="1" applyBorder="1" applyAlignment="1">
      <alignment vertical="center"/>
    </xf>
    <xf numFmtId="0" fontId="30" fillId="0" borderId="41" xfId="0" applyFont="1" applyFill="1" applyBorder="1" applyAlignment="1">
      <alignment vertical="center"/>
    </xf>
    <xf numFmtId="0" fontId="14" fillId="0" borderId="0" xfId="1" applyFont="1" applyFill="1" applyAlignment="1">
      <alignment horizontal="center" vertical="center" wrapText="1"/>
    </xf>
    <xf numFmtId="0" fontId="32" fillId="0" borderId="0" xfId="1" applyFont="1" applyFill="1" applyAlignment="1">
      <alignment horizontal="center" wrapText="1"/>
    </xf>
    <xf numFmtId="0" fontId="11" fillId="0" borderId="0" xfId="1" applyFont="1" applyFill="1" applyAlignment="1">
      <alignment horizontal="center" vertical="top"/>
    </xf>
    <xf numFmtId="0" fontId="14" fillId="0" borderId="0" xfId="1" applyFont="1" applyFill="1" applyAlignment="1">
      <alignment horizontal="center" vertical="center"/>
    </xf>
    <xf numFmtId="0" fontId="1" fillId="0" borderId="0" xfId="1" applyFont="1" applyFill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5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left" vertical="center"/>
    </xf>
    <xf numFmtId="0" fontId="2" fillId="0" borderId="11" xfId="1" applyFont="1" applyFill="1" applyBorder="1" applyAlignment="1">
      <alignment horizontal="left" vertical="center"/>
    </xf>
    <xf numFmtId="0" fontId="4" fillId="0" borderId="44" xfId="1" applyFont="1" applyFill="1" applyBorder="1" applyAlignment="1">
      <alignment horizontal="center" vertical="center"/>
    </xf>
    <xf numFmtId="0" fontId="0" fillId="0" borderId="37" xfId="0" applyFill="1" applyBorder="1" applyAlignment="1"/>
    <xf numFmtId="0" fontId="0" fillId="0" borderId="41" xfId="0" applyFill="1" applyBorder="1" applyAlignment="1"/>
    <xf numFmtId="0" fontId="2" fillId="0" borderId="37" xfId="1" applyFont="1" applyFill="1" applyBorder="1" applyAlignment="1">
      <alignment horizontal="center" vertical="center"/>
    </xf>
    <xf numFmtId="0" fontId="0" fillId="0" borderId="37" xfId="0" applyFill="1" applyBorder="1" applyAlignment="1">
      <alignment vertical="center"/>
    </xf>
    <xf numFmtId="0" fontId="0" fillId="0" borderId="41" xfId="0" applyFill="1" applyBorder="1" applyAlignment="1">
      <alignment vertical="center"/>
    </xf>
    <xf numFmtId="0" fontId="2" fillId="0" borderId="29" xfId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left" vertical="center" wrapText="1"/>
    </xf>
    <xf numFmtId="0" fontId="2" fillId="0" borderId="11" xfId="1" applyFont="1" applyFill="1" applyBorder="1" applyAlignment="1">
      <alignment horizontal="left" vertical="center" wrapText="1"/>
    </xf>
    <xf numFmtId="0" fontId="19" fillId="0" borderId="12" xfId="1" applyFont="1" applyFill="1" applyBorder="1" applyAlignment="1">
      <alignment horizontal="center" vertical="center"/>
    </xf>
    <xf numFmtId="0" fontId="19" fillId="0" borderId="52" xfId="1" applyFont="1" applyFill="1" applyBorder="1" applyAlignment="1">
      <alignment horizontal="center" vertical="center"/>
    </xf>
    <xf numFmtId="0" fontId="19" fillId="0" borderId="11" xfId="1" applyFont="1" applyFill="1" applyBorder="1" applyAlignment="1">
      <alignment horizontal="center" vertical="center"/>
    </xf>
    <xf numFmtId="0" fontId="1" fillId="0" borderId="0" xfId="1" applyFont="1" applyFill="1" applyAlignment="1">
      <alignment horizontal="center"/>
    </xf>
    <xf numFmtId="0" fontId="11" fillId="0" borderId="0" xfId="1" applyFont="1" applyFill="1" applyAlignment="1">
      <alignment horizontal="center"/>
    </xf>
    <xf numFmtId="0" fontId="28" fillId="0" borderId="0" xfId="1" applyFont="1" applyFill="1" applyAlignment="1">
      <alignment horizontal="center"/>
    </xf>
    <xf numFmtId="0" fontId="2" fillId="0" borderId="0" xfId="1" applyFont="1" applyFill="1" applyAlignment="1">
      <alignment horizontal="left" vertical="center"/>
    </xf>
    <xf numFmtId="0" fontId="6" fillId="0" borderId="0" xfId="1" applyFont="1" applyFill="1" applyAlignment="1">
      <alignment horizontal="center"/>
    </xf>
    <xf numFmtId="0" fontId="4" fillId="0" borderId="25" xfId="1" applyFont="1" applyFill="1" applyBorder="1" applyAlignment="1">
      <alignment horizontal="center" vertical="center" wrapText="1"/>
    </xf>
    <xf numFmtId="0" fontId="4" fillId="0" borderId="59" xfId="1" applyFont="1" applyFill="1" applyBorder="1" applyAlignment="1">
      <alignment horizontal="center" vertical="center" wrapText="1"/>
    </xf>
    <xf numFmtId="0" fontId="7" fillId="0" borderId="59" xfId="1" applyFont="1" applyFill="1" applyBorder="1" applyAlignment="1">
      <alignment horizontal="center" vertical="center" wrapText="1"/>
    </xf>
    <xf numFmtId="0" fontId="7" fillId="0" borderId="62" xfId="1" applyFont="1" applyFill="1" applyBorder="1" applyAlignment="1">
      <alignment horizontal="center" vertical="center" wrapText="1"/>
    </xf>
    <xf numFmtId="0" fontId="19" fillId="0" borderId="11" xfId="1" applyFont="1" applyFill="1" applyBorder="1" applyAlignment="1">
      <alignment horizontal="center" vertical="center" wrapText="1"/>
    </xf>
    <xf numFmtId="0" fontId="19" fillId="0" borderId="51" xfId="1" applyFont="1" applyFill="1" applyBorder="1" applyAlignment="1">
      <alignment horizontal="center" vertical="center"/>
    </xf>
    <xf numFmtId="0" fontId="19" fillId="0" borderId="14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 textRotation="90" wrapText="1"/>
    </xf>
    <xf numFmtId="0" fontId="2" fillId="0" borderId="2" xfId="1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left" vertical="center" wrapText="1"/>
    </xf>
    <xf numFmtId="0" fontId="19" fillId="0" borderId="22" xfId="1" applyFont="1" applyFill="1" applyBorder="1" applyAlignment="1">
      <alignment horizontal="center" vertical="center"/>
    </xf>
    <xf numFmtId="0" fontId="19" fillId="0" borderId="64" xfId="1" applyFont="1" applyFill="1" applyBorder="1" applyAlignment="1">
      <alignment horizontal="center" vertical="center"/>
    </xf>
    <xf numFmtId="0" fontId="2" fillId="0" borderId="28" xfId="1" applyFont="1" applyFill="1" applyBorder="1" applyAlignment="1">
      <alignment wrapText="1"/>
    </xf>
    <xf numFmtId="0" fontId="30" fillId="0" borderId="29" xfId="0" applyFont="1" applyFill="1" applyBorder="1" applyAlignment="1">
      <alignment wrapText="1"/>
    </xf>
    <xf numFmtId="0" fontId="30" fillId="0" borderId="29" xfId="0" applyFont="1" applyFill="1" applyBorder="1" applyAlignment="1">
      <alignment horizontal="center" vertical="center"/>
    </xf>
    <xf numFmtId="0" fontId="17" fillId="0" borderId="7" xfId="1" applyFont="1" applyFill="1" applyBorder="1" applyAlignment="1">
      <alignment horizontal="center" vertical="center" textRotation="90" wrapText="1"/>
    </xf>
    <xf numFmtId="0" fontId="17" fillId="0" borderId="2" xfId="1" applyFont="1" applyFill="1" applyBorder="1" applyAlignment="1">
      <alignment horizontal="center" vertical="center" wrapText="1"/>
    </xf>
    <xf numFmtId="0" fontId="17" fillId="0" borderId="4" xfId="1" applyFont="1" applyFill="1" applyBorder="1" applyAlignment="1">
      <alignment horizontal="center" vertical="center" wrapText="1"/>
    </xf>
    <xf numFmtId="0" fontId="17" fillId="0" borderId="4" xfId="1" applyFont="1" applyFill="1" applyBorder="1" applyAlignment="1">
      <alignment horizontal="center" vertical="center" textRotation="90"/>
    </xf>
    <xf numFmtId="0" fontId="17" fillId="0" borderId="5" xfId="1" applyFont="1" applyFill="1" applyBorder="1" applyAlignment="1">
      <alignment horizontal="center" vertical="center" textRotation="90" wrapText="1"/>
    </xf>
    <xf numFmtId="0" fontId="17" fillId="0" borderId="50" xfId="1" applyFont="1" applyFill="1" applyBorder="1" applyAlignment="1">
      <alignment horizontal="center" vertical="center" textRotation="90" wrapText="1"/>
    </xf>
    <xf numFmtId="0" fontId="17" fillId="0" borderId="8" xfId="1" applyFont="1" applyFill="1" applyBorder="1" applyAlignment="1">
      <alignment horizontal="center" vertical="center" textRotation="90" wrapText="1"/>
    </xf>
    <xf numFmtId="0" fontId="4" fillId="0" borderId="44" xfId="1" applyFont="1" applyFill="1" applyBorder="1" applyAlignment="1">
      <alignment horizontal="center" vertical="center" wrapText="1"/>
    </xf>
    <xf numFmtId="0" fontId="4" fillId="0" borderId="45" xfId="1" applyFont="1" applyFill="1" applyBorder="1" applyAlignment="1">
      <alignment horizontal="center" vertical="center"/>
    </xf>
    <xf numFmtId="0" fontId="4" fillId="0" borderId="53" xfId="1" applyFont="1" applyFill="1" applyBorder="1" applyAlignment="1">
      <alignment horizontal="center" vertical="center"/>
    </xf>
    <xf numFmtId="0" fontId="4" fillId="0" borderId="46" xfId="1" applyFont="1" applyFill="1" applyBorder="1" applyAlignment="1">
      <alignment horizontal="center" vertical="center"/>
    </xf>
    <xf numFmtId="0" fontId="4" fillId="0" borderId="47" xfId="1" applyFont="1" applyFill="1" applyBorder="1" applyAlignment="1">
      <alignment horizontal="center" vertical="center"/>
    </xf>
    <xf numFmtId="0" fontId="2" fillId="0" borderId="20" xfId="1" applyFont="1" applyFill="1" applyBorder="1" applyAlignment="1">
      <alignment horizontal="left" vertical="center"/>
    </xf>
    <xf numFmtId="0" fontId="2" fillId="0" borderId="21" xfId="1" applyFont="1" applyFill="1" applyBorder="1" applyAlignment="1">
      <alignment horizontal="left" vertical="center"/>
    </xf>
    <xf numFmtId="0" fontId="0" fillId="0" borderId="42" xfId="0" applyFill="1" applyBorder="1" applyAlignment="1"/>
    <xf numFmtId="0" fontId="0" fillId="0" borderId="44" xfId="0" applyFill="1" applyBorder="1" applyAlignment="1"/>
    <xf numFmtId="0" fontId="2" fillId="0" borderId="4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0" fillId="0" borderId="11" xfId="0" applyFill="1" applyBorder="1" applyAlignment="1"/>
    <xf numFmtId="0" fontId="19" fillId="0" borderId="26" xfId="1" applyFont="1" applyFill="1" applyBorder="1" applyAlignment="1">
      <alignment horizontal="center" vertical="center" wrapText="1"/>
    </xf>
    <xf numFmtId="0" fontId="19" fillId="0" borderId="27" xfId="1" applyFont="1" applyFill="1" applyBorder="1" applyAlignment="1">
      <alignment horizontal="center" vertical="center" wrapText="1"/>
    </xf>
    <xf numFmtId="0" fontId="19" fillId="0" borderId="0" xfId="1" applyFont="1" applyFill="1" applyBorder="1" applyAlignment="1">
      <alignment horizontal="center" vertical="center" wrapText="1"/>
    </xf>
    <xf numFmtId="0" fontId="19" fillId="0" borderId="58" xfId="1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0" fillId="0" borderId="58" xfId="0" applyFill="1" applyBorder="1" applyAlignment="1"/>
    <xf numFmtId="0" fontId="0" fillId="0" borderId="1" xfId="0" applyFill="1" applyBorder="1" applyAlignment="1"/>
    <xf numFmtId="0" fontId="0" fillId="0" borderId="67" xfId="0" applyFill="1" applyBorder="1" applyAlignment="1"/>
    <xf numFmtId="0" fontId="19" fillId="0" borderId="21" xfId="1" applyFont="1" applyFill="1" applyBorder="1" applyAlignment="1">
      <alignment horizontal="center" vertical="center"/>
    </xf>
    <xf numFmtId="0" fontId="18" fillId="0" borderId="0" xfId="1" applyFont="1" applyFill="1" applyAlignment="1">
      <alignment horizontal="center" vertical="center"/>
    </xf>
    <xf numFmtId="0" fontId="18" fillId="0" borderId="0" xfId="1" applyFont="1" applyFill="1" applyAlignment="1">
      <alignment horizontal="center"/>
    </xf>
    <xf numFmtId="0" fontId="17" fillId="0" borderId="3" xfId="1" applyFont="1" applyFill="1" applyBorder="1" applyAlignment="1">
      <alignment horizontal="center" vertical="center" textRotation="90" wrapText="1"/>
    </xf>
    <xf numFmtId="0" fontId="17" fillId="0" borderId="63" xfId="1" applyFont="1" applyFill="1" applyBorder="1" applyAlignment="1">
      <alignment horizontal="center" vertical="center" textRotation="90" wrapText="1"/>
    </xf>
    <xf numFmtId="0" fontId="17" fillId="0" borderId="7" xfId="1" applyFont="1" applyFill="1" applyBorder="1" applyAlignment="1">
      <alignment horizontal="center" vertical="center" textRotation="90"/>
    </xf>
    <xf numFmtId="0" fontId="17" fillId="0" borderId="3" xfId="1" applyFont="1" applyFill="1" applyBorder="1" applyAlignment="1">
      <alignment horizontal="center" vertical="center" wrapText="1"/>
    </xf>
    <xf numFmtId="0" fontId="17" fillId="0" borderId="57" xfId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" fillId="1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textRotation="90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 textRotation="90" wrapText="1"/>
    </xf>
    <xf numFmtId="0" fontId="2" fillId="0" borderId="17" xfId="0" applyFont="1" applyBorder="1" applyAlignment="1">
      <alignment horizontal="center" vertical="center" textRotation="90" wrapText="1"/>
    </xf>
    <xf numFmtId="0" fontId="2" fillId="0" borderId="19" xfId="0" applyFont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textRotation="90" wrapText="1"/>
    </xf>
    <xf numFmtId="0" fontId="3" fillId="2" borderId="12" xfId="0" applyFont="1" applyFill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textRotation="90"/>
    </xf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31" fillId="0" borderId="26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1" fillId="5" borderId="28" xfId="0" applyFont="1" applyFill="1" applyBorder="1" applyAlignment="1">
      <alignment horizontal="center" vertical="center"/>
    </xf>
    <xf numFmtId="0" fontId="1" fillId="5" borderId="29" xfId="0" applyFont="1" applyFill="1" applyBorder="1" applyAlignment="1">
      <alignment horizontal="center" vertical="center"/>
    </xf>
    <xf numFmtId="0" fontId="1" fillId="5" borderId="30" xfId="0" applyFont="1" applyFill="1" applyBorder="1" applyAlignment="1">
      <alignment horizontal="center" vertical="center"/>
    </xf>
    <xf numFmtId="0" fontId="38" fillId="12" borderId="38" xfId="0" applyFont="1" applyFill="1" applyBorder="1" applyAlignment="1">
      <alignment horizontal="center" vertical="center"/>
    </xf>
    <xf numFmtId="0" fontId="38" fillId="12" borderId="40" xfId="0" applyFont="1" applyFill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21" xfId="0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1" fillId="5" borderId="11" xfId="0" applyFont="1" applyFill="1" applyBorder="1" applyAlignment="1">
      <alignment vertical="center"/>
    </xf>
    <xf numFmtId="0" fontId="1" fillId="5" borderId="42" xfId="0" applyFont="1" applyFill="1" applyBorder="1" applyAlignment="1">
      <alignment vertical="center"/>
    </xf>
    <xf numFmtId="0" fontId="1" fillId="5" borderId="44" xfId="0" applyFont="1" applyFill="1" applyBorder="1" applyAlignment="1">
      <alignment vertical="center"/>
    </xf>
    <xf numFmtId="0" fontId="1" fillId="11" borderId="36" xfId="0" applyFont="1" applyFill="1" applyBorder="1" applyAlignment="1">
      <alignment horizontal="center" vertical="center"/>
    </xf>
    <xf numFmtId="0" fontId="1" fillId="11" borderId="40" xfId="0" applyFont="1" applyFill="1" applyBorder="1" applyAlignment="1">
      <alignment horizontal="center" vertical="center"/>
    </xf>
    <xf numFmtId="164" fontId="1" fillId="9" borderId="36" xfId="0" applyNumberFormat="1" applyFont="1" applyFill="1" applyBorder="1" applyAlignment="1">
      <alignment horizontal="left" vertical="center" wrapText="1"/>
    </xf>
    <xf numFmtId="0" fontId="22" fillId="9" borderId="40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vertical="center" wrapText="1"/>
    </xf>
    <xf numFmtId="0" fontId="22" fillId="6" borderId="40" xfId="0" applyFont="1" applyFill="1" applyBorder="1" applyAlignment="1">
      <alignment vertical="center" wrapText="1"/>
    </xf>
    <xf numFmtId="165" fontId="1" fillId="3" borderId="57" xfId="0" applyNumberFormat="1" applyFont="1" applyFill="1" applyBorder="1" applyAlignment="1">
      <alignment horizontal="center" vertical="center"/>
    </xf>
    <xf numFmtId="165" fontId="1" fillId="3" borderId="3" xfId="0" applyNumberFormat="1" applyFont="1" applyFill="1" applyBorder="1" applyAlignment="1">
      <alignment horizontal="center" vertical="center"/>
    </xf>
    <xf numFmtId="165" fontId="1" fillId="3" borderId="10" xfId="0" applyNumberFormat="1" applyFont="1" applyFill="1" applyBorder="1" applyAlignment="1">
      <alignment horizontal="center" vertical="center"/>
    </xf>
    <xf numFmtId="165" fontId="1" fillId="3" borderId="17" xfId="0" applyNumberFormat="1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vertical="center"/>
    </xf>
    <xf numFmtId="0" fontId="1" fillId="0" borderId="18" xfId="0" applyFont="1" applyFill="1" applyBorder="1" applyAlignment="1">
      <alignment vertical="center"/>
    </xf>
    <xf numFmtId="0" fontId="11" fillId="0" borderId="3" xfId="0" applyFont="1" applyFill="1" applyBorder="1" applyAlignment="1" applyProtection="1">
      <alignment horizontal="center" vertical="center" wrapText="1"/>
      <protection locked="0"/>
    </xf>
    <xf numFmtId="0" fontId="0" fillId="0" borderId="10" xfId="0" applyFill="1" applyBorder="1" applyAlignment="1">
      <alignment horizontal="center" vertical="center" wrapText="1"/>
    </xf>
    <xf numFmtId="0" fontId="0" fillId="0" borderId="43" xfId="0" applyFill="1" applyBorder="1" applyAlignment="1">
      <alignment horizontal="center" vertical="center" wrapText="1"/>
    </xf>
    <xf numFmtId="0" fontId="1" fillId="4" borderId="36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" fillId="3" borderId="59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58" xfId="0" applyFont="1" applyFill="1" applyBorder="1" applyAlignment="1">
      <alignment horizontal="center" vertical="center"/>
    </xf>
    <xf numFmtId="0" fontId="5" fillId="9" borderId="62" xfId="0" applyFont="1" applyFill="1" applyBorder="1" applyAlignment="1">
      <alignment horizontal="center" vertical="center"/>
    </xf>
    <xf numFmtId="0" fontId="5" fillId="9" borderId="68" xfId="0" applyFont="1" applyFill="1" applyBorder="1" applyAlignment="1">
      <alignment horizontal="center" vertical="center"/>
    </xf>
    <xf numFmtId="0" fontId="11" fillId="7" borderId="0" xfId="0" applyFont="1" applyFill="1" applyAlignment="1">
      <alignment horizontal="left" vertical="center"/>
    </xf>
    <xf numFmtId="0" fontId="11" fillId="7" borderId="0" xfId="0" applyFont="1" applyFill="1" applyAlignment="1">
      <alignment vertical="center"/>
    </xf>
  </cellXfs>
  <cellStyles count="7">
    <cellStyle name="Відсотковий" xfId="2" builtinId="5"/>
    <cellStyle name="Гиперссылка 2" xfId="4"/>
    <cellStyle name="Звичайний" xfId="0" builtinId="0"/>
    <cellStyle name="Звичайний 4" xfId="6"/>
    <cellStyle name="Обычный 2" xfId="1"/>
    <cellStyle name="Обычный 2 2" xfId="3"/>
    <cellStyle name="Обычный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L46"/>
  <sheetViews>
    <sheetView showZeros="0" tabSelected="1" view="pageBreakPreview" zoomScale="95" zoomScaleNormal="95" zoomScaleSheetLayoutView="95" workbookViewId="0">
      <selection activeCell="J3" sqref="J3:AO3"/>
    </sheetView>
  </sheetViews>
  <sheetFormatPr defaultColWidth="9.109375" defaultRowHeight="13.2" x14ac:dyDescent="0.25"/>
  <cols>
    <col min="1" max="1" width="5.88671875" style="57" customWidth="1"/>
    <col min="2" max="4" width="3.33203125" style="57" customWidth="1"/>
    <col min="5" max="5" width="3.5546875" style="57" customWidth="1"/>
    <col min="6" max="44" width="3.33203125" style="57" customWidth="1"/>
    <col min="45" max="49" width="4.109375" style="57" customWidth="1"/>
    <col min="50" max="53" width="3.33203125" style="57" customWidth="1"/>
    <col min="54" max="54" width="3.109375" style="57" customWidth="1"/>
    <col min="55" max="57" width="9.109375" style="57" hidden="1" customWidth="1"/>
    <col min="58" max="58" width="0.109375" style="57" customWidth="1"/>
    <col min="59" max="16384" width="9.109375" style="57"/>
  </cols>
  <sheetData>
    <row r="1" spans="1:57" s="313" customFormat="1" ht="21" customHeight="1" x14ac:dyDescent="0.3">
      <c r="B1" s="314"/>
      <c r="C1" s="314"/>
      <c r="D1" s="314"/>
      <c r="E1" s="314"/>
      <c r="F1" s="314"/>
      <c r="G1" s="314"/>
      <c r="H1" s="314"/>
      <c r="I1" s="398" t="s">
        <v>53</v>
      </c>
      <c r="J1" s="398"/>
      <c r="K1" s="398"/>
      <c r="L1" s="398"/>
      <c r="M1" s="398"/>
      <c r="N1" s="398"/>
      <c r="O1" s="398"/>
      <c r="P1" s="398"/>
      <c r="Q1" s="398"/>
      <c r="R1" s="398"/>
      <c r="S1" s="398"/>
      <c r="T1" s="398"/>
      <c r="U1" s="398"/>
      <c r="V1" s="398"/>
      <c r="W1" s="398"/>
      <c r="X1" s="398"/>
      <c r="Y1" s="398"/>
      <c r="Z1" s="398"/>
      <c r="AA1" s="398"/>
      <c r="AB1" s="398"/>
      <c r="AC1" s="398"/>
      <c r="AD1" s="398"/>
      <c r="AE1" s="398"/>
      <c r="AF1" s="398"/>
      <c r="AG1" s="398"/>
      <c r="AH1" s="398"/>
      <c r="AI1" s="398"/>
      <c r="AJ1" s="398"/>
      <c r="AK1" s="398"/>
      <c r="AL1" s="398"/>
      <c r="AM1" s="398"/>
      <c r="AN1" s="398"/>
      <c r="AO1" s="398"/>
      <c r="AP1" s="398"/>
      <c r="AQ1" s="398"/>
      <c r="AR1" s="315"/>
      <c r="AS1" s="315"/>
      <c r="AT1" s="315"/>
      <c r="AU1" s="315"/>
      <c r="AV1" s="315"/>
      <c r="AW1" s="315"/>
      <c r="AX1" s="315"/>
      <c r="AY1" s="315"/>
      <c r="AZ1" s="315"/>
      <c r="BA1" s="315"/>
      <c r="BB1" s="316"/>
      <c r="BC1" s="316"/>
      <c r="BD1" s="316"/>
      <c r="BE1" s="316"/>
    </row>
    <row r="2" spans="1:57" s="313" customFormat="1" ht="16.5" customHeight="1" x14ac:dyDescent="0.3">
      <c r="B2" s="314"/>
      <c r="C2" s="314"/>
      <c r="D2" s="314"/>
      <c r="E2" s="314"/>
      <c r="F2" s="314"/>
      <c r="G2" s="314"/>
      <c r="H2" s="314"/>
      <c r="I2" s="399" t="s">
        <v>180</v>
      </c>
      <c r="J2" s="399"/>
      <c r="K2" s="399"/>
      <c r="L2" s="399"/>
      <c r="M2" s="399"/>
      <c r="N2" s="399"/>
      <c r="O2" s="399"/>
      <c r="P2" s="399"/>
      <c r="Q2" s="399"/>
      <c r="R2" s="399"/>
      <c r="S2" s="399"/>
      <c r="T2" s="399"/>
      <c r="U2" s="399"/>
      <c r="V2" s="399"/>
      <c r="W2" s="399"/>
      <c r="X2" s="399"/>
      <c r="Y2" s="399"/>
      <c r="Z2" s="399"/>
      <c r="AA2" s="399"/>
      <c r="AB2" s="399"/>
      <c r="AC2" s="399"/>
      <c r="AD2" s="399"/>
      <c r="AE2" s="399"/>
      <c r="AF2" s="399"/>
      <c r="AG2" s="399"/>
      <c r="AH2" s="399"/>
      <c r="AI2" s="399"/>
      <c r="AJ2" s="399"/>
      <c r="AK2" s="399"/>
      <c r="AL2" s="399"/>
      <c r="AM2" s="399"/>
      <c r="AN2" s="399"/>
      <c r="AO2" s="399"/>
      <c r="AP2" s="399"/>
      <c r="AQ2" s="399"/>
      <c r="AT2" s="317"/>
      <c r="AU2" s="317"/>
      <c r="AV2" s="317"/>
      <c r="AW2" s="317"/>
      <c r="AX2" s="317"/>
      <c r="AY2" s="317"/>
      <c r="AZ2" s="317"/>
      <c r="BA2" s="317"/>
    </row>
    <row r="3" spans="1:57" ht="15.6" x14ac:dyDescent="0.25">
      <c r="A3" s="318" t="s">
        <v>159</v>
      </c>
      <c r="J3" s="400" t="s">
        <v>253</v>
      </c>
      <c r="K3" s="400"/>
      <c r="L3" s="400"/>
      <c r="M3" s="400"/>
      <c r="N3" s="400"/>
      <c r="O3" s="400"/>
      <c r="P3" s="400"/>
      <c r="Q3" s="400"/>
      <c r="R3" s="400"/>
      <c r="S3" s="400"/>
      <c r="T3" s="400"/>
      <c r="U3" s="400"/>
      <c r="V3" s="400"/>
      <c r="W3" s="400"/>
      <c r="X3" s="400"/>
      <c r="Y3" s="400"/>
      <c r="Z3" s="400"/>
      <c r="AA3" s="400"/>
      <c r="AB3" s="400"/>
      <c r="AC3" s="400"/>
      <c r="AD3" s="400"/>
      <c r="AE3" s="400"/>
      <c r="AF3" s="400"/>
      <c r="AG3" s="400"/>
      <c r="AH3" s="400"/>
      <c r="AI3" s="400"/>
      <c r="AJ3" s="400"/>
      <c r="AK3" s="400"/>
      <c r="AL3" s="400"/>
      <c r="AM3" s="400"/>
      <c r="AN3" s="400"/>
      <c r="AO3" s="400"/>
      <c r="AP3" s="318" t="s">
        <v>160</v>
      </c>
    </row>
    <row r="4" spans="1:57" ht="19.5" customHeight="1" x14ac:dyDescent="0.25">
      <c r="A4" s="57" t="s">
        <v>54</v>
      </c>
      <c r="J4" s="319"/>
      <c r="K4" s="319"/>
      <c r="AN4" s="319"/>
      <c r="AO4" s="319"/>
      <c r="AP4" s="57" t="s">
        <v>161</v>
      </c>
    </row>
    <row r="5" spans="1:57" ht="18" customHeight="1" x14ac:dyDescent="0.25">
      <c r="A5" s="57" t="s">
        <v>55</v>
      </c>
      <c r="L5" s="401" t="s">
        <v>56</v>
      </c>
      <c r="M5" s="401"/>
      <c r="N5" s="401"/>
      <c r="O5" s="401"/>
      <c r="P5" s="401"/>
      <c r="Q5" s="401"/>
      <c r="R5" s="401"/>
      <c r="S5" s="401"/>
      <c r="T5" s="401"/>
      <c r="U5" s="401"/>
      <c r="V5" s="401"/>
      <c r="W5" s="401"/>
      <c r="X5" s="401"/>
      <c r="Y5" s="401"/>
      <c r="Z5" s="401"/>
      <c r="AA5" s="401"/>
      <c r="AB5" s="401"/>
      <c r="AC5" s="401"/>
      <c r="AD5" s="401"/>
      <c r="AE5" s="401"/>
      <c r="AF5" s="401"/>
      <c r="AG5" s="401"/>
      <c r="AH5" s="401"/>
      <c r="AI5" s="401"/>
      <c r="AJ5" s="401"/>
      <c r="AK5" s="401"/>
      <c r="AL5" s="401"/>
      <c r="AM5" s="401"/>
      <c r="AP5" s="57" t="s">
        <v>162</v>
      </c>
    </row>
    <row r="6" spans="1:57" ht="19.5" customHeight="1" x14ac:dyDescent="0.25">
      <c r="A6" s="57" t="s">
        <v>57</v>
      </c>
      <c r="I6" s="58"/>
      <c r="L6" s="402" t="s">
        <v>164</v>
      </c>
      <c r="M6" s="402"/>
      <c r="N6" s="402"/>
      <c r="O6" s="402"/>
      <c r="P6" s="402"/>
      <c r="Q6" s="402"/>
      <c r="R6" s="402"/>
      <c r="S6" s="402"/>
      <c r="T6" s="402"/>
      <c r="U6" s="402"/>
      <c r="V6" s="402"/>
      <c r="W6" s="402"/>
      <c r="X6" s="402"/>
      <c r="Y6" s="402"/>
      <c r="Z6" s="402"/>
      <c r="AA6" s="402"/>
      <c r="AB6" s="402"/>
      <c r="AC6" s="402"/>
      <c r="AD6" s="402"/>
      <c r="AE6" s="402"/>
      <c r="AF6" s="402"/>
      <c r="AG6" s="402"/>
      <c r="AH6" s="402"/>
      <c r="AI6" s="402"/>
      <c r="AJ6" s="402"/>
      <c r="AK6" s="402"/>
      <c r="AL6" s="402"/>
      <c r="AM6" s="402"/>
      <c r="AP6" s="57" t="s">
        <v>57</v>
      </c>
    </row>
    <row r="7" spans="1:57" ht="18.75" customHeight="1" x14ac:dyDescent="0.3">
      <c r="A7" s="57" t="s">
        <v>178</v>
      </c>
      <c r="I7" s="58"/>
      <c r="L7" s="420" t="s">
        <v>165</v>
      </c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420"/>
      <c r="X7" s="420"/>
      <c r="Y7" s="420"/>
      <c r="Z7" s="420"/>
      <c r="AA7" s="420"/>
      <c r="AB7" s="420"/>
      <c r="AC7" s="420"/>
      <c r="AD7" s="420"/>
      <c r="AE7" s="420"/>
      <c r="AF7" s="420"/>
      <c r="AG7" s="420"/>
      <c r="AH7" s="420"/>
      <c r="AI7" s="420"/>
      <c r="AJ7" s="420"/>
      <c r="AK7" s="420"/>
      <c r="AL7" s="420"/>
      <c r="AM7" s="420"/>
      <c r="AP7" s="320" t="s">
        <v>235</v>
      </c>
      <c r="AQ7" s="321"/>
      <c r="AR7" s="135"/>
      <c r="AS7" s="135"/>
      <c r="AT7" s="135"/>
      <c r="AU7" s="135"/>
      <c r="AV7" s="135"/>
    </row>
    <row r="8" spans="1:57" ht="18.75" customHeight="1" x14ac:dyDescent="0.3">
      <c r="A8" s="322" t="s">
        <v>236</v>
      </c>
      <c r="J8" s="59"/>
      <c r="K8" s="59"/>
      <c r="L8" s="421" t="s">
        <v>166</v>
      </c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1"/>
      <c r="Y8" s="421"/>
      <c r="Z8" s="421"/>
      <c r="AA8" s="421"/>
      <c r="AB8" s="421"/>
      <c r="AC8" s="421"/>
      <c r="AD8" s="421"/>
      <c r="AE8" s="421"/>
      <c r="AF8" s="421"/>
      <c r="AG8" s="421"/>
      <c r="AH8" s="421"/>
      <c r="AI8" s="421"/>
      <c r="AJ8" s="421"/>
      <c r="AK8" s="421"/>
      <c r="AL8" s="421"/>
      <c r="AM8" s="421"/>
      <c r="AN8" s="59"/>
      <c r="AO8" s="59"/>
      <c r="AP8" s="57" t="s">
        <v>199</v>
      </c>
    </row>
    <row r="9" spans="1:57" ht="18.75" customHeight="1" x14ac:dyDescent="0.25">
      <c r="J9" s="59"/>
      <c r="K9" s="59"/>
      <c r="L9" s="402" t="s">
        <v>163</v>
      </c>
      <c r="M9" s="402"/>
      <c r="N9" s="402"/>
      <c r="O9" s="402"/>
      <c r="P9" s="402"/>
      <c r="Q9" s="402"/>
      <c r="R9" s="402"/>
      <c r="S9" s="402"/>
      <c r="T9" s="402"/>
      <c r="U9" s="402"/>
      <c r="V9" s="402"/>
      <c r="W9" s="402"/>
      <c r="X9" s="402"/>
      <c r="Y9" s="402"/>
      <c r="Z9" s="402"/>
      <c r="AA9" s="402"/>
      <c r="AB9" s="402"/>
      <c r="AC9" s="402"/>
      <c r="AD9" s="402"/>
      <c r="AE9" s="402"/>
      <c r="AF9" s="402"/>
      <c r="AG9" s="402"/>
      <c r="AH9" s="402"/>
      <c r="AI9" s="402"/>
      <c r="AJ9" s="402"/>
      <c r="AK9" s="402"/>
      <c r="AL9" s="402"/>
      <c r="AM9" s="402"/>
      <c r="AN9" s="59"/>
      <c r="AO9" s="59"/>
    </row>
    <row r="10" spans="1:57" ht="20.399999999999999" x14ac:dyDescent="0.35">
      <c r="I10" s="58"/>
      <c r="L10" s="422" t="s">
        <v>251</v>
      </c>
      <c r="M10" s="422"/>
      <c r="N10" s="422"/>
      <c r="O10" s="422"/>
      <c r="P10" s="422"/>
      <c r="Q10" s="422"/>
      <c r="R10" s="422"/>
      <c r="S10" s="422"/>
      <c r="T10" s="422"/>
      <c r="U10" s="422"/>
      <c r="V10" s="422"/>
      <c r="W10" s="422"/>
      <c r="X10" s="422"/>
      <c r="Y10" s="422"/>
      <c r="Z10" s="422"/>
      <c r="AA10" s="422"/>
      <c r="AB10" s="422"/>
      <c r="AC10" s="422"/>
      <c r="AD10" s="422"/>
      <c r="AE10" s="422"/>
      <c r="AF10" s="422"/>
      <c r="AG10" s="422"/>
      <c r="AH10" s="422"/>
      <c r="AI10" s="422"/>
      <c r="AJ10" s="422"/>
      <c r="AK10" s="422"/>
      <c r="AL10" s="422"/>
      <c r="AM10" s="422"/>
      <c r="AN10" s="318"/>
    </row>
    <row r="11" spans="1:57" ht="20.399999999999999" x14ac:dyDescent="0.35">
      <c r="I11" s="58"/>
      <c r="L11" s="422" t="s">
        <v>252</v>
      </c>
      <c r="M11" s="422"/>
      <c r="N11" s="422"/>
      <c r="O11" s="422"/>
      <c r="P11" s="422"/>
      <c r="Q11" s="422"/>
      <c r="R11" s="422"/>
      <c r="S11" s="422"/>
      <c r="T11" s="422"/>
      <c r="U11" s="422"/>
      <c r="V11" s="422"/>
      <c r="W11" s="422"/>
      <c r="X11" s="422"/>
      <c r="Y11" s="422"/>
      <c r="Z11" s="422"/>
      <c r="AA11" s="422"/>
      <c r="AB11" s="422"/>
      <c r="AC11" s="422"/>
      <c r="AD11" s="422"/>
      <c r="AE11" s="422"/>
      <c r="AF11" s="422"/>
      <c r="AG11" s="422"/>
      <c r="AH11" s="422"/>
      <c r="AI11" s="422"/>
      <c r="AJ11" s="422"/>
      <c r="AK11" s="422"/>
      <c r="AL11" s="422"/>
      <c r="AM11" s="422"/>
      <c r="AN11" s="318"/>
    </row>
    <row r="12" spans="1:57" ht="17.399999999999999" x14ac:dyDescent="0.3">
      <c r="I12" s="58"/>
      <c r="L12" s="399" t="s">
        <v>238</v>
      </c>
      <c r="M12" s="399"/>
      <c r="N12" s="399"/>
      <c r="O12" s="399"/>
      <c r="P12" s="399"/>
      <c r="Q12" s="399"/>
      <c r="R12" s="399"/>
      <c r="S12" s="399"/>
      <c r="T12" s="399"/>
      <c r="U12" s="399"/>
      <c r="V12" s="399"/>
      <c r="W12" s="399"/>
      <c r="X12" s="399"/>
      <c r="Y12" s="399"/>
      <c r="Z12" s="399"/>
      <c r="AA12" s="399"/>
      <c r="AB12" s="399"/>
      <c r="AC12" s="399"/>
      <c r="AD12" s="399"/>
      <c r="AE12" s="399"/>
      <c r="AF12" s="399"/>
      <c r="AG12" s="399"/>
      <c r="AH12" s="399"/>
      <c r="AI12" s="399"/>
      <c r="AJ12" s="399"/>
      <c r="AK12" s="399"/>
      <c r="AL12" s="399"/>
      <c r="AM12" s="399"/>
      <c r="AN12" s="318"/>
    </row>
    <row r="13" spans="1:57" x14ac:dyDescent="0.25">
      <c r="I13" s="58"/>
      <c r="K13" s="318"/>
      <c r="S13" s="323"/>
      <c r="T13" s="323"/>
      <c r="U13" s="323"/>
      <c r="V13" s="323"/>
      <c r="W13" s="323"/>
      <c r="X13" s="323"/>
      <c r="Y13" s="323"/>
      <c r="Z13" s="323"/>
      <c r="AA13" s="323"/>
      <c r="AB13" s="323"/>
      <c r="AC13" s="323"/>
      <c r="AD13" s="323"/>
      <c r="AE13" s="323"/>
      <c r="AF13" s="323"/>
    </row>
    <row r="14" spans="1:57" ht="15.6" x14ac:dyDescent="0.25">
      <c r="I14" s="324"/>
      <c r="K14" s="325" t="s">
        <v>191</v>
      </c>
    </row>
    <row r="15" spans="1:57" ht="6.75" customHeight="1" x14ac:dyDescent="0.25">
      <c r="K15" s="325" t="s">
        <v>58</v>
      </c>
    </row>
    <row r="16" spans="1:57" ht="15.6" x14ac:dyDescent="0.25">
      <c r="K16" s="325" t="s">
        <v>195</v>
      </c>
    </row>
    <row r="17" spans="1:90" ht="7.5" customHeight="1" x14ac:dyDescent="0.25">
      <c r="K17" s="326"/>
    </row>
    <row r="18" spans="1:90" ht="15.6" x14ac:dyDescent="0.25">
      <c r="K18" s="325" t="s">
        <v>196</v>
      </c>
    </row>
    <row r="19" spans="1:90" ht="6" customHeight="1" x14ac:dyDescent="0.25">
      <c r="K19" s="325"/>
    </row>
    <row r="20" spans="1:90" ht="15.75" customHeight="1" x14ac:dyDescent="0.3">
      <c r="K20" s="324" t="s">
        <v>197</v>
      </c>
      <c r="L20" s="325"/>
    </row>
    <row r="21" spans="1:90" ht="8.25" customHeight="1" x14ac:dyDescent="0.35">
      <c r="A21" s="327"/>
    </row>
    <row r="22" spans="1:90" ht="17.25" customHeight="1" x14ac:dyDescent="0.25">
      <c r="B22" s="326"/>
      <c r="C22" s="326"/>
      <c r="D22" s="326"/>
      <c r="E22" s="326"/>
      <c r="F22" s="326"/>
      <c r="G22" s="326"/>
      <c r="H22" s="326"/>
      <c r="I22" s="326"/>
      <c r="J22" s="326"/>
      <c r="K22" s="326" t="s">
        <v>249</v>
      </c>
      <c r="L22" s="326"/>
      <c r="M22" s="326"/>
      <c r="N22" s="326"/>
      <c r="O22" s="326"/>
      <c r="P22" s="326"/>
      <c r="S22" s="326"/>
      <c r="T22" s="326"/>
      <c r="U22" s="326"/>
      <c r="V22" s="326"/>
      <c r="W22" s="326"/>
      <c r="X22" s="326"/>
      <c r="Y22" s="326"/>
      <c r="Z22" s="326"/>
      <c r="AA22" s="326"/>
      <c r="AB22" s="326"/>
      <c r="AC22" s="326" t="s">
        <v>176</v>
      </c>
      <c r="AD22" s="326"/>
      <c r="AE22" s="326"/>
      <c r="AG22" s="328"/>
      <c r="AH22" s="328"/>
      <c r="AI22" s="328"/>
      <c r="AJ22" s="328"/>
      <c r="AK22" s="328"/>
      <c r="AL22" s="328"/>
      <c r="AM22" s="328"/>
      <c r="AP22" s="328"/>
      <c r="AQ22" s="328"/>
      <c r="AR22" s="328"/>
      <c r="AS22" s="328"/>
      <c r="AT22" s="329" t="s">
        <v>198</v>
      </c>
      <c r="AU22" s="328"/>
      <c r="AV22" s="328"/>
      <c r="AW22" s="328"/>
      <c r="AX22" s="328"/>
      <c r="AY22" s="328"/>
      <c r="AZ22" s="328"/>
      <c r="BA22" s="328"/>
      <c r="BB22" s="328"/>
      <c r="BC22" s="328"/>
      <c r="BD22" s="328"/>
      <c r="BE22" s="328"/>
      <c r="BF22" s="328"/>
      <c r="BH22" s="423"/>
      <c r="BI22" s="423"/>
      <c r="BJ22" s="423"/>
      <c r="BK22" s="423"/>
      <c r="BL22" s="423"/>
      <c r="BM22" s="423"/>
      <c r="BN22" s="423"/>
      <c r="BO22" s="423"/>
      <c r="BP22" s="423"/>
      <c r="BQ22" s="423"/>
      <c r="BR22" s="423"/>
      <c r="BS22" s="423"/>
      <c r="BT22" s="423"/>
      <c r="BU22" s="423"/>
      <c r="BV22" s="423"/>
      <c r="BW22" s="423"/>
      <c r="BY22" s="423" t="s">
        <v>59</v>
      </c>
      <c r="BZ22" s="423"/>
      <c r="CA22" s="423"/>
      <c r="CB22" s="423"/>
      <c r="CC22" s="423"/>
      <c r="CD22" s="423"/>
      <c r="CE22" s="423"/>
      <c r="CF22" s="423"/>
      <c r="CG22" s="423"/>
      <c r="CH22" s="423"/>
      <c r="CI22" s="423"/>
      <c r="CJ22" s="423"/>
      <c r="CK22" s="423"/>
      <c r="CL22" s="423"/>
    </row>
    <row r="23" spans="1:90" ht="14.4" thickBot="1" x14ac:dyDescent="0.3">
      <c r="A23" s="424" t="s">
        <v>248</v>
      </c>
      <c r="B23" s="424"/>
      <c r="C23" s="424"/>
      <c r="D23" s="424"/>
      <c r="E23" s="424"/>
      <c r="F23" s="424"/>
      <c r="G23" s="424"/>
      <c r="H23" s="424"/>
      <c r="I23" s="424"/>
      <c r="J23" s="424"/>
      <c r="K23" s="424"/>
      <c r="L23" s="424"/>
      <c r="M23" s="424"/>
      <c r="N23" s="424"/>
      <c r="O23" s="424"/>
      <c r="P23" s="424"/>
      <c r="Q23" s="424"/>
      <c r="R23" s="424"/>
      <c r="S23" s="424"/>
      <c r="T23" s="424"/>
      <c r="U23" s="424"/>
      <c r="V23" s="424"/>
      <c r="W23" s="424"/>
      <c r="X23" s="424"/>
      <c r="Y23" s="424"/>
      <c r="Z23" s="424"/>
      <c r="AA23" s="424"/>
      <c r="AB23" s="424"/>
      <c r="AC23" s="424"/>
      <c r="AD23" s="424"/>
      <c r="AE23" s="424"/>
      <c r="AF23" s="424"/>
      <c r="AG23" s="424"/>
      <c r="AH23" s="424"/>
      <c r="AI23" s="424"/>
      <c r="AJ23" s="424"/>
      <c r="AK23" s="424"/>
      <c r="AL23" s="424"/>
      <c r="AM23" s="424"/>
      <c r="AN23" s="424"/>
      <c r="AO23" s="424"/>
      <c r="AP23" s="424"/>
      <c r="AQ23" s="424"/>
      <c r="AR23" s="424"/>
      <c r="AS23" s="424"/>
      <c r="AT23" s="424"/>
      <c r="AU23" s="424"/>
      <c r="AV23" s="424"/>
      <c r="AW23" s="424"/>
      <c r="AX23" s="424"/>
      <c r="AY23" s="424"/>
      <c r="AZ23" s="424"/>
      <c r="BA23" s="424"/>
    </row>
    <row r="24" spans="1:90" s="330" customFormat="1" ht="20.25" customHeight="1" thickBot="1" x14ac:dyDescent="0.35">
      <c r="A24" s="425" t="s">
        <v>60</v>
      </c>
      <c r="B24" s="395" t="s">
        <v>61</v>
      </c>
      <c r="C24" s="408"/>
      <c r="D24" s="408"/>
      <c r="E24" s="408"/>
      <c r="F24" s="408"/>
      <c r="G24" s="395" t="s">
        <v>62</v>
      </c>
      <c r="H24" s="411"/>
      <c r="I24" s="411"/>
      <c r="J24" s="412"/>
      <c r="K24" s="395" t="s">
        <v>63</v>
      </c>
      <c r="L24" s="396"/>
      <c r="M24" s="396"/>
      <c r="N24" s="396"/>
      <c r="O24" s="395" t="s">
        <v>64</v>
      </c>
      <c r="P24" s="408"/>
      <c r="Q24" s="408"/>
      <c r="R24" s="408"/>
      <c r="S24" s="409"/>
      <c r="T24" s="410" t="s">
        <v>65</v>
      </c>
      <c r="U24" s="411"/>
      <c r="V24" s="411"/>
      <c r="W24" s="412"/>
      <c r="X24" s="395" t="s">
        <v>66</v>
      </c>
      <c r="Y24" s="396"/>
      <c r="Z24" s="396"/>
      <c r="AA24" s="397"/>
      <c r="AB24" s="395" t="s">
        <v>67</v>
      </c>
      <c r="AC24" s="408"/>
      <c r="AD24" s="408"/>
      <c r="AE24" s="408"/>
      <c r="AF24" s="408"/>
      <c r="AG24" s="395" t="s">
        <v>68</v>
      </c>
      <c r="AH24" s="411"/>
      <c r="AI24" s="411"/>
      <c r="AJ24" s="412"/>
      <c r="AK24" s="395" t="s">
        <v>69</v>
      </c>
      <c r="AL24" s="396"/>
      <c r="AM24" s="396"/>
      <c r="AN24" s="396"/>
      <c r="AO24" s="395" t="s">
        <v>70</v>
      </c>
      <c r="AP24" s="408"/>
      <c r="AQ24" s="408"/>
      <c r="AR24" s="408"/>
      <c r="AS24" s="409"/>
      <c r="AT24" s="410" t="s">
        <v>71</v>
      </c>
      <c r="AU24" s="411"/>
      <c r="AV24" s="411"/>
      <c r="AW24" s="412"/>
      <c r="AX24" s="395" t="s">
        <v>72</v>
      </c>
      <c r="AY24" s="396"/>
      <c r="AZ24" s="396"/>
      <c r="BA24" s="397"/>
    </row>
    <row r="25" spans="1:90" s="329" customFormat="1" ht="15.75" customHeight="1" thickBot="1" x14ac:dyDescent="0.3">
      <c r="A25" s="426"/>
      <c r="B25" s="222">
        <v>1</v>
      </c>
      <c r="C25" s="223">
        <v>2</v>
      </c>
      <c r="D25" s="223">
        <v>3</v>
      </c>
      <c r="E25" s="223">
        <v>4</v>
      </c>
      <c r="F25" s="230">
        <v>5</v>
      </c>
      <c r="G25" s="222">
        <v>6</v>
      </c>
      <c r="H25" s="223">
        <v>7</v>
      </c>
      <c r="I25" s="223">
        <v>8</v>
      </c>
      <c r="J25" s="226">
        <v>9</v>
      </c>
      <c r="K25" s="222">
        <v>10</v>
      </c>
      <c r="L25" s="223">
        <v>11</v>
      </c>
      <c r="M25" s="223">
        <v>12</v>
      </c>
      <c r="N25" s="227">
        <v>13</v>
      </c>
      <c r="O25" s="222">
        <v>14</v>
      </c>
      <c r="P25" s="223">
        <v>15</v>
      </c>
      <c r="Q25" s="223">
        <v>16</v>
      </c>
      <c r="R25" s="223">
        <v>17</v>
      </c>
      <c r="S25" s="224">
        <v>18</v>
      </c>
      <c r="T25" s="225">
        <v>19</v>
      </c>
      <c r="U25" s="223">
        <v>20</v>
      </c>
      <c r="V25" s="223">
        <v>21</v>
      </c>
      <c r="W25" s="226">
        <v>22</v>
      </c>
      <c r="X25" s="222">
        <v>23</v>
      </c>
      <c r="Y25" s="223">
        <v>24</v>
      </c>
      <c r="Z25" s="223">
        <v>25</v>
      </c>
      <c r="AA25" s="226">
        <v>26</v>
      </c>
      <c r="AB25" s="222">
        <v>27</v>
      </c>
      <c r="AC25" s="223">
        <v>28</v>
      </c>
      <c r="AD25" s="223">
        <v>29</v>
      </c>
      <c r="AE25" s="223">
        <v>30</v>
      </c>
      <c r="AF25" s="230">
        <v>31</v>
      </c>
      <c r="AG25" s="222">
        <v>32</v>
      </c>
      <c r="AH25" s="223">
        <v>33</v>
      </c>
      <c r="AI25" s="223">
        <v>34</v>
      </c>
      <c r="AJ25" s="224">
        <v>35</v>
      </c>
      <c r="AK25" s="222">
        <v>36</v>
      </c>
      <c r="AL25" s="223">
        <v>37</v>
      </c>
      <c r="AM25" s="223">
        <v>38</v>
      </c>
      <c r="AN25" s="227">
        <v>39</v>
      </c>
      <c r="AO25" s="222">
        <v>40</v>
      </c>
      <c r="AP25" s="223">
        <v>41</v>
      </c>
      <c r="AQ25" s="223">
        <v>42</v>
      </c>
      <c r="AR25" s="223">
        <v>43</v>
      </c>
      <c r="AS25" s="224">
        <v>44</v>
      </c>
      <c r="AT25" s="225">
        <v>45</v>
      </c>
      <c r="AU25" s="223">
        <v>46</v>
      </c>
      <c r="AV25" s="223">
        <v>47</v>
      </c>
      <c r="AW25" s="227">
        <v>48</v>
      </c>
      <c r="AX25" s="222">
        <v>49</v>
      </c>
      <c r="AY25" s="225">
        <v>50</v>
      </c>
      <c r="AZ25" s="228">
        <v>51</v>
      </c>
      <c r="BA25" s="229">
        <v>52</v>
      </c>
    </row>
    <row r="26" spans="1:90" s="329" customFormat="1" ht="18.75" customHeight="1" x14ac:dyDescent="0.25">
      <c r="A26" s="427"/>
      <c r="B26" s="331">
        <v>1</v>
      </c>
      <c r="C26" s="332">
        <v>8</v>
      </c>
      <c r="D26" s="332">
        <v>15</v>
      </c>
      <c r="E26" s="332">
        <v>22</v>
      </c>
      <c r="F26" s="333">
        <v>29</v>
      </c>
      <c r="G26" s="331">
        <v>6</v>
      </c>
      <c r="H26" s="332">
        <v>13</v>
      </c>
      <c r="I26" s="332">
        <v>20</v>
      </c>
      <c r="J26" s="334">
        <v>27</v>
      </c>
      <c r="K26" s="335">
        <v>3</v>
      </c>
      <c r="L26" s="332">
        <v>10</v>
      </c>
      <c r="M26" s="332">
        <v>17</v>
      </c>
      <c r="N26" s="334">
        <v>24</v>
      </c>
      <c r="O26" s="331">
        <v>1</v>
      </c>
      <c r="P26" s="332">
        <v>8</v>
      </c>
      <c r="Q26" s="332">
        <v>15</v>
      </c>
      <c r="R26" s="332">
        <v>22</v>
      </c>
      <c r="S26" s="336">
        <v>29</v>
      </c>
      <c r="T26" s="335">
        <v>5</v>
      </c>
      <c r="U26" s="332">
        <v>12</v>
      </c>
      <c r="V26" s="332">
        <v>19</v>
      </c>
      <c r="W26" s="334">
        <v>26</v>
      </c>
      <c r="X26" s="331">
        <v>2</v>
      </c>
      <c r="Y26" s="332">
        <v>9</v>
      </c>
      <c r="Z26" s="332">
        <v>16</v>
      </c>
      <c r="AA26" s="334">
        <v>23</v>
      </c>
      <c r="AB26" s="331">
        <v>2</v>
      </c>
      <c r="AC26" s="332">
        <v>9</v>
      </c>
      <c r="AD26" s="332">
        <v>16</v>
      </c>
      <c r="AE26" s="332">
        <v>23</v>
      </c>
      <c r="AF26" s="333">
        <v>30</v>
      </c>
      <c r="AG26" s="331">
        <v>6</v>
      </c>
      <c r="AH26" s="332">
        <v>13</v>
      </c>
      <c r="AI26" s="332">
        <v>20</v>
      </c>
      <c r="AJ26" s="334">
        <v>27</v>
      </c>
      <c r="AK26" s="331">
        <v>4</v>
      </c>
      <c r="AL26" s="332">
        <v>11</v>
      </c>
      <c r="AM26" s="332">
        <v>18</v>
      </c>
      <c r="AN26" s="334">
        <v>25</v>
      </c>
      <c r="AO26" s="331">
        <v>1</v>
      </c>
      <c r="AP26" s="332">
        <v>8</v>
      </c>
      <c r="AQ26" s="332">
        <v>15</v>
      </c>
      <c r="AR26" s="332">
        <v>22</v>
      </c>
      <c r="AS26" s="336">
        <v>29</v>
      </c>
      <c r="AT26" s="335">
        <v>6</v>
      </c>
      <c r="AU26" s="332">
        <v>13</v>
      </c>
      <c r="AV26" s="332">
        <v>20</v>
      </c>
      <c r="AW26" s="334">
        <v>27</v>
      </c>
      <c r="AX26" s="335">
        <v>3</v>
      </c>
      <c r="AY26" s="332">
        <v>10</v>
      </c>
      <c r="AZ26" s="332">
        <v>17</v>
      </c>
      <c r="BA26" s="334">
        <v>24</v>
      </c>
    </row>
    <row r="27" spans="1:90" s="329" customFormat="1" ht="18.75" customHeight="1" thickBot="1" x14ac:dyDescent="0.3">
      <c r="A27" s="428"/>
      <c r="B27" s="337">
        <v>7</v>
      </c>
      <c r="C27" s="338">
        <v>14</v>
      </c>
      <c r="D27" s="338">
        <v>21</v>
      </c>
      <c r="E27" s="338">
        <v>28</v>
      </c>
      <c r="F27" s="339">
        <v>5</v>
      </c>
      <c r="G27" s="337">
        <v>12</v>
      </c>
      <c r="H27" s="338">
        <v>19</v>
      </c>
      <c r="I27" s="338">
        <v>26</v>
      </c>
      <c r="J27" s="340">
        <v>2</v>
      </c>
      <c r="K27" s="341">
        <v>9</v>
      </c>
      <c r="L27" s="338">
        <v>16</v>
      </c>
      <c r="M27" s="338">
        <v>23</v>
      </c>
      <c r="N27" s="340">
        <v>30</v>
      </c>
      <c r="O27" s="337">
        <v>7</v>
      </c>
      <c r="P27" s="338">
        <v>14</v>
      </c>
      <c r="Q27" s="338">
        <v>21</v>
      </c>
      <c r="R27" s="338">
        <v>28</v>
      </c>
      <c r="S27" s="342">
        <v>4</v>
      </c>
      <c r="T27" s="341">
        <v>11</v>
      </c>
      <c r="U27" s="338">
        <v>18</v>
      </c>
      <c r="V27" s="338">
        <v>25</v>
      </c>
      <c r="W27" s="340">
        <v>1</v>
      </c>
      <c r="X27" s="337">
        <v>8</v>
      </c>
      <c r="Y27" s="338">
        <v>15</v>
      </c>
      <c r="Z27" s="338">
        <v>22</v>
      </c>
      <c r="AA27" s="340">
        <v>1</v>
      </c>
      <c r="AB27" s="337">
        <v>8</v>
      </c>
      <c r="AC27" s="338">
        <v>15</v>
      </c>
      <c r="AD27" s="338">
        <v>22</v>
      </c>
      <c r="AE27" s="338">
        <v>29</v>
      </c>
      <c r="AF27" s="339">
        <v>5</v>
      </c>
      <c r="AG27" s="337">
        <v>12</v>
      </c>
      <c r="AH27" s="338">
        <v>19</v>
      </c>
      <c r="AI27" s="338">
        <v>26</v>
      </c>
      <c r="AJ27" s="340">
        <v>3</v>
      </c>
      <c r="AK27" s="337">
        <v>10</v>
      </c>
      <c r="AL27" s="338">
        <v>17</v>
      </c>
      <c r="AM27" s="338">
        <v>24</v>
      </c>
      <c r="AN27" s="340">
        <v>31</v>
      </c>
      <c r="AO27" s="337">
        <v>7</v>
      </c>
      <c r="AP27" s="338">
        <v>14</v>
      </c>
      <c r="AQ27" s="338">
        <v>21</v>
      </c>
      <c r="AR27" s="338">
        <v>28</v>
      </c>
      <c r="AS27" s="342">
        <v>5</v>
      </c>
      <c r="AT27" s="341">
        <v>12</v>
      </c>
      <c r="AU27" s="338">
        <v>19</v>
      </c>
      <c r="AV27" s="338">
        <v>26</v>
      </c>
      <c r="AW27" s="340">
        <v>2</v>
      </c>
      <c r="AX27" s="341">
        <v>9</v>
      </c>
      <c r="AY27" s="338">
        <v>16</v>
      </c>
      <c r="AZ27" s="338">
        <v>23</v>
      </c>
      <c r="BA27" s="340">
        <v>30</v>
      </c>
    </row>
    <row r="28" spans="1:90" x14ac:dyDescent="0.25">
      <c r="A28" s="343" t="s">
        <v>73</v>
      </c>
      <c r="B28" s="331" t="s">
        <v>74</v>
      </c>
      <c r="C28" s="332" t="s">
        <v>74</v>
      </c>
      <c r="D28" s="332" t="s">
        <v>74</v>
      </c>
      <c r="E28" s="332" t="s">
        <v>74</v>
      </c>
      <c r="F28" s="333" t="s">
        <v>74</v>
      </c>
      <c r="G28" s="331" t="s">
        <v>74</v>
      </c>
      <c r="H28" s="332" t="s">
        <v>74</v>
      </c>
      <c r="I28" s="332" t="s">
        <v>74</v>
      </c>
      <c r="J28" s="334" t="s">
        <v>74</v>
      </c>
      <c r="K28" s="335" t="s">
        <v>74</v>
      </c>
      <c r="L28" s="332" t="s">
        <v>74</v>
      </c>
      <c r="M28" s="332" t="s">
        <v>74</v>
      </c>
      <c r="N28" s="334" t="s">
        <v>74</v>
      </c>
      <c r="O28" s="331" t="s">
        <v>74</v>
      </c>
      <c r="P28" s="332" t="s">
        <v>74</v>
      </c>
      <c r="Q28" s="332" t="s">
        <v>75</v>
      </c>
      <c r="R28" s="332" t="s">
        <v>75</v>
      </c>
      <c r="S28" s="336" t="s">
        <v>75</v>
      </c>
      <c r="T28" s="335" t="s">
        <v>76</v>
      </c>
      <c r="U28" s="332" t="s">
        <v>76</v>
      </c>
      <c r="V28" s="332" t="s">
        <v>77</v>
      </c>
      <c r="W28" s="334" t="s">
        <v>77</v>
      </c>
      <c r="X28" s="331" t="s">
        <v>77</v>
      </c>
      <c r="Y28" s="332" t="s">
        <v>77</v>
      </c>
      <c r="Z28" s="332" t="s">
        <v>74</v>
      </c>
      <c r="AA28" s="334" t="s">
        <v>74</v>
      </c>
      <c r="AB28" s="331" t="s">
        <v>74</v>
      </c>
      <c r="AC28" s="332" t="s">
        <v>74</v>
      </c>
      <c r="AD28" s="332" t="s">
        <v>74</v>
      </c>
      <c r="AE28" s="332" t="s">
        <v>74</v>
      </c>
      <c r="AF28" s="333" t="s">
        <v>74</v>
      </c>
      <c r="AG28" s="331" t="s">
        <v>74</v>
      </c>
      <c r="AH28" s="332" t="s">
        <v>74</v>
      </c>
      <c r="AI28" s="332" t="s">
        <v>74</v>
      </c>
      <c r="AJ28" s="334" t="s">
        <v>74</v>
      </c>
      <c r="AK28" s="331" t="s">
        <v>74</v>
      </c>
      <c r="AL28" s="332" t="s">
        <v>74</v>
      </c>
      <c r="AM28" s="332" t="s">
        <v>74</v>
      </c>
      <c r="AN28" s="334" t="s">
        <v>74</v>
      </c>
      <c r="AO28" s="331" t="s">
        <v>75</v>
      </c>
      <c r="AP28" s="332" t="s">
        <v>75</v>
      </c>
      <c r="AQ28" s="332" t="s">
        <v>75</v>
      </c>
      <c r="AR28" s="332" t="s">
        <v>76</v>
      </c>
      <c r="AS28" s="336" t="s">
        <v>76</v>
      </c>
      <c r="AT28" s="335" t="s">
        <v>76</v>
      </c>
      <c r="AU28" s="332" t="s">
        <v>76</v>
      </c>
      <c r="AV28" s="332" t="s">
        <v>76</v>
      </c>
      <c r="AW28" s="334" t="s">
        <v>76</v>
      </c>
      <c r="AX28" s="335" t="s">
        <v>76</v>
      </c>
      <c r="AY28" s="332" t="s">
        <v>76</v>
      </c>
      <c r="AZ28" s="332" t="s">
        <v>76</v>
      </c>
      <c r="BA28" s="334" t="s">
        <v>76</v>
      </c>
      <c r="BB28" s="344"/>
    </row>
    <row r="29" spans="1:90" x14ac:dyDescent="0.25">
      <c r="A29" s="345" t="s">
        <v>78</v>
      </c>
      <c r="B29" s="346" t="s">
        <v>74</v>
      </c>
      <c r="C29" s="347" t="s">
        <v>74</v>
      </c>
      <c r="D29" s="347" t="s">
        <v>74</v>
      </c>
      <c r="E29" s="347" t="s">
        <v>74</v>
      </c>
      <c r="F29" s="348" t="s">
        <v>74</v>
      </c>
      <c r="G29" s="346" t="s">
        <v>74</v>
      </c>
      <c r="H29" s="347" t="s">
        <v>74</v>
      </c>
      <c r="I29" s="347" t="s">
        <v>74</v>
      </c>
      <c r="J29" s="349" t="s">
        <v>74</v>
      </c>
      <c r="K29" s="350" t="s">
        <v>74</v>
      </c>
      <c r="L29" s="347" t="s">
        <v>74</v>
      </c>
      <c r="M29" s="347" t="s">
        <v>74</v>
      </c>
      <c r="N29" s="349" t="s">
        <v>74</v>
      </c>
      <c r="O29" s="346" t="s">
        <v>74</v>
      </c>
      <c r="P29" s="347" t="s">
        <v>74</v>
      </c>
      <c r="Q29" s="347" t="s">
        <v>75</v>
      </c>
      <c r="R29" s="347" t="s">
        <v>75</v>
      </c>
      <c r="S29" s="351" t="s">
        <v>75</v>
      </c>
      <c r="T29" s="350" t="s">
        <v>76</v>
      </c>
      <c r="U29" s="347" t="s">
        <v>76</v>
      </c>
      <c r="V29" s="347" t="s">
        <v>77</v>
      </c>
      <c r="W29" s="349" t="s">
        <v>77</v>
      </c>
      <c r="X29" s="346" t="s">
        <v>77</v>
      </c>
      <c r="Y29" s="347" t="s">
        <v>77</v>
      </c>
      <c r="Z29" s="347" t="s">
        <v>74</v>
      </c>
      <c r="AA29" s="349" t="s">
        <v>74</v>
      </c>
      <c r="AB29" s="346" t="s">
        <v>74</v>
      </c>
      <c r="AC29" s="347" t="s">
        <v>74</v>
      </c>
      <c r="AD29" s="347" t="s">
        <v>74</v>
      </c>
      <c r="AE29" s="347" t="s">
        <v>74</v>
      </c>
      <c r="AF29" s="348" t="s">
        <v>74</v>
      </c>
      <c r="AG29" s="346" t="s">
        <v>74</v>
      </c>
      <c r="AH29" s="347" t="s">
        <v>74</v>
      </c>
      <c r="AI29" s="347" t="s">
        <v>74</v>
      </c>
      <c r="AJ29" s="349" t="s">
        <v>74</v>
      </c>
      <c r="AK29" s="346" t="s">
        <v>74</v>
      </c>
      <c r="AL29" s="347" t="s">
        <v>74</v>
      </c>
      <c r="AM29" s="347" t="s">
        <v>74</v>
      </c>
      <c r="AN29" s="349" t="s">
        <v>74</v>
      </c>
      <c r="AO29" s="346" t="s">
        <v>75</v>
      </c>
      <c r="AP29" s="347" t="s">
        <v>75</v>
      </c>
      <c r="AQ29" s="347" t="s">
        <v>75</v>
      </c>
      <c r="AR29" s="347" t="s">
        <v>76</v>
      </c>
      <c r="AS29" s="352" t="s">
        <v>192</v>
      </c>
      <c r="AT29" s="353" t="s">
        <v>192</v>
      </c>
      <c r="AU29" s="354" t="s">
        <v>192</v>
      </c>
      <c r="AV29" s="354" t="s">
        <v>192</v>
      </c>
      <c r="AW29" s="355" t="s">
        <v>192</v>
      </c>
      <c r="AX29" s="350" t="s">
        <v>76</v>
      </c>
      <c r="AY29" s="347" t="s">
        <v>76</v>
      </c>
      <c r="AZ29" s="347" t="s">
        <v>76</v>
      </c>
      <c r="BA29" s="349" t="s">
        <v>76</v>
      </c>
      <c r="BB29" s="344"/>
    </row>
    <row r="30" spans="1:90" x14ac:dyDescent="0.25">
      <c r="A30" s="345" t="s">
        <v>79</v>
      </c>
      <c r="B30" s="346" t="s">
        <v>74</v>
      </c>
      <c r="C30" s="347" t="s">
        <v>74</v>
      </c>
      <c r="D30" s="347" t="s">
        <v>74</v>
      </c>
      <c r="E30" s="347" t="s">
        <v>74</v>
      </c>
      <c r="F30" s="348" t="s">
        <v>74</v>
      </c>
      <c r="G30" s="346" t="s">
        <v>74</v>
      </c>
      <c r="H30" s="347" t="s">
        <v>74</v>
      </c>
      <c r="I30" s="347" t="s">
        <v>74</v>
      </c>
      <c r="J30" s="349" t="s">
        <v>74</v>
      </c>
      <c r="K30" s="350" t="s">
        <v>74</v>
      </c>
      <c r="L30" s="347" t="s">
        <v>74</v>
      </c>
      <c r="M30" s="347" t="s">
        <v>74</v>
      </c>
      <c r="N30" s="349" t="s">
        <v>74</v>
      </c>
      <c r="O30" s="346" t="s">
        <v>74</v>
      </c>
      <c r="P30" s="347" t="s">
        <v>74</v>
      </c>
      <c r="Q30" s="347" t="s">
        <v>75</v>
      </c>
      <c r="R30" s="347" t="s">
        <v>75</v>
      </c>
      <c r="S30" s="351" t="s">
        <v>75</v>
      </c>
      <c r="T30" s="350" t="s">
        <v>76</v>
      </c>
      <c r="U30" s="347" t="s">
        <v>76</v>
      </c>
      <c r="V30" s="347" t="s">
        <v>77</v>
      </c>
      <c r="W30" s="349" t="s">
        <v>77</v>
      </c>
      <c r="X30" s="346" t="s">
        <v>77</v>
      </c>
      <c r="Y30" s="347" t="s">
        <v>77</v>
      </c>
      <c r="Z30" s="347" t="s">
        <v>74</v>
      </c>
      <c r="AA30" s="349" t="s">
        <v>74</v>
      </c>
      <c r="AB30" s="346" t="s">
        <v>74</v>
      </c>
      <c r="AC30" s="347" t="s">
        <v>74</v>
      </c>
      <c r="AD30" s="347" t="s">
        <v>74</v>
      </c>
      <c r="AE30" s="347" t="s">
        <v>74</v>
      </c>
      <c r="AF30" s="348" t="s">
        <v>74</v>
      </c>
      <c r="AG30" s="346" t="s">
        <v>74</v>
      </c>
      <c r="AH30" s="347" t="s">
        <v>74</v>
      </c>
      <c r="AI30" s="347" t="s">
        <v>74</v>
      </c>
      <c r="AJ30" s="349" t="s">
        <v>74</v>
      </c>
      <c r="AK30" s="346" t="s">
        <v>74</v>
      </c>
      <c r="AL30" s="347" t="s">
        <v>74</v>
      </c>
      <c r="AM30" s="347" t="s">
        <v>74</v>
      </c>
      <c r="AN30" s="349" t="s">
        <v>74</v>
      </c>
      <c r="AO30" s="346" t="s">
        <v>75</v>
      </c>
      <c r="AP30" s="347" t="s">
        <v>75</v>
      </c>
      <c r="AQ30" s="347" t="s">
        <v>75</v>
      </c>
      <c r="AR30" s="347" t="s">
        <v>76</v>
      </c>
      <c r="AS30" s="351" t="s">
        <v>76</v>
      </c>
      <c r="AT30" s="350" t="s">
        <v>76</v>
      </c>
      <c r="AU30" s="347" t="s">
        <v>76</v>
      </c>
      <c r="AV30" s="347" t="s">
        <v>76</v>
      </c>
      <c r="AW30" s="349" t="s">
        <v>76</v>
      </c>
      <c r="AX30" s="350" t="s">
        <v>76</v>
      </c>
      <c r="AY30" s="347" t="s">
        <v>76</v>
      </c>
      <c r="AZ30" s="347" t="s">
        <v>76</v>
      </c>
      <c r="BA30" s="349" t="s">
        <v>76</v>
      </c>
      <c r="BB30" s="344"/>
    </row>
    <row r="31" spans="1:90" ht="13.8" thickBot="1" x14ac:dyDescent="0.3">
      <c r="A31" s="356" t="s">
        <v>80</v>
      </c>
      <c r="B31" s="337" t="s">
        <v>74</v>
      </c>
      <c r="C31" s="338" t="s">
        <v>74</v>
      </c>
      <c r="D31" s="338" t="s">
        <v>74</v>
      </c>
      <c r="E31" s="338" t="s">
        <v>74</v>
      </c>
      <c r="F31" s="339" t="s">
        <v>74</v>
      </c>
      <c r="G31" s="337" t="s">
        <v>74</v>
      </c>
      <c r="H31" s="338" t="s">
        <v>74</v>
      </c>
      <c r="I31" s="338" t="s">
        <v>74</v>
      </c>
      <c r="J31" s="340" t="s">
        <v>74</v>
      </c>
      <c r="K31" s="341" t="s">
        <v>74</v>
      </c>
      <c r="L31" s="338" t="s">
        <v>74</v>
      </c>
      <c r="M31" s="338" t="s">
        <v>74</v>
      </c>
      <c r="N31" s="340" t="s">
        <v>74</v>
      </c>
      <c r="O31" s="337" t="s">
        <v>74</v>
      </c>
      <c r="P31" s="338" t="s">
        <v>74</v>
      </c>
      <c r="Q31" s="338" t="s">
        <v>75</v>
      </c>
      <c r="R31" s="338" t="s">
        <v>75</v>
      </c>
      <c r="S31" s="342" t="s">
        <v>75</v>
      </c>
      <c r="T31" s="341" t="s">
        <v>76</v>
      </c>
      <c r="U31" s="338" t="s">
        <v>76</v>
      </c>
      <c r="V31" s="338" t="s">
        <v>77</v>
      </c>
      <c r="W31" s="340" t="s">
        <v>77</v>
      </c>
      <c r="X31" s="337" t="s">
        <v>77</v>
      </c>
      <c r="Y31" s="338" t="s">
        <v>77</v>
      </c>
      <c r="Z31" s="338" t="s">
        <v>74</v>
      </c>
      <c r="AA31" s="340" t="s">
        <v>74</v>
      </c>
      <c r="AB31" s="337" t="s">
        <v>74</v>
      </c>
      <c r="AC31" s="338" t="s">
        <v>74</v>
      </c>
      <c r="AD31" s="338" t="s">
        <v>74</v>
      </c>
      <c r="AE31" s="338" t="s">
        <v>74</v>
      </c>
      <c r="AF31" s="339" t="s">
        <v>74</v>
      </c>
      <c r="AG31" s="337" t="s">
        <v>74</v>
      </c>
      <c r="AH31" s="338" t="s">
        <v>74</v>
      </c>
      <c r="AI31" s="338" t="s">
        <v>74</v>
      </c>
      <c r="AJ31" s="340" t="s">
        <v>74</v>
      </c>
      <c r="AK31" s="337" t="s">
        <v>74</v>
      </c>
      <c r="AL31" s="338" t="s">
        <v>74</v>
      </c>
      <c r="AM31" s="338" t="s">
        <v>74</v>
      </c>
      <c r="AN31" s="340" t="s">
        <v>75</v>
      </c>
      <c r="AO31" s="337" t="s">
        <v>75</v>
      </c>
      <c r="AP31" s="338" t="s">
        <v>75</v>
      </c>
      <c r="AQ31" s="338" t="s">
        <v>81</v>
      </c>
      <c r="AR31" s="338"/>
      <c r="AS31" s="342"/>
      <c r="AT31" s="341"/>
      <c r="AU31" s="338"/>
      <c r="AV31" s="338"/>
      <c r="AW31" s="340"/>
      <c r="AX31" s="341"/>
      <c r="AY31" s="338"/>
      <c r="AZ31" s="338"/>
      <c r="BA31" s="340"/>
    </row>
    <row r="32" spans="1:90" ht="15.6" x14ac:dyDescent="0.3">
      <c r="A32" s="357" t="s">
        <v>250</v>
      </c>
      <c r="B32" s="240"/>
      <c r="C32" s="240"/>
      <c r="D32" s="240"/>
      <c r="E32" s="240"/>
      <c r="F32" s="240"/>
      <c r="G32" s="240"/>
      <c r="H32" s="240"/>
      <c r="I32" s="240"/>
      <c r="J32" s="240"/>
      <c r="K32" s="240"/>
      <c r="L32" s="240"/>
      <c r="M32" s="240"/>
      <c r="N32" s="240"/>
      <c r="O32" s="240"/>
      <c r="P32" s="240"/>
      <c r="Q32" s="240"/>
      <c r="R32" s="240"/>
      <c r="S32" s="240"/>
      <c r="T32" s="240"/>
      <c r="U32" s="240"/>
      <c r="V32" s="240"/>
      <c r="W32" s="240"/>
      <c r="X32" s="240"/>
      <c r="Y32" s="240"/>
      <c r="Z32" s="240"/>
      <c r="AA32" s="240"/>
      <c r="AB32" s="240"/>
      <c r="AC32" s="240"/>
      <c r="AD32" s="240"/>
      <c r="AE32" s="240"/>
      <c r="AF32" s="240"/>
      <c r="AG32" s="240"/>
      <c r="AH32" s="240"/>
      <c r="AI32" s="240"/>
      <c r="AJ32" s="240"/>
      <c r="AK32" s="240"/>
      <c r="AL32" s="240"/>
      <c r="AM32" s="240"/>
      <c r="AN32" s="240"/>
      <c r="AO32" s="240"/>
      <c r="AP32" s="240"/>
      <c r="AQ32" s="240"/>
      <c r="AR32" s="240"/>
      <c r="AS32" s="240"/>
      <c r="AT32" s="240"/>
      <c r="AU32" s="240"/>
      <c r="AV32" s="240"/>
      <c r="AW32" s="240"/>
      <c r="AX32" s="240"/>
      <c r="AY32" s="240"/>
      <c r="AZ32" s="240"/>
      <c r="BA32" s="240"/>
    </row>
    <row r="33" spans="1:53" s="137" customFormat="1" ht="13.5" customHeight="1" x14ac:dyDescent="0.2">
      <c r="A33" s="138" t="s">
        <v>194</v>
      </c>
    </row>
    <row r="34" spans="1:53" s="137" customFormat="1" ht="13.5" customHeight="1" x14ac:dyDescent="0.2">
      <c r="A34" s="138"/>
    </row>
    <row r="35" spans="1:53" s="358" customFormat="1" ht="15" customHeight="1" thickBot="1" x14ac:dyDescent="0.25">
      <c r="A35" s="468" t="s">
        <v>82</v>
      </c>
      <c r="B35" s="468"/>
      <c r="C35" s="468"/>
      <c r="D35" s="468"/>
      <c r="E35" s="468"/>
      <c r="F35" s="468"/>
      <c r="G35" s="468"/>
      <c r="H35" s="468"/>
      <c r="I35" s="468"/>
      <c r="J35" s="468"/>
      <c r="K35" s="468"/>
      <c r="L35" s="468"/>
      <c r="M35" s="468"/>
      <c r="N35" s="468"/>
      <c r="O35" s="468"/>
      <c r="P35" s="468"/>
      <c r="T35" s="468" t="s">
        <v>83</v>
      </c>
      <c r="U35" s="468"/>
      <c r="V35" s="468"/>
      <c r="W35" s="468"/>
      <c r="X35" s="468"/>
      <c r="Y35" s="468"/>
      <c r="Z35" s="468"/>
      <c r="AA35" s="468"/>
      <c r="AB35" s="468"/>
      <c r="AC35" s="468"/>
      <c r="AD35" s="468"/>
      <c r="AI35" s="469" t="s">
        <v>84</v>
      </c>
      <c r="AJ35" s="469"/>
      <c r="AK35" s="469"/>
      <c r="AL35" s="469"/>
      <c r="AM35" s="469"/>
      <c r="AN35" s="469"/>
      <c r="AO35" s="469"/>
      <c r="AP35" s="469"/>
      <c r="AQ35" s="469"/>
      <c r="AR35" s="469"/>
      <c r="AS35" s="469"/>
      <c r="AT35" s="469"/>
      <c r="AU35" s="469"/>
      <c r="AV35" s="469"/>
      <c r="AW35" s="469"/>
      <c r="AX35" s="469"/>
      <c r="AY35" s="469"/>
      <c r="AZ35" s="469"/>
    </row>
    <row r="36" spans="1:53" s="137" customFormat="1" ht="56.25" customHeight="1" thickBot="1" x14ac:dyDescent="0.25">
      <c r="A36" s="359" t="s">
        <v>60</v>
      </c>
      <c r="B36" s="432" t="s">
        <v>85</v>
      </c>
      <c r="C36" s="432"/>
      <c r="D36" s="432" t="s">
        <v>146</v>
      </c>
      <c r="E36" s="432"/>
      <c r="F36" s="443" t="s">
        <v>86</v>
      </c>
      <c r="G36" s="443"/>
      <c r="H36" s="444" t="s">
        <v>148</v>
      </c>
      <c r="I36" s="445"/>
      <c r="J36" s="446"/>
      <c r="K36" s="432" t="s">
        <v>87</v>
      </c>
      <c r="L36" s="432"/>
      <c r="M36" s="443" t="s">
        <v>88</v>
      </c>
      <c r="N36" s="443"/>
      <c r="O36" s="432" t="s">
        <v>89</v>
      </c>
      <c r="P36" s="440"/>
      <c r="Q36" s="360"/>
      <c r="R36" s="360"/>
      <c r="S36" s="441" t="s">
        <v>90</v>
      </c>
      <c r="T36" s="442"/>
      <c r="U36" s="442"/>
      <c r="V36" s="442"/>
      <c r="W36" s="442"/>
      <c r="X36" s="442"/>
      <c r="Y36" s="442"/>
      <c r="Z36" s="442"/>
      <c r="AA36" s="442"/>
      <c r="AB36" s="442"/>
      <c r="AC36" s="443" t="s">
        <v>91</v>
      </c>
      <c r="AD36" s="443"/>
      <c r="AE36" s="443" t="s">
        <v>92</v>
      </c>
      <c r="AF36" s="472"/>
      <c r="AH36" s="474" t="s">
        <v>169</v>
      </c>
      <c r="AI36" s="473"/>
      <c r="AJ36" s="473"/>
      <c r="AK36" s="473"/>
      <c r="AL36" s="473"/>
      <c r="AM36" s="473"/>
      <c r="AN36" s="473"/>
      <c r="AO36" s="473"/>
      <c r="AP36" s="473"/>
      <c r="AQ36" s="473"/>
      <c r="AR36" s="473"/>
      <c r="AS36" s="473"/>
      <c r="AT36" s="473"/>
      <c r="AU36" s="473" t="s">
        <v>170</v>
      </c>
      <c r="AV36" s="473"/>
      <c r="AW36" s="473"/>
      <c r="AX36" s="473"/>
      <c r="AY36" s="473"/>
      <c r="AZ36" s="470" t="s">
        <v>91</v>
      </c>
      <c r="BA36" s="471"/>
    </row>
    <row r="37" spans="1:53" s="137" customFormat="1" ht="18" customHeight="1" x14ac:dyDescent="0.2">
      <c r="A37" s="361" t="s">
        <v>73</v>
      </c>
      <c r="B37" s="429">
        <v>30</v>
      </c>
      <c r="C37" s="429"/>
      <c r="D37" s="419">
        <v>6</v>
      </c>
      <c r="E37" s="419"/>
      <c r="F37" s="419">
        <v>4</v>
      </c>
      <c r="G37" s="419"/>
      <c r="H37" s="417"/>
      <c r="I37" s="430"/>
      <c r="J37" s="431"/>
      <c r="K37" s="419"/>
      <c r="L37" s="419"/>
      <c r="M37" s="419">
        <v>12</v>
      </c>
      <c r="N37" s="419"/>
      <c r="O37" s="403">
        <f>SUM(B37:N37)</f>
        <v>52</v>
      </c>
      <c r="P37" s="404"/>
      <c r="Q37" s="362"/>
      <c r="R37" s="362"/>
      <c r="S37" s="405" t="s">
        <v>93</v>
      </c>
      <c r="T37" s="406"/>
      <c r="U37" s="406"/>
      <c r="V37" s="406"/>
      <c r="W37" s="406"/>
      <c r="X37" s="406"/>
      <c r="Y37" s="406"/>
      <c r="Z37" s="406"/>
      <c r="AA37" s="406"/>
      <c r="AB37" s="406"/>
      <c r="AC37" s="419">
        <v>1.2</v>
      </c>
      <c r="AD37" s="419"/>
      <c r="AE37" s="417">
        <v>4</v>
      </c>
      <c r="AF37" s="418"/>
      <c r="AH37" s="433" t="s">
        <v>229</v>
      </c>
      <c r="AI37" s="434"/>
      <c r="AJ37" s="434"/>
      <c r="AK37" s="434"/>
      <c r="AL37" s="434"/>
      <c r="AM37" s="434"/>
      <c r="AN37" s="434"/>
      <c r="AO37" s="434"/>
      <c r="AP37" s="434"/>
      <c r="AQ37" s="434"/>
      <c r="AR37" s="434"/>
      <c r="AS37" s="434"/>
      <c r="AT37" s="434"/>
      <c r="AU37" s="456" t="s">
        <v>149</v>
      </c>
      <c r="AV37" s="456"/>
      <c r="AW37" s="456"/>
      <c r="AX37" s="456"/>
      <c r="AY37" s="456"/>
      <c r="AZ37" s="459">
        <v>8</v>
      </c>
      <c r="BA37" s="460"/>
    </row>
    <row r="38" spans="1:53" s="137" customFormat="1" ht="19.5" customHeight="1" x14ac:dyDescent="0.2">
      <c r="A38" s="361" t="s">
        <v>78</v>
      </c>
      <c r="B38" s="429">
        <v>30</v>
      </c>
      <c r="C38" s="429"/>
      <c r="D38" s="419">
        <v>6</v>
      </c>
      <c r="E38" s="419"/>
      <c r="F38" s="419">
        <v>4</v>
      </c>
      <c r="G38" s="419"/>
      <c r="H38" s="417"/>
      <c r="I38" s="430"/>
      <c r="J38" s="431"/>
      <c r="K38" s="419"/>
      <c r="L38" s="419"/>
      <c r="M38" s="419">
        <v>12</v>
      </c>
      <c r="N38" s="419"/>
      <c r="O38" s="403">
        <f>SUM(B38:N38)</f>
        <v>52</v>
      </c>
      <c r="P38" s="404"/>
      <c r="Q38" s="362"/>
      <c r="R38" s="362"/>
      <c r="S38" s="405" t="s">
        <v>94</v>
      </c>
      <c r="T38" s="406"/>
      <c r="U38" s="406"/>
      <c r="V38" s="406"/>
      <c r="W38" s="406"/>
      <c r="X38" s="406"/>
      <c r="Y38" s="406"/>
      <c r="Z38" s="406"/>
      <c r="AA38" s="406"/>
      <c r="AB38" s="406"/>
      <c r="AC38" s="419">
        <v>3.4</v>
      </c>
      <c r="AD38" s="419"/>
      <c r="AE38" s="417">
        <v>4</v>
      </c>
      <c r="AF38" s="418"/>
      <c r="AH38" s="415" t="s">
        <v>230</v>
      </c>
      <c r="AI38" s="416"/>
      <c r="AJ38" s="416"/>
      <c r="AK38" s="416"/>
      <c r="AL38" s="416"/>
      <c r="AM38" s="416"/>
      <c r="AN38" s="416"/>
      <c r="AO38" s="416"/>
      <c r="AP38" s="416"/>
      <c r="AQ38" s="416"/>
      <c r="AR38" s="416"/>
      <c r="AS38" s="416"/>
      <c r="AT38" s="416"/>
      <c r="AU38" s="457"/>
      <c r="AV38" s="457"/>
      <c r="AW38" s="457"/>
      <c r="AX38" s="457"/>
      <c r="AY38" s="457"/>
      <c r="AZ38" s="461"/>
      <c r="BA38" s="462"/>
    </row>
    <row r="39" spans="1:53" s="137" customFormat="1" ht="28.5" customHeight="1" x14ac:dyDescent="0.2">
      <c r="A39" s="361" t="s">
        <v>79</v>
      </c>
      <c r="B39" s="429">
        <v>30</v>
      </c>
      <c r="C39" s="429"/>
      <c r="D39" s="419">
        <v>6</v>
      </c>
      <c r="E39" s="419"/>
      <c r="F39" s="419">
        <v>4</v>
      </c>
      <c r="G39" s="419"/>
      <c r="H39" s="417"/>
      <c r="I39" s="430"/>
      <c r="J39" s="431"/>
      <c r="K39" s="419"/>
      <c r="L39" s="419"/>
      <c r="M39" s="419">
        <v>12</v>
      </c>
      <c r="N39" s="419"/>
      <c r="O39" s="403">
        <f>SUM(B39:N39)</f>
        <v>52</v>
      </c>
      <c r="P39" s="404"/>
      <c r="Q39" s="362"/>
      <c r="R39" s="362"/>
      <c r="S39" s="405" t="s">
        <v>95</v>
      </c>
      <c r="T39" s="406"/>
      <c r="U39" s="406"/>
      <c r="V39" s="406"/>
      <c r="W39" s="406"/>
      <c r="X39" s="406"/>
      <c r="Y39" s="406"/>
      <c r="Z39" s="406"/>
      <c r="AA39" s="406"/>
      <c r="AB39" s="406"/>
      <c r="AC39" s="419">
        <v>5.6</v>
      </c>
      <c r="AD39" s="419"/>
      <c r="AE39" s="417">
        <v>4</v>
      </c>
      <c r="AF39" s="418"/>
      <c r="AH39" s="415" t="s">
        <v>234</v>
      </c>
      <c r="AI39" s="416"/>
      <c r="AJ39" s="416"/>
      <c r="AK39" s="416"/>
      <c r="AL39" s="416"/>
      <c r="AM39" s="416"/>
      <c r="AN39" s="416"/>
      <c r="AO39" s="416"/>
      <c r="AP39" s="416"/>
      <c r="AQ39" s="416"/>
      <c r="AR39" s="416"/>
      <c r="AS39" s="416"/>
      <c r="AT39" s="416"/>
      <c r="AU39" s="457"/>
      <c r="AV39" s="457"/>
      <c r="AW39" s="457"/>
      <c r="AX39" s="457"/>
      <c r="AY39" s="457"/>
      <c r="AZ39" s="461"/>
      <c r="BA39" s="462"/>
    </row>
    <row r="40" spans="1:53" s="137" customFormat="1" ht="21" customHeight="1" thickBot="1" x14ac:dyDescent="0.25">
      <c r="A40" s="361" t="s">
        <v>80</v>
      </c>
      <c r="B40" s="429">
        <v>29</v>
      </c>
      <c r="C40" s="429"/>
      <c r="D40" s="419">
        <v>6</v>
      </c>
      <c r="E40" s="419"/>
      <c r="F40" s="419">
        <v>4</v>
      </c>
      <c r="G40" s="419"/>
      <c r="H40" s="417"/>
      <c r="I40" s="430"/>
      <c r="J40" s="431"/>
      <c r="K40" s="419">
        <v>1</v>
      </c>
      <c r="L40" s="419"/>
      <c r="M40" s="419">
        <v>2</v>
      </c>
      <c r="N40" s="419"/>
      <c r="O40" s="403">
        <f>SUM(B40:N40)</f>
        <v>42</v>
      </c>
      <c r="P40" s="404"/>
      <c r="Q40" s="362"/>
      <c r="R40" s="362"/>
      <c r="S40" s="452" t="s">
        <v>96</v>
      </c>
      <c r="T40" s="453"/>
      <c r="U40" s="453"/>
      <c r="V40" s="453"/>
      <c r="W40" s="453"/>
      <c r="X40" s="453"/>
      <c r="Y40" s="453"/>
      <c r="Z40" s="453"/>
      <c r="AA40" s="453"/>
      <c r="AB40" s="453"/>
      <c r="AC40" s="467">
        <v>7.8</v>
      </c>
      <c r="AD40" s="467"/>
      <c r="AE40" s="435">
        <v>4</v>
      </c>
      <c r="AF40" s="436"/>
      <c r="AH40" s="415" t="s">
        <v>233</v>
      </c>
      <c r="AI40" s="416"/>
      <c r="AJ40" s="416"/>
      <c r="AK40" s="416"/>
      <c r="AL40" s="416"/>
      <c r="AM40" s="416"/>
      <c r="AN40" s="416"/>
      <c r="AO40" s="416"/>
      <c r="AP40" s="416"/>
      <c r="AQ40" s="416"/>
      <c r="AR40" s="416"/>
      <c r="AS40" s="416"/>
      <c r="AT40" s="416"/>
      <c r="AU40" s="457"/>
      <c r="AV40" s="457"/>
      <c r="AW40" s="457"/>
      <c r="AX40" s="457"/>
      <c r="AY40" s="457"/>
      <c r="AZ40" s="461"/>
      <c r="BA40" s="462"/>
    </row>
    <row r="41" spans="1:53" s="137" customFormat="1" ht="26.25" customHeight="1" thickBot="1" x14ac:dyDescent="0.35">
      <c r="A41" s="363" t="s">
        <v>97</v>
      </c>
      <c r="B41" s="447">
        <f>SUM(B37:C40)</f>
        <v>119</v>
      </c>
      <c r="C41" s="447"/>
      <c r="D41" s="407">
        <f>SUM(D37:E40)</f>
        <v>24</v>
      </c>
      <c r="E41" s="407"/>
      <c r="F41" s="407">
        <f>SUM(F37:G40)</f>
        <v>16</v>
      </c>
      <c r="G41" s="407"/>
      <c r="H41" s="448">
        <f>SUM(H37:I40)</f>
        <v>0</v>
      </c>
      <c r="I41" s="449"/>
      <c r="J41" s="450"/>
      <c r="K41" s="407">
        <f>SUM(K37:L40)</f>
        <v>1</v>
      </c>
      <c r="L41" s="407"/>
      <c r="M41" s="407">
        <f>SUM(M37:N40)</f>
        <v>38</v>
      </c>
      <c r="N41" s="407"/>
      <c r="O41" s="407">
        <f>SUM(O37:P40)</f>
        <v>198</v>
      </c>
      <c r="P41" s="451"/>
      <c r="Q41" s="362"/>
      <c r="R41" s="362"/>
      <c r="S41" s="437" t="s">
        <v>193</v>
      </c>
      <c r="T41" s="438"/>
      <c r="U41" s="438"/>
      <c r="V41" s="438"/>
      <c r="W41" s="438"/>
      <c r="X41" s="438"/>
      <c r="Y41" s="438"/>
      <c r="Z41" s="438"/>
      <c r="AA41" s="438"/>
      <c r="AB41" s="438"/>
      <c r="AC41" s="413">
        <v>4</v>
      </c>
      <c r="AD41" s="439"/>
      <c r="AE41" s="413">
        <v>5</v>
      </c>
      <c r="AF41" s="414"/>
      <c r="AH41" s="415" t="s">
        <v>232</v>
      </c>
      <c r="AI41" s="416"/>
      <c r="AJ41" s="416"/>
      <c r="AK41" s="416"/>
      <c r="AL41" s="416"/>
      <c r="AM41" s="416"/>
      <c r="AN41" s="416"/>
      <c r="AO41" s="416"/>
      <c r="AP41" s="416"/>
      <c r="AQ41" s="416"/>
      <c r="AR41" s="416"/>
      <c r="AS41" s="416"/>
      <c r="AT41" s="416"/>
      <c r="AU41" s="457"/>
      <c r="AV41" s="457"/>
      <c r="AW41" s="457"/>
      <c r="AX41" s="457"/>
      <c r="AY41" s="457"/>
      <c r="AZ41" s="461"/>
      <c r="BA41" s="462"/>
    </row>
    <row r="42" spans="1:53" x14ac:dyDescent="0.25">
      <c r="S42" s="389" t="s">
        <v>200</v>
      </c>
      <c r="T42" s="390"/>
      <c r="U42" s="390"/>
      <c r="V42" s="390"/>
      <c r="W42" s="390"/>
      <c r="X42" s="390"/>
      <c r="Y42" s="390"/>
      <c r="Z42" s="390"/>
      <c r="AA42" s="390"/>
      <c r="AB42" s="390"/>
      <c r="AC42" s="390"/>
      <c r="AD42" s="390"/>
      <c r="AE42" s="390"/>
      <c r="AF42" s="391"/>
      <c r="AH42" s="415" t="s">
        <v>231</v>
      </c>
      <c r="AI42" s="416"/>
      <c r="AJ42" s="416"/>
      <c r="AK42" s="416"/>
      <c r="AL42" s="416"/>
      <c r="AM42" s="416"/>
      <c r="AN42" s="416"/>
      <c r="AO42" s="416"/>
      <c r="AP42" s="416"/>
      <c r="AQ42" s="416"/>
      <c r="AR42" s="416"/>
      <c r="AS42" s="416"/>
      <c r="AT42" s="416"/>
      <c r="AU42" s="458"/>
      <c r="AV42" s="458"/>
      <c r="AW42" s="458"/>
      <c r="AX42" s="458"/>
      <c r="AY42" s="458"/>
      <c r="AZ42" s="463"/>
      <c r="BA42" s="464"/>
    </row>
    <row r="43" spans="1:53" ht="13.8" thickBot="1" x14ac:dyDescent="0.3">
      <c r="S43" s="392"/>
      <c r="T43" s="393"/>
      <c r="U43" s="393"/>
      <c r="V43" s="393"/>
      <c r="W43" s="393"/>
      <c r="X43" s="393"/>
      <c r="Y43" s="393"/>
      <c r="Z43" s="393"/>
      <c r="AA43" s="393"/>
      <c r="AB43" s="393"/>
      <c r="AC43" s="393"/>
      <c r="AD43" s="393"/>
      <c r="AE43" s="393"/>
      <c r="AF43" s="394"/>
      <c r="AH43" s="454"/>
      <c r="AI43" s="455"/>
      <c r="AJ43" s="455"/>
      <c r="AK43" s="455"/>
      <c r="AL43" s="455"/>
      <c r="AM43" s="455"/>
      <c r="AN43" s="455"/>
      <c r="AO43" s="455"/>
      <c r="AP43" s="455"/>
      <c r="AQ43" s="455"/>
      <c r="AR43" s="455"/>
      <c r="AS43" s="455"/>
      <c r="AT43" s="455"/>
      <c r="AU43" s="455"/>
      <c r="AV43" s="455"/>
      <c r="AW43" s="455"/>
      <c r="AX43" s="455"/>
      <c r="AY43" s="455"/>
      <c r="AZ43" s="465"/>
      <c r="BA43" s="466"/>
    </row>
    <row r="45" spans="1:53" ht="12.75" customHeight="1" x14ac:dyDescent="0.25"/>
    <row r="46" spans="1:53" ht="12.75" customHeight="1" x14ac:dyDescent="0.25"/>
  </sheetData>
  <mergeCells count="102">
    <mergeCell ref="AH42:AT43"/>
    <mergeCell ref="AU37:AY43"/>
    <mergeCell ref="AZ37:BA43"/>
    <mergeCell ref="AC40:AD40"/>
    <mergeCell ref="A35:P35"/>
    <mergeCell ref="T35:AD35"/>
    <mergeCell ref="F40:G40"/>
    <mergeCell ref="H40:J40"/>
    <mergeCell ref="K40:L40"/>
    <mergeCell ref="K39:L39"/>
    <mergeCell ref="H39:J39"/>
    <mergeCell ref="M40:N40"/>
    <mergeCell ref="O40:P40"/>
    <mergeCell ref="M37:N37"/>
    <mergeCell ref="AI35:AZ35"/>
    <mergeCell ref="AZ36:BA36"/>
    <mergeCell ref="AC36:AD36"/>
    <mergeCell ref="AE36:AF36"/>
    <mergeCell ref="B36:C36"/>
    <mergeCell ref="D36:E36"/>
    <mergeCell ref="AU36:AY36"/>
    <mergeCell ref="AH36:AT36"/>
    <mergeCell ref="M36:N36"/>
    <mergeCell ref="O38:P38"/>
    <mergeCell ref="S41:AB41"/>
    <mergeCell ref="AC41:AD41"/>
    <mergeCell ref="O36:P36"/>
    <mergeCell ref="S36:AB36"/>
    <mergeCell ref="F36:G36"/>
    <mergeCell ref="H36:J36"/>
    <mergeCell ref="B38:C38"/>
    <mergeCell ref="D38:E38"/>
    <mergeCell ref="F38:G38"/>
    <mergeCell ref="H38:J38"/>
    <mergeCell ref="K38:L38"/>
    <mergeCell ref="D40:E40"/>
    <mergeCell ref="B41:C41"/>
    <mergeCell ref="D41:E41"/>
    <mergeCell ref="F41:G41"/>
    <mergeCell ref="H41:J41"/>
    <mergeCell ref="O41:P41"/>
    <mergeCell ref="S40:AB40"/>
    <mergeCell ref="AE40:AF40"/>
    <mergeCell ref="O39:P39"/>
    <mergeCell ref="S39:AB39"/>
    <mergeCell ref="AC39:AD39"/>
    <mergeCell ref="AE39:AF39"/>
    <mergeCell ref="M39:N39"/>
    <mergeCell ref="B40:C40"/>
    <mergeCell ref="AH39:AT39"/>
    <mergeCell ref="BY22:CL22"/>
    <mergeCell ref="S38:AB38"/>
    <mergeCell ref="AC38:AD38"/>
    <mergeCell ref="B39:C39"/>
    <mergeCell ref="D39:E39"/>
    <mergeCell ref="F39:G39"/>
    <mergeCell ref="L7:AM7"/>
    <mergeCell ref="L8:AM8"/>
    <mergeCell ref="L9:AM9"/>
    <mergeCell ref="L10:AM10"/>
    <mergeCell ref="BH22:BW22"/>
    <mergeCell ref="A23:BA23"/>
    <mergeCell ref="A24:A27"/>
    <mergeCell ref="B37:C37"/>
    <mergeCell ref="D37:E37"/>
    <mergeCell ref="F37:G37"/>
    <mergeCell ref="H37:J37"/>
    <mergeCell ref="K37:L37"/>
    <mergeCell ref="K36:L36"/>
    <mergeCell ref="AC37:AD37"/>
    <mergeCell ref="AH37:AT37"/>
    <mergeCell ref="B24:F24"/>
    <mergeCell ref="G24:J24"/>
    <mergeCell ref="O24:S24"/>
    <mergeCell ref="T24:W24"/>
    <mergeCell ref="AB24:AF24"/>
    <mergeCell ref="AG24:AJ24"/>
    <mergeCell ref="L11:AM11"/>
    <mergeCell ref="S42:AF43"/>
    <mergeCell ref="K24:N24"/>
    <mergeCell ref="AX24:BA24"/>
    <mergeCell ref="I1:AQ1"/>
    <mergeCell ref="I2:AQ2"/>
    <mergeCell ref="J3:AO3"/>
    <mergeCell ref="L5:AM5"/>
    <mergeCell ref="L6:AM6"/>
    <mergeCell ref="X24:AA24"/>
    <mergeCell ref="AK24:AN24"/>
    <mergeCell ref="L12:AM12"/>
    <mergeCell ref="O37:P37"/>
    <mergeCell ref="S37:AB37"/>
    <mergeCell ref="K41:L41"/>
    <mergeCell ref="AO24:AS24"/>
    <mergeCell ref="AT24:AW24"/>
    <mergeCell ref="AE41:AF41"/>
    <mergeCell ref="M41:N41"/>
    <mergeCell ref="AH40:AT40"/>
    <mergeCell ref="AH41:AT41"/>
    <mergeCell ref="AE37:AF37"/>
    <mergeCell ref="AE38:AF38"/>
    <mergeCell ref="AH38:AT38"/>
    <mergeCell ref="M38:N38"/>
  </mergeCells>
  <printOptions horizontalCentered="1"/>
  <pageMargins left="0.35433070866141736" right="0.27559055118110237" top="0.19685039370078741" bottom="0.19685039370078741" header="0" footer="0"/>
  <pageSetup paperSize="9" scale="75" orientation="landscape" r:id="rId1"/>
  <headerFooter differentFirst="1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95"/>
  <sheetViews>
    <sheetView view="pageBreakPreview" topLeftCell="A71" zoomScale="70" zoomScaleNormal="70" zoomScaleSheetLayoutView="70" workbookViewId="0">
      <selection activeCell="I94" sqref="I94"/>
    </sheetView>
  </sheetViews>
  <sheetFormatPr defaultColWidth="8.88671875" defaultRowHeight="14.4" x14ac:dyDescent="0.3"/>
  <cols>
    <col min="1" max="1" width="12.44140625" style="211" customWidth="1"/>
    <col min="2" max="2" width="65.5546875" style="211" customWidth="1"/>
    <col min="3" max="3" width="4" style="211" customWidth="1"/>
    <col min="4" max="4" width="4.6640625" style="211" customWidth="1"/>
    <col min="5" max="5" width="3.88671875" style="211" customWidth="1"/>
    <col min="6" max="6" width="5.5546875" style="211" customWidth="1"/>
    <col min="7" max="8" width="6.33203125" style="211" customWidth="1"/>
    <col min="9" max="10" width="6.88671875" style="211" customWidth="1"/>
    <col min="11" max="11" width="5.109375" style="211" customWidth="1"/>
    <col min="12" max="12" width="6.109375" style="211" customWidth="1"/>
    <col min="13" max="13" width="8.88671875" style="211"/>
    <col min="14" max="14" width="6.109375" style="211" customWidth="1"/>
    <col min="15" max="21" width="5.6640625" style="211" customWidth="1"/>
    <col min="22" max="23" width="6.33203125" style="211" customWidth="1"/>
    <col min="24" max="31" width="6.33203125" style="60" customWidth="1"/>
    <col min="32" max="16384" width="8.88671875" style="211"/>
  </cols>
  <sheetData>
    <row r="1" spans="1:32" ht="16.2" thickBot="1" x14ac:dyDescent="0.35">
      <c r="A1" s="476" t="s">
        <v>246</v>
      </c>
      <c r="B1" s="476"/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  <c r="R1" s="476"/>
      <c r="S1" s="476"/>
      <c r="T1" s="476"/>
      <c r="U1" s="476"/>
    </row>
    <row r="2" spans="1:32" ht="23.25" customHeight="1" x14ac:dyDescent="0.3">
      <c r="A2" s="477" t="s">
        <v>0</v>
      </c>
      <c r="B2" s="479" t="s">
        <v>1</v>
      </c>
      <c r="C2" s="482" t="s">
        <v>2</v>
      </c>
      <c r="D2" s="482"/>
      <c r="E2" s="482"/>
      <c r="F2" s="483"/>
      <c r="G2" s="484" t="s">
        <v>3</v>
      </c>
      <c r="H2" s="486" t="s">
        <v>4</v>
      </c>
      <c r="I2" s="487"/>
      <c r="J2" s="487"/>
      <c r="K2" s="487"/>
      <c r="L2" s="487"/>
      <c r="M2" s="488"/>
      <c r="N2" s="489" t="s">
        <v>5</v>
      </c>
      <c r="O2" s="482"/>
      <c r="P2" s="482"/>
      <c r="Q2" s="482"/>
      <c r="R2" s="482"/>
      <c r="S2" s="482"/>
      <c r="T2" s="482"/>
      <c r="U2" s="490"/>
    </row>
    <row r="3" spans="1:32" ht="18" customHeight="1" x14ac:dyDescent="0.3">
      <c r="A3" s="478"/>
      <c r="B3" s="480"/>
      <c r="C3" s="491" t="s">
        <v>6</v>
      </c>
      <c r="D3" s="491" t="s">
        <v>7</v>
      </c>
      <c r="E3" s="492" t="s">
        <v>8</v>
      </c>
      <c r="F3" s="493"/>
      <c r="G3" s="485"/>
      <c r="H3" s="506" t="s">
        <v>9</v>
      </c>
      <c r="I3" s="500" t="s">
        <v>10</v>
      </c>
      <c r="J3" s="500"/>
      <c r="K3" s="500"/>
      <c r="L3" s="501"/>
      <c r="M3" s="507" t="s">
        <v>11</v>
      </c>
      <c r="N3" s="502" t="s">
        <v>12</v>
      </c>
      <c r="O3" s="492"/>
      <c r="P3" s="494" t="s">
        <v>13</v>
      </c>
      <c r="Q3" s="494"/>
      <c r="R3" s="492" t="s">
        <v>14</v>
      </c>
      <c r="S3" s="492"/>
      <c r="T3" s="494" t="s">
        <v>15</v>
      </c>
      <c r="U3" s="495"/>
    </row>
    <row r="4" spans="1:32" x14ac:dyDescent="0.3">
      <c r="A4" s="478"/>
      <c r="B4" s="480"/>
      <c r="C4" s="491"/>
      <c r="D4" s="491"/>
      <c r="E4" s="491" t="s">
        <v>16</v>
      </c>
      <c r="F4" s="496" t="s">
        <v>17</v>
      </c>
      <c r="G4" s="485"/>
      <c r="H4" s="506"/>
      <c r="I4" s="499" t="s">
        <v>18</v>
      </c>
      <c r="J4" s="500" t="s">
        <v>19</v>
      </c>
      <c r="K4" s="500"/>
      <c r="L4" s="501"/>
      <c r="M4" s="507"/>
      <c r="N4" s="502" t="s">
        <v>20</v>
      </c>
      <c r="O4" s="492"/>
      <c r="P4" s="492"/>
      <c r="Q4" s="492"/>
      <c r="R4" s="492"/>
      <c r="S4" s="492"/>
      <c r="T4" s="492"/>
      <c r="U4" s="503"/>
    </row>
    <row r="5" spans="1:32" ht="19.5" customHeight="1" x14ac:dyDescent="0.3">
      <c r="A5" s="478"/>
      <c r="B5" s="480"/>
      <c r="C5" s="491"/>
      <c r="D5" s="491"/>
      <c r="E5" s="491"/>
      <c r="F5" s="497"/>
      <c r="G5" s="485"/>
      <c r="H5" s="506"/>
      <c r="I5" s="499"/>
      <c r="J5" s="504" t="s">
        <v>21</v>
      </c>
      <c r="K5" s="504" t="s">
        <v>22</v>
      </c>
      <c r="L5" s="505" t="s">
        <v>23</v>
      </c>
      <c r="M5" s="507"/>
      <c r="N5" s="236">
        <v>1</v>
      </c>
      <c r="O5" s="237">
        <f t="shared" ref="O5:U5" si="0">N5+1</f>
        <v>2</v>
      </c>
      <c r="P5" s="238">
        <f t="shared" si="0"/>
        <v>3</v>
      </c>
      <c r="Q5" s="238">
        <f t="shared" si="0"/>
        <v>4</v>
      </c>
      <c r="R5" s="237">
        <f t="shared" si="0"/>
        <v>5</v>
      </c>
      <c r="S5" s="237">
        <f t="shared" si="0"/>
        <v>6</v>
      </c>
      <c r="T5" s="238">
        <f t="shared" si="0"/>
        <v>7</v>
      </c>
      <c r="U5" s="239">
        <f t="shared" si="0"/>
        <v>8</v>
      </c>
    </row>
    <row r="6" spans="1:32" ht="18.75" customHeight="1" x14ac:dyDescent="0.3">
      <c r="A6" s="478"/>
      <c r="B6" s="480"/>
      <c r="C6" s="491"/>
      <c r="D6" s="491"/>
      <c r="E6" s="491"/>
      <c r="F6" s="497"/>
      <c r="G6" s="485"/>
      <c r="H6" s="506"/>
      <c r="I6" s="499"/>
      <c r="J6" s="504"/>
      <c r="K6" s="504"/>
      <c r="L6" s="505"/>
      <c r="M6" s="507"/>
      <c r="N6" s="502" t="s">
        <v>24</v>
      </c>
      <c r="O6" s="492"/>
      <c r="P6" s="492"/>
      <c r="Q6" s="492"/>
      <c r="R6" s="492"/>
      <c r="S6" s="492"/>
      <c r="T6" s="492"/>
      <c r="U6" s="503"/>
    </row>
    <row r="7" spans="1:32" ht="27.75" customHeight="1" x14ac:dyDescent="0.3">
      <c r="A7" s="478"/>
      <c r="B7" s="481"/>
      <c r="C7" s="491"/>
      <c r="D7" s="491"/>
      <c r="E7" s="491"/>
      <c r="F7" s="498"/>
      <c r="G7" s="485"/>
      <c r="H7" s="506"/>
      <c r="I7" s="499"/>
      <c r="J7" s="504"/>
      <c r="K7" s="504"/>
      <c r="L7" s="505"/>
      <c r="M7" s="507"/>
      <c r="N7" s="236">
        <v>15</v>
      </c>
      <c r="O7" s="237">
        <v>15</v>
      </c>
      <c r="P7" s="238">
        <v>15</v>
      </c>
      <c r="Q7" s="238">
        <v>15</v>
      </c>
      <c r="R7" s="237">
        <v>15</v>
      </c>
      <c r="S7" s="237">
        <v>15</v>
      </c>
      <c r="T7" s="238">
        <v>15</v>
      </c>
      <c r="U7" s="239">
        <v>14</v>
      </c>
    </row>
    <row r="8" spans="1:32" ht="15" thickBot="1" x14ac:dyDescent="0.35">
      <c r="A8" s="1">
        <v>1</v>
      </c>
      <c r="B8" s="2">
        <f>A8+1</f>
        <v>2</v>
      </c>
      <c r="C8" s="2">
        <f t="shared" ref="C8:T8" si="1">B8+1</f>
        <v>3</v>
      </c>
      <c r="D8" s="2">
        <f t="shared" si="1"/>
        <v>4</v>
      </c>
      <c r="E8" s="2">
        <f t="shared" si="1"/>
        <v>5</v>
      </c>
      <c r="F8" s="3">
        <f t="shared" si="1"/>
        <v>6</v>
      </c>
      <c r="G8" s="4">
        <f t="shared" si="1"/>
        <v>7</v>
      </c>
      <c r="H8" s="5">
        <f t="shared" si="1"/>
        <v>8</v>
      </c>
      <c r="I8" s="2">
        <f t="shared" si="1"/>
        <v>9</v>
      </c>
      <c r="J8" s="2">
        <f t="shared" si="1"/>
        <v>10</v>
      </c>
      <c r="K8" s="2">
        <f t="shared" si="1"/>
        <v>11</v>
      </c>
      <c r="L8" s="2">
        <f t="shared" si="1"/>
        <v>12</v>
      </c>
      <c r="M8" s="4">
        <f t="shared" si="1"/>
        <v>13</v>
      </c>
      <c r="N8" s="2">
        <f>M8+1</f>
        <v>14</v>
      </c>
      <c r="O8" s="2">
        <f t="shared" si="1"/>
        <v>15</v>
      </c>
      <c r="P8" s="47">
        <f t="shared" si="1"/>
        <v>16</v>
      </c>
      <c r="Q8" s="47">
        <f t="shared" si="1"/>
        <v>17</v>
      </c>
      <c r="R8" s="6">
        <f t="shared" si="1"/>
        <v>18</v>
      </c>
      <c r="S8" s="6">
        <f t="shared" si="1"/>
        <v>19</v>
      </c>
      <c r="T8" s="47">
        <f t="shared" si="1"/>
        <v>20</v>
      </c>
      <c r="U8" s="48">
        <f>T8+1</f>
        <v>21</v>
      </c>
    </row>
    <row r="9" spans="1:32" ht="16.2" thickBot="1" x14ac:dyDescent="0.35">
      <c r="A9" s="508" t="s">
        <v>25</v>
      </c>
      <c r="B9" s="509"/>
      <c r="C9" s="509"/>
      <c r="D9" s="509"/>
      <c r="E9" s="509"/>
      <c r="F9" s="509"/>
      <c r="G9" s="509"/>
      <c r="H9" s="509"/>
      <c r="I9" s="509"/>
      <c r="J9" s="509"/>
      <c r="K9" s="509"/>
      <c r="L9" s="509"/>
      <c r="M9" s="509"/>
      <c r="N9" s="509"/>
      <c r="O9" s="509"/>
      <c r="P9" s="509"/>
      <c r="Q9" s="509"/>
      <c r="R9" s="509"/>
      <c r="S9" s="509"/>
      <c r="T9" s="509"/>
      <c r="U9" s="510"/>
      <c r="X9" s="511" t="s">
        <v>150</v>
      </c>
      <c r="Y9" s="512"/>
      <c r="Z9" s="512"/>
      <c r="AA9" s="512"/>
      <c r="AB9" s="512"/>
      <c r="AC9" s="512"/>
      <c r="AD9" s="513"/>
      <c r="AE9" s="514"/>
    </row>
    <row r="10" spans="1:32" ht="16.2" thickBot="1" x14ac:dyDescent="0.35">
      <c r="A10" s="515" t="s">
        <v>26</v>
      </c>
      <c r="B10" s="516"/>
      <c r="C10" s="516"/>
      <c r="D10" s="516"/>
      <c r="E10" s="516"/>
      <c r="F10" s="516"/>
      <c r="G10" s="516"/>
      <c r="H10" s="516"/>
      <c r="I10" s="516"/>
      <c r="J10" s="516"/>
      <c r="K10" s="516"/>
      <c r="L10" s="516"/>
      <c r="M10" s="516"/>
      <c r="N10" s="516"/>
      <c r="O10" s="516"/>
      <c r="P10" s="516"/>
      <c r="Q10" s="516"/>
      <c r="R10" s="516"/>
      <c r="S10" s="516"/>
      <c r="T10" s="516"/>
      <c r="U10" s="517"/>
      <c r="V10" s="245"/>
      <c r="W10" s="245"/>
      <c r="X10" s="61" t="s">
        <v>151</v>
      </c>
      <c r="Y10" s="62" t="s">
        <v>152</v>
      </c>
      <c r="Z10" s="62" t="s">
        <v>153</v>
      </c>
      <c r="AA10" s="62" t="s">
        <v>154</v>
      </c>
      <c r="AB10" s="62" t="s">
        <v>155</v>
      </c>
      <c r="AC10" s="62" t="s">
        <v>156</v>
      </c>
      <c r="AD10" s="62" t="s">
        <v>157</v>
      </c>
      <c r="AE10" s="63" t="s">
        <v>158</v>
      </c>
      <c r="AF10" s="245"/>
    </row>
    <row r="11" spans="1:32" ht="15.6" x14ac:dyDescent="0.3">
      <c r="A11" s="281" t="s">
        <v>27</v>
      </c>
      <c r="B11" s="220" t="s">
        <v>38</v>
      </c>
      <c r="C11" s="52"/>
      <c r="D11" s="52">
        <v>1</v>
      </c>
      <c r="E11" s="52"/>
      <c r="F11" s="74"/>
      <c r="G11" s="75">
        <v>4</v>
      </c>
      <c r="H11" s="54">
        <f t="shared" ref="H11:H16" si="2">G11*30</f>
        <v>120</v>
      </c>
      <c r="I11" s="70">
        <f t="shared" ref="I11:I16" si="3">SUM(J11:L11)</f>
        <v>44</v>
      </c>
      <c r="J11" s="53">
        <v>30</v>
      </c>
      <c r="K11" s="53"/>
      <c r="L11" s="56">
        <v>14</v>
      </c>
      <c r="M11" s="112">
        <f t="shared" ref="M11:M16" si="4">H11-I11</f>
        <v>76</v>
      </c>
      <c r="N11" s="51">
        <v>3</v>
      </c>
      <c r="O11" s="52"/>
      <c r="P11" s="40"/>
      <c r="Q11" s="40"/>
      <c r="R11" s="20"/>
      <c r="S11" s="20"/>
      <c r="T11" s="40"/>
      <c r="U11" s="40"/>
      <c r="V11" s="18">
        <f t="shared" ref="V11:V17" si="5">I11/H11</f>
        <v>0.36666666666666664</v>
      </c>
      <c r="W11" s="18" t="str">
        <f t="shared" ref="W11:W17" si="6">IF(V11&gt;50%,V11,"")</f>
        <v/>
      </c>
      <c r="X11" s="127">
        <v>4</v>
      </c>
      <c r="Y11" s="118"/>
      <c r="Z11" s="118"/>
      <c r="AA11" s="118"/>
      <c r="AB11" s="118"/>
      <c r="AC11" s="118"/>
      <c r="AD11" s="119"/>
      <c r="AE11" s="120"/>
    </row>
    <row r="12" spans="1:32" ht="15.75" customHeight="1" x14ac:dyDescent="0.3">
      <c r="A12" s="113" t="s">
        <v>29</v>
      </c>
      <c r="B12" s="114" t="s">
        <v>181</v>
      </c>
      <c r="C12" s="52"/>
      <c r="D12" s="52">
        <v>1</v>
      </c>
      <c r="E12" s="52"/>
      <c r="F12" s="74"/>
      <c r="G12" s="75">
        <v>3</v>
      </c>
      <c r="H12" s="54">
        <f t="shared" si="2"/>
        <v>90</v>
      </c>
      <c r="I12" s="70">
        <f t="shared" si="3"/>
        <v>30</v>
      </c>
      <c r="J12" s="53">
        <v>16</v>
      </c>
      <c r="K12" s="53"/>
      <c r="L12" s="56">
        <v>14</v>
      </c>
      <c r="M12" s="112">
        <f t="shared" si="4"/>
        <v>60</v>
      </c>
      <c r="N12" s="51">
        <v>2</v>
      </c>
      <c r="O12" s="52"/>
      <c r="P12" s="40"/>
      <c r="Q12" s="40"/>
      <c r="R12" s="20"/>
      <c r="S12" s="20"/>
      <c r="T12" s="40"/>
      <c r="U12" s="40"/>
      <c r="V12" s="18">
        <f t="shared" si="5"/>
        <v>0.33333333333333331</v>
      </c>
      <c r="W12" s="18" t="str">
        <f t="shared" si="6"/>
        <v/>
      </c>
      <c r="X12" s="127">
        <v>3</v>
      </c>
      <c r="Y12" s="118"/>
      <c r="Z12" s="118"/>
      <c r="AA12" s="118"/>
      <c r="AB12" s="118"/>
      <c r="AC12" s="118"/>
      <c r="AD12" s="119"/>
      <c r="AE12" s="120"/>
    </row>
    <row r="13" spans="1:32" ht="15.75" customHeight="1" x14ac:dyDescent="0.3">
      <c r="A13" s="281" t="s">
        <v>31</v>
      </c>
      <c r="B13" s="208" t="s">
        <v>30</v>
      </c>
      <c r="C13" s="52">
        <v>2</v>
      </c>
      <c r="D13" s="52">
        <v>1</v>
      </c>
      <c r="E13" s="52"/>
      <c r="F13" s="74"/>
      <c r="G13" s="75">
        <v>4</v>
      </c>
      <c r="H13" s="54">
        <f t="shared" si="2"/>
        <v>120</v>
      </c>
      <c r="I13" s="70">
        <f t="shared" si="3"/>
        <v>46</v>
      </c>
      <c r="J13" s="53">
        <v>16</v>
      </c>
      <c r="K13" s="53"/>
      <c r="L13" s="56">
        <v>30</v>
      </c>
      <c r="M13" s="112">
        <f t="shared" si="4"/>
        <v>74</v>
      </c>
      <c r="N13" s="51">
        <v>2</v>
      </c>
      <c r="O13" s="52">
        <v>1</v>
      </c>
      <c r="P13" s="40"/>
      <c r="Q13" s="40"/>
      <c r="R13" s="20"/>
      <c r="S13" s="20"/>
      <c r="T13" s="40"/>
      <c r="U13" s="40"/>
      <c r="V13" s="18">
        <f t="shared" si="5"/>
        <v>0.38333333333333336</v>
      </c>
      <c r="W13" s="18" t="str">
        <f t="shared" si="6"/>
        <v/>
      </c>
      <c r="X13" s="241">
        <v>1</v>
      </c>
      <c r="Y13" s="242">
        <v>3</v>
      </c>
      <c r="Z13" s="118"/>
      <c r="AA13" s="118"/>
      <c r="AB13" s="118"/>
      <c r="AC13" s="118"/>
      <c r="AD13" s="119"/>
      <c r="AE13" s="120"/>
    </row>
    <row r="14" spans="1:32" ht="35.25" customHeight="1" x14ac:dyDescent="0.3">
      <c r="A14" s="113" t="s">
        <v>32</v>
      </c>
      <c r="B14" s="140" t="s">
        <v>179</v>
      </c>
      <c r="C14" s="52"/>
      <c r="D14" s="52">
        <v>1.2</v>
      </c>
      <c r="E14" s="52"/>
      <c r="F14" s="74"/>
      <c r="G14" s="75">
        <v>4</v>
      </c>
      <c r="H14" s="54">
        <f t="shared" si="2"/>
        <v>120</v>
      </c>
      <c r="I14" s="70">
        <f t="shared" si="3"/>
        <v>44</v>
      </c>
      <c r="J14" s="53">
        <v>14</v>
      </c>
      <c r="K14" s="53"/>
      <c r="L14" s="56">
        <v>30</v>
      </c>
      <c r="M14" s="112">
        <f t="shared" si="4"/>
        <v>76</v>
      </c>
      <c r="N14" s="51">
        <v>1</v>
      </c>
      <c r="O14" s="52">
        <v>2</v>
      </c>
      <c r="P14" s="40"/>
      <c r="Q14" s="40"/>
      <c r="R14" s="20"/>
      <c r="S14" s="20"/>
      <c r="T14" s="40"/>
      <c r="U14" s="40"/>
      <c r="V14" s="39">
        <f t="shared" si="5"/>
        <v>0.36666666666666664</v>
      </c>
      <c r="W14" s="18" t="str">
        <f t="shared" si="6"/>
        <v/>
      </c>
      <c r="X14" s="125">
        <v>2</v>
      </c>
      <c r="Y14" s="126">
        <v>2</v>
      </c>
      <c r="Z14" s="118"/>
      <c r="AA14" s="118"/>
      <c r="AB14" s="118"/>
      <c r="AC14" s="118"/>
      <c r="AD14" s="119"/>
      <c r="AE14" s="120"/>
    </row>
    <row r="15" spans="1:32" ht="15.6" x14ac:dyDescent="0.3">
      <c r="A15" s="281" t="s">
        <v>34</v>
      </c>
      <c r="B15" s="136" t="s">
        <v>33</v>
      </c>
      <c r="C15" s="52">
        <v>2</v>
      </c>
      <c r="D15" s="52">
        <v>1</v>
      </c>
      <c r="E15" s="52"/>
      <c r="F15" s="74"/>
      <c r="G15" s="75">
        <v>4</v>
      </c>
      <c r="H15" s="54">
        <f t="shared" si="2"/>
        <v>120</v>
      </c>
      <c r="I15" s="70">
        <f t="shared" si="3"/>
        <v>60</v>
      </c>
      <c r="J15" s="53">
        <v>16</v>
      </c>
      <c r="K15" s="53"/>
      <c r="L15" s="56">
        <v>44</v>
      </c>
      <c r="M15" s="112">
        <f t="shared" si="4"/>
        <v>60</v>
      </c>
      <c r="N15" s="51">
        <v>1</v>
      </c>
      <c r="O15" s="52">
        <v>3</v>
      </c>
      <c r="P15" s="40"/>
      <c r="Q15" s="40"/>
      <c r="R15" s="20"/>
      <c r="S15" s="20"/>
      <c r="T15" s="40"/>
      <c r="U15" s="40"/>
      <c r="V15" s="18">
        <f t="shared" si="5"/>
        <v>0.5</v>
      </c>
      <c r="W15" s="18" t="str">
        <f t="shared" si="6"/>
        <v/>
      </c>
      <c r="X15" s="241">
        <v>1</v>
      </c>
      <c r="Y15" s="242">
        <v>3</v>
      </c>
      <c r="Z15" s="118"/>
      <c r="AA15" s="118"/>
      <c r="AB15" s="118"/>
      <c r="AC15" s="118"/>
      <c r="AD15" s="119"/>
      <c r="AE15" s="120"/>
    </row>
    <row r="16" spans="1:32" ht="16.2" thickBot="1" x14ac:dyDescent="0.35">
      <c r="A16" s="113" t="s">
        <v>35</v>
      </c>
      <c r="B16" s="208" t="s">
        <v>40</v>
      </c>
      <c r="C16" s="52">
        <v>3</v>
      </c>
      <c r="D16" s="52">
        <v>1.2</v>
      </c>
      <c r="E16" s="52"/>
      <c r="F16" s="74"/>
      <c r="G16" s="75">
        <v>5</v>
      </c>
      <c r="H16" s="54">
        <f t="shared" si="2"/>
        <v>150</v>
      </c>
      <c r="I16" s="70">
        <f t="shared" si="3"/>
        <v>74</v>
      </c>
      <c r="J16" s="53"/>
      <c r="K16" s="53"/>
      <c r="L16" s="56">
        <v>74</v>
      </c>
      <c r="M16" s="112">
        <f t="shared" si="4"/>
        <v>76</v>
      </c>
      <c r="N16" s="51">
        <v>1.5</v>
      </c>
      <c r="O16" s="52">
        <v>3</v>
      </c>
      <c r="P16" s="40">
        <v>0.5</v>
      </c>
      <c r="Q16" s="40"/>
      <c r="R16" s="20"/>
      <c r="S16" s="20"/>
      <c r="T16" s="40"/>
      <c r="U16" s="40"/>
      <c r="V16" s="18">
        <f t="shared" si="5"/>
        <v>0.49333333333333335</v>
      </c>
      <c r="W16" s="18" t="str">
        <f t="shared" si="6"/>
        <v/>
      </c>
      <c r="X16" s="241">
        <v>1</v>
      </c>
      <c r="Y16" s="242">
        <v>3</v>
      </c>
      <c r="Z16" s="118">
        <v>1</v>
      </c>
      <c r="AA16" s="118"/>
      <c r="AB16" s="118"/>
      <c r="AC16" s="118"/>
      <c r="AD16" s="119"/>
      <c r="AE16" s="120"/>
    </row>
    <row r="17" spans="1:32" ht="15.6" x14ac:dyDescent="0.3">
      <c r="A17" s="281" t="s">
        <v>37</v>
      </c>
      <c r="B17" s="282" t="s">
        <v>28</v>
      </c>
      <c r="C17" s="192"/>
      <c r="D17" s="195">
        <v>2</v>
      </c>
      <c r="E17" s="192"/>
      <c r="F17" s="193"/>
      <c r="G17" s="283">
        <v>4</v>
      </c>
      <c r="H17" s="197">
        <f t="shared" ref="H17:H23" si="7">G17*30</f>
        <v>120</v>
      </c>
      <c r="I17" s="198">
        <f t="shared" ref="I17:I23" si="8">SUM(J17:L17)</f>
        <v>44</v>
      </c>
      <c r="J17" s="284">
        <v>30</v>
      </c>
      <c r="K17" s="284"/>
      <c r="L17" s="285">
        <v>14</v>
      </c>
      <c r="M17" s="286">
        <f t="shared" ref="M17:M23" si="9">H17-I17</f>
        <v>76</v>
      </c>
      <c r="N17" s="287"/>
      <c r="O17" s="195">
        <v>3</v>
      </c>
      <c r="P17" s="40"/>
      <c r="Q17" s="40"/>
      <c r="R17" s="19"/>
      <c r="S17" s="19"/>
      <c r="T17" s="40"/>
      <c r="U17" s="40"/>
      <c r="V17" s="18">
        <f t="shared" si="5"/>
        <v>0.36666666666666664</v>
      </c>
      <c r="W17" s="18" t="str">
        <f t="shared" si="6"/>
        <v/>
      </c>
      <c r="X17" s="121"/>
      <c r="Y17" s="122">
        <v>4</v>
      </c>
      <c r="Z17" s="122"/>
      <c r="AA17" s="122"/>
      <c r="AB17" s="122"/>
      <c r="AC17" s="122"/>
      <c r="AD17" s="123"/>
      <c r="AE17" s="124"/>
    </row>
    <row r="18" spans="1:32" ht="15.6" x14ac:dyDescent="0.3">
      <c r="A18" s="113" t="s">
        <v>39</v>
      </c>
      <c r="B18" s="136" t="s">
        <v>190</v>
      </c>
      <c r="C18" s="52"/>
      <c r="D18" s="52">
        <v>2</v>
      </c>
      <c r="E18" s="52"/>
      <c r="F18" s="74"/>
      <c r="G18" s="75">
        <v>4</v>
      </c>
      <c r="H18" s="54">
        <f t="shared" si="7"/>
        <v>120</v>
      </c>
      <c r="I18" s="70">
        <f t="shared" si="8"/>
        <v>46</v>
      </c>
      <c r="J18" s="53">
        <v>30</v>
      </c>
      <c r="K18" s="53"/>
      <c r="L18" s="56">
        <v>16</v>
      </c>
      <c r="M18" s="112">
        <f t="shared" si="9"/>
        <v>74</v>
      </c>
      <c r="N18" s="51"/>
      <c r="O18" s="52">
        <v>3</v>
      </c>
      <c r="P18" s="40"/>
      <c r="Q18" s="40"/>
      <c r="R18" s="20"/>
      <c r="S18" s="20"/>
      <c r="T18" s="40"/>
      <c r="U18" s="40"/>
      <c r="V18" s="18">
        <f t="shared" ref="V18:V23" si="10">I18/H18</f>
        <v>0.38333333333333336</v>
      </c>
      <c r="W18" s="18" t="str">
        <f t="shared" ref="W18:W23" si="11">IF(V18&gt;50%,V18,"")</f>
        <v/>
      </c>
      <c r="X18" s="125"/>
      <c r="Y18" s="126">
        <v>4</v>
      </c>
      <c r="Z18" s="118"/>
      <c r="AA18" s="118"/>
      <c r="AB18" s="118"/>
      <c r="AC18" s="118"/>
      <c r="AD18" s="119"/>
      <c r="AE18" s="120"/>
    </row>
    <row r="19" spans="1:32" ht="15.6" x14ac:dyDescent="0.3">
      <c r="A19" s="281" t="s">
        <v>41</v>
      </c>
      <c r="B19" s="220" t="s">
        <v>36</v>
      </c>
      <c r="C19" s="52"/>
      <c r="D19" s="52">
        <v>2</v>
      </c>
      <c r="E19" s="52"/>
      <c r="F19" s="74"/>
      <c r="G19" s="75">
        <v>4</v>
      </c>
      <c r="H19" s="54">
        <f>G19*30</f>
        <v>120</v>
      </c>
      <c r="I19" s="70">
        <f>SUM(J19:L19)</f>
        <v>44</v>
      </c>
      <c r="J19" s="53">
        <v>30</v>
      </c>
      <c r="K19" s="53"/>
      <c r="L19" s="56">
        <v>14</v>
      </c>
      <c r="M19" s="112">
        <f>H19-I19</f>
        <v>76</v>
      </c>
      <c r="N19" s="51"/>
      <c r="O19" s="52">
        <v>3</v>
      </c>
      <c r="P19" s="40"/>
      <c r="Q19" s="40"/>
      <c r="R19" s="20"/>
      <c r="S19" s="20"/>
      <c r="T19" s="40"/>
      <c r="U19" s="40"/>
      <c r="V19" s="18">
        <f>I19/H19</f>
        <v>0.36666666666666664</v>
      </c>
      <c r="W19" s="18" t="str">
        <f t="shared" si="11"/>
        <v/>
      </c>
      <c r="X19" s="127"/>
      <c r="Y19" s="118">
        <v>4</v>
      </c>
      <c r="Z19" s="118"/>
      <c r="AA19" s="118"/>
      <c r="AB19" s="118"/>
      <c r="AC19" s="118"/>
      <c r="AD19" s="119"/>
      <c r="AE19" s="120"/>
    </row>
    <row r="20" spans="1:32" ht="15.6" x14ac:dyDescent="0.3">
      <c r="A20" s="369" t="s">
        <v>43</v>
      </c>
      <c r="B20" s="372" t="s">
        <v>255</v>
      </c>
      <c r="C20" s="373"/>
      <c r="D20" s="373" t="s">
        <v>256</v>
      </c>
      <c r="E20" s="373"/>
      <c r="F20" s="374"/>
      <c r="G20" s="375">
        <v>3</v>
      </c>
      <c r="H20" s="376">
        <f>G20*30</f>
        <v>90</v>
      </c>
      <c r="I20" s="377">
        <f>SUM(J20:L20)</f>
        <v>60</v>
      </c>
      <c r="J20" s="378">
        <v>36</v>
      </c>
      <c r="K20" s="378"/>
      <c r="L20" s="379">
        <v>24</v>
      </c>
      <c r="M20" s="380">
        <f>H20-I20</f>
        <v>30</v>
      </c>
      <c r="N20" s="51"/>
      <c r="O20" s="52"/>
      <c r="P20" s="381">
        <v>4</v>
      </c>
      <c r="Q20" s="40"/>
      <c r="R20" s="20"/>
      <c r="S20" s="20"/>
      <c r="T20" s="40"/>
      <c r="U20" s="40"/>
      <c r="V20" s="18"/>
      <c r="W20" s="18"/>
      <c r="X20" s="127"/>
      <c r="Y20" s="118"/>
      <c r="Z20" s="382">
        <v>3</v>
      </c>
      <c r="AA20" s="118"/>
      <c r="AB20" s="118"/>
      <c r="AC20" s="118"/>
      <c r="AD20" s="119"/>
      <c r="AE20" s="120"/>
    </row>
    <row r="21" spans="1:32" ht="15.6" x14ac:dyDescent="0.3">
      <c r="A21" s="370" t="s">
        <v>45</v>
      </c>
      <c r="B21" s="136" t="s">
        <v>46</v>
      </c>
      <c r="C21" s="52">
        <v>5</v>
      </c>
      <c r="D21" s="52"/>
      <c r="E21" s="52"/>
      <c r="F21" s="74"/>
      <c r="G21" s="75">
        <v>4</v>
      </c>
      <c r="H21" s="54">
        <f>G21*30</f>
        <v>120</v>
      </c>
      <c r="I21" s="70">
        <f>SUM(J21:L21)</f>
        <v>46</v>
      </c>
      <c r="J21" s="53">
        <v>30</v>
      </c>
      <c r="K21" s="53"/>
      <c r="L21" s="56">
        <v>16</v>
      </c>
      <c r="M21" s="112">
        <f>H21-I21</f>
        <v>74</v>
      </c>
      <c r="N21" s="51"/>
      <c r="O21" s="52"/>
      <c r="P21" s="40"/>
      <c r="Q21" s="40"/>
      <c r="R21" s="20">
        <v>3</v>
      </c>
      <c r="S21" s="20"/>
      <c r="T21" s="40"/>
      <c r="U21" s="40"/>
      <c r="V21" s="18">
        <f>I21/H21</f>
        <v>0.38333333333333336</v>
      </c>
      <c r="W21" s="18" t="str">
        <f>IF(V21&gt;50%,V21,"")</f>
        <v/>
      </c>
      <c r="X21" s="127"/>
      <c r="Y21" s="118"/>
      <c r="Z21" s="118"/>
      <c r="AA21" s="118"/>
      <c r="AB21" s="118">
        <v>4</v>
      </c>
      <c r="AC21" s="118"/>
      <c r="AD21" s="119"/>
      <c r="AE21" s="120"/>
    </row>
    <row r="22" spans="1:32" ht="15.6" x14ac:dyDescent="0.3">
      <c r="A22" s="369" t="s">
        <v>47</v>
      </c>
      <c r="B22" s="220" t="s">
        <v>42</v>
      </c>
      <c r="C22" s="52">
        <v>6</v>
      </c>
      <c r="D22" s="52">
        <v>5</v>
      </c>
      <c r="E22" s="52"/>
      <c r="F22" s="74"/>
      <c r="G22" s="75">
        <v>3</v>
      </c>
      <c r="H22" s="54">
        <f t="shared" si="7"/>
        <v>90</v>
      </c>
      <c r="I22" s="70">
        <f t="shared" si="8"/>
        <v>30</v>
      </c>
      <c r="J22" s="53"/>
      <c r="K22" s="53"/>
      <c r="L22" s="56">
        <v>30</v>
      </c>
      <c r="M22" s="112">
        <f t="shared" si="9"/>
        <v>60</v>
      </c>
      <c r="N22" s="51"/>
      <c r="O22" s="53"/>
      <c r="P22" s="40"/>
      <c r="Q22" s="40"/>
      <c r="R22" s="20">
        <v>1</v>
      </c>
      <c r="S22" s="20">
        <v>1</v>
      </c>
      <c r="T22" s="40"/>
      <c r="U22" s="40"/>
      <c r="V22" s="18">
        <f t="shared" si="10"/>
        <v>0.33333333333333331</v>
      </c>
      <c r="W22" s="18" t="str">
        <f t="shared" si="11"/>
        <v/>
      </c>
      <c r="X22" s="127"/>
      <c r="Y22" s="118"/>
      <c r="Z22" s="118"/>
      <c r="AA22" s="118"/>
      <c r="AB22" s="118">
        <v>2</v>
      </c>
      <c r="AC22" s="118">
        <v>1</v>
      </c>
      <c r="AD22" s="119"/>
      <c r="AE22" s="120"/>
    </row>
    <row r="23" spans="1:32" ht="16.2" thickBot="1" x14ac:dyDescent="0.35">
      <c r="A23" s="371" t="s">
        <v>254</v>
      </c>
      <c r="B23" s="220" t="s">
        <v>44</v>
      </c>
      <c r="C23" s="52">
        <v>8</v>
      </c>
      <c r="D23" s="52"/>
      <c r="E23" s="52"/>
      <c r="F23" s="74"/>
      <c r="G23" s="75">
        <v>5</v>
      </c>
      <c r="H23" s="54">
        <f t="shared" si="7"/>
        <v>150</v>
      </c>
      <c r="I23" s="70">
        <f t="shared" si="8"/>
        <v>56</v>
      </c>
      <c r="J23" s="53"/>
      <c r="K23" s="53"/>
      <c r="L23" s="56">
        <v>56</v>
      </c>
      <c r="M23" s="112">
        <f t="shared" si="9"/>
        <v>94</v>
      </c>
      <c r="N23" s="51"/>
      <c r="O23" s="53"/>
      <c r="P23" s="40"/>
      <c r="Q23" s="40"/>
      <c r="R23" s="20"/>
      <c r="S23" s="20"/>
      <c r="T23" s="40"/>
      <c r="U23" s="40">
        <v>4</v>
      </c>
      <c r="V23" s="18">
        <f t="shared" si="10"/>
        <v>0.37333333333333335</v>
      </c>
      <c r="W23" s="18" t="str">
        <f t="shared" si="11"/>
        <v/>
      </c>
      <c r="X23" s="127"/>
      <c r="Y23" s="118"/>
      <c r="Z23" s="118"/>
      <c r="AA23" s="118"/>
      <c r="AB23" s="118"/>
      <c r="AC23" s="118"/>
      <c r="AD23" s="243"/>
      <c r="AE23" s="244">
        <v>5</v>
      </c>
    </row>
    <row r="24" spans="1:32" s="245" customFormat="1" ht="15.75" customHeight="1" thickBot="1" x14ac:dyDescent="0.35">
      <c r="A24" s="518" t="s">
        <v>48</v>
      </c>
      <c r="B24" s="519"/>
      <c r="C24" s="312">
        <v>6</v>
      </c>
      <c r="D24" s="312">
        <v>12</v>
      </c>
      <c r="E24" s="159"/>
      <c r="F24" s="235"/>
      <c r="G24" s="160">
        <f>SUM(G11:G23)</f>
        <v>51</v>
      </c>
      <c r="H24" s="161">
        <f t="shared" ref="H24:U24" si="12">SUM(H11:H23)</f>
        <v>1530</v>
      </c>
      <c r="I24" s="161">
        <f t="shared" si="12"/>
        <v>624</v>
      </c>
      <c r="J24" s="161">
        <f t="shared" si="12"/>
        <v>248</v>
      </c>
      <c r="K24" s="161">
        <f t="shared" si="12"/>
        <v>0</v>
      </c>
      <c r="L24" s="162">
        <f t="shared" si="12"/>
        <v>376</v>
      </c>
      <c r="M24" s="160">
        <f t="shared" si="12"/>
        <v>906</v>
      </c>
      <c r="N24" s="161">
        <f t="shared" si="12"/>
        <v>10.5</v>
      </c>
      <c r="O24" s="161">
        <f t="shared" si="12"/>
        <v>18</v>
      </c>
      <c r="P24" s="161">
        <f t="shared" si="12"/>
        <v>4.5</v>
      </c>
      <c r="Q24" s="161">
        <f t="shared" si="12"/>
        <v>0</v>
      </c>
      <c r="R24" s="161">
        <f t="shared" si="12"/>
        <v>4</v>
      </c>
      <c r="S24" s="163">
        <f t="shared" si="12"/>
        <v>1</v>
      </c>
      <c r="T24" s="163">
        <f t="shared" si="12"/>
        <v>0</v>
      </c>
      <c r="U24" s="164">
        <f t="shared" si="12"/>
        <v>4</v>
      </c>
      <c r="X24" s="128"/>
      <c r="Y24" s="129"/>
      <c r="Z24" s="129"/>
      <c r="AA24" s="129"/>
      <c r="AB24" s="129"/>
      <c r="AC24" s="129"/>
      <c r="AD24" s="130"/>
      <c r="AE24" s="131"/>
    </row>
    <row r="25" spans="1:32" s="212" customFormat="1" ht="15" thickBot="1" x14ac:dyDescent="0.35">
      <c r="A25" s="520" t="s">
        <v>49</v>
      </c>
      <c r="B25" s="521"/>
      <c r="C25" s="521"/>
      <c r="D25" s="521"/>
      <c r="E25" s="521"/>
      <c r="F25" s="521"/>
      <c r="G25" s="521"/>
      <c r="H25" s="521"/>
      <c r="I25" s="521"/>
      <c r="J25" s="521"/>
      <c r="K25" s="521"/>
      <c r="L25" s="521"/>
      <c r="M25" s="521"/>
      <c r="N25" s="521"/>
      <c r="O25" s="521"/>
      <c r="P25" s="521"/>
      <c r="Q25" s="521"/>
      <c r="R25" s="521"/>
      <c r="S25" s="521"/>
      <c r="T25" s="521"/>
      <c r="U25" s="522"/>
      <c r="V25" s="211"/>
      <c r="W25" s="211"/>
      <c r="X25" s="127"/>
      <c r="Y25" s="118"/>
      <c r="Z25" s="118"/>
      <c r="AA25" s="118"/>
      <c r="AB25" s="118"/>
      <c r="AC25" s="118"/>
      <c r="AD25" s="119"/>
      <c r="AE25" s="120"/>
      <c r="AF25" s="211"/>
    </row>
    <row r="26" spans="1:32" s="246" customFormat="1" ht="13.5" customHeight="1" thickBot="1" x14ac:dyDescent="0.35">
      <c r="A26" s="141"/>
      <c r="B26" s="142" t="s">
        <v>50</v>
      </c>
      <c r="C26" s="143"/>
      <c r="D26" s="143">
        <v>5</v>
      </c>
      <c r="E26" s="143"/>
      <c r="F26" s="165"/>
      <c r="G26" s="144">
        <f t="shared" ref="G26:U26" si="13">SUM(G27:G30)</f>
        <v>20</v>
      </c>
      <c r="H26" s="145">
        <f t="shared" si="13"/>
        <v>600</v>
      </c>
      <c r="I26" s="146">
        <f t="shared" si="13"/>
        <v>208</v>
      </c>
      <c r="J26" s="146">
        <f t="shared" si="13"/>
        <v>120</v>
      </c>
      <c r="K26" s="146">
        <f t="shared" si="13"/>
        <v>0</v>
      </c>
      <c r="L26" s="147">
        <f t="shared" si="13"/>
        <v>88</v>
      </c>
      <c r="M26" s="148">
        <f t="shared" si="13"/>
        <v>392</v>
      </c>
      <c r="N26" s="149">
        <f t="shared" si="13"/>
        <v>0</v>
      </c>
      <c r="O26" s="150">
        <f t="shared" si="13"/>
        <v>0</v>
      </c>
      <c r="P26" s="150">
        <f t="shared" si="13"/>
        <v>7</v>
      </c>
      <c r="Q26" s="150">
        <f t="shared" si="13"/>
        <v>3.5</v>
      </c>
      <c r="R26" s="150">
        <f t="shared" si="13"/>
        <v>3.5</v>
      </c>
      <c r="S26" s="150">
        <f t="shared" si="13"/>
        <v>0</v>
      </c>
      <c r="T26" s="150">
        <f t="shared" si="13"/>
        <v>0</v>
      </c>
      <c r="U26" s="151">
        <f t="shared" si="13"/>
        <v>0</v>
      </c>
      <c r="V26" s="245"/>
      <c r="W26" s="245"/>
      <c r="X26" s="128"/>
      <c r="Y26" s="129"/>
      <c r="Z26" s="129"/>
      <c r="AA26" s="129"/>
      <c r="AB26" s="129"/>
      <c r="AC26" s="129"/>
      <c r="AD26" s="130"/>
      <c r="AE26" s="131"/>
      <c r="AF26" s="245"/>
    </row>
    <row r="27" spans="1:32" s="212" customFormat="1" ht="15.6" x14ac:dyDescent="0.3">
      <c r="A27" s="23" t="s">
        <v>51</v>
      </c>
      <c r="B27" s="523" t="s">
        <v>167</v>
      </c>
      <c r="C27" s="24"/>
      <c r="D27" s="24">
        <v>3</v>
      </c>
      <c r="E27" s="24"/>
      <c r="F27" s="25"/>
      <c r="G27" s="27">
        <v>5</v>
      </c>
      <c r="H27" s="21">
        <f t="shared" ref="H27" si="14">G27*30</f>
        <v>150</v>
      </c>
      <c r="I27" s="288">
        <v>52</v>
      </c>
      <c r="J27" s="115">
        <v>30</v>
      </c>
      <c r="K27" s="115"/>
      <c r="L27" s="289">
        <v>22</v>
      </c>
      <c r="M27" s="139">
        <f t="shared" ref="M27" si="15">H27-I27</f>
        <v>98</v>
      </c>
      <c r="N27" s="26"/>
      <c r="O27" s="24"/>
      <c r="P27" s="40">
        <v>3.5</v>
      </c>
      <c r="Q27" s="40"/>
      <c r="R27" s="24"/>
      <c r="S27" s="24"/>
      <c r="T27" s="40"/>
      <c r="U27" s="41"/>
      <c r="V27" s="18">
        <f>I27/H27</f>
        <v>0.34666666666666668</v>
      </c>
      <c r="W27" s="18" t="str">
        <f>IF(V27&gt;50%,V27,"")</f>
        <v/>
      </c>
      <c r="X27" s="127"/>
      <c r="Y27" s="118"/>
      <c r="Z27" s="118">
        <v>5</v>
      </c>
      <c r="AA27" s="118"/>
      <c r="AB27" s="118"/>
      <c r="AC27" s="118"/>
      <c r="AD27" s="119"/>
      <c r="AE27" s="120"/>
      <c r="AF27" s="211"/>
    </row>
    <row r="28" spans="1:32" s="212" customFormat="1" ht="15.6" x14ac:dyDescent="0.3">
      <c r="A28" s="11" t="s">
        <v>138</v>
      </c>
      <c r="B28" s="524"/>
      <c r="C28" s="24"/>
      <c r="D28" s="24">
        <v>3</v>
      </c>
      <c r="E28" s="24"/>
      <c r="F28" s="25"/>
      <c r="G28" s="27">
        <v>5</v>
      </c>
      <c r="H28" s="21">
        <f t="shared" ref="H28:H30" si="16">G28*30</f>
        <v>150</v>
      </c>
      <c r="I28" s="288">
        <v>52</v>
      </c>
      <c r="J28" s="115">
        <v>30</v>
      </c>
      <c r="K28" s="115"/>
      <c r="L28" s="289">
        <v>22</v>
      </c>
      <c r="M28" s="139">
        <f t="shared" ref="M28:M30" si="17">H28-I28</f>
        <v>98</v>
      </c>
      <c r="N28" s="26"/>
      <c r="O28" s="24"/>
      <c r="P28" s="40">
        <v>3.5</v>
      </c>
      <c r="Q28" s="40"/>
      <c r="R28" s="24"/>
      <c r="S28" s="24"/>
      <c r="T28" s="40"/>
      <c r="U28" s="41"/>
      <c r="V28" s="18">
        <f>I28/H28</f>
        <v>0.34666666666666668</v>
      </c>
      <c r="W28" s="18" t="str">
        <f>IF(V28&gt;50%,V28,"")</f>
        <v/>
      </c>
      <c r="X28" s="127"/>
      <c r="Y28" s="118"/>
      <c r="Z28" s="118">
        <v>5</v>
      </c>
      <c r="AA28" s="118"/>
      <c r="AB28" s="118"/>
      <c r="AC28" s="118"/>
      <c r="AD28" s="119"/>
      <c r="AE28" s="120"/>
      <c r="AF28" s="211"/>
    </row>
    <row r="29" spans="1:32" s="212" customFormat="1" ht="15.6" x14ac:dyDescent="0.3">
      <c r="A29" s="11" t="s">
        <v>139</v>
      </c>
      <c r="B29" s="524"/>
      <c r="C29" s="24"/>
      <c r="D29" s="24">
        <v>4</v>
      </c>
      <c r="E29" s="24"/>
      <c r="F29" s="25"/>
      <c r="G29" s="111">
        <v>5</v>
      </c>
      <c r="H29" s="21">
        <f>G29*30</f>
        <v>150</v>
      </c>
      <c r="I29" s="288">
        <v>52</v>
      </c>
      <c r="J29" s="115">
        <v>30</v>
      </c>
      <c r="K29" s="115"/>
      <c r="L29" s="289">
        <v>22</v>
      </c>
      <c r="M29" s="139">
        <f>H29-I29</f>
        <v>98</v>
      </c>
      <c r="N29" s="26"/>
      <c r="O29" s="24"/>
      <c r="P29" s="40"/>
      <c r="Q29" s="40">
        <v>3.5</v>
      </c>
      <c r="R29" s="24"/>
      <c r="S29" s="24"/>
      <c r="T29" s="40"/>
      <c r="U29" s="41"/>
      <c r="V29" s="18">
        <f>I29/H29</f>
        <v>0.34666666666666668</v>
      </c>
      <c r="W29" s="211"/>
      <c r="X29" s="127"/>
      <c r="Y29" s="118"/>
      <c r="Z29" s="118"/>
      <c r="AA29" s="118">
        <v>5</v>
      </c>
      <c r="AB29" s="118"/>
      <c r="AC29" s="118"/>
      <c r="AD29" s="119"/>
      <c r="AE29" s="120"/>
      <c r="AF29" s="211"/>
    </row>
    <row r="30" spans="1:32" s="212" customFormat="1" ht="16.95" customHeight="1" thickBot="1" x14ac:dyDescent="0.35">
      <c r="A30" s="113" t="s">
        <v>140</v>
      </c>
      <c r="B30" s="525"/>
      <c r="C30" s="213"/>
      <c r="D30" s="28">
        <v>5</v>
      </c>
      <c r="E30" s="28"/>
      <c r="F30" s="214"/>
      <c r="G30" s="215">
        <v>5</v>
      </c>
      <c r="H30" s="216">
        <f t="shared" si="16"/>
        <v>150</v>
      </c>
      <c r="I30" s="290">
        <v>52</v>
      </c>
      <c r="J30" s="291">
        <v>30</v>
      </c>
      <c r="K30" s="291"/>
      <c r="L30" s="292">
        <v>22</v>
      </c>
      <c r="M30" s="217">
        <f t="shared" si="17"/>
        <v>98</v>
      </c>
      <c r="N30" s="218"/>
      <c r="O30" s="213"/>
      <c r="P30" s="43"/>
      <c r="Q30" s="43"/>
      <c r="R30" s="115">
        <v>3.5</v>
      </c>
      <c r="S30" s="213"/>
      <c r="T30" s="43"/>
      <c r="U30" s="45"/>
      <c r="V30" s="18">
        <f t="shared" ref="V30" si="18">I30/H30</f>
        <v>0.34666666666666668</v>
      </c>
      <c r="W30" s="245"/>
      <c r="X30" s="127"/>
      <c r="Y30" s="118"/>
      <c r="Z30" s="118"/>
      <c r="AA30" s="118"/>
      <c r="AB30" s="118">
        <v>5</v>
      </c>
      <c r="AC30" s="118"/>
      <c r="AD30" s="119"/>
      <c r="AE30" s="120"/>
      <c r="AF30" s="245"/>
    </row>
    <row r="31" spans="1:32" s="246" customFormat="1" ht="15.75" customHeight="1" thickBot="1" x14ac:dyDescent="0.35">
      <c r="A31" s="545" t="s">
        <v>52</v>
      </c>
      <c r="B31" s="546"/>
      <c r="C31" s="152">
        <f>C26+C24</f>
        <v>6</v>
      </c>
      <c r="D31" s="152">
        <f>D26+D24</f>
        <v>17</v>
      </c>
      <c r="E31" s="152"/>
      <c r="F31" s="209"/>
      <c r="G31" s="153">
        <f>SUM(G24,G26)</f>
        <v>71</v>
      </c>
      <c r="H31" s="154">
        <f t="shared" ref="H31:U31" si="19">SUM(H24,H26)</f>
        <v>2130</v>
      </c>
      <c r="I31" s="9">
        <f t="shared" si="19"/>
        <v>832</v>
      </c>
      <c r="J31" s="9">
        <f t="shared" si="19"/>
        <v>368</v>
      </c>
      <c r="K31" s="9">
        <f t="shared" si="19"/>
        <v>0</v>
      </c>
      <c r="L31" s="219">
        <f t="shared" si="19"/>
        <v>464</v>
      </c>
      <c r="M31" s="153">
        <f t="shared" si="19"/>
        <v>1298</v>
      </c>
      <c r="N31" s="154">
        <f t="shared" si="19"/>
        <v>10.5</v>
      </c>
      <c r="O31" s="9">
        <f t="shared" si="19"/>
        <v>18</v>
      </c>
      <c r="P31" s="9">
        <f t="shared" si="19"/>
        <v>11.5</v>
      </c>
      <c r="Q31" s="9">
        <f t="shared" si="19"/>
        <v>3.5</v>
      </c>
      <c r="R31" s="9">
        <f t="shared" si="19"/>
        <v>7.5</v>
      </c>
      <c r="S31" s="9">
        <f t="shared" si="19"/>
        <v>1</v>
      </c>
      <c r="T31" s="9">
        <f t="shared" si="19"/>
        <v>0</v>
      </c>
      <c r="U31" s="10">
        <f t="shared" si="19"/>
        <v>4</v>
      </c>
      <c r="V31" s="245"/>
      <c r="W31" s="245"/>
      <c r="X31" s="155"/>
      <c r="Y31" s="156"/>
      <c r="Z31" s="156"/>
      <c r="AA31" s="156"/>
      <c r="AB31" s="156"/>
      <c r="AC31" s="156"/>
      <c r="AD31" s="157"/>
      <c r="AE31" s="158"/>
      <c r="AF31" s="245"/>
    </row>
    <row r="32" spans="1:32" s="212" customFormat="1" ht="16.2" thickBot="1" x14ac:dyDescent="0.35">
      <c r="A32" s="547" t="s">
        <v>98</v>
      </c>
      <c r="B32" s="548"/>
      <c r="C32" s="548"/>
      <c r="D32" s="548"/>
      <c r="E32" s="548"/>
      <c r="F32" s="548"/>
      <c r="G32" s="548"/>
      <c r="H32" s="548"/>
      <c r="I32" s="548"/>
      <c r="J32" s="548"/>
      <c r="K32" s="548"/>
      <c r="L32" s="548"/>
      <c r="M32" s="548"/>
      <c r="N32" s="548"/>
      <c r="O32" s="548"/>
      <c r="P32" s="548"/>
      <c r="Q32" s="548"/>
      <c r="R32" s="548"/>
      <c r="S32" s="548"/>
      <c r="T32" s="548"/>
      <c r="U32" s="549"/>
      <c r="V32" s="18"/>
      <c r="W32" s="18"/>
      <c r="X32" s="64"/>
      <c r="Y32" s="237"/>
      <c r="Z32" s="237"/>
      <c r="AA32" s="237"/>
      <c r="AB32" s="237"/>
      <c r="AC32" s="237"/>
      <c r="AD32" s="49"/>
      <c r="AE32" s="50"/>
      <c r="AF32" s="211"/>
    </row>
    <row r="33" spans="1:32" s="212" customFormat="1" ht="16.2" thickBot="1" x14ac:dyDescent="0.35">
      <c r="A33" s="515" t="s">
        <v>99</v>
      </c>
      <c r="B33" s="516"/>
      <c r="C33" s="516"/>
      <c r="D33" s="516"/>
      <c r="E33" s="516"/>
      <c r="F33" s="516"/>
      <c r="G33" s="516"/>
      <c r="H33" s="516"/>
      <c r="I33" s="516"/>
      <c r="J33" s="516"/>
      <c r="K33" s="516"/>
      <c r="L33" s="516"/>
      <c r="M33" s="516"/>
      <c r="N33" s="516"/>
      <c r="O33" s="516"/>
      <c r="P33" s="516"/>
      <c r="Q33" s="516"/>
      <c r="R33" s="516"/>
      <c r="S33" s="516"/>
      <c r="T33" s="516"/>
      <c r="U33" s="517"/>
      <c r="V33" s="18"/>
      <c r="W33" s="18"/>
      <c r="X33" s="64"/>
      <c r="Y33" s="237"/>
      <c r="Z33" s="237"/>
      <c r="AA33" s="237"/>
      <c r="AB33" s="237"/>
      <c r="AC33" s="237"/>
      <c r="AD33" s="49"/>
      <c r="AE33" s="50"/>
      <c r="AF33" s="211"/>
    </row>
    <row r="34" spans="1:32" s="212" customFormat="1" ht="15.6" x14ac:dyDescent="0.3">
      <c r="A34" s="247" t="s">
        <v>100</v>
      </c>
      <c r="B34" s="293" t="s">
        <v>184</v>
      </c>
      <c r="C34" s="205">
        <v>1</v>
      </c>
      <c r="D34" s="205"/>
      <c r="E34" s="195"/>
      <c r="F34" s="196"/>
      <c r="G34" s="294">
        <v>5</v>
      </c>
      <c r="H34" s="197">
        <f>G34*30</f>
        <v>150</v>
      </c>
      <c r="I34" s="198">
        <f t="shared" ref="I34:I42" si="20">SUM(J34:L34)</f>
        <v>60</v>
      </c>
      <c r="J34" s="199">
        <v>30</v>
      </c>
      <c r="K34" s="199"/>
      <c r="L34" s="200">
        <v>30</v>
      </c>
      <c r="M34" s="201">
        <f>H34-I34</f>
        <v>90</v>
      </c>
      <c r="N34" s="115">
        <v>4</v>
      </c>
      <c r="O34" s="199"/>
      <c r="P34" s="202"/>
      <c r="Q34" s="202"/>
      <c r="R34" s="203"/>
      <c r="S34" s="203"/>
      <c r="T34" s="202"/>
      <c r="U34" s="204"/>
      <c r="V34" s="18">
        <f>I34/H34</f>
        <v>0.4</v>
      </c>
      <c r="W34" s="18" t="str">
        <f>IF(V34&gt;50%,V34,"")</f>
        <v/>
      </c>
      <c r="X34" s="127">
        <v>5</v>
      </c>
      <c r="Y34" s="118"/>
      <c r="Z34" s="237"/>
      <c r="AA34" s="237"/>
      <c r="AB34" s="237"/>
      <c r="AC34" s="237"/>
      <c r="AD34" s="49"/>
      <c r="AE34" s="50"/>
      <c r="AF34" s="211"/>
    </row>
    <row r="35" spans="1:32" s="212" customFormat="1" ht="15.6" x14ac:dyDescent="0.3">
      <c r="A35" s="210" t="s">
        <v>101</v>
      </c>
      <c r="B35" s="295" t="s">
        <v>204</v>
      </c>
      <c r="C35" s="76">
        <v>1</v>
      </c>
      <c r="D35" s="76"/>
      <c r="E35" s="52"/>
      <c r="F35" s="74"/>
      <c r="G35" s="296">
        <v>5</v>
      </c>
      <c r="H35" s="54">
        <f>G35*30</f>
        <v>150</v>
      </c>
      <c r="I35" s="70">
        <f t="shared" si="20"/>
        <v>52</v>
      </c>
      <c r="J35" s="71">
        <v>30</v>
      </c>
      <c r="K35" s="53"/>
      <c r="L35" s="72">
        <v>22</v>
      </c>
      <c r="M35" s="73">
        <f>H35-I35</f>
        <v>98</v>
      </c>
      <c r="N35" s="115">
        <v>3.5</v>
      </c>
      <c r="O35" s="53"/>
      <c r="P35" s="42"/>
      <c r="Q35" s="42"/>
      <c r="R35" s="32"/>
      <c r="S35" s="32"/>
      <c r="T35" s="42"/>
      <c r="U35" s="44"/>
      <c r="V35" s="18">
        <f>I35/H35</f>
        <v>0.34666666666666668</v>
      </c>
      <c r="W35" s="18" t="str">
        <f>IF(V35&gt;50%,V35,"")</f>
        <v/>
      </c>
      <c r="X35" s="127">
        <v>5</v>
      </c>
      <c r="Y35" s="118"/>
      <c r="Z35" s="237"/>
      <c r="AA35" s="237"/>
      <c r="AB35" s="237"/>
      <c r="AC35" s="237"/>
      <c r="AD35" s="49"/>
      <c r="AE35" s="50"/>
      <c r="AF35" s="211"/>
    </row>
    <row r="36" spans="1:32" s="212" customFormat="1" ht="15.6" x14ac:dyDescent="0.3">
      <c r="A36" s="210" t="s">
        <v>103</v>
      </c>
      <c r="B36" s="295" t="s">
        <v>205</v>
      </c>
      <c r="C36" s="76">
        <v>1</v>
      </c>
      <c r="D36" s="76"/>
      <c r="E36" s="52"/>
      <c r="F36" s="74"/>
      <c r="G36" s="296">
        <v>5</v>
      </c>
      <c r="H36" s="54">
        <f>G36*30</f>
        <v>150</v>
      </c>
      <c r="I36" s="70">
        <f t="shared" si="20"/>
        <v>60</v>
      </c>
      <c r="J36" s="53">
        <v>30</v>
      </c>
      <c r="K36" s="53"/>
      <c r="L36" s="56">
        <v>30</v>
      </c>
      <c r="M36" s="73">
        <f>H36-I36</f>
        <v>90</v>
      </c>
      <c r="N36" s="55">
        <v>4</v>
      </c>
      <c r="O36" s="53"/>
      <c r="P36" s="42"/>
      <c r="Q36" s="42"/>
      <c r="R36" s="32"/>
      <c r="S36" s="32"/>
      <c r="T36" s="42"/>
      <c r="U36" s="44"/>
      <c r="V36" s="18">
        <f>I36/H36</f>
        <v>0.4</v>
      </c>
      <c r="W36" s="18" t="str">
        <f>IF(V36&gt;50%,V36,"")</f>
        <v/>
      </c>
      <c r="X36" s="127">
        <v>5</v>
      </c>
      <c r="Y36" s="118"/>
      <c r="Z36" s="237"/>
      <c r="AA36" s="237"/>
      <c r="AB36" s="237"/>
      <c r="AC36" s="237"/>
      <c r="AD36" s="49"/>
      <c r="AE36" s="50"/>
      <c r="AF36" s="211"/>
    </row>
    <row r="37" spans="1:32" s="212" customFormat="1" ht="15.6" x14ac:dyDescent="0.3">
      <c r="A37" s="210" t="s">
        <v>104</v>
      </c>
      <c r="B37" s="295" t="s">
        <v>225</v>
      </c>
      <c r="C37" s="76">
        <v>2</v>
      </c>
      <c r="D37" s="76"/>
      <c r="E37" s="68"/>
      <c r="F37" s="69"/>
      <c r="G37" s="296">
        <v>4</v>
      </c>
      <c r="H37" s="54">
        <f>G37*30</f>
        <v>120</v>
      </c>
      <c r="I37" s="70">
        <f t="shared" si="20"/>
        <v>60</v>
      </c>
      <c r="J37" s="71">
        <v>30</v>
      </c>
      <c r="K37" s="71"/>
      <c r="L37" s="72">
        <v>30</v>
      </c>
      <c r="M37" s="73">
        <f>H37-I37</f>
        <v>60</v>
      </c>
      <c r="N37" s="54"/>
      <c r="O37" s="71">
        <v>4</v>
      </c>
      <c r="P37" s="42"/>
      <c r="Q37" s="42"/>
      <c r="R37" s="32"/>
      <c r="S37" s="32"/>
      <c r="T37" s="42"/>
      <c r="U37" s="44"/>
      <c r="V37" s="18">
        <f>I37/H37</f>
        <v>0.5</v>
      </c>
      <c r="W37" s="18" t="str">
        <f>IF(V37&gt;50%,V37,"")</f>
        <v/>
      </c>
      <c r="X37" s="127"/>
      <c r="Y37" s="118">
        <v>4</v>
      </c>
      <c r="Z37" s="237"/>
      <c r="AA37" s="237"/>
      <c r="AB37" s="237"/>
      <c r="AC37" s="237"/>
      <c r="AD37" s="49"/>
      <c r="AE37" s="50"/>
      <c r="AF37" s="211"/>
    </row>
    <row r="38" spans="1:32" s="212" customFormat="1" ht="15.6" x14ac:dyDescent="0.3">
      <c r="A38" s="210" t="s">
        <v>206</v>
      </c>
      <c r="B38" s="297" t="s">
        <v>226</v>
      </c>
      <c r="C38" s="76" t="s">
        <v>220</v>
      </c>
      <c r="D38" s="76"/>
      <c r="E38" s="68"/>
      <c r="F38" s="69"/>
      <c r="G38" s="296">
        <v>4</v>
      </c>
      <c r="H38" s="54">
        <f t="shared" ref="H38:H61" si="21">G38*30</f>
        <v>120</v>
      </c>
      <c r="I38" s="70">
        <f t="shared" si="20"/>
        <v>46</v>
      </c>
      <c r="J38" s="71">
        <v>30</v>
      </c>
      <c r="K38" s="71"/>
      <c r="L38" s="72">
        <v>16</v>
      </c>
      <c r="M38" s="73">
        <f t="shared" ref="M38:M61" si="22">H38-I38</f>
        <v>74</v>
      </c>
      <c r="N38" s="54"/>
      <c r="O38" s="71"/>
      <c r="P38" s="42">
        <v>3</v>
      </c>
      <c r="Q38" s="42"/>
      <c r="R38" s="32"/>
      <c r="S38" s="32"/>
      <c r="T38" s="42"/>
      <c r="U38" s="44"/>
      <c r="V38" s="18">
        <f t="shared" ref="V38" si="23">I38/H38</f>
        <v>0.38333333333333336</v>
      </c>
      <c r="W38" s="18" t="str">
        <f t="shared" ref="W38" si="24">IF(V38&gt;50%,V38,"")</f>
        <v/>
      </c>
      <c r="X38" s="64"/>
      <c r="Y38" s="118"/>
      <c r="Z38" s="118">
        <v>4</v>
      </c>
      <c r="AA38" s="118"/>
      <c r="AB38" s="118"/>
      <c r="AC38" s="118"/>
      <c r="AD38" s="119"/>
      <c r="AE38" s="120"/>
      <c r="AF38" s="211"/>
    </row>
    <row r="39" spans="1:32" s="212" customFormat="1" ht="15.6" x14ac:dyDescent="0.3">
      <c r="A39" s="210" t="s">
        <v>241</v>
      </c>
      <c r="B39" s="295" t="s">
        <v>245</v>
      </c>
      <c r="C39" s="76"/>
      <c r="D39" s="76" t="s">
        <v>220</v>
      </c>
      <c r="E39" s="68"/>
      <c r="F39" s="69"/>
      <c r="G39" s="296">
        <v>4</v>
      </c>
      <c r="H39" s="54">
        <f>G39*30</f>
        <v>120</v>
      </c>
      <c r="I39" s="70">
        <f t="shared" ref="I39" si="25">SUM(J39:L39)</f>
        <v>44</v>
      </c>
      <c r="J39" s="71">
        <v>30</v>
      </c>
      <c r="K39" s="71"/>
      <c r="L39" s="72">
        <v>14</v>
      </c>
      <c r="M39" s="73">
        <f>H39-I39</f>
        <v>76</v>
      </c>
      <c r="N39" s="54"/>
      <c r="O39" s="71"/>
      <c r="P39" s="42">
        <v>3</v>
      </c>
      <c r="Q39" s="42"/>
      <c r="R39" s="32"/>
      <c r="S39" s="32"/>
      <c r="T39" s="42"/>
      <c r="U39" s="44"/>
      <c r="V39" s="18">
        <f>I39/H39</f>
        <v>0.36666666666666664</v>
      </c>
      <c r="W39" s="18" t="str">
        <f>IF(V39&gt;50%,V39,"")</f>
        <v/>
      </c>
      <c r="X39" s="64"/>
      <c r="Y39" s="118"/>
      <c r="Z39" s="118">
        <v>4</v>
      </c>
      <c r="AA39" s="118"/>
      <c r="AB39" s="118"/>
      <c r="AC39" s="118"/>
      <c r="AD39" s="119"/>
      <c r="AE39" s="120"/>
      <c r="AF39" s="211"/>
    </row>
    <row r="40" spans="1:32" s="212" customFormat="1" ht="31.2" x14ac:dyDescent="0.3">
      <c r="A40" s="210" t="s">
        <v>242</v>
      </c>
      <c r="B40" s="295" t="s">
        <v>188</v>
      </c>
      <c r="C40" s="383" t="s">
        <v>219</v>
      </c>
      <c r="D40" s="383" t="s">
        <v>220</v>
      </c>
      <c r="E40" s="68"/>
      <c r="F40" s="69"/>
      <c r="G40" s="296">
        <v>5</v>
      </c>
      <c r="H40" s="54">
        <f>G40*30</f>
        <v>150</v>
      </c>
      <c r="I40" s="70">
        <f>SUM(J40:L40)</f>
        <v>52</v>
      </c>
      <c r="J40" s="71">
        <v>30</v>
      </c>
      <c r="K40" s="71"/>
      <c r="L40" s="72">
        <v>22</v>
      </c>
      <c r="M40" s="73">
        <f>H40-I40</f>
        <v>98</v>
      </c>
      <c r="N40" s="54"/>
      <c r="O40" s="71"/>
      <c r="P40" s="381">
        <v>1.5</v>
      </c>
      <c r="Q40" s="381">
        <v>3</v>
      </c>
      <c r="R40" s="32"/>
      <c r="S40" s="32"/>
      <c r="T40" s="40"/>
      <c r="U40" s="41"/>
      <c r="V40" s="18">
        <f>I40/H40</f>
        <v>0.34666666666666668</v>
      </c>
      <c r="W40" s="18" t="str">
        <f>IF(V40&gt;50%,V40,"")</f>
        <v/>
      </c>
      <c r="X40" s="64"/>
      <c r="Y40" s="118"/>
      <c r="Z40" s="382">
        <v>2</v>
      </c>
      <c r="AA40" s="382">
        <v>3</v>
      </c>
      <c r="AB40" s="118"/>
      <c r="AC40" s="118"/>
      <c r="AD40" s="119"/>
      <c r="AE40" s="120"/>
      <c r="AF40" s="211"/>
    </row>
    <row r="41" spans="1:32" s="212" customFormat="1" ht="16.5" customHeight="1" x14ac:dyDescent="0.3">
      <c r="A41" s="210" t="s">
        <v>243</v>
      </c>
      <c r="B41" s="295" t="s">
        <v>185</v>
      </c>
      <c r="C41" s="76" t="s">
        <v>219</v>
      </c>
      <c r="D41" s="76" t="s">
        <v>220</v>
      </c>
      <c r="E41" s="68"/>
      <c r="F41" s="69"/>
      <c r="G41" s="296">
        <v>5</v>
      </c>
      <c r="H41" s="54">
        <f>G41*30</f>
        <v>150</v>
      </c>
      <c r="I41" s="70">
        <f t="shared" si="20"/>
        <v>74</v>
      </c>
      <c r="J41" s="71">
        <v>38</v>
      </c>
      <c r="K41" s="71"/>
      <c r="L41" s="72">
        <v>36</v>
      </c>
      <c r="M41" s="73">
        <f>H41-I41</f>
        <v>76</v>
      </c>
      <c r="N41" s="54"/>
      <c r="O41" s="71"/>
      <c r="P41" s="42">
        <v>2</v>
      </c>
      <c r="Q41" s="42">
        <v>3</v>
      </c>
      <c r="R41" s="32"/>
      <c r="S41" s="32"/>
      <c r="T41" s="42"/>
      <c r="U41" s="44"/>
      <c r="V41" s="18">
        <f>I41/H41</f>
        <v>0.49333333333333335</v>
      </c>
      <c r="W41" s="18" t="str">
        <f>IF(V41&gt;50%,V41,"")</f>
        <v/>
      </c>
      <c r="X41" s="64"/>
      <c r="Y41" s="118"/>
      <c r="Z41" s="242">
        <v>1</v>
      </c>
      <c r="AA41" s="242">
        <v>4</v>
      </c>
      <c r="AB41" s="118"/>
      <c r="AC41" s="118"/>
      <c r="AD41" s="119"/>
      <c r="AE41" s="120"/>
      <c r="AF41" s="211"/>
    </row>
    <row r="42" spans="1:32" s="212" customFormat="1" ht="31.2" x14ac:dyDescent="0.3">
      <c r="A42" s="210" t="s">
        <v>244</v>
      </c>
      <c r="B42" s="295" t="s">
        <v>207</v>
      </c>
      <c r="C42" s="76" t="s">
        <v>219</v>
      </c>
      <c r="D42" s="76" t="s">
        <v>220</v>
      </c>
      <c r="E42" s="68"/>
      <c r="F42" s="69"/>
      <c r="G42" s="296">
        <v>5</v>
      </c>
      <c r="H42" s="54">
        <f>G42*30</f>
        <v>150</v>
      </c>
      <c r="I42" s="70">
        <f t="shared" si="20"/>
        <v>74</v>
      </c>
      <c r="J42" s="71">
        <v>38</v>
      </c>
      <c r="K42" s="71"/>
      <c r="L42" s="72">
        <v>36</v>
      </c>
      <c r="M42" s="73">
        <f>H42-I42</f>
        <v>76</v>
      </c>
      <c r="N42" s="54"/>
      <c r="O42" s="71"/>
      <c r="P42" s="40">
        <v>2</v>
      </c>
      <c r="Q42" s="42">
        <v>3</v>
      </c>
      <c r="R42" s="32"/>
      <c r="S42" s="32"/>
      <c r="T42" s="42"/>
      <c r="U42" s="44"/>
      <c r="V42" s="18">
        <f>I42/H42</f>
        <v>0.49333333333333335</v>
      </c>
      <c r="W42" s="18" t="str">
        <f>IF(V42&gt;50%,V42,"")</f>
        <v/>
      </c>
      <c r="X42" s="64"/>
      <c r="Y42" s="118"/>
      <c r="Z42" s="242">
        <v>2</v>
      </c>
      <c r="AA42" s="242">
        <v>3</v>
      </c>
      <c r="AB42" s="118"/>
      <c r="AC42" s="118"/>
      <c r="AD42" s="119"/>
      <c r="AE42" s="120"/>
      <c r="AF42" s="211"/>
    </row>
    <row r="43" spans="1:32" s="212" customFormat="1" ht="15.6" x14ac:dyDescent="0.3">
      <c r="A43" s="210" t="s">
        <v>105</v>
      </c>
      <c r="B43" s="295" t="s">
        <v>111</v>
      </c>
      <c r="C43" s="76" t="s">
        <v>219</v>
      </c>
      <c r="D43" s="76"/>
      <c r="E43" s="68"/>
      <c r="F43" s="69"/>
      <c r="G43" s="296">
        <v>4</v>
      </c>
      <c r="H43" s="77">
        <f t="shared" ref="H43:H49" si="26">G43*30</f>
        <v>120</v>
      </c>
      <c r="I43" s="78">
        <f>SUM(J43:L43)</f>
        <v>60</v>
      </c>
      <c r="J43" s="71">
        <v>30</v>
      </c>
      <c r="K43" s="71"/>
      <c r="L43" s="72">
        <v>30</v>
      </c>
      <c r="M43" s="79">
        <f t="shared" ref="M43:M49" si="27">H43-I43</f>
        <v>60</v>
      </c>
      <c r="N43" s="77"/>
      <c r="O43" s="116"/>
      <c r="P43" s="134"/>
      <c r="Q43" s="43">
        <v>4</v>
      </c>
      <c r="R43" s="33"/>
      <c r="S43" s="33"/>
      <c r="T43" s="43"/>
      <c r="U43" s="45"/>
      <c r="V43" s="18">
        <f t="shared" ref="V43:V49" si="28">I43/H43</f>
        <v>0.5</v>
      </c>
      <c r="W43" s="18" t="str">
        <f t="shared" ref="W43:W49" si="29">IF(V43&gt;50%,V43,"")</f>
        <v/>
      </c>
      <c r="X43" s="64"/>
      <c r="Y43" s="118"/>
      <c r="Z43" s="132"/>
      <c r="AA43" s="118">
        <v>4</v>
      </c>
      <c r="AB43" s="118"/>
      <c r="AC43" s="118"/>
      <c r="AD43" s="119"/>
      <c r="AE43" s="120"/>
      <c r="AF43" s="211"/>
    </row>
    <row r="44" spans="1:32" s="212" customFormat="1" ht="15.6" x14ac:dyDescent="0.3">
      <c r="A44" s="210" t="s">
        <v>106</v>
      </c>
      <c r="B44" s="295" t="s">
        <v>208</v>
      </c>
      <c r="C44" s="76"/>
      <c r="D44" s="76" t="s">
        <v>221</v>
      </c>
      <c r="E44" s="68"/>
      <c r="F44" s="69"/>
      <c r="G44" s="296">
        <v>4</v>
      </c>
      <c r="H44" s="54">
        <f t="shared" si="26"/>
        <v>120</v>
      </c>
      <c r="I44" s="70">
        <f>SUM(J44:L44)</f>
        <v>44</v>
      </c>
      <c r="J44" s="71">
        <v>22</v>
      </c>
      <c r="K44" s="71"/>
      <c r="L44" s="72">
        <v>22</v>
      </c>
      <c r="M44" s="73">
        <f t="shared" si="27"/>
        <v>76</v>
      </c>
      <c r="N44" s="54"/>
      <c r="O44" s="71"/>
      <c r="P44" s="42"/>
      <c r="Q44" s="42"/>
      <c r="R44" s="71">
        <v>3</v>
      </c>
      <c r="S44" s="71"/>
      <c r="T44" s="42"/>
      <c r="U44" s="44"/>
      <c r="V44" s="39">
        <f t="shared" si="28"/>
        <v>0.36666666666666664</v>
      </c>
      <c r="W44" s="18" t="str">
        <f t="shared" si="29"/>
        <v/>
      </c>
      <c r="X44" s="64"/>
      <c r="Y44" s="118"/>
      <c r="Z44" s="118"/>
      <c r="AA44" s="132"/>
      <c r="AB44" s="118">
        <v>4</v>
      </c>
      <c r="AC44" s="118"/>
      <c r="AD44" s="119"/>
      <c r="AE44" s="120"/>
      <c r="AF44" s="211"/>
    </row>
    <row r="45" spans="1:32" s="212" customFormat="1" ht="15.6" x14ac:dyDescent="0.3">
      <c r="A45" s="210" t="s">
        <v>107</v>
      </c>
      <c r="B45" s="295" t="s">
        <v>137</v>
      </c>
      <c r="C45" s="76" t="s">
        <v>221</v>
      </c>
      <c r="D45" s="76"/>
      <c r="E45" s="68"/>
      <c r="F45" s="69"/>
      <c r="G45" s="296">
        <v>5</v>
      </c>
      <c r="H45" s="54">
        <f t="shared" si="26"/>
        <v>150</v>
      </c>
      <c r="I45" s="70">
        <f>SUM(J45:L45)</f>
        <v>52</v>
      </c>
      <c r="J45" s="71">
        <v>30</v>
      </c>
      <c r="K45" s="71"/>
      <c r="L45" s="72">
        <v>22</v>
      </c>
      <c r="M45" s="73">
        <f t="shared" si="27"/>
        <v>98</v>
      </c>
      <c r="N45" s="54"/>
      <c r="O45" s="71"/>
      <c r="P45" s="40"/>
      <c r="Q45" s="40"/>
      <c r="R45" s="304">
        <v>3.5</v>
      </c>
      <c r="S45" s="71"/>
      <c r="T45" s="40"/>
      <c r="U45" s="41"/>
      <c r="V45" s="18">
        <f t="shared" si="28"/>
        <v>0.34666666666666668</v>
      </c>
      <c r="W45" s="18" t="str">
        <f t="shared" si="29"/>
        <v/>
      </c>
      <c r="X45" s="64"/>
      <c r="Y45" s="118"/>
      <c r="Z45" s="118"/>
      <c r="AA45" s="132"/>
      <c r="AB45" s="118">
        <v>5</v>
      </c>
      <c r="AC45" s="118"/>
      <c r="AD45" s="119"/>
      <c r="AE45" s="120"/>
      <c r="AF45" s="211"/>
    </row>
    <row r="46" spans="1:32" s="212" customFormat="1" ht="15.6" x14ac:dyDescent="0.3">
      <c r="A46" s="210" t="s">
        <v>108</v>
      </c>
      <c r="B46" s="295" t="s">
        <v>209</v>
      </c>
      <c r="C46" s="76" t="s">
        <v>221</v>
      </c>
      <c r="D46" s="76"/>
      <c r="E46" s="68"/>
      <c r="F46" s="69"/>
      <c r="G46" s="296">
        <v>5</v>
      </c>
      <c r="H46" s="54">
        <f t="shared" si="26"/>
        <v>150</v>
      </c>
      <c r="I46" s="70">
        <f>SUM(J46:L46)</f>
        <v>52</v>
      </c>
      <c r="J46" s="71">
        <v>26</v>
      </c>
      <c r="K46" s="71"/>
      <c r="L46" s="72">
        <v>26</v>
      </c>
      <c r="M46" s="73">
        <f t="shared" si="27"/>
        <v>98</v>
      </c>
      <c r="N46" s="54"/>
      <c r="O46" s="71"/>
      <c r="P46" s="42"/>
      <c r="Q46" s="42"/>
      <c r="R46" s="304">
        <v>3.5</v>
      </c>
      <c r="S46" s="71"/>
      <c r="T46" s="42"/>
      <c r="U46" s="44"/>
      <c r="V46" s="18">
        <f t="shared" si="28"/>
        <v>0.34666666666666668</v>
      </c>
      <c r="W46" s="18" t="str">
        <f t="shared" si="29"/>
        <v/>
      </c>
      <c r="X46" s="64"/>
      <c r="Y46" s="118"/>
      <c r="Z46" s="118"/>
      <c r="AA46" s="118"/>
      <c r="AB46" s="118">
        <v>5</v>
      </c>
      <c r="AC46" s="118"/>
      <c r="AD46" s="119"/>
      <c r="AE46" s="120"/>
      <c r="AF46" s="211"/>
    </row>
    <row r="47" spans="1:32" s="212" customFormat="1" ht="15.6" x14ac:dyDescent="0.3">
      <c r="A47" s="210" t="s">
        <v>109</v>
      </c>
      <c r="B47" s="295" t="s">
        <v>210</v>
      </c>
      <c r="C47" s="76" t="s">
        <v>222</v>
      </c>
      <c r="D47" s="76" t="s">
        <v>221</v>
      </c>
      <c r="E47" s="68"/>
      <c r="F47" s="69"/>
      <c r="G47" s="296">
        <v>5</v>
      </c>
      <c r="H47" s="54">
        <f t="shared" si="26"/>
        <v>150</v>
      </c>
      <c r="I47" s="70">
        <f t="shared" ref="I47" si="30">SUM(J47:L47)</f>
        <v>52</v>
      </c>
      <c r="J47" s="71">
        <v>26</v>
      </c>
      <c r="K47" s="71"/>
      <c r="L47" s="72">
        <v>26</v>
      </c>
      <c r="M47" s="73">
        <f t="shared" si="27"/>
        <v>98</v>
      </c>
      <c r="N47" s="54"/>
      <c r="O47" s="71"/>
      <c r="P47" s="40"/>
      <c r="Q47" s="40"/>
      <c r="R47" s="305">
        <v>1.5</v>
      </c>
      <c r="S47" s="71">
        <v>2</v>
      </c>
      <c r="T47" s="134"/>
      <c r="U47" s="41"/>
      <c r="V47" s="18">
        <f t="shared" si="28"/>
        <v>0.34666666666666668</v>
      </c>
      <c r="W47" s="18" t="str">
        <f t="shared" si="29"/>
        <v/>
      </c>
      <c r="X47" s="64"/>
      <c r="Y47" s="118"/>
      <c r="Z47" s="118"/>
      <c r="AA47" s="118"/>
      <c r="AB47" s="242">
        <v>1</v>
      </c>
      <c r="AC47" s="242">
        <v>4</v>
      </c>
      <c r="AD47" s="119"/>
      <c r="AE47" s="120"/>
      <c r="AF47" s="211"/>
    </row>
    <row r="48" spans="1:32" s="212" customFormat="1" ht="15.6" x14ac:dyDescent="0.3">
      <c r="A48" s="210" t="s">
        <v>110</v>
      </c>
      <c r="B48" s="295" t="s">
        <v>186</v>
      </c>
      <c r="C48" s="76" t="s">
        <v>223</v>
      </c>
      <c r="D48" s="76" t="s">
        <v>224</v>
      </c>
      <c r="E48" s="68"/>
      <c r="F48" s="69"/>
      <c r="G48" s="296">
        <v>7</v>
      </c>
      <c r="H48" s="54">
        <f t="shared" si="26"/>
        <v>210</v>
      </c>
      <c r="I48" s="70">
        <f t="shared" ref="I48:I56" si="31">SUM(J48:L48)</f>
        <v>90</v>
      </c>
      <c r="J48" s="71">
        <v>40</v>
      </c>
      <c r="K48" s="71">
        <v>20</v>
      </c>
      <c r="L48" s="72">
        <v>30</v>
      </c>
      <c r="M48" s="73">
        <f t="shared" si="27"/>
        <v>120</v>
      </c>
      <c r="N48" s="54"/>
      <c r="O48" s="71"/>
      <c r="P48" s="40"/>
      <c r="Q48" s="40"/>
      <c r="R48" s="71">
        <v>1</v>
      </c>
      <c r="S48" s="115">
        <v>3</v>
      </c>
      <c r="T48" s="40">
        <v>2</v>
      </c>
      <c r="U48" s="41"/>
      <c r="V48" s="39">
        <f t="shared" si="28"/>
        <v>0.42857142857142855</v>
      </c>
      <c r="W48" s="18" t="str">
        <f t="shared" si="29"/>
        <v/>
      </c>
      <c r="X48" s="64"/>
      <c r="Y48" s="118"/>
      <c r="Z48" s="118"/>
      <c r="AA48" s="118"/>
      <c r="AB48" s="242">
        <v>1</v>
      </c>
      <c r="AC48" s="242">
        <v>4</v>
      </c>
      <c r="AD48" s="119">
        <v>2</v>
      </c>
      <c r="AE48" s="120"/>
      <c r="AF48" s="211"/>
    </row>
    <row r="49" spans="1:32" s="212" customFormat="1" ht="15.6" x14ac:dyDescent="0.3">
      <c r="A49" s="210" t="s">
        <v>112</v>
      </c>
      <c r="B49" s="295" t="s">
        <v>211</v>
      </c>
      <c r="C49" s="76" t="s">
        <v>222</v>
      </c>
      <c r="D49" s="76"/>
      <c r="E49" s="68"/>
      <c r="F49" s="69"/>
      <c r="G49" s="296">
        <v>4</v>
      </c>
      <c r="H49" s="54">
        <f t="shared" si="26"/>
        <v>120</v>
      </c>
      <c r="I49" s="70">
        <f t="shared" si="31"/>
        <v>52</v>
      </c>
      <c r="J49" s="71">
        <v>26</v>
      </c>
      <c r="K49" s="71"/>
      <c r="L49" s="72">
        <v>26</v>
      </c>
      <c r="M49" s="73">
        <f t="shared" si="27"/>
        <v>68</v>
      </c>
      <c r="N49" s="54"/>
      <c r="O49" s="71"/>
      <c r="P49" s="40"/>
      <c r="Q49" s="40"/>
      <c r="R49" s="71"/>
      <c r="S49" s="304">
        <v>3.5</v>
      </c>
      <c r="T49" s="40"/>
      <c r="U49" s="41"/>
      <c r="V49" s="39">
        <f t="shared" si="28"/>
        <v>0.43333333333333335</v>
      </c>
      <c r="W49" s="18" t="str">
        <f t="shared" si="29"/>
        <v/>
      </c>
      <c r="X49" s="64"/>
      <c r="Y49" s="118"/>
      <c r="Z49" s="118"/>
      <c r="AA49" s="248"/>
      <c r="AB49" s="118"/>
      <c r="AC49" s="248">
        <v>4</v>
      </c>
      <c r="AD49" s="118"/>
      <c r="AE49" s="120"/>
      <c r="AF49" s="211"/>
    </row>
    <row r="50" spans="1:32" s="212" customFormat="1" ht="31.2" x14ac:dyDescent="0.3">
      <c r="A50" s="210" t="s">
        <v>113</v>
      </c>
      <c r="B50" s="295" t="s">
        <v>239</v>
      </c>
      <c r="C50" s="76" t="s">
        <v>222</v>
      </c>
      <c r="D50" s="76"/>
      <c r="E50" s="68"/>
      <c r="F50" s="69"/>
      <c r="G50" s="296">
        <v>5</v>
      </c>
      <c r="H50" s="77">
        <f t="shared" ref="H50:H56" si="32">G50*30</f>
        <v>150</v>
      </c>
      <c r="I50" s="78">
        <f t="shared" si="31"/>
        <v>60</v>
      </c>
      <c r="J50" s="116">
        <v>30</v>
      </c>
      <c r="K50" s="116"/>
      <c r="L50" s="166">
        <v>30</v>
      </c>
      <c r="M50" s="79">
        <f t="shared" ref="M50:M56" si="33">H50-I50</f>
        <v>90</v>
      </c>
      <c r="N50" s="77"/>
      <c r="O50" s="116"/>
      <c r="P50" s="167"/>
      <c r="Q50" s="167"/>
      <c r="R50" s="116"/>
      <c r="S50" s="116">
        <v>4</v>
      </c>
      <c r="T50" s="43"/>
      <c r="U50" s="168"/>
      <c r="V50" s="39">
        <f t="shared" ref="V50:V54" si="34">I50/H50</f>
        <v>0.4</v>
      </c>
      <c r="W50" s="18" t="str">
        <f t="shared" ref="W50:W54" si="35">IF(V50&gt;50%,V50,"")</f>
        <v/>
      </c>
      <c r="X50" s="64"/>
      <c r="Y50" s="118"/>
      <c r="Z50" s="118"/>
      <c r="AA50" s="118"/>
      <c r="AB50" s="118"/>
      <c r="AC50" s="118">
        <v>5</v>
      </c>
      <c r="AD50" s="119"/>
      <c r="AE50" s="120"/>
      <c r="AF50" s="211"/>
    </row>
    <row r="51" spans="1:32" s="212" customFormat="1" ht="31.2" x14ac:dyDescent="0.3">
      <c r="A51" s="210" t="s">
        <v>212</v>
      </c>
      <c r="B51" s="295" t="s">
        <v>240</v>
      </c>
      <c r="C51" s="76"/>
      <c r="D51" s="76" t="s">
        <v>222</v>
      </c>
      <c r="E51" s="68"/>
      <c r="F51" s="69"/>
      <c r="G51" s="296">
        <v>4</v>
      </c>
      <c r="H51" s="77">
        <f t="shared" si="32"/>
        <v>120</v>
      </c>
      <c r="I51" s="78">
        <f t="shared" si="31"/>
        <v>46</v>
      </c>
      <c r="J51" s="116">
        <v>24</v>
      </c>
      <c r="K51" s="116"/>
      <c r="L51" s="166">
        <v>22</v>
      </c>
      <c r="M51" s="79">
        <f t="shared" si="33"/>
        <v>74</v>
      </c>
      <c r="N51" s="77"/>
      <c r="O51" s="116"/>
      <c r="P51" s="167"/>
      <c r="Q51" s="167"/>
      <c r="R51" s="33"/>
      <c r="S51" s="33">
        <v>3</v>
      </c>
      <c r="T51" s="43"/>
      <c r="U51" s="168"/>
      <c r="V51" s="39">
        <f t="shared" si="34"/>
        <v>0.38333333333333336</v>
      </c>
      <c r="W51" s="18" t="str">
        <f t="shared" si="35"/>
        <v/>
      </c>
      <c r="X51" s="64"/>
      <c r="Y51" s="118"/>
      <c r="Z51" s="118"/>
      <c r="AA51" s="118"/>
      <c r="AB51" s="118"/>
      <c r="AC51" s="118">
        <v>4</v>
      </c>
      <c r="AD51" s="119"/>
      <c r="AE51" s="120"/>
      <c r="AF51" s="211"/>
    </row>
    <row r="52" spans="1:32" s="212" customFormat="1" ht="15.6" x14ac:dyDescent="0.3">
      <c r="A52" s="210" t="s">
        <v>213</v>
      </c>
      <c r="B52" s="295" t="s">
        <v>187</v>
      </c>
      <c r="C52" s="76" t="s">
        <v>223</v>
      </c>
      <c r="D52" s="76"/>
      <c r="E52" s="68"/>
      <c r="F52" s="69"/>
      <c r="G52" s="296">
        <v>4</v>
      </c>
      <c r="H52" s="77">
        <f t="shared" si="32"/>
        <v>120</v>
      </c>
      <c r="I52" s="78">
        <f t="shared" si="31"/>
        <v>52</v>
      </c>
      <c r="J52" s="116">
        <v>30</v>
      </c>
      <c r="K52" s="116"/>
      <c r="L52" s="166">
        <v>22</v>
      </c>
      <c r="M52" s="79">
        <f t="shared" si="33"/>
        <v>68</v>
      </c>
      <c r="N52" s="77"/>
      <c r="O52" s="116"/>
      <c r="P52" s="167"/>
      <c r="Q52" s="167"/>
      <c r="R52" s="33"/>
      <c r="S52" s="33"/>
      <c r="T52" s="43">
        <v>3.5</v>
      </c>
      <c r="U52" s="168"/>
      <c r="V52" s="39">
        <f t="shared" si="34"/>
        <v>0.43333333333333335</v>
      </c>
      <c r="W52" s="18" t="str">
        <f t="shared" si="35"/>
        <v/>
      </c>
      <c r="X52" s="64"/>
      <c r="Y52" s="118"/>
      <c r="Z52" s="118"/>
      <c r="AA52" s="118"/>
      <c r="AB52" s="118"/>
      <c r="AC52" s="118"/>
      <c r="AD52" s="119">
        <v>4</v>
      </c>
      <c r="AE52" s="120"/>
      <c r="AF52" s="211"/>
    </row>
    <row r="53" spans="1:32" s="212" customFormat="1" ht="15.6" x14ac:dyDescent="0.3">
      <c r="A53" s="210" t="s">
        <v>214</v>
      </c>
      <c r="B53" s="295" t="s">
        <v>102</v>
      </c>
      <c r="C53" s="76"/>
      <c r="D53" s="76" t="s">
        <v>223</v>
      </c>
      <c r="E53" s="68"/>
      <c r="F53" s="69"/>
      <c r="G53" s="296">
        <v>4</v>
      </c>
      <c r="H53" s="77">
        <f t="shared" si="32"/>
        <v>120</v>
      </c>
      <c r="I53" s="78">
        <f t="shared" si="31"/>
        <v>52</v>
      </c>
      <c r="J53" s="116">
        <v>30</v>
      </c>
      <c r="K53" s="116"/>
      <c r="L53" s="166">
        <v>22</v>
      </c>
      <c r="M53" s="79">
        <f t="shared" si="33"/>
        <v>68</v>
      </c>
      <c r="N53" s="77"/>
      <c r="O53" s="116"/>
      <c r="P53" s="167"/>
      <c r="Q53" s="167"/>
      <c r="R53" s="33"/>
      <c r="S53" s="33"/>
      <c r="T53" s="43">
        <v>3.5</v>
      </c>
      <c r="U53" s="168"/>
      <c r="V53" s="39">
        <f t="shared" si="34"/>
        <v>0.43333333333333335</v>
      </c>
      <c r="W53" s="18" t="str">
        <f t="shared" si="35"/>
        <v/>
      </c>
      <c r="X53" s="64"/>
      <c r="Y53" s="118"/>
      <c r="Z53" s="118"/>
      <c r="AA53" s="118"/>
      <c r="AB53" s="118"/>
      <c r="AC53" s="118"/>
      <c r="AD53" s="119">
        <v>4</v>
      </c>
      <c r="AE53" s="120"/>
      <c r="AF53" s="211"/>
    </row>
    <row r="54" spans="1:32" s="212" customFormat="1" ht="18" customHeight="1" x14ac:dyDescent="0.3">
      <c r="A54" s="210" t="s">
        <v>215</v>
      </c>
      <c r="B54" s="295" t="s">
        <v>216</v>
      </c>
      <c r="C54" s="76" t="s">
        <v>223</v>
      </c>
      <c r="D54" s="76"/>
      <c r="E54" s="68"/>
      <c r="F54" s="69"/>
      <c r="G54" s="296">
        <v>4</v>
      </c>
      <c r="H54" s="77">
        <f t="shared" si="32"/>
        <v>120</v>
      </c>
      <c r="I54" s="78">
        <f t="shared" si="31"/>
        <v>52</v>
      </c>
      <c r="J54" s="116">
        <v>30</v>
      </c>
      <c r="K54" s="116"/>
      <c r="L54" s="166">
        <v>22</v>
      </c>
      <c r="M54" s="79">
        <f t="shared" si="33"/>
        <v>68</v>
      </c>
      <c r="N54" s="77"/>
      <c r="O54" s="116"/>
      <c r="P54" s="167"/>
      <c r="Q54" s="167"/>
      <c r="R54" s="33"/>
      <c r="S54" s="33"/>
      <c r="T54" s="43">
        <v>3.5</v>
      </c>
      <c r="U54" s="168"/>
      <c r="V54" s="39">
        <f t="shared" si="34"/>
        <v>0.43333333333333335</v>
      </c>
      <c r="W54" s="18" t="str">
        <f t="shared" si="35"/>
        <v/>
      </c>
      <c r="X54" s="64"/>
      <c r="Y54" s="118"/>
      <c r="Z54" s="118"/>
      <c r="AA54" s="118"/>
      <c r="AB54" s="118"/>
      <c r="AC54" s="118"/>
      <c r="AD54" s="243">
        <v>4</v>
      </c>
      <c r="AE54" s="244"/>
      <c r="AF54" s="211"/>
    </row>
    <row r="55" spans="1:32" s="212" customFormat="1" ht="18" customHeight="1" x14ac:dyDescent="0.3">
      <c r="A55" s="210" t="s">
        <v>217</v>
      </c>
      <c r="B55" s="295" t="s">
        <v>227</v>
      </c>
      <c r="C55" s="76"/>
      <c r="D55" s="76"/>
      <c r="E55" s="68">
        <v>4</v>
      </c>
      <c r="F55" s="69"/>
      <c r="G55" s="296">
        <v>3</v>
      </c>
      <c r="H55" s="77">
        <f t="shared" si="32"/>
        <v>90</v>
      </c>
      <c r="I55" s="78">
        <f t="shared" si="31"/>
        <v>0</v>
      </c>
      <c r="J55" s="116"/>
      <c r="K55" s="116"/>
      <c r="L55" s="166"/>
      <c r="M55" s="79">
        <f t="shared" si="33"/>
        <v>90</v>
      </c>
      <c r="N55" s="77"/>
      <c r="O55" s="116"/>
      <c r="P55" s="167"/>
      <c r="Q55" s="167"/>
      <c r="R55" s="33"/>
      <c r="S55" s="33"/>
      <c r="T55" s="43"/>
      <c r="U55" s="168"/>
      <c r="V55" s="39"/>
      <c r="W55" s="18"/>
      <c r="X55" s="64"/>
      <c r="Y55" s="118"/>
      <c r="Z55" s="118"/>
      <c r="AA55" s="118">
        <v>3</v>
      </c>
      <c r="AB55" s="118"/>
      <c r="AC55" s="118"/>
      <c r="AD55" s="119"/>
      <c r="AE55" s="120"/>
      <c r="AF55" s="211"/>
    </row>
    <row r="56" spans="1:32" s="212" customFormat="1" ht="16.2" thickBot="1" x14ac:dyDescent="0.35">
      <c r="A56" s="249" t="s">
        <v>218</v>
      </c>
      <c r="B56" s="298" t="s">
        <v>228</v>
      </c>
      <c r="C56" s="206"/>
      <c r="D56" s="206"/>
      <c r="E56" s="107">
        <v>7</v>
      </c>
      <c r="F56" s="108"/>
      <c r="G56" s="299">
        <v>3</v>
      </c>
      <c r="H56" s="77">
        <f t="shared" si="32"/>
        <v>90</v>
      </c>
      <c r="I56" s="78">
        <f t="shared" si="31"/>
        <v>0</v>
      </c>
      <c r="J56" s="116"/>
      <c r="K56" s="116"/>
      <c r="L56" s="166"/>
      <c r="M56" s="79">
        <f t="shared" si="33"/>
        <v>90</v>
      </c>
      <c r="N56" s="77"/>
      <c r="O56" s="116"/>
      <c r="P56" s="167"/>
      <c r="Q56" s="167"/>
      <c r="R56" s="33"/>
      <c r="S56" s="33"/>
      <c r="T56" s="43"/>
      <c r="U56" s="168"/>
      <c r="V56" s="39"/>
      <c r="W56" s="18"/>
      <c r="X56" s="64"/>
      <c r="Y56" s="118"/>
      <c r="Z56" s="118"/>
      <c r="AA56" s="118"/>
      <c r="AB56" s="118"/>
      <c r="AC56" s="118"/>
      <c r="AD56" s="119">
        <v>3</v>
      </c>
      <c r="AE56" s="120"/>
      <c r="AF56" s="211"/>
    </row>
    <row r="57" spans="1:32" s="212" customFormat="1" ht="15.6" x14ac:dyDescent="0.3">
      <c r="A57" s="300" t="s">
        <v>114</v>
      </c>
      <c r="B57" s="301" t="s">
        <v>115</v>
      </c>
      <c r="C57" s="191"/>
      <c r="D57" s="192">
        <v>2</v>
      </c>
      <c r="E57" s="192"/>
      <c r="F57" s="193"/>
      <c r="G57" s="194">
        <v>6</v>
      </c>
      <c r="H57" s="80">
        <f t="shared" si="21"/>
        <v>180</v>
      </c>
      <c r="I57" s="81"/>
      <c r="J57" s="81"/>
      <c r="K57" s="81"/>
      <c r="L57" s="181"/>
      <c r="M57" s="82">
        <f t="shared" si="22"/>
        <v>180</v>
      </c>
      <c r="N57" s="182"/>
      <c r="O57" s="81"/>
      <c r="P57" s="185"/>
      <c r="Q57" s="185"/>
      <c r="R57" s="176"/>
      <c r="S57" s="176"/>
      <c r="T57" s="185"/>
      <c r="U57" s="188"/>
      <c r="V57" s="211"/>
      <c r="W57" s="211"/>
      <c r="X57" s="231">
        <v>3</v>
      </c>
      <c r="Y57" s="232">
        <v>3</v>
      </c>
      <c r="Z57" s="232"/>
      <c r="AA57" s="232"/>
      <c r="AB57" s="232"/>
      <c r="AC57" s="232"/>
      <c r="AD57" s="233"/>
      <c r="AE57" s="234"/>
      <c r="AF57" s="211"/>
    </row>
    <row r="58" spans="1:32" s="212" customFormat="1" ht="15.6" x14ac:dyDescent="0.3">
      <c r="A58" s="302" t="s">
        <v>116</v>
      </c>
      <c r="B58" s="220" t="s">
        <v>117</v>
      </c>
      <c r="C58" s="83"/>
      <c r="D58" s="84">
        <v>4</v>
      </c>
      <c r="E58" s="84"/>
      <c r="F58" s="85"/>
      <c r="G58" s="86">
        <v>6</v>
      </c>
      <c r="H58" s="54">
        <f t="shared" si="21"/>
        <v>180</v>
      </c>
      <c r="I58" s="70"/>
      <c r="J58" s="70"/>
      <c r="K58" s="70"/>
      <c r="L58" s="87"/>
      <c r="M58" s="73">
        <f t="shared" si="22"/>
        <v>180</v>
      </c>
      <c r="N58" s="183"/>
      <c r="O58" s="70"/>
      <c r="P58" s="186"/>
      <c r="Q58" s="186"/>
      <c r="R58" s="22"/>
      <c r="S58" s="22"/>
      <c r="T58" s="186"/>
      <c r="U58" s="189"/>
      <c r="V58" s="211"/>
      <c r="W58" s="211"/>
      <c r="X58" s="231"/>
      <c r="Y58" s="232"/>
      <c r="Z58" s="232">
        <v>3</v>
      </c>
      <c r="AA58" s="232">
        <v>3</v>
      </c>
      <c r="AB58" s="232"/>
      <c r="AC58" s="232"/>
      <c r="AD58" s="233"/>
      <c r="AE58" s="234"/>
      <c r="AF58" s="211"/>
    </row>
    <row r="59" spans="1:32" s="212" customFormat="1" ht="15.6" x14ac:dyDescent="0.3">
      <c r="A59" s="30" t="s">
        <v>118</v>
      </c>
      <c r="B59" s="34" t="s">
        <v>119</v>
      </c>
      <c r="C59" s="83"/>
      <c r="D59" s="84">
        <v>6</v>
      </c>
      <c r="E59" s="84"/>
      <c r="F59" s="85"/>
      <c r="G59" s="86">
        <v>6</v>
      </c>
      <c r="H59" s="54">
        <f t="shared" si="21"/>
        <v>180</v>
      </c>
      <c r="I59" s="70"/>
      <c r="J59" s="70"/>
      <c r="K59" s="70"/>
      <c r="L59" s="87"/>
      <c r="M59" s="73">
        <f t="shared" si="22"/>
        <v>180</v>
      </c>
      <c r="N59" s="183"/>
      <c r="O59" s="29"/>
      <c r="P59" s="186"/>
      <c r="Q59" s="186"/>
      <c r="R59" s="22"/>
      <c r="S59" s="22"/>
      <c r="T59" s="186"/>
      <c r="U59" s="189"/>
      <c r="V59" s="211"/>
      <c r="W59" s="211"/>
      <c r="X59" s="231"/>
      <c r="Y59" s="232"/>
      <c r="Z59" s="232"/>
      <c r="AA59" s="232"/>
      <c r="AB59" s="232">
        <v>3</v>
      </c>
      <c r="AC59" s="232">
        <v>3</v>
      </c>
      <c r="AD59" s="233"/>
      <c r="AE59" s="234"/>
      <c r="AF59" s="211"/>
    </row>
    <row r="60" spans="1:32" s="212" customFormat="1" ht="15.6" x14ac:dyDescent="0.3">
      <c r="A60" s="30" t="s">
        <v>120</v>
      </c>
      <c r="B60" s="34" t="s">
        <v>121</v>
      </c>
      <c r="C60" s="83"/>
      <c r="D60" s="84">
        <v>8</v>
      </c>
      <c r="E60" s="84"/>
      <c r="F60" s="85"/>
      <c r="G60" s="86">
        <v>6</v>
      </c>
      <c r="H60" s="54">
        <f t="shared" si="21"/>
        <v>180</v>
      </c>
      <c r="I60" s="70"/>
      <c r="J60" s="70"/>
      <c r="K60" s="70"/>
      <c r="L60" s="87"/>
      <c r="M60" s="73">
        <f t="shared" si="22"/>
        <v>180</v>
      </c>
      <c r="N60" s="183"/>
      <c r="O60" s="29"/>
      <c r="P60" s="186"/>
      <c r="Q60" s="186"/>
      <c r="R60" s="22"/>
      <c r="S60" s="22"/>
      <c r="T60" s="186"/>
      <c r="U60" s="189"/>
      <c r="V60" s="211"/>
      <c r="W60" s="211"/>
      <c r="X60" s="231"/>
      <c r="Y60" s="232"/>
      <c r="Z60" s="232"/>
      <c r="AA60" s="232"/>
      <c r="AB60" s="232"/>
      <c r="AC60" s="232"/>
      <c r="AD60" s="233">
        <v>3</v>
      </c>
      <c r="AE60" s="234">
        <v>3</v>
      </c>
      <c r="AF60" s="211"/>
    </row>
    <row r="61" spans="1:32" s="212" customFormat="1" ht="16.2" thickBot="1" x14ac:dyDescent="0.35">
      <c r="A61" s="35"/>
      <c r="B61" s="221" t="s">
        <v>149</v>
      </c>
      <c r="C61" s="177">
        <v>8</v>
      </c>
      <c r="D61" s="106"/>
      <c r="E61" s="107"/>
      <c r="F61" s="108"/>
      <c r="G61" s="180">
        <v>2</v>
      </c>
      <c r="H61" s="88">
        <f t="shared" si="21"/>
        <v>60</v>
      </c>
      <c r="I61" s="89"/>
      <c r="J61" s="109"/>
      <c r="K61" s="109"/>
      <c r="L61" s="110"/>
      <c r="M61" s="90">
        <f t="shared" si="22"/>
        <v>60</v>
      </c>
      <c r="N61" s="184"/>
      <c r="O61" s="178"/>
      <c r="P61" s="187"/>
      <c r="Q61" s="187"/>
      <c r="R61" s="179"/>
      <c r="S61" s="179"/>
      <c r="T61" s="187"/>
      <c r="U61" s="190"/>
      <c r="V61" s="211"/>
      <c r="W61" s="211"/>
      <c r="X61" s="64"/>
      <c r="Y61" s="237"/>
      <c r="Z61" s="237"/>
      <c r="AA61" s="237"/>
      <c r="AB61" s="237"/>
      <c r="AC61" s="237"/>
      <c r="AD61" s="49"/>
      <c r="AE61" s="120">
        <v>2</v>
      </c>
      <c r="AF61" s="211"/>
    </row>
    <row r="62" spans="1:32" s="250" customFormat="1" ht="16.2" thickBot="1" x14ac:dyDescent="0.35">
      <c r="A62" s="550" t="s">
        <v>144</v>
      </c>
      <c r="B62" s="551"/>
      <c r="C62" s="169">
        <v>18</v>
      </c>
      <c r="D62" s="169">
        <v>13</v>
      </c>
      <c r="E62" s="169">
        <v>2</v>
      </c>
      <c r="F62" s="170"/>
      <c r="G62" s="171">
        <f t="shared" ref="G62:U62" si="36">SUM(G34:G61)</f>
        <v>129</v>
      </c>
      <c r="H62" s="172">
        <f t="shared" si="36"/>
        <v>3870</v>
      </c>
      <c r="I62" s="173">
        <f t="shared" si="36"/>
        <v>1186</v>
      </c>
      <c r="J62" s="173">
        <f t="shared" si="36"/>
        <v>630</v>
      </c>
      <c r="K62" s="173">
        <f t="shared" si="36"/>
        <v>20</v>
      </c>
      <c r="L62" s="174">
        <f t="shared" si="36"/>
        <v>536</v>
      </c>
      <c r="M62" s="171">
        <f t="shared" si="36"/>
        <v>2684</v>
      </c>
      <c r="N62" s="175">
        <f t="shared" si="36"/>
        <v>11.5</v>
      </c>
      <c r="O62" s="175">
        <f t="shared" si="36"/>
        <v>4</v>
      </c>
      <c r="P62" s="175">
        <f t="shared" si="36"/>
        <v>11.5</v>
      </c>
      <c r="Q62" s="175">
        <f t="shared" si="36"/>
        <v>13</v>
      </c>
      <c r="R62" s="175">
        <f t="shared" si="36"/>
        <v>12.5</v>
      </c>
      <c r="S62" s="175">
        <f t="shared" si="36"/>
        <v>15.5</v>
      </c>
      <c r="T62" s="175">
        <f t="shared" si="36"/>
        <v>12.5</v>
      </c>
      <c r="U62" s="174">
        <f t="shared" si="36"/>
        <v>0</v>
      </c>
      <c r="V62" s="211"/>
      <c r="W62" s="211"/>
      <c r="X62" s="64"/>
      <c r="Y62" s="237"/>
      <c r="Z62" s="237"/>
      <c r="AA62" s="237"/>
      <c r="AB62" s="237"/>
      <c r="AC62" s="237"/>
      <c r="AD62" s="49"/>
      <c r="AE62" s="50"/>
      <c r="AF62" s="211"/>
    </row>
    <row r="63" spans="1:32" s="212" customFormat="1" ht="15" thickBot="1" x14ac:dyDescent="0.35">
      <c r="A63" s="520" t="s">
        <v>122</v>
      </c>
      <c r="B63" s="521"/>
      <c r="C63" s="521"/>
      <c r="D63" s="521"/>
      <c r="E63" s="521"/>
      <c r="F63" s="521"/>
      <c r="G63" s="521"/>
      <c r="H63" s="521"/>
      <c r="I63" s="521"/>
      <c r="J63" s="521"/>
      <c r="K63" s="521"/>
      <c r="L63" s="521"/>
      <c r="M63" s="521"/>
      <c r="N63" s="521"/>
      <c r="O63" s="521"/>
      <c r="P63" s="521"/>
      <c r="Q63" s="521"/>
      <c r="R63" s="521"/>
      <c r="S63" s="521"/>
      <c r="T63" s="521"/>
      <c r="U63" s="522"/>
      <c r="V63" s="211"/>
      <c r="W63" s="211"/>
      <c r="X63" s="64"/>
      <c r="Y63" s="237"/>
      <c r="Z63" s="237"/>
      <c r="AA63" s="237"/>
      <c r="AB63" s="237"/>
      <c r="AC63" s="237"/>
      <c r="AD63" s="49"/>
      <c r="AE63" s="50"/>
      <c r="AF63" s="211"/>
    </row>
    <row r="64" spans="1:32" s="212" customFormat="1" ht="16.2" thickBot="1" x14ac:dyDescent="0.35">
      <c r="A64" s="251"/>
      <c r="B64" s="46" t="s">
        <v>145</v>
      </c>
      <c r="C64" s="143"/>
      <c r="D64" s="143">
        <v>8</v>
      </c>
      <c r="E64" s="143"/>
      <c r="F64" s="252"/>
      <c r="G64" s="253">
        <f t="shared" ref="G64:U64" si="37">SUM(G65:G72)</f>
        <v>40</v>
      </c>
      <c r="H64" s="254">
        <f t="shared" si="37"/>
        <v>1200</v>
      </c>
      <c r="I64" s="143">
        <f t="shared" si="37"/>
        <v>440</v>
      </c>
      <c r="J64" s="143">
        <f t="shared" si="37"/>
        <v>240</v>
      </c>
      <c r="K64" s="143">
        <f t="shared" si="37"/>
        <v>0</v>
      </c>
      <c r="L64" s="143">
        <f t="shared" si="37"/>
        <v>200</v>
      </c>
      <c r="M64" s="253">
        <f t="shared" si="37"/>
        <v>760</v>
      </c>
      <c r="N64" s="255">
        <f t="shared" si="37"/>
        <v>0</v>
      </c>
      <c r="O64" s="150">
        <f t="shared" si="37"/>
        <v>0</v>
      </c>
      <c r="P64" s="150">
        <f t="shared" si="37"/>
        <v>0</v>
      </c>
      <c r="Q64" s="150">
        <f t="shared" si="37"/>
        <v>4</v>
      </c>
      <c r="R64" s="150">
        <f t="shared" si="37"/>
        <v>0</v>
      </c>
      <c r="S64" s="150">
        <f t="shared" si="37"/>
        <v>3.5</v>
      </c>
      <c r="T64" s="150">
        <f t="shared" si="37"/>
        <v>7</v>
      </c>
      <c r="U64" s="151">
        <f t="shared" si="37"/>
        <v>16</v>
      </c>
      <c r="V64" s="211"/>
      <c r="W64" s="211"/>
      <c r="X64" s="64"/>
      <c r="Y64" s="237"/>
      <c r="Z64" s="237"/>
      <c r="AA64" s="237"/>
      <c r="AB64" s="237"/>
      <c r="AC64" s="237"/>
      <c r="AD64" s="49"/>
      <c r="AE64" s="50"/>
      <c r="AF64" s="211"/>
    </row>
    <row r="65" spans="1:32" s="212" customFormat="1" ht="15.75" customHeight="1" x14ac:dyDescent="0.3">
      <c r="A65" s="256" t="s">
        <v>123</v>
      </c>
      <c r="B65" s="542" t="s">
        <v>168</v>
      </c>
      <c r="C65" s="257"/>
      <c r="D65" s="258">
        <v>4</v>
      </c>
      <c r="E65" s="257"/>
      <c r="F65" s="259"/>
      <c r="G65" s="260">
        <v>5</v>
      </c>
      <c r="H65" s="54">
        <f>G65*30</f>
        <v>150</v>
      </c>
      <c r="I65" s="70">
        <v>60</v>
      </c>
      <c r="J65" s="258">
        <v>30</v>
      </c>
      <c r="K65" s="258"/>
      <c r="L65" s="303">
        <v>30</v>
      </c>
      <c r="M65" s="31">
        <f t="shared" ref="M65:M72" si="38">H65-I65</f>
        <v>90</v>
      </c>
      <c r="N65" s="261"/>
      <c r="O65" s="262"/>
      <c r="P65" s="207"/>
      <c r="Q65" s="40">
        <v>4</v>
      </c>
      <c r="R65" s="263"/>
      <c r="S65" s="263"/>
      <c r="T65" s="40"/>
      <c r="U65" s="41"/>
      <c r="V65" s="18">
        <f t="shared" ref="V65:V72" si="39">I65/H65</f>
        <v>0.4</v>
      </c>
      <c r="W65" s="211"/>
      <c r="X65" s="64"/>
      <c r="Y65" s="237"/>
      <c r="Z65" s="237"/>
      <c r="AA65" s="118">
        <v>5</v>
      </c>
      <c r="AB65" s="118"/>
      <c r="AC65" s="118"/>
      <c r="AD65" s="119"/>
      <c r="AE65" s="120"/>
      <c r="AF65" s="211"/>
    </row>
    <row r="66" spans="1:32" s="212" customFormat="1" ht="15.6" x14ac:dyDescent="0.3">
      <c r="A66" s="68" t="s">
        <v>124</v>
      </c>
      <c r="B66" s="543"/>
      <c r="C66" s="84"/>
      <c r="D66" s="68">
        <v>6</v>
      </c>
      <c r="E66" s="84"/>
      <c r="F66" s="85"/>
      <c r="G66" s="264">
        <v>5</v>
      </c>
      <c r="H66" s="54">
        <f t="shared" ref="H66:H71" si="40">G66*30</f>
        <v>150</v>
      </c>
      <c r="I66" s="70">
        <v>52</v>
      </c>
      <c r="J66" s="71">
        <v>30</v>
      </c>
      <c r="K66" s="71"/>
      <c r="L66" s="72">
        <v>22</v>
      </c>
      <c r="M66" s="31">
        <f t="shared" si="38"/>
        <v>98</v>
      </c>
      <c r="N66" s="265"/>
      <c r="O66" s="266"/>
      <c r="P66" s="40"/>
      <c r="Q66" s="40"/>
      <c r="R66" s="32"/>
      <c r="S66" s="115">
        <v>3.5</v>
      </c>
      <c r="T66" s="40"/>
      <c r="U66" s="41"/>
      <c r="V66" s="18">
        <f t="shared" si="39"/>
        <v>0.34666666666666668</v>
      </c>
      <c r="W66" s="211"/>
      <c r="X66" s="64"/>
      <c r="Y66" s="237"/>
      <c r="Z66" s="237"/>
      <c r="AA66" s="118"/>
      <c r="AB66" s="118"/>
      <c r="AC66" s="118">
        <v>5</v>
      </c>
      <c r="AD66" s="119"/>
      <c r="AE66" s="120"/>
      <c r="AF66" s="211"/>
    </row>
    <row r="67" spans="1:32" s="212" customFormat="1" ht="15.6" x14ac:dyDescent="0.3">
      <c r="A67" s="68" t="s">
        <v>125</v>
      </c>
      <c r="B67" s="543"/>
      <c r="C67" s="84"/>
      <c r="D67" s="68">
        <v>7</v>
      </c>
      <c r="E67" s="84"/>
      <c r="F67" s="85"/>
      <c r="G67" s="264">
        <v>5</v>
      </c>
      <c r="H67" s="54">
        <f t="shared" si="40"/>
        <v>150</v>
      </c>
      <c r="I67" s="70">
        <v>52</v>
      </c>
      <c r="J67" s="71">
        <v>30</v>
      </c>
      <c r="K67" s="71"/>
      <c r="L67" s="72">
        <v>22</v>
      </c>
      <c r="M67" s="31">
        <f t="shared" si="38"/>
        <v>98</v>
      </c>
      <c r="N67" s="265"/>
      <c r="O67" s="266"/>
      <c r="P67" s="40"/>
      <c r="Q67" s="40"/>
      <c r="R67" s="32"/>
      <c r="S67" s="32"/>
      <c r="T67" s="40">
        <v>3.5</v>
      </c>
      <c r="U67" s="41"/>
      <c r="V67" s="18">
        <f t="shared" si="39"/>
        <v>0.34666666666666668</v>
      </c>
      <c r="W67" s="18" t="str">
        <f t="shared" ref="W67:W73" si="41">IF(V67&gt;50%,V67,"")</f>
        <v/>
      </c>
      <c r="X67" s="64"/>
      <c r="Y67" s="237"/>
      <c r="Z67" s="237"/>
      <c r="AA67" s="118"/>
      <c r="AB67" s="118"/>
      <c r="AC67" s="118"/>
      <c r="AD67" s="119">
        <v>5</v>
      </c>
      <c r="AE67" s="120"/>
      <c r="AF67" s="211"/>
    </row>
    <row r="68" spans="1:32" s="212" customFormat="1" ht="15.75" customHeight="1" x14ac:dyDescent="0.3">
      <c r="A68" s="68" t="s">
        <v>126</v>
      </c>
      <c r="B68" s="543"/>
      <c r="C68" s="84"/>
      <c r="D68" s="68">
        <v>7</v>
      </c>
      <c r="E68" s="84"/>
      <c r="F68" s="85"/>
      <c r="G68" s="264">
        <v>5</v>
      </c>
      <c r="H68" s="54">
        <f t="shared" si="40"/>
        <v>150</v>
      </c>
      <c r="I68" s="70">
        <v>52</v>
      </c>
      <c r="J68" s="71">
        <v>30</v>
      </c>
      <c r="K68" s="71"/>
      <c r="L68" s="72">
        <v>22</v>
      </c>
      <c r="M68" s="31">
        <f t="shared" si="38"/>
        <v>98</v>
      </c>
      <c r="N68" s="265"/>
      <c r="O68" s="266"/>
      <c r="P68" s="40"/>
      <c r="Q68" s="40"/>
      <c r="R68" s="32"/>
      <c r="S68" s="32"/>
      <c r="T68" s="40">
        <v>3.5</v>
      </c>
      <c r="U68" s="41"/>
      <c r="V68" s="18">
        <f t="shared" si="39"/>
        <v>0.34666666666666668</v>
      </c>
      <c r="W68" s="18" t="str">
        <f t="shared" si="41"/>
        <v/>
      </c>
      <c r="X68" s="64"/>
      <c r="Y68" s="237"/>
      <c r="Z68" s="237"/>
      <c r="AA68" s="118"/>
      <c r="AB68" s="118"/>
      <c r="AC68" s="118"/>
      <c r="AD68" s="119">
        <v>5</v>
      </c>
      <c r="AE68" s="120"/>
      <c r="AF68" s="211"/>
    </row>
    <row r="69" spans="1:32" s="212" customFormat="1" ht="15.6" x14ac:dyDescent="0.3">
      <c r="A69" s="68" t="s">
        <v>127</v>
      </c>
      <c r="B69" s="543"/>
      <c r="C69" s="84"/>
      <c r="D69" s="68">
        <v>8</v>
      </c>
      <c r="E69" s="84"/>
      <c r="F69" s="85"/>
      <c r="G69" s="264">
        <v>5</v>
      </c>
      <c r="H69" s="54">
        <f t="shared" si="40"/>
        <v>150</v>
      </c>
      <c r="I69" s="70">
        <v>56</v>
      </c>
      <c r="J69" s="71">
        <v>30</v>
      </c>
      <c r="K69" s="71"/>
      <c r="L69" s="72">
        <v>26</v>
      </c>
      <c r="M69" s="31">
        <f t="shared" si="38"/>
        <v>94</v>
      </c>
      <c r="N69" s="265"/>
      <c r="O69" s="266"/>
      <c r="P69" s="40"/>
      <c r="Q69" s="40"/>
      <c r="R69" s="32"/>
      <c r="S69" s="32"/>
      <c r="T69" s="40"/>
      <c r="U69" s="41">
        <v>4</v>
      </c>
      <c r="V69" s="18">
        <f t="shared" si="39"/>
        <v>0.37333333333333335</v>
      </c>
      <c r="W69" s="18" t="str">
        <f t="shared" si="41"/>
        <v/>
      </c>
      <c r="X69" s="64"/>
      <c r="Y69" s="237"/>
      <c r="Z69" s="237"/>
      <c r="AA69" s="118"/>
      <c r="AB69" s="118"/>
      <c r="AC69" s="118"/>
      <c r="AD69" s="243"/>
      <c r="AE69" s="244">
        <v>5</v>
      </c>
      <c r="AF69" s="211"/>
    </row>
    <row r="70" spans="1:32" s="212" customFormat="1" ht="15.6" x14ac:dyDescent="0.3">
      <c r="A70" s="68" t="s">
        <v>128</v>
      </c>
      <c r="B70" s="543"/>
      <c r="C70" s="84"/>
      <c r="D70" s="68">
        <v>8</v>
      </c>
      <c r="E70" s="84"/>
      <c r="F70" s="85"/>
      <c r="G70" s="264">
        <v>5</v>
      </c>
      <c r="H70" s="54">
        <f>G70*30</f>
        <v>150</v>
      </c>
      <c r="I70" s="70">
        <v>56</v>
      </c>
      <c r="J70" s="71">
        <v>30</v>
      </c>
      <c r="K70" s="71"/>
      <c r="L70" s="72">
        <v>26</v>
      </c>
      <c r="M70" s="31">
        <f>H70-I70</f>
        <v>94</v>
      </c>
      <c r="N70" s="265"/>
      <c r="O70" s="266"/>
      <c r="P70" s="40"/>
      <c r="Q70" s="40"/>
      <c r="R70" s="32"/>
      <c r="S70" s="32"/>
      <c r="T70" s="40"/>
      <c r="U70" s="41">
        <v>4</v>
      </c>
      <c r="V70" s="18">
        <f>I70/H70</f>
        <v>0.37333333333333335</v>
      </c>
      <c r="W70" s="18" t="str">
        <f>IF(V70&gt;50%,V70,"")</f>
        <v/>
      </c>
      <c r="X70" s="64"/>
      <c r="Y70" s="237"/>
      <c r="Z70" s="237"/>
      <c r="AA70" s="118"/>
      <c r="AB70" s="118"/>
      <c r="AC70" s="248"/>
      <c r="AD70" s="119"/>
      <c r="AE70" s="133">
        <v>5</v>
      </c>
      <c r="AF70" s="211"/>
    </row>
    <row r="71" spans="1:32" s="212" customFormat="1" ht="15.6" x14ac:dyDescent="0.3">
      <c r="A71" s="68" t="s">
        <v>129</v>
      </c>
      <c r="B71" s="543"/>
      <c r="C71" s="84"/>
      <c r="D71" s="68">
        <v>8</v>
      </c>
      <c r="E71" s="84"/>
      <c r="F71" s="85"/>
      <c r="G71" s="264">
        <v>5</v>
      </c>
      <c r="H71" s="54">
        <f t="shared" si="40"/>
        <v>150</v>
      </c>
      <c r="I71" s="70">
        <v>56</v>
      </c>
      <c r="J71" s="71">
        <v>30</v>
      </c>
      <c r="K71" s="71"/>
      <c r="L71" s="72">
        <v>26</v>
      </c>
      <c r="M71" s="31">
        <f t="shared" si="38"/>
        <v>94</v>
      </c>
      <c r="N71" s="265"/>
      <c r="O71" s="266"/>
      <c r="P71" s="40"/>
      <c r="Q71" s="40"/>
      <c r="R71" s="32"/>
      <c r="S71" s="32"/>
      <c r="T71" s="40"/>
      <c r="U71" s="41">
        <v>4</v>
      </c>
      <c r="V71" s="18">
        <f t="shared" si="39"/>
        <v>0.37333333333333335</v>
      </c>
      <c r="W71" s="18" t="str">
        <f t="shared" si="41"/>
        <v/>
      </c>
      <c r="X71" s="64"/>
      <c r="Y71" s="237"/>
      <c r="Z71" s="237"/>
      <c r="AA71" s="118"/>
      <c r="AB71" s="118"/>
      <c r="AC71" s="118"/>
      <c r="AD71" s="119"/>
      <c r="AE71" s="120">
        <v>5</v>
      </c>
      <c r="AF71" s="211"/>
    </row>
    <row r="72" spans="1:32" s="212" customFormat="1" ht="16.2" thickBot="1" x14ac:dyDescent="0.35">
      <c r="A72" s="68" t="s">
        <v>130</v>
      </c>
      <c r="B72" s="544"/>
      <c r="C72" s="84"/>
      <c r="D72" s="68">
        <v>8</v>
      </c>
      <c r="E72" s="84"/>
      <c r="F72" s="85"/>
      <c r="G72" s="264">
        <v>5</v>
      </c>
      <c r="H72" s="54">
        <f>G72*30</f>
        <v>150</v>
      </c>
      <c r="I72" s="70">
        <v>56</v>
      </c>
      <c r="J72" s="71">
        <v>30</v>
      </c>
      <c r="K72" s="71"/>
      <c r="L72" s="72">
        <v>26</v>
      </c>
      <c r="M72" s="31">
        <f t="shared" si="38"/>
        <v>94</v>
      </c>
      <c r="N72" s="265"/>
      <c r="O72" s="266"/>
      <c r="P72" s="40"/>
      <c r="Q72" s="40"/>
      <c r="R72" s="32"/>
      <c r="S72" s="32"/>
      <c r="T72" s="40"/>
      <c r="U72" s="41">
        <v>4</v>
      </c>
      <c r="V72" s="18">
        <f t="shared" si="39"/>
        <v>0.37333333333333335</v>
      </c>
      <c r="W72" s="18" t="str">
        <f t="shared" si="41"/>
        <v/>
      </c>
      <c r="X72" s="64"/>
      <c r="Y72" s="237"/>
      <c r="Z72" s="237"/>
      <c r="AA72" s="118"/>
      <c r="AB72" s="118"/>
      <c r="AC72" s="118"/>
      <c r="AD72" s="119"/>
      <c r="AE72" s="120">
        <v>5</v>
      </c>
      <c r="AF72" s="211"/>
    </row>
    <row r="73" spans="1:32" s="212" customFormat="1" ht="16.2" thickBot="1" x14ac:dyDescent="0.35">
      <c r="A73" s="530" t="s">
        <v>143</v>
      </c>
      <c r="B73" s="531"/>
      <c r="C73" s="364">
        <f>SUM(C62,C64)</f>
        <v>18</v>
      </c>
      <c r="D73" s="364">
        <f>SUM(D62,D64)</f>
        <v>21</v>
      </c>
      <c r="E73" s="364">
        <f>SUM(E62,E64)</f>
        <v>2</v>
      </c>
      <c r="F73" s="365">
        <f>SUM(F62,F64)</f>
        <v>0</v>
      </c>
      <c r="G73" s="366">
        <f>SUM(G62:G64)</f>
        <v>169</v>
      </c>
      <c r="H73" s="367">
        <f t="shared" ref="H73:U73" si="42">SUM(H62,H64)</f>
        <v>5070</v>
      </c>
      <c r="I73" s="364">
        <f t="shared" si="42"/>
        <v>1626</v>
      </c>
      <c r="J73" s="364">
        <f t="shared" si="42"/>
        <v>870</v>
      </c>
      <c r="K73" s="364">
        <f t="shared" si="42"/>
        <v>20</v>
      </c>
      <c r="L73" s="365">
        <f t="shared" si="42"/>
        <v>736</v>
      </c>
      <c r="M73" s="366">
        <f t="shared" si="42"/>
        <v>3444</v>
      </c>
      <c r="N73" s="367">
        <f t="shared" si="42"/>
        <v>11.5</v>
      </c>
      <c r="O73" s="364">
        <f t="shared" si="42"/>
        <v>4</v>
      </c>
      <c r="P73" s="364">
        <f t="shared" si="42"/>
        <v>11.5</v>
      </c>
      <c r="Q73" s="364">
        <f t="shared" si="42"/>
        <v>17</v>
      </c>
      <c r="R73" s="364">
        <f t="shared" si="42"/>
        <v>12.5</v>
      </c>
      <c r="S73" s="364">
        <f t="shared" si="42"/>
        <v>19</v>
      </c>
      <c r="T73" s="364">
        <f t="shared" si="42"/>
        <v>19.5</v>
      </c>
      <c r="U73" s="368">
        <f t="shared" si="42"/>
        <v>16</v>
      </c>
      <c r="V73" s="18"/>
      <c r="W73" s="18" t="str">
        <f t="shared" si="41"/>
        <v/>
      </c>
      <c r="X73" s="64"/>
      <c r="Y73" s="237"/>
      <c r="Z73" s="237"/>
      <c r="AA73" s="237"/>
      <c r="AB73" s="237"/>
      <c r="AC73" s="237"/>
      <c r="AD73" s="49"/>
      <c r="AE73" s="50"/>
      <c r="AF73" s="211"/>
    </row>
    <row r="74" spans="1:32" s="212" customFormat="1" ht="36" customHeight="1" thickBot="1" x14ac:dyDescent="0.35">
      <c r="A74" s="532" t="s">
        <v>141</v>
      </c>
      <c r="B74" s="533"/>
      <c r="C74" s="91"/>
      <c r="D74" s="91"/>
      <c r="E74" s="91"/>
      <c r="F74" s="91"/>
      <c r="G74" s="92"/>
      <c r="H74" s="93">
        <f>G31/G77</f>
        <v>0.29583333333333334</v>
      </c>
      <c r="I74" s="94"/>
      <c r="J74" s="94"/>
      <c r="K74" s="94"/>
      <c r="L74" s="95"/>
      <c r="M74" s="92"/>
      <c r="N74" s="96"/>
      <c r="O74" s="97"/>
      <c r="P74" s="94"/>
      <c r="Q74" s="98"/>
      <c r="R74" s="97"/>
      <c r="S74" s="97"/>
      <c r="T74" s="97"/>
      <c r="U74" s="99"/>
      <c r="V74" s="18"/>
      <c r="W74" s="18"/>
      <c r="X74" s="64"/>
      <c r="Y74" s="237"/>
      <c r="Z74" s="237"/>
      <c r="AA74" s="237"/>
      <c r="AB74" s="237"/>
      <c r="AC74" s="237"/>
      <c r="AD74" s="49"/>
      <c r="AE74" s="50"/>
      <c r="AF74" s="211"/>
    </row>
    <row r="75" spans="1:32" s="212" customFormat="1" ht="37.5" customHeight="1" thickBot="1" x14ac:dyDescent="0.35">
      <c r="A75" s="534" t="s">
        <v>142</v>
      </c>
      <c r="B75" s="535"/>
      <c r="C75" s="12"/>
      <c r="D75" s="12"/>
      <c r="E75" s="12"/>
      <c r="F75" s="12"/>
      <c r="G75" s="13"/>
      <c r="H75" s="14">
        <f>(G64+G26)/G77</f>
        <v>0.25</v>
      </c>
      <c r="I75" s="12"/>
      <c r="J75" s="12"/>
      <c r="K75" s="12"/>
      <c r="L75" s="15"/>
      <c r="M75" s="13"/>
      <c r="N75" s="16"/>
      <c r="O75" s="12"/>
      <c r="P75" s="15"/>
      <c r="Q75" s="12"/>
      <c r="R75" s="12"/>
      <c r="S75" s="12"/>
      <c r="T75" s="12"/>
      <c r="U75" s="17"/>
      <c r="V75" s="18"/>
      <c r="W75" s="18"/>
      <c r="X75" s="64"/>
      <c r="Y75" s="237"/>
      <c r="Z75" s="237"/>
      <c r="AA75" s="237"/>
      <c r="AB75" s="237"/>
      <c r="AC75" s="237"/>
      <c r="AD75" s="49"/>
      <c r="AE75" s="50"/>
      <c r="AF75" s="211"/>
    </row>
    <row r="76" spans="1:32" s="212" customFormat="1" ht="16.2" thickBot="1" x14ac:dyDescent="0.35">
      <c r="A76" s="267"/>
      <c r="B76" s="267"/>
      <c r="C76" s="536" t="s">
        <v>131</v>
      </c>
      <c r="D76" s="537"/>
      <c r="E76" s="537"/>
      <c r="F76" s="537"/>
      <c r="G76" s="537"/>
      <c r="H76" s="537"/>
      <c r="I76" s="537"/>
      <c r="J76" s="537"/>
      <c r="K76" s="537"/>
      <c r="L76" s="537"/>
      <c r="M76" s="537"/>
      <c r="N76" s="538"/>
      <c r="O76" s="538"/>
      <c r="P76" s="538"/>
      <c r="Q76" s="538"/>
      <c r="R76" s="538"/>
      <c r="S76" s="538"/>
      <c r="T76" s="538"/>
      <c r="U76" s="539"/>
      <c r="V76" s="18"/>
      <c r="W76" s="18"/>
      <c r="X76" s="64"/>
      <c r="Y76" s="237"/>
      <c r="Z76" s="237"/>
      <c r="AA76" s="237"/>
      <c r="AB76" s="237"/>
      <c r="AC76" s="237"/>
      <c r="AD76" s="49"/>
      <c r="AE76" s="50"/>
      <c r="AF76" s="211"/>
    </row>
    <row r="77" spans="1:32" s="212" customFormat="1" ht="16.2" thickBot="1" x14ac:dyDescent="0.35">
      <c r="A77" s="268"/>
      <c r="B77" s="7"/>
      <c r="C77" s="8">
        <f t="shared" ref="C77:U77" si="43">SUM(C73,C31)</f>
        <v>24</v>
      </c>
      <c r="D77" s="9">
        <f t="shared" si="43"/>
        <v>38</v>
      </c>
      <c r="E77" s="9">
        <f t="shared" si="43"/>
        <v>2</v>
      </c>
      <c r="F77" s="9">
        <f t="shared" si="43"/>
        <v>0</v>
      </c>
      <c r="G77" s="9">
        <f t="shared" si="43"/>
        <v>240</v>
      </c>
      <c r="H77" s="9">
        <f t="shared" si="43"/>
        <v>7200</v>
      </c>
      <c r="I77" s="9">
        <f t="shared" si="43"/>
        <v>2458</v>
      </c>
      <c r="J77" s="9">
        <f t="shared" si="43"/>
        <v>1238</v>
      </c>
      <c r="K77" s="9">
        <f t="shared" si="43"/>
        <v>20</v>
      </c>
      <c r="L77" s="9">
        <f t="shared" si="43"/>
        <v>1200</v>
      </c>
      <c r="M77" s="9">
        <f t="shared" si="43"/>
        <v>4742</v>
      </c>
      <c r="N77" s="9">
        <f t="shared" si="43"/>
        <v>22</v>
      </c>
      <c r="O77" s="9">
        <f t="shared" si="43"/>
        <v>22</v>
      </c>
      <c r="P77" s="9">
        <f t="shared" si="43"/>
        <v>23</v>
      </c>
      <c r="Q77" s="9">
        <f t="shared" si="43"/>
        <v>20.5</v>
      </c>
      <c r="R77" s="9">
        <f t="shared" si="43"/>
        <v>20</v>
      </c>
      <c r="S77" s="9">
        <f t="shared" si="43"/>
        <v>20</v>
      </c>
      <c r="T77" s="9">
        <f t="shared" si="43"/>
        <v>19.5</v>
      </c>
      <c r="U77" s="10">
        <f t="shared" si="43"/>
        <v>20</v>
      </c>
      <c r="V77" s="269">
        <f t="shared" ref="V77:V80" si="44">SUM(N77:U77)</f>
        <v>167</v>
      </c>
      <c r="W77" s="18"/>
      <c r="X77" s="64"/>
      <c r="Y77" s="237"/>
      <c r="Z77" s="237"/>
      <c r="AA77" s="237"/>
      <c r="AB77" s="237"/>
      <c r="AC77" s="237"/>
      <c r="AD77" s="49"/>
      <c r="AE77" s="50"/>
      <c r="AF77" s="211"/>
    </row>
    <row r="78" spans="1:32" s="212" customFormat="1" ht="15.6" x14ac:dyDescent="0.3">
      <c r="A78" s="270"/>
      <c r="B78" s="267"/>
      <c r="C78" s="540" t="s">
        <v>247</v>
      </c>
      <c r="D78" s="541"/>
      <c r="E78" s="541"/>
      <c r="F78" s="541"/>
      <c r="G78" s="541"/>
      <c r="H78" s="541"/>
      <c r="I78" s="541"/>
      <c r="J78" s="541"/>
      <c r="K78" s="541"/>
      <c r="L78" s="541"/>
      <c r="M78" s="541"/>
      <c r="N78" s="36">
        <v>22</v>
      </c>
      <c r="O78" s="37">
        <v>22</v>
      </c>
      <c r="P78" s="36">
        <v>21</v>
      </c>
      <c r="Q78" s="36">
        <v>21</v>
      </c>
      <c r="R78" s="36">
        <v>20</v>
      </c>
      <c r="S78" s="36">
        <v>20</v>
      </c>
      <c r="T78" s="36">
        <v>20</v>
      </c>
      <c r="U78" s="38">
        <v>20</v>
      </c>
      <c r="V78" s="269">
        <f t="shared" si="44"/>
        <v>166</v>
      </c>
      <c r="W78" s="211"/>
      <c r="X78" s="64"/>
      <c r="Y78" s="237"/>
      <c r="Z78" s="237"/>
      <c r="AA78" s="237"/>
      <c r="AB78" s="237"/>
      <c r="AC78" s="237"/>
      <c r="AD78" s="49"/>
      <c r="AE78" s="50"/>
      <c r="AF78" s="211"/>
    </row>
    <row r="79" spans="1:32" s="212" customFormat="1" ht="15.6" x14ac:dyDescent="0.3">
      <c r="A79" s="270"/>
      <c r="B79" s="267"/>
      <c r="C79" s="526" t="s">
        <v>132</v>
      </c>
      <c r="D79" s="527"/>
      <c r="E79" s="527"/>
      <c r="F79" s="527"/>
      <c r="G79" s="527"/>
      <c r="H79" s="527"/>
      <c r="I79" s="527"/>
      <c r="J79" s="527"/>
      <c r="K79" s="527"/>
      <c r="L79" s="527"/>
      <c r="M79" s="527"/>
      <c r="N79" s="71">
        <v>3</v>
      </c>
      <c r="O79" s="54">
        <v>3</v>
      </c>
      <c r="P79" s="306">
        <v>3</v>
      </c>
      <c r="Q79" s="306">
        <v>3</v>
      </c>
      <c r="R79" s="71">
        <v>3</v>
      </c>
      <c r="S79" s="71">
        <v>4</v>
      </c>
      <c r="T79" s="306">
        <v>3</v>
      </c>
      <c r="U79" s="307">
        <v>2</v>
      </c>
      <c r="V79" s="269">
        <f t="shared" si="44"/>
        <v>24</v>
      </c>
      <c r="W79" s="211"/>
      <c r="X79" s="64"/>
      <c r="Y79" s="237"/>
      <c r="Z79" s="237"/>
      <c r="AA79" s="237"/>
      <c r="AB79" s="237"/>
      <c r="AC79" s="237"/>
      <c r="AD79" s="49"/>
      <c r="AE79" s="50"/>
      <c r="AF79" s="211"/>
    </row>
    <row r="80" spans="1:32" s="212" customFormat="1" ht="15.6" x14ac:dyDescent="0.3">
      <c r="A80" s="267"/>
      <c r="B80" s="267"/>
      <c r="C80" s="526" t="s">
        <v>133</v>
      </c>
      <c r="D80" s="527"/>
      <c r="E80" s="527"/>
      <c r="F80" s="527"/>
      <c r="G80" s="527"/>
      <c r="H80" s="527"/>
      <c r="I80" s="527"/>
      <c r="J80" s="527"/>
      <c r="K80" s="527"/>
      <c r="L80" s="527"/>
      <c r="M80" s="527"/>
      <c r="N80" s="271">
        <v>6</v>
      </c>
      <c r="O80" s="271">
        <v>6</v>
      </c>
      <c r="P80" s="308">
        <v>6</v>
      </c>
      <c r="Q80" s="308">
        <v>3</v>
      </c>
      <c r="R80" s="272">
        <v>5</v>
      </c>
      <c r="S80" s="272">
        <v>4</v>
      </c>
      <c r="T80" s="308">
        <v>3</v>
      </c>
      <c r="U80" s="309">
        <v>5</v>
      </c>
      <c r="V80" s="269">
        <f t="shared" si="44"/>
        <v>38</v>
      </c>
      <c r="W80" s="211"/>
      <c r="X80" s="64"/>
      <c r="Y80" s="237"/>
      <c r="Z80" s="237"/>
      <c r="AA80" s="237"/>
      <c r="AB80" s="237"/>
      <c r="AC80" s="237"/>
      <c r="AD80" s="49"/>
      <c r="AE80" s="50"/>
      <c r="AF80" s="211"/>
    </row>
    <row r="81" spans="1:32" s="212" customFormat="1" ht="16.2" thickBot="1" x14ac:dyDescent="0.35">
      <c r="A81" s="267"/>
      <c r="B81" s="267"/>
      <c r="C81" s="526" t="s">
        <v>147</v>
      </c>
      <c r="D81" s="527"/>
      <c r="E81" s="527"/>
      <c r="F81" s="527"/>
      <c r="G81" s="527"/>
      <c r="H81" s="527"/>
      <c r="I81" s="527"/>
      <c r="J81" s="527"/>
      <c r="K81" s="527"/>
      <c r="L81" s="527"/>
      <c r="M81" s="527"/>
      <c r="N81" s="71"/>
      <c r="O81" s="54"/>
      <c r="P81" s="306"/>
      <c r="Q81" s="306"/>
      <c r="R81" s="71"/>
      <c r="S81" s="71"/>
      <c r="T81" s="306"/>
      <c r="U81" s="307"/>
      <c r="W81" s="211"/>
      <c r="X81" s="64"/>
      <c r="Y81" s="237"/>
      <c r="Z81" s="237"/>
      <c r="AA81" s="237"/>
      <c r="AB81" s="237"/>
      <c r="AC81" s="237"/>
      <c r="AD81" s="49"/>
      <c r="AE81" s="50"/>
      <c r="AF81" s="211"/>
    </row>
    <row r="82" spans="1:32" s="212" customFormat="1" ht="16.2" thickBot="1" x14ac:dyDescent="0.35">
      <c r="A82" s="267"/>
      <c r="B82" s="267"/>
      <c r="C82" s="528" t="s">
        <v>134</v>
      </c>
      <c r="D82" s="529"/>
      <c r="E82" s="529"/>
      <c r="F82" s="529"/>
      <c r="G82" s="529"/>
      <c r="H82" s="529"/>
      <c r="I82" s="529"/>
      <c r="J82" s="529"/>
      <c r="K82" s="529"/>
      <c r="L82" s="529"/>
      <c r="M82" s="529"/>
      <c r="N82" s="273"/>
      <c r="O82" s="273"/>
      <c r="P82" s="310"/>
      <c r="Q82" s="310">
        <v>1</v>
      </c>
      <c r="R82" s="273"/>
      <c r="S82" s="273"/>
      <c r="T82" s="310">
        <v>1</v>
      </c>
      <c r="U82" s="311"/>
      <c r="V82" s="269">
        <f t="shared" ref="V82" si="45">SUM(N82:U82)</f>
        <v>2</v>
      </c>
      <c r="W82" s="211"/>
      <c r="X82" s="65">
        <f>SUM(X11:X81)</f>
        <v>30</v>
      </c>
      <c r="Y82" s="66">
        <f t="shared" ref="Y82:AE82" si="46">SUM(Y11:Y81)</f>
        <v>30</v>
      </c>
      <c r="Z82" s="66">
        <f t="shared" si="46"/>
        <v>30</v>
      </c>
      <c r="AA82" s="66">
        <f t="shared" si="46"/>
        <v>30</v>
      </c>
      <c r="AB82" s="66">
        <f t="shared" si="46"/>
        <v>30</v>
      </c>
      <c r="AC82" s="66">
        <f t="shared" si="46"/>
        <v>30</v>
      </c>
      <c r="AD82" s="66">
        <f t="shared" si="46"/>
        <v>30</v>
      </c>
      <c r="AE82" s="67">
        <f t="shared" si="46"/>
        <v>30</v>
      </c>
      <c r="AF82" s="211"/>
    </row>
    <row r="83" spans="1:32" s="277" customFormat="1" x14ac:dyDescent="0.3">
      <c r="A83" s="274"/>
      <c r="B83" s="274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274"/>
      <c r="O83" s="274"/>
      <c r="P83" s="274"/>
      <c r="Q83" s="274"/>
      <c r="R83" s="274"/>
      <c r="S83" s="274"/>
      <c r="T83" s="274"/>
      <c r="U83" s="274"/>
      <c r="V83" s="275"/>
      <c r="W83" s="276"/>
      <c r="AF83" s="276"/>
    </row>
    <row r="84" spans="1:32" s="105" customFormat="1" ht="15.6" x14ac:dyDescent="0.3">
      <c r="A84" s="103"/>
      <c r="B84" s="102" t="s">
        <v>135</v>
      </c>
      <c r="C84" s="103"/>
      <c r="D84" s="103"/>
      <c r="E84" s="103"/>
      <c r="F84" s="103"/>
      <c r="G84" s="103"/>
      <c r="H84" s="103"/>
      <c r="M84" s="102" t="s">
        <v>135</v>
      </c>
      <c r="N84" s="103"/>
      <c r="O84" s="103"/>
      <c r="P84" s="103"/>
      <c r="Q84" s="103"/>
      <c r="R84" s="103"/>
      <c r="S84" s="103"/>
      <c r="T84" s="103"/>
      <c r="U84" s="103"/>
      <c r="V84" s="278"/>
      <c r="W84" s="279"/>
      <c r="AF84" s="279"/>
    </row>
    <row r="85" spans="1:32" s="105" customFormat="1" ht="15.6" x14ac:dyDescent="0.3">
      <c r="A85" s="103"/>
      <c r="B85" s="102" t="s">
        <v>136</v>
      </c>
      <c r="C85" s="103"/>
      <c r="D85" s="103"/>
      <c r="E85" s="103"/>
      <c r="F85" s="103"/>
      <c r="G85" s="103"/>
      <c r="H85" s="103"/>
      <c r="M85" s="388" t="s">
        <v>171</v>
      </c>
      <c r="N85" s="384"/>
      <c r="O85" s="384"/>
      <c r="P85" s="384"/>
      <c r="Q85" s="384"/>
      <c r="R85" s="384"/>
      <c r="S85" s="103"/>
      <c r="T85" s="103"/>
      <c r="U85" s="103"/>
      <c r="V85" s="278"/>
      <c r="W85" s="279"/>
      <c r="X85" s="104"/>
      <c r="Y85" s="104"/>
      <c r="Z85" s="104"/>
      <c r="AA85" s="104"/>
      <c r="AB85" s="104"/>
      <c r="AC85" s="104"/>
      <c r="AD85" s="104"/>
      <c r="AE85" s="104"/>
      <c r="AF85" s="279"/>
    </row>
    <row r="86" spans="1:32" s="105" customFormat="1" ht="15.6" x14ac:dyDescent="0.3">
      <c r="A86" s="103"/>
      <c r="B86" s="103" t="s">
        <v>201</v>
      </c>
      <c r="C86" s="102" t="s">
        <v>135</v>
      </c>
      <c r="D86" s="103"/>
      <c r="E86" s="103"/>
      <c r="F86" s="103"/>
      <c r="G86" s="103"/>
      <c r="M86" s="388" t="s">
        <v>172</v>
      </c>
      <c r="N86" s="384"/>
      <c r="O86" s="384"/>
      <c r="P86" s="384"/>
      <c r="Q86" s="384"/>
      <c r="R86" s="384"/>
      <c r="S86" s="103"/>
      <c r="T86" s="103"/>
      <c r="U86" s="103"/>
      <c r="V86" s="278"/>
      <c r="W86" s="279"/>
      <c r="X86" s="104"/>
      <c r="Y86" s="104"/>
      <c r="Z86" s="104"/>
      <c r="AA86" s="104"/>
      <c r="AB86" s="104"/>
      <c r="AC86" s="104"/>
      <c r="AD86" s="104"/>
      <c r="AE86" s="104"/>
      <c r="AF86" s="279"/>
    </row>
    <row r="87" spans="1:32" s="105" customFormat="1" ht="15.6" x14ac:dyDescent="0.3">
      <c r="A87" s="103"/>
      <c r="B87" s="103" t="s">
        <v>177</v>
      </c>
      <c r="C87" s="102" t="s">
        <v>173</v>
      </c>
      <c r="D87" s="103"/>
      <c r="E87" s="102"/>
      <c r="F87" s="103"/>
      <c r="G87" s="103"/>
      <c r="M87" s="552" t="s">
        <v>258</v>
      </c>
      <c r="N87" s="553"/>
      <c r="O87" s="553"/>
      <c r="P87" s="553"/>
      <c r="Q87" s="553"/>
      <c r="R87" s="553"/>
      <c r="S87" s="103"/>
      <c r="T87" s="103"/>
      <c r="U87" s="103"/>
      <c r="V87" s="279"/>
      <c r="W87" s="279"/>
      <c r="X87" s="104"/>
      <c r="Y87" s="104"/>
      <c r="Z87" s="104"/>
      <c r="AA87" s="104"/>
      <c r="AB87" s="104"/>
      <c r="AC87" s="104"/>
      <c r="AD87" s="104"/>
      <c r="AE87" s="104"/>
      <c r="AF87" s="279"/>
    </row>
    <row r="88" spans="1:32" s="105" customFormat="1" ht="15.6" x14ac:dyDescent="0.3">
      <c r="A88" s="103"/>
      <c r="B88" s="386"/>
      <c r="C88" s="475" t="s">
        <v>237</v>
      </c>
      <c r="D88" s="475"/>
      <c r="E88" s="475"/>
      <c r="F88" s="475"/>
      <c r="G88" s="475"/>
      <c r="H88" s="475"/>
      <c r="M88" s="386"/>
      <c r="N88" s="384"/>
      <c r="O88" s="386"/>
      <c r="P88" s="103"/>
      <c r="Q88" s="103"/>
      <c r="R88" s="103"/>
      <c r="S88" s="103"/>
      <c r="T88" s="103"/>
      <c r="U88" s="103"/>
      <c r="V88" s="279"/>
      <c r="W88" s="279"/>
      <c r="X88" s="104"/>
      <c r="Y88" s="104"/>
      <c r="Z88" s="104"/>
      <c r="AA88" s="104"/>
      <c r="AB88" s="104"/>
      <c r="AC88" s="104"/>
      <c r="AD88" s="104"/>
      <c r="AE88" s="104"/>
      <c r="AF88" s="279"/>
    </row>
    <row r="89" spans="1:32" s="105" customFormat="1" ht="15.6" x14ac:dyDescent="0.3">
      <c r="A89" s="103"/>
      <c r="B89" s="103"/>
      <c r="C89" s="475"/>
      <c r="D89" s="475"/>
      <c r="E89" s="475"/>
      <c r="F89" s="475"/>
      <c r="G89" s="475"/>
      <c r="H89" s="475"/>
      <c r="M89" s="103"/>
      <c r="N89" s="103"/>
      <c r="O89" s="103"/>
      <c r="P89" s="103"/>
      <c r="Q89" s="103"/>
      <c r="R89" s="103"/>
      <c r="T89" s="103"/>
      <c r="U89" s="103"/>
      <c r="V89" s="279"/>
      <c r="W89" s="279"/>
      <c r="X89" s="104"/>
      <c r="Y89" s="104"/>
      <c r="Z89" s="104"/>
      <c r="AA89" s="104"/>
      <c r="AB89" s="104"/>
      <c r="AC89" s="104"/>
      <c r="AD89" s="104"/>
      <c r="AE89" s="104"/>
      <c r="AF89" s="279"/>
    </row>
    <row r="90" spans="1:32" s="105" customFormat="1" ht="15.6" x14ac:dyDescent="0.3">
      <c r="A90" s="103"/>
      <c r="B90" s="103"/>
      <c r="C90" s="384" t="s">
        <v>257</v>
      </c>
      <c r="D90" s="384"/>
      <c r="E90" s="384"/>
      <c r="F90" s="384"/>
      <c r="G90" s="384"/>
      <c r="H90" s="385"/>
      <c r="I90" s="385"/>
      <c r="R90" s="102"/>
      <c r="S90" s="117"/>
      <c r="T90" s="103"/>
      <c r="U90" s="103"/>
      <c r="V90" s="279"/>
      <c r="W90" s="279"/>
      <c r="X90" s="104"/>
      <c r="Y90" s="104"/>
      <c r="Z90" s="104"/>
      <c r="AA90" s="104"/>
      <c r="AB90" s="104"/>
      <c r="AC90" s="104"/>
      <c r="AD90" s="104"/>
      <c r="AE90" s="104"/>
      <c r="AF90" s="279"/>
    </row>
    <row r="91" spans="1:32" s="105" customFormat="1" ht="15.6" x14ac:dyDescent="0.3">
      <c r="A91" s="103"/>
      <c r="B91" s="102" t="s">
        <v>135</v>
      </c>
      <c r="C91" s="386"/>
      <c r="D91" s="386"/>
      <c r="E91" s="387"/>
      <c r="F91" s="386"/>
      <c r="G91" s="103"/>
      <c r="M91" s="102" t="s">
        <v>135</v>
      </c>
      <c r="N91" s="103"/>
      <c r="O91" s="103"/>
      <c r="P91" s="102"/>
      <c r="Q91" s="102"/>
      <c r="R91" s="102"/>
      <c r="S91" s="117"/>
      <c r="T91" s="103"/>
      <c r="U91" s="103"/>
      <c r="V91" s="279"/>
      <c r="W91" s="279"/>
      <c r="X91" s="104"/>
      <c r="Y91" s="104"/>
      <c r="Z91" s="104"/>
      <c r="AA91" s="104"/>
      <c r="AB91" s="104"/>
      <c r="AC91" s="104"/>
      <c r="AD91" s="104"/>
      <c r="AE91" s="104"/>
      <c r="AF91" s="279"/>
    </row>
    <row r="92" spans="1:32" s="105" customFormat="1" ht="15.6" x14ac:dyDescent="0.3">
      <c r="A92" s="103"/>
      <c r="B92" s="102" t="s">
        <v>174</v>
      </c>
      <c r="C92" s="103"/>
      <c r="D92" s="103"/>
      <c r="E92" s="103" t="s">
        <v>202</v>
      </c>
      <c r="F92" s="103"/>
      <c r="G92" s="102"/>
      <c r="H92" s="103"/>
      <c r="I92" s="103"/>
      <c r="J92" s="103"/>
      <c r="M92" s="102" t="s">
        <v>182</v>
      </c>
      <c r="N92" s="103"/>
      <c r="O92" s="102"/>
      <c r="P92" s="102"/>
      <c r="Q92" s="102"/>
      <c r="R92" s="102"/>
      <c r="S92" s="117"/>
      <c r="T92" s="103"/>
      <c r="U92" s="103"/>
      <c r="V92" s="279"/>
      <c r="W92" s="279"/>
      <c r="X92" s="104"/>
      <c r="Y92" s="104"/>
      <c r="Z92" s="104"/>
      <c r="AA92" s="104"/>
      <c r="AB92" s="104"/>
      <c r="AC92" s="104"/>
      <c r="AD92" s="104"/>
      <c r="AE92" s="104"/>
      <c r="AF92" s="279"/>
    </row>
    <row r="93" spans="1:32" s="105" customFormat="1" ht="15.6" x14ac:dyDescent="0.3">
      <c r="A93" s="103"/>
      <c r="B93" s="103" t="s">
        <v>175</v>
      </c>
      <c r="C93" s="103"/>
      <c r="D93" s="103"/>
      <c r="E93" s="103"/>
      <c r="F93" s="103"/>
      <c r="G93" s="103"/>
      <c r="H93" s="103"/>
      <c r="I93" s="103"/>
      <c r="J93" s="103"/>
      <c r="M93" s="102" t="s">
        <v>183</v>
      </c>
      <c r="N93" s="103"/>
      <c r="O93" s="102"/>
      <c r="P93" s="102"/>
      <c r="Q93" s="102"/>
      <c r="R93" s="102"/>
      <c r="S93" s="117"/>
      <c r="T93" s="103"/>
      <c r="U93" s="103"/>
      <c r="V93" s="279"/>
      <c r="W93" s="279"/>
      <c r="X93" s="104"/>
      <c r="Y93" s="104"/>
      <c r="Z93" s="104"/>
      <c r="AA93" s="104"/>
      <c r="AB93" s="104"/>
      <c r="AC93" s="104"/>
      <c r="AD93" s="104"/>
      <c r="AE93" s="104"/>
      <c r="AF93" s="279"/>
    </row>
    <row r="94" spans="1:32" s="105" customFormat="1" ht="15.6" x14ac:dyDescent="0.3">
      <c r="A94" s="103"/>
      <c r="B94" s="103" t="s">
        <v>189</v>
      </c>
      <c r="C94" s="101"/>
      <c r="D94" s="101"/>
      <c r="E94" s="101"/>
      <c r="F94" s="103"/>
      <c r="G94" s="102"/>
      <c r="H94" s="103"/>
      <c r="I94" s="103"/>
      <c r="J94" s="103"/>
      <c r="M94" s="103" t="s">
        <v>203</v>
      </c>
      <c r="N94" s="103"/>
      <c r="O94" s="102"/>
      <c r="P94" s="102"/>
      <c r="Q94" s="102"/>
      <c r="R94" s="103"/>
      <c r="S94" s="280"/>
      <c r="T94" s="103"/>
      <c r="U94" s="103"/>
      <c r="V94" s="279"/>
      <c r="W94" s="279"/>
      <c r="X94" s="104"/>
      <c r="Y94" s="104"/>
      <c r="Z94" s="104"/>
      <c r="AA94" s="104"/>
      <c r="AB94" s="104"/>
      <c r="AC94" s="104"/>
      <c r="AD94" s="104"/>
      <c r="AE94" s="104"/>
      <c r="AF94" s="279"/>
    </row>
    <row r="95" spans="1:32" s="105" customFormat="1" ht="15.6" x14ac:dyDescent="0.3">
      <c r="A95" s="103"/>
      <c r="B95" s="386"/>
      <c r="C95" s="103"/>
      <c r="D95" s="103"/>
      <c r="E95" s="103"/>
      <c r="F95" s="103"/>
      <c r="G95" s="103"/>
      <c r="H95" s="103"/>
      <c r="I95" s="103"/>
      <c r="J95" s="103"/>
      <c r="M95" s="386"/>
      <c r="N95" s="384"/>
      <c r="O95" s="386"/>
      <c r="P95" s="103"/>
      <c r="Q95" s="103"/>
      <c r="R95" s="103"/>
      <c r="S95" s="101"/>
      <c r="T95" s="101"/>
      <c r="U95" s="103"/>
      <c r="V95" s="279"/>
      <c r="W95" s="279"/>
      <c r="X95" s="104"/>
      <c r="Y95" s="104"/>
      <c r="Z95" s="104"/>
      <c r="AA95" s="104"/>
      <c r="AB95" s="104"/>
      <c r="AC95" s="104"/>
      <c r="AD95" s="104"/>
      <c r="AE95" s="104"/>
      <c r="AF95" s="279"/>
    </row>
  </sheetData>
  <mergeCells count="48">
    <mergeCell ref="A62:B62"/>
    <mergeCell ref="A25:U25"/>
    <mergeCell ref="B27:B30"/>
    <mergeCell ref="C80:M80"/>
    <mergeCell ref="C81:M81"/>
    <mergeCell ref="C82:M82"/>
    <mergeCell ref="A73:B73"/>
    <mergeCell ref="A74:B74"/>
    <mergeCell ref="A75:B75"/>
    <mergeCell ref="C76:U76"/>
    <mergeCell ref="C78:M78"/>
    <mergeCell ref="C79:M79"/>
    <mergeCell ref="A63:U63"/>
    <mergeCell ref="B65:B72"/>
    <mergeCell ref="A31:B31"/>
    <mergeCell ref="A32:U32"/>
    <mergeCell ref="A33:U33"/>
    <mergeCell ref="R3:S3"/>
    <mergeCell ref="A9:U9"/>
    <mergeCell ref="X9:AE9"/>
    <mergeCell ref="A10:U10"/>
    <mergeCell ref="A24:B24"/>
    <mergeCell ref="H3:H7"/>
    <mergeCell ref="I3:L3"/>
    <mergeCell ref="M3:M7"/>
    <mergeCell ref="N3:O3"/>
    <mergeCell ref="P3:Q3"/>
    <mergeCell ref="N4:U4"/>
    <mergeCell ref="J5:J7"/>
    <mergeCell ref="K5:K7"/>
    <mergeCell ref="L5:L7"/>
    <mergeCell ref="N6:U6"/>
    <mergeCell ref="C88:H89"/>
    <mergeCell ref="A1:U1"/>
    <mergeCell ref="A2:A7"/>
    <mergeCell ref="B2:B7"/>
    <mergeCell ref="C2:F2"/>
    <mergeCell ref="G2:G7"/>
    <mergeCell ref="H2:M2"/>
    <mergeCell ref="N2:U2"/>
    <mergeCell ref="C3:C7"/>
    <mergeCell ref="D3:D7"/>
    <mergeCell ref="E3:F3"/>
    <mergeCell ref="T3:U3"/>
    <mergeCell ref="E4:E7"/>
    <mergeCell ref="F4:F7"/>
    <mergeCell ref="I4:I7"/>
    <mergeCell ref="J4:L4"/>
  </mergeCells>
  <printOptions horizontalCentered="1"/>
  <pageMargins left="0" right="0" top="0" bottom="0" header="0" footer="0"/>
  <pageSetup paperSize="9" scale="57" fitToHeight="2" orientation="landscape" r:id="rId1"/>
  <rowBreaks count="1" manualBreakCount="1">
    <brk id="42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Титул бакалавр СО</vt:lpstr>
      <vt:lpstr>бакалавр</vt:lpstr>
      <vt:lpstr>бакалавр!Область_друку</vt:lpstr>
      <vt:lpstr>'Титул бакалавр СО'!Область_друку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2026-08-05T09:33:19Z</cp:lastPrinted>
  <dcterms:created xsi:type="dcterms:W3CDTF">2020-04-16T07:18:29Z</dcterms:created>
  <dcterms:modified xsi:type="dcterms:W3CDTF">2026-08-08T10:30:01Z</dcterms:modified>
</cp:coreProperties>
</file>