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 tabRatio="500" activeTab="1"/>
  </bookViews>
  <sheets>
    <sheet name="Титулка ФМБ" sheetId="1" r:id="rId1"/>
    <sheet name="фаховий молодший бакалавр" sheetId="2" r:id="rId2"/>
    <sheet name="вибіркові" sheetId="3" r:id="rId3"/>
  </sheets>
  <definedNames>
    <definedName name="_xlnm.Print_Area" localSheetId="0">'Титулка ФМБ'!$A$1:$BI$46</definedName>
    <definedName name="_xlnm.Print_Area" localSheetId="1">'фаховий молодший бакалавр'!$A$1:$AB$88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65" i="2" l="1"/>
  <c r="T64" i="2"/>
  <c r="T63" i="2"/>
  <c r="T62" i="2"/>
  <c r="T61" i="2"/>
  <c r="AB60" i="2"/>
  <c r="AA60" i="2"/>
  <c r="Z60" i="2"/>
  <c r="Y60" i="2"/>
  <c r="X60" i="2"/>
  <c r="W60" i="2"/>
  <c r="F56" i="2"/>
  <c r="E56" i="2"/>
  <c r="D56" i="2"/>
  <c r="C56" i="2"/>
  <c r="C60" i="2" s="1"/>
  <c r="I55" i="2"/>
  <c r="H55" i="2"/>
  <c r="V55" i="2" s="1"/>
  <c r="I54" i="2"/>
  <c r="T54" i="2" s="1"/>
  <c r="H54" i="2"/>
  <c r="V54" i="2" s="1"/>
  <c r="M53" i="2"/>
  <c r="I53" i="2"/>
  <c r="T53" i="2" s="1"/>
  <c r="H53" i="2"/>
  <c r="V53" i="2" s="1"/>
  <c r="S52" i="2"/>
  <c r="R52" i="2"/>
  <c r="R56" i="2" s="1"/>
  <c r="Q52" i="2"/>
  <c r="P52" i="2"/>
  <c r="O52" i="2"/>
  <c r="N52" i="2"/>
  <c r="N56" i="2" s="1"/>
  <c r="L52" i="2"/>
  <c r="K52" i="2"/>
  <c r="J52" i="2"/>
  <c r="G52" i="2"/>
  <c r="S50" i="2"/>
  <c r="S56" i="2" s="1"/>
  <c r="R50" i="2"/>
  <c r="Q50" i="2"/>
  <c r="P50" i="2"/>
  <c r="P56" i="2" s="1"/>
  <c r="O50" i="2"/>
  <c r="O56" i="2" s="1"/>
  <c r="N50" i="2"/>
  <c r="L50" i="2"/>
  <c r="K50" i="2"/>
  <c r="K56" i="2" s="1"/>
  <c r="K60" i="2" s="1"/>
  <c r="J50" i="2"/>
  <c r="G50" i="2"/>
  <c r="H49" i="2"/>
  <c r="M49" i="2" s="1"/>
  <c r="U48" i="2"/>
  <c r="H48" i="2"/>
  <c r="M48" i="2" s="1"/>
  <c r="H47" i="2"/>
  <c r="M47" i="2" s="1"/>
  <c r="M46" i="2"/>
  <c r="H46" i="2"/>
  <c r="I45" i="2"/>
  <c r="H45" i="2"/>
  <c r="M45" i="2" s="1"/>
  <c r="V44" i="2"/>
  <c r="I44" i="2"/>
  <c r="M44" i="2" s="1"/>
  <c r="H44" i="2"/>
  <c r="U44" i="2" s="1"/>
  <c r="T43" i="2"/>
  <c r="I43" i="2"/>
  <c r="H43" i="2"/>
  <c r="M43" i="2" s="1"/>
  <c r="I42" i="2"/>
  <c r="T42" i="2" s="1"/>
  <c r="H42" i="2"/>
  <c r="U42" i="2" s="1"/>
  <c r="I41" i="2"/>
  <c r="H41" i="2"/>
  <c r="M41" i="2" s="1"/>
  <c r="V40" i="2"/>
  <c r="I40" i="2"/>
  <c r="M40" i="2" s="1"/>
  <c r="H40" i="2"/>
  <c r="U40" i="2" s="1"/>
  <c r="T39" i="2"/>
  <c r="I39" i="2"/>
  <c r="H39" i="2"/>
  <c r="M39" i="2" s="1"/>
  <c r="I38" i="2"/>
  <c r="T38" i="2" s="1"/>
  <c r="H38" i="2"/>
  <c r="U38" i="2" s="1"/>
  <c r="I37" i="2"/>
  <c r="H37" i="2"/>
  <c r="M37" i="2" s="1"/>
  <c r="V36" i="2"/>
  <c r="I36" i="2"/>
  <c r="M36" i="2" s="1"/>
  <c r="H36" i="2"/>
  <c r="U36" i="2" s="1"/>
  <c r="T35" i="2"/>
  <c r="I35" i="2"/>
  <c r="H35" i="2"/>
  <c r="M35" i="2" s="1"/>
  <c r="I34" i="2"/>
  <c r="M34" i="2" s="1"/>
  <c r="H34" i="2"/>
  <c r="U34" i="2" s="1"/>
  <c r="I33" i="2"/>
  <c r="H33" i="2"/>
  <c r="M33" i="2" s="1"/>
  <c r="V32" i="2"/>
  <c r="I32" i="2"/>
  <c r="T32" i="2" s="1"/>
  <c r="H32" i="2"/>
  <c r="U32" i="2" s="1"/>
  <c r="T31" i="2"/>
  <c r="I31" i="2"/>
  <c r="H31" i="2"/>
  <c r="M31" i="2" s="1"/>
  <c r="I30" i="2"/>
  <c r="M30" i="2" s="1"/>
  <c r="H30" i="2"/>
  <c r="U30" i="2" s="1"/>
  <c r="F27" i="2"/>
  <c r="F60" i="2" s="1"/>
  <c r="E27" i="2"/>
  <c r="D27" i="2"/>
  <c r="D60" i="2" s="1"/>
  <c r="C27" i="2"/>
  <c r="I26" i="2"/>
  <c r="T26" i="2" s="1"/>
  <c r="H26" i="2"/>
  <c r="U26" i="2" s="1"/>
  <c r="S25" i="2"/>
  <c r="R25" i="2"/>
  <c r="Q25" i="2"/>
  <c r="P25" i="2"/>
  <c r="O25" i="2"/>
  <c r="N25" i="2"/>
  <c r="L25" i="2"/>
  <c r="L27" i="2" s="1"/>
  <c r="K25" i="2"/>
  <c r="J25" i="2"/>
  <c r="G25" i="2"/>
  <c r="S23" i="2"/>
  <c r="R23" i="2"/>
  <c r="R27" i="2" s="1"/>
  <c r="Q23" i="2"/>
  <c r="P23" i="2"/>
  <c r="O23" i="2"/>
  <c r="N23" i="2"/>
  <c r="N27" i="2" s="1"/>
  <c r="L23" i="2"/>
  <c r="K23" i="2"/>
  <c r="K27" i="2" s="1"/>
  <c r="J23" i="2"/>
  <c r="G23" i="2"/>
  <c r="I22" i="2"/>
  <c r="H22" i="2"/>
  <c r="V22" i="2" s="1"/>
  <c r="T21" i="2"/>
  <c r="I20" i="2"/>
  <c r="T20" i="2" s="1"/>
  <c r="H20" i="2"/>
  <c r="V20" i="2" s="1"/>
  <c r="I19" i="2"/>
  <c r="T19" i="2" s="1"/>
  <c r="H19" i="2"/>
  <c r="V19" i="2" s="1"/>
  <c r="T18" i="2"/>
  <c r="I18" i="2"/>
  <c r="M18" i="2" s="1"/>
  <c r="H18" i="2"/>
  <c r="V18" i="2" s="1"/>
  <c r="I17" i="2"/>
  <c r="T17" i="2" s="1"/>
  <c r="H17" i="2"/>
  <c r="I16" i="2"/>
  <c r="T16" i="2" s="1"/>
  <c r="H16" i="2"/>
  <c r="V16" i="2" s="1"/>
  <c r="I15" i="2"/>
  <c r="T15" i="2" s="1"/>
  <c r="H15" i="2"/>
  <c r="T14" i="2"/>
  <c r="I14" i="2"/>
  <c r="M14" i="2" s="1"/>
  <c r="H14" i="2"/>
  <c r="V14" i="2" s="1"/>
  <c r="I13" i="2"/>
  <c r="T13" i="2" s="1"/>
  <c r="H13" i="2"/>
  <c r="V13" i="2" s="1"/>
  <c r="I12" i="2"/>
  <c r="I23" i="2" s="1"/>
  <c r="H12" i="2"/>
  <c r="V12" i="2" s="1"/>
  <c r="I11" i="2"/>
  <c r="T11" i="2" s="1"/>
  <c r="H11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O5" i="2"/>
  <c r="P5" i="2" s="1"/>
  <c r="BG36" i="1"/>
  <c r="BF36" i="1"/>
  <c r="BE36" i="1"/>
  <c r="BD36" i="1"/>
  <c r="BC36" i="1"/>
  <c r="BI35" i="1"/>
  <c r="BI34" i="1"/>
  <c r="BI33" i="1"/>
  <c r="BI36" i="1" s="1"/>
  <c r="H23" i="2" l="1"/>
  <c r="M12" i="2"/>
  <c r="M15" i="2"/>
  <c r="M16" i="2"/>
  <c r="M20" i="2"/>
  <c r="T22" i="2"/>
  <c r="J27" i="2"/>
  <c r="O27" i="2"/>
  <c r="O60" i="2" s="1"/>
  <c r="S27" i="2"/>
  <c r="P27" i="2"/>
  <c r="P60" i="2" s="1"/>
  <c r="E60" i="2"/>
  <c r="V30" i="2"/>
  <c r="V34" i="2"/>
  <c r="V38" i="2"/>
  <c r="V42" i="2"/>
  <c r="L56" i="2"/>
  <c r="L60" i="2" s="1"/>
  <c r="Q56" i="2"/>
  <c r="J56" i="2"/>
  <c r="T12" i="2"/>
  <c r="U22" i="2"/>
  <c r="T33" i="2"/>
  <c r="T37" i="2"/>
  <c r="T41" i="2"/>
  <c r="T45" i="2"/>
  <c r="G56" i="2"/>
  <c r="M55" i="2"/>
  <c r="M17" i="2"/>
  <c r="G27" i="2"/>
  <c r="Q27" i="2"/>
  <c r="H25" i="2"/>
  <c r="H27" i="2" s="1"/>
  <c r="T55" i="2"/>
  <c r="N60" i="2"/>
  <c r="R60" i="2"/>
  <c r="J60" i="2"/>
  <c r="S60" i="2"/>
  <c r="U11" i="2"/>
  <c r="U15" i="2"/>
  <c r="U17" i="2"/>
  <c r="BH36" i="1"/>
  <c r="V11" i="2"/>
  <c r="V15" i="2"/>
  <c r="V17" i="2"/>
  <c r="V26" i="2"/>
  <c r="M32" i="2"/>
  <c r="U33" i="2"/>
  <c r="M38" i="2"/>
  <c r="U39" i="2"/>
  <c r="M42" i="2"/>
  <c r="U43" i="2"/>
  <c r="H50" i="2"/>
  <c r="M11" i="2"/>
  <c r="U12" i="2"/>
  <c r="M13" i="2"/>
  <c r="U14" i="2"/>
  <c r="U16" i="2"/>
  <c r="U18" i="2"/>
  <c r="M19" i="2"/>
  <c r="U20" i="2"/>
  <c r="M26" i="2"/>
  <c r="M25" i="2" s="1"/>
  <c r="T30" i="2"/>
  <c r="V31" i="2"/>
  <c r="V33" i="2"/>
  <c r="T34" i="2"/>
  <c r="V35" i="2"/>
  <c r="T36" i="2"/>
  <c r="V37" i="2"/>
  <c r="V39" i="2"/>
  <c r="T40" i="2"/>
  <c r="V41" i="2"/>
  <c r="V43" i="2"/>
  <c r="T44" i="2"/>
  <c r="V45" i="2"/>
  <c r="I50" i="2"/>
  <c r="H52" i="2"/>
  <c r="H56" i="2" s="1"/>
  <c r="U53" i="2"/>
  <c r="M54" i="2"/>
  <c r="U55" i="2"/>
  <c r="U13" i="2"/>
  <c r="U19" i="2"/>
  <c r="U54" i="2"/>
  <c r="I25" i="2"/>
  <c r="I27" i="2" s="1"/>
  <c r="U31" i="2"/>
  <c r="U35" i="2"/>
  <c r="U37" i="2"/>
  <c r="U41" i="2"/>
  <c r="U45" i="2"/>
  <c r="I52" i="2"/>
  <c r="I56" i="2" s="1"/>
  <c r="Q60" i="2" l="1"/>
  <c r="H60" i="2"/>
  <c r="G60" i="2"/>
  <c r="M52" i="2"/>
  <c r="M56" i="2" s="1"/>
  <c r="M50" i="2"/>
  <c r="T60" i="2"/>
  <c r="I60" i="2"/>
  <c r="M27" i="2"/>
  <c r="M23" i="2"/>
  <c r="H57" i="2" l="1"/>
  <c r="H58" i="2"/>
  <c r="M60" i="2"/>
</calcChain>
</file>

<file path=xl/comments1.xml><?xml version="1.0" encoding="utf-8"?>
<comments xmlns="http://schemas.openxmlformats.org/spreadsheetml/2006/main">
  <authors>
    <author>Unknown Author</author>
  </authors>
  <commentList>
    <comment ref="A1" authorId="0" shapeId="0">
      <text>
        <r>
          <rPr>
            <sz val="10"/>
            <rFont val="Arial"/>
            <family val="2"/>
          </rPr>
          <t>ПРАВКИ (Claude): жовтий = підтверджене розміщення (без зміни значення); зелений = додане/виправлене значення; червоний+закреслення = видалене помилкове значення. Основи національного спротиву вже входила до підсумкових 180 кр., тому інші дисципліни 2 і 3 курсів не зменшувалися.</t>
        </r>
      </text>
    </comment>
    <comment ref="B21" authorId="0" shapeId="0">
      <text>
        <r>
          <rPr>
            <sz val="10"/>
            <rFont val="Arial"/>
            <family val="2"/>
          </rPr>
          <t>ОБ'ЄДНАНО з ОК 1.12 (яка мала лише 2 кредити — порушення вимоги мінімум 3 кредити/компонента). Разом дві дисципліни дають 4 кредити — вимога виконана, загальна сума кредитів плану не змінюється.</t>
        </r>
      </text>
    </comment>
    <comment ref="G21" authorId="0" shapeId="0">
      <text>
        <r>
          <rPr>
            <sz val="10"/>
            <rFont val="Arial"/>
            <family val="2"/>
          </rPr>
          <t>ОБ'ЄДНАНО з ОК 1.12 (яка мала лише 2 кредити — порушення вимоги мінімум 3 кредити/компонента). Разом дві дисципліни дають 4 кредити — вимога виконана, загальна сума кредитів плану не змінюється.</t>
        </r>
      </text>
    </comment>
    <comment ref="S21" authorId="0" shapeId="0">
      <text>
        <r>
          <rPr>
            <sz val="10"/>
            <rFont val="Arial"/>
            <family val="2"/>
          </rPr>
          <t>ОБ'ЄДНАНО з ОК 1.12 (яка мала лише 2 кредити — порушення вимоги мінімум 3 кредити/компонента). Разом дві дисципліни дають 4 кредити — вимога виконана, загальна сума кредитів плану не змінюється.</t>
        </r>
      </text>
    </comment>
    <comment ref="P22" authorId="0" shapeId="0">
      <text>
        <r>
          <rPr>
            <sz val="10"/>
            <rFont val="Arial"/>
            <family val="2"/>
          </rPr>
          <t>Основи національного спротиву: залишена в 3 семестрі (2 курс) — курси 2 і 3 ще не пройдені для набору 2025 р.</t>
        </r>
      </text>
    </comment>
  </commentList>
</comments>
</file>

<file path=xl/sharedStrings.xml><?xml version="1.0" encoding="utf-8"?>
<sst xmlns="http://schemas.openxmlformats.org/spreadsheetml/2006/main" count="530" uniqueCount="297">
  <si>
    <t>Відкритий міжнародний університет розвитку людини "Україна"</t>
  </si>
  <si>
    <t>Броварський фаховий коледж</t>
  </si>
  <si>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</si>
  <si>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</si>
  <si>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</si>
  <si>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</si>
  <si>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</si>
  <si>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</si>
  <si>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</si>
  <si>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</si>
  <si>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>від 24 квітня 2025 р.</t>
  </si>
  <si>
    <t>__________ Петро ТАЛАНЧУК</t>
  </si>
  <si>
    <t>підготовки фахового молодшого бакалавра (передвища освіта)</t>
  </si>
  <si>
    <t>протокол № 3</t>
  </si>
  <si>
    <t>24 квітня 2025 р.</t>
  </si>
  <si>
    <t>на основі повної загальної середньої освіти</t>
  </si>
  <si>
    <t>за освітньо-професійною програмою</t>
  </si>
  <si>
    <t>ДИЗАЙН</t>
  </si>
  <si>
    <t>Design</t>
  </si>
  <si>
    <t>ID 77892</t>
  </si>
  <si>
    <t>Галузь знань: B Культура, мистецтво та гуманітарні науки</t>
  </si>
  <si>
    <t>Освітньо-професійний ступінь: фаховий молодший бакалавр</t>
  </si>
  <si>
    <t>Спеціальність: В2 Дизайн</t>
  </si>
  <si>
    <t>Освітня кваліфікація: фаховий молодший бакалавр з дизайну</t>
  </si>
  <si>
    <t xml:space="preserve">                                                        </t>
  </si>
  <si>
    <t>Спеціалізація _____________________________________________</t>
  </si>
  <si>
    <t>Професійна кваліфікація _______________________________</t>
  </si>
  <si>
    <t xml:space="preserve">                                                                                                 </t>
  </si>
  <si>
    <t>Форма здобуття фахової передвищої освіти: денна, заочна</t>
  </si>
  <si>
    <t>Термін навчання: 2 роки 10 місяців</t>
  </si>
  <si>
    <t>Рік вступу: 2025-2026 н.р.</t>
  </si>
  <si>
    <t>На основі: повної загальної середньої освіти</t>
  </si>
  <si>
    <t>І . ГРАФІК ОСВІТНЬОГО ПРОЦЕСУ</t>
  </si>
  <si>
    <t>II. ЗВЕДЕНІ ДАНІ ПРО БЮДЖЕТ ЧАСУ, тижні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</si>
  <si>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</si>
  <si>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</si>
  <si>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</si>
  <si>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</si>
  <si>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</si>
  <si>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</si>
  <si>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</si>
  <si>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</si>
  <si>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</si>
  <si>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</si>
  <si>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</si>
  <si>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</si>
  <si>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</si>
  <si>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</si>
  <si>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</si>
  <si>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</si>
  <si>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</si>
  <si>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 здобувачів ФПО</t>
  </si>
  <si>
    <t>Канікули</t>
  </si>
  <si>
    <t>Всього тижнів у навчальному році</t>
  </si>
  <si>
    <t>І</t>
  </si>
  <si>
    <t xml:space="preserve">Т </t>
  </si>
  <si>
    <t xml:space="preserve">С </t>
  </si>
  <si>
    <t>С</t>
  </si>
  <si>
    <t xml:space="preserve">К </t>
  </si>
  <si>
    <t>П</t>
  </si>
  <si>
    <t xml:space="preserve">П </t>
  </si>
  <si>
    <t>Т</t>
  </si>
  <si>
    <t>ІІ</t>
  </si>
  <si>
    <t>ІІІ</t>
  </si>
  <si>
    <t>Д</t>
  </si>
  <si>
    <t>З</t>
  </si>
  <si>
    <t xml:space="preserve">ПОЗНАЧЕННЯ: </t>
  </si>
  <si>
    <t xml:space="preserve">– теоретичне навчання; </t>
  </si>
  <si>
    <t xml:space="preserve">– екзаменаційна сесія; </t>
  </si>
  <si>
    <t xml:space="preserve">– практика; </t>
  </si>
  <si>
    <t xml:space="preserve">– канікули; </t>
  </si>
  <si>
    <t xml:space="preserve">– підготовка кваліфікаційної
роботи; </t>
  </si>
  <si>
    <t>– захист кваліфікаційної роботи</t>
  </si>
  <si>
    <t>Всього</t>
  </si>
  <si>
    <t>ІІІ. ПРАКТИКА</t>
  </si>
  <si>
    <t>IV.  АТЕСТАЦІЯ</t>
  </si>
  <si>
    <t>Назва
 практики</t>
  </si>
  <si>
    <t>Семестр</t>
  </si>
  <si>
    <t>Тижні</t>
  </si>
  <si>
    <t>Назва навачальної дисципліни</t>
  </si>
  <si>
    <t>Форма атестації  (іспит, дипломний проєкт (робота))</t>
  </si>
  <si>
    <t>Навчальна (ознайомча)</t>
  </si>
  <si>
    <t>Кваліфікаційна робота</t>
  </si>
  <si>
    <t>Захист кваліфікаційної роботи</t>
  </si>
  <si>
    <t xml:space="preserve">Навчальна </t>
  </si>
  <si>
    <t>Навчальна (за фахом)</t>
  </si>
  <si>
    <t>V. ПЛАН ОСВІТНЬОГО ПРОЦЕСУ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</si>
  <si>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</si>
  <si>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</si>
  <si>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</si>
  <si>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</si>
  <si>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</si>
  <si>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</si>
  <si>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</si>
  <si>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</si>
  <si>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</si>
  <si>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</si>
  <si>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</si>
  <si>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</si>
  <si>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</si>
  <si>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IІ курс</t>
  </si>
  <si>
    <t>IІІ курс</t>
  </si>
  <si>
    <t>роботи</t>
  </si>
  <si>
    <t>розрахункові 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</si>
  <si>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</si>
  <si>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</si>
  <si>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</si>
  <si>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</si>
  <si>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</si>
  <si>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</si>
  <si>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</si>
  <si>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</si>
  <si>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</si>
  <si>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1 сем</t>
  </si>
  <si>
    <t>2 сем</t>
  </si>
  <si>
    <t>3 сем</t>
  </si>
  <si>
    <t>4 сем</t>
  </si>
  <si>
    <t>5 сем</t>
  </si>
  <si>
    <t>6 сем</t>
  </si>
  <si>
    <t>ОК 1.1</t>
  </si>
  <si>
    <t>Основи навчання студентів (самоуправління навчанням)</t>
  </si>
  <si>
    <t>ОК 1.2</t>
  </si>
  <si>
    <t>Охорона праці, безпека життєдіяльності та цивільний захист</t>
  </si>
  <si>
    <t>ОК 1.3</t>
  </si>
  <si>
    <t>Українська мова (за професійним спрямуванням)</t>
  </si>
  <si>
    <t>ОК 1.4</t>
  </si>
  <si>
    <t>Фізична культура (Фізичне виховання. Основи здорового способу життя. Психологія стресу і стресостійкості особистості)</t>
  </si>
  <si>
    <t>ОК 1.5</t>
  </si>
  <si>
    <t>Інформаційні технології</t>
  </si>
  <si>
    <t>ОК 1.6</t>
  </si>
  <si>
    <t>Україна в контексті світового розвитку</t>
  </si>
  <si>
    <t>ОК 1.7</t>
  </si>
  <si>
    <t>Інклюзивне суспільство та універсальний дизайн</t>
  </si>
  <si>
    <t xml:space="preserve"> </t>
  </si>
  <si>
    <t>ОК 1.8</t>
  </si>
  <si>
    <t>Ефективна комунікація</t>
  </si>
  <si>
    <t>ОК 1.9</t>
  </si>
  <si>
    <t>Іноземна мова (за професійним спрямуванням)</t>
  </si>
  <si>
    <t>ОК 1.10</t>
  </si>
  <si>
    <t>Права людини та верховенство права в сучасних реаліях</t>
  </si>
  <si>
    <t>ОК 1.11</t>
  </si>
  <si>
    <t>Основи менеджменту, підприємницької діяльності та успішного працевлаштування за фахом</t>
  </si>
  <si>
    <t>Основи національного спротиву</t>
  </si>
  <si>
    <t>18*</t>
  </si>
  <si>
    <t>Всього ОК за циклом загальної підготовки</t>
  </si>
  <si>
    <t>1.2. Вибіркові компоненти освітньої програми</t>
  </si>
  <si>
    <t>`</t>
  </si>
  <si>
    <t>Всього ВК за циклом загальної підготовки</t>
  </si>
  <si>
    <t>ВК 1.1</t>
  </si>
  <si>
    <t>Дисципліни вільного вибору студентів із загальноуніверситетського переліку дисциплін:</t>
  </si>
  <si>
    <t>Всього за циклом загальної підготовки</t>
  </si>
  <si>
    <t xml:space="preserve">ІІ. ЦИКЛ ПРОФЕСІЙНОЇ ПІДГОТОВКИ </t>
  </si>
  <si>
    <t>2.1. Обов'язкові компоненти освітньої програми</t>
  </si>
  <si>
    <t>ОК 2.1</t>
  </si>
  <si>
    <t>Вступ до фаху та студентська наука</t>
  </si>
  <si>
    <t>ОК 2.2</t>
  </si>
  <si>
    <t>Історія мистецтва та дизайну</t>
  </si>
  <si>
    <t>ОК 2.3</t>
  </si>
  <si>
    <t>Нарисна геометрія та перспектива</t>
  </si>
  <si>
    <t>ОК 2.4</t>
  </si>
  <si>
    <t>Рисунок</t>
  </si>
  <si>
    <t>ОК 2.5</t>
  </si>
  <si>
    <t>Живопис</t>
  </si>
  <si>
    <t>ОК 2.6</t>
  </si>
  <si>
    <t>Комп'ютерні технології в графічному дизайні</t>
  </si>
  <si>
    <t>ОК 2.7</t>
  </si>
  <si>
    <t>Комп'ютерні технології в дизайні інтер'єру</t>
  </si>
  <si>
    <t>ОК 2.8</t>
  </si>
  <si>
    <t>Візуалізація текстової та графічної інформації</t>
  </si>
  <si>
    <t>ОК 2.9</t>
  </si>
  <si>
    <t>Основи композиції та формоутворення</t>
  </si>
  <si>
    <t>ОК 2.10</t>
  </si>
  <si>
    <t xml:space="preserve">Макетування і моделювання </t>
  </si>
  <si>
    <t>ОК 2.11</t>
  </si>
  <si>
    <t>Технології створення об'єктів графічного дизайну</t>
  </si>
  <si>
    <t>ОК 2.12</t>
  </si>
  <si>
    <t>Технології створення об'єктів дизайну інтер'єру</t>
  </si>
  <si>
    <t>ОК 2.13</t>
  </si>
  <si>
    <t>Дизайн-проєкт</t>
  </si>
  <si>
    <t>ОК 2.14</t>
  </si>
  <si>
    <t>Матеріалознавство в дизайні з основами екології</t>
  </si>
  <si>
    <t>ОК 2.15</t>
  </si>
  <si>
    <t>Правове забезпечення дизайнерської діяльності та авторське право</t>
  </si>
  <si>
    <t>ОК 2.16</t>
  </si>
  <si>
    <t>Управління якістю в дизайні</t>
  </si>
  <si>
    <t>ПР 1</t>
  </si>
  <si>
    <t xml:space="preserve">Навчальна (ознайомча) практика </t>
  </si>
  <si>
    <t>ПР 2</t>
  </si>
  <si>
    <t xml:space="preserve">Навчальна практика </t>
  </si>
  <si>
    <t>ПР 3</t>
  </si>
  <si>
    <t xml:space="preserve">Навчальна (за фахом) практика </t>
  </si>
  <si>
    <t>Всього ОК за циклом професійної підготовки</t>
  </si>
  <si>
    <t>2.2. Вибіркові компоненти освітньої програми</t>
  </si>
  <si>
    <t>Всього ВК за циклом професійної підготовки</t>
  </si>
  <si>
    <t>ВК 2.1</t>
  </si>
  <si>
    <t>Дисципліни вільного вибору студентів із переліку циклу професійної підготовки</t>
  </si>
  <si>
    <t>ВК 2.2</t>
  </si>
  <si>
    <t>ВК 2.3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</si>
  <si>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</si>
  <si>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</si>
  <si>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</si>
  <si>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ЗАГАЛЬНА КІЛЬКІСТЬ</t>
  </si>
  <si>
    <t xml:space="preserve">Рекомендована кількість годин на тиждень </t>
  </si>
  <si>
    <t>Кількість екзаменів</t>
  </si>
  <si>
    <t>дисциплін</t>
  </si>
  <si>
    <t>Кількість заліків</t>
  </si>
  <si>
    <t>Кількість курсових проєктів</t>
  </si>
  <si>
    <t>Кількість курсових робіт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</si>
  <si>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</si>
  <si>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</si>
  <si>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</si>
  <si>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</si>
  <si>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</si>
  <si>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Лекційна аудиторія</t>
  </si>
  <si>
    <t>Навчальна майстерня моделювання</t>
  </si>
  <si>
    <t>Кабінет загальних дисциплін</t>
  </si>
  <si>
    <t>Кабінет рисунку та живопису</t>
  </si>
  <si>
    <t>Кабінет проєктування, основ композиції</t>
  </si>
  <si>
    <t>Кабінет технології  матеріалознавства</t>
  </si>
  <si>
    <t>Комп'юторний клас</t>
  </si>
  <si>
    <t>Кабінет реквізитного фонду</t>
  </si>
  <si>
    <t>ПОГОДЖЕНО</t>
  </si>
  <si>
    <t xml:space="preserve">Директор </t>
  </si>
  <si>
    <t>Проректор з освітньої</t>
  </si>
  <si>
    <t>Броварського фахового коледжу</t>
  </si>
  <si>
    <t>Голова Науково-методичного об'єднання</t>
  </si>
  <si>
    <t>діяльності</t>
  </si>
  <si>
    <t>______________ Олександра ГРАЖЕВСЬКА</t>
  </si>
  <si>
    <t>з дизайну</t>
  </si>
  <si>
    <t>___________ Оксана КОЛЯДА</t>
  </si>
  <si>
    <t>"__" ________ 2025 року</t>
  </si>
  <si>
    <t xml:space="preserve">______________ </t>
  </si>
  <si>
    <t>"___" __________2025 року</t>
  </si>
  <si>
    <t>"___" _____ 2025 року</t>
  </si>
  <si>
    <t>Голова циклової комісії</t>
  </si>
  <si>
    <t>Начальник відділу методичної роботи</t>
  </si>
  <si>
    <t>дизайну та загальних дисциплін</t>
  </si>
  <si>
    <t>______________ Ольга ГЕРВАС</t>
  </si>
  <si>
    <t>______________ Вікторія БАУЛА</t>
  </si>
  <si>
    <t>"__" _______ 2025 року</t>
  </si>
  <si>
    <t>"__" _________ 2025 року</t>
  </si>
  <si>
    <t>Додаток 1</t>
  </si>
  <si>
    <t>Дисципліни вільного вибору студентів із загальноуніверситетського переліку дисциплін</t>
  </si>
  <si>
    <t>Форма контролю</t>
  </si>
  <si>
    <t>Кафедра/циклова комісія</t>
  </si>
  <si>
    <t>Навчально-виховний підрозділ</t>
  </si>
  <si>
    <t>Форма навчання</t>
  </si>
  <si>
    <t>Назва електронного курсу (з посиланням на курс дисципліни на платформі Moodle)</t>
  </si>
  <si>
    <t>Посилання на анотацію дисципліни</t>
  </si>
  <si>
    <t>Викладач ПІБ (з посиланням на особисту сторінку, якщо є)</t>
  </si>
  <si>
    <t>Дисципліни загального циклу</t>
  </si>
  <si>
    <t>Трудове право</t>
  </si>
  <si>
    <t>з</t>
  </si>
  <si>
    <t>Циклова комісія дизайну та загальних дисцип</t>
  </si>
  <si>
    <t>br</t>
  </si>
  <si>
    <t xml:space="preserve">очна, заочна </t>
  </si>
  <si>
    <t>https://vo.uu.edu.ua/course/view.php?id=16895</t>
  </si>
  <si>
    <t>Власик А.Г.</t>
  </si>
  <si>
    <t>Господарське  право</t>
  </si>
  <si>
    <t>https://vo.uu.edu.ua/course/view.php?id=23436</t>
  </si>
  <si>
    <t>Адміністративне право</t>
  </si>
  <si>
    <t xml:space="preserve">https://vo.uu.edu.ua/course/view.php?id=23437 </t>
  </si>
  <si>
    <t>Дисципліни професійного циклу</t>
  </si>
  <si>
    <t>Матеріалознавство</t>
  </si>
  <si>
    <t> https://ab.uu.edu.ua/edu-discipline/materialoznavstvo</t>
  </si>
  <si>
    <t>Гервас О.Г.</t>
  </si>
  <si>
    <t>Технічна естетика</t>
  </si>
  <si>
    <t>https://vo.uu.edu.ua/course/view.php?id=23427</t>
  </si>
  <si>
    <t xml:space="preserve">https://ab.uu.edu.ua/edu-discipline/tehnichna_estetika </t>
  </si>
  <si>
    <t>Технічний рисунок</t>
  </si>
  <si>
    <t>https://vo.uu.edu.ua/course/view.php?id=23428</t>
  </si>
  <si>
    <t> https://ab.uu.edu.ua/edu-discipline/tekhnichnii_risunok</t>
  </si>
  <si>
    <t>Естетика реклами</t>
  </si>
  <si>
    <t>https://vo.uu.edu.ua/course/view.php?id=18525</t>
  </si>
  <si>
    <t> https://ab.uu.edu.ua/edu-discipline/estetika_reclami</t>
  </si>
  <si>
    <t>Рекламні технології в дизайні</t>
  </si>
  <si>
    <t>https://vo.uu.edu.ua/course/view.php?id=23431</t>
  </si>
  <si>
    <t> https://ab.uu.edu.ua/edu-discipline/reclamni_tehnologii_v_dizayni</t>
  </si>
  <si>
    <t>Маркетинг і дизайн</t>
  </si>
  <si>
    <t>https://vo.uu.edu.ua/course/view.php?id=23432</t>
  </si>
  <si>
    <t xml:space="preserve">https://ab.uu.edu.ua/edu-discipline/marketing_i_dizayn </t>
  </si>
  <si>
    <t>Інформаційна культура фахівця</t>
  </si>
  <si>
    <t>https://vo.uu.edu.ua/course/view.php?id=23433</t>
  </si>
  <si>
    <t> https://ab.uu.edu.ua/edu-discipline/informatsiina_kultura_fakhivtsya</t>
  </si>
  <si>
    <t>Сучасні комунікаційні технології та нові засоби масової інформації</t>
  </si>
  <si>
    <t>https://vo.uu.edu.ua/course/view.php?id=23434</t>
  </si>
  <si>
    <t> https://ab.uu.edu.ua/edu-discipline/suchasni_comumicatsiyni_tehnologii_ta_novi_zmi</t>
  </si>
  <si>
    <t>Теорія масової інформації</t>
  </si>
  <si>
    <t>https://vo.uu.edu.ua/course/view.php?id=23435</t>
  </si>
  <si>
    <t> https://ab.uu.edu.ua/edu-discipline/teoriya_masovoyi_informatsiyi</t>
  </si>
  <si>
    <t>Директор Броварського фахового коледжу</t>
  </si>
  <si>
    <t>Голова циклової комісії дизайну та загальних дисциплін</t>
  </si>
  <si>
    <t>Броварського фахового коледжу Університету "Україна"</t>
  </si>
  <si>
    <t>______________Олександра ГРАЖЕВСЬКА</t>
  </si>
  <si>
    <t>14 квітня 2025р.</t>
  </si>
  <si>
    <t>31 березня 2025р.</t>
  </si>
  <si>
    <t>ОК 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</si>
</sst>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1.&quot;00"/>
    <numFmt numFmtId="165" formatCode="0.0"/>
    <numFmt numFmtId="166" formatCode="0.0%"/>
  </numFmts>
  <fonts count="50" x14ac:knownFonts="1"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u/>
      <sz val="14"/>
      <color rgb="FF0000FF"/>
      <name val="Arial Cyr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2"/>
      <name val="Arial Cyr"/>
      <charset val="204"/>
    </font>
    <font>
      <sz val="8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trike/>
      <sz val="11"/>
      <color rgb="FF9C0006"/>
      <name val="Cambria"/>
      <charset val="1"/>
    </font>
    <font>
      <sz val="12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336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1"/>
    </font>
    <font>
      <sz val="10"/>
      <name val="Arial"/>
      <family val="2"/>
    </font>
    <font>
      <b/>
      <i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u/>
      <sz val="11"/>
      <color rgb="FF0066CC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1"/>
      <color rgb="FFFF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C6EFCE"/>
        <bgColor rgb="FFCCFFFF"/>
      </patternFill>
    </fill>
    <fill>
      <patternFill patternType="solid">
        <fgColor rgb="FFFFC7CE"/>
        <bgColor rgb="FFFFEB9C"/>
      </patternFill>
    </fill>
    <fill>
      <patternFill patternType="solid">
        <fgColor rgb="FFFFFFFF"/>
        <bgColor rgb="FFFFFFCC"/>
      </patternFill>
    </fill>
    <fill>
      <patternFill patternType="solid">
        <fgColor rgb="FFFFEB9C"/>
        <bgColor rgb="FFFFFFCC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FFFFFF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/>
    <xf numFmtId="9" fontId="2" fillId="0" borderId="0"/>
    <xf numFmtId="0" fontId="3" fillId="0" borderId="0">
      <alignment vertical="top"/>
      <protection locked="0"/>
    </xf>
    <xf numFmtId="0" fontId="49" fillId="0" borderId="0"/>
    <xf numFmtId="0" fontId="4" fillId="0" borderId="0"/>
    <xf numFmtId="0" fontId="49" fillId="0" borderId="0"/>
    <xf numFmtId="0" fontId="1" fillId="0" borderId="0"/>
    <xf numFmtId="0" fontId="2" fillId="0" borderId="0"/>
    <xf numFmtId="0" fontId="2" fillId="0" borderId="0"/>
  </cellStyleXfs>
  <cellXfs count="46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10" fillId="0" borderId="0" xfId="0" applyFont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8" fillId="0" borderId="0" xfId="0" applyFont="1" applyAlignment="1"/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9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4" fillId="0" borderId="5" xfId="0" applyFont="1" applyBorder="1" applyAlignment="1">
      <alignment horizontal="center" vertical="center"/>
    </xf>
    <xf numFmtId="0" fontId="24" fillId="0" borderId="0" xfId="0" applyFont="1" applyAlignment="1"/>
    <xf numFmtId="0" fontId="24" fillId="0" borderId="0" xfId="0" applyFont="1" applyAlignment="1">
      <alignment horizontal="center"/>
    </xf>
    <xf numFmtId="0" fontId="19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6" fillId="0" borderId="0" xfId="0" applyFont="1" applyAlignment="1"/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/>
    <xf numFmtId="0" fontId="22" fillId="0" borderId="0" xfId="0" applyFont="1" applyAlignment="1"/>
    <xf numFmtId="0" fontId="19" fillId="0" borderId="0" xfId="0" applyFont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2" fontId="13" fillId="0" borderId="26" xfId="0" applyNumberFormat="1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1" fontId="13" fillId="0" borderId="16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1" fontId="13" fillId="0" borderId="13" xfId="0" applyNumberFormat="1" applyFont="1" applyBorder="1" applyAlignment="1" applyProtection="1">
      <alignment horizontal="center" vertical="center"/>
      <protection locked="0"/>
    </xf>
    <xf numFmtId="1" fontId="13" fillId="0" borderId="25" xfId="0" applyNumberFormat="1" applyFont="1" applyBorder="1" applyAlignment="1" applyProtection="1">
      <alignment horizontal="center" vertical="center"/>
      <protection locked="0"/>
    </xf>
    <xf numFmtId="1" fontId="13" fillId="0" borderId="42" xfId="0" applyNumberFormat="1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9" fontId="13" fillId="0" borderId="0" xfId="0" applyNumberFormat="1" applyFont="1" applyAlignment="1">
      <alignment vertical="center"/>
    </xf>
    <xf numFmtId="1" fontId="13" fillId="0" borderId="0" xfId="0" applyNumberFormat="1" applyFont="1" applyAlignment="1">
      <alignment vertical="center"/>
    </xf>
    <xf numFmtId="2" fontId="13" fillId="0" borderId="48" xfId="0" applyNumberFormat="1" applyFont="1" applyBorder="1" applyAlignment="1" applyProtection="1">
      <alignment horizontal="center" vertical="center" wrapText="1"/>
      <protection locked="0"/>
    </xf>
    <xf numFmtId="0" fontId="13" fillId="0" borderId="49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1" fontId="13" fillId="0" borderId="51" xfId="0" applyNumberFormat="1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8" fillId="0" borderId="51" xfId="0" applyFont="1" applyBorder="1" applyAlignment="1" applyProtection="1">
      <alignment horizontal="center" vertical="center"/>
      <protection locked="0"/>
    </xf>
    <xf numFmtId="1" fontId="13" fillId="0" borderId="5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1" fontId="13" fillId="0" borderId="49" xfId="0" applyNumberFormat="1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1" fontId="13" fillId="0" borderId="29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 applyProtection="1">
      <alignment horizontal="center" vertical="center"/>
      <protection locked="0"/>
    </xf>
    <xf numFmtId="1" fontId="13" fillId="0" borderId="30" xfId="0" applyNumberFormat="1" applyFont="1" applyBorder="1" applyAlignment="1" applyProtection="1">
      <alignment horizontal="center" vertical="center"/>
      <protection locked="0"/>
    </xf>
    <xf numFmtId="1" fontId="13" fillId="0" borderId="43" xfId="0" applyNumberFormat="1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vertical="center" wrapText="1"/>
      <protection locked="0"/>
    </xf>
    <xf numFmtId="0" fontId="8" fillId="0" borderId="49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29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4" xfId="0" applyFont="1" applyBorder="1" applyAlignment="1" applyProtection="1">
      <alignment horizontal="center" vertical="center"/>
      <protection locked="0"/>
    </xf>
    <xf numFmtId="0" fontId="29" fillId="0" borderId="43" xfId="0" applyFont="1" applyBorder="1" applyAlignment="1" applyProtection="1">
      <alignment horizontal="center" vertical="center"/>
      <protection locked="0"/>
    </xf>
    <xf numFmtId="1" fontId="30" fillId="0" borderId="29" xfId="0" applyNumberFormat="1" applyFont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/>
    </xf>
    <xf numFmtId="1" fontId="30" fillId="0" borderId="1" xfId="0" applyNumberFormat="1" applyFont="1" applyBorder="1" applyAlignment="1" applyProtection="1">
      <alignment horizontal="center" vertical="center"/>
      <protection locked="0"/>
    </xf>
    <xf numFmtId="1" fontId="30" fillId="0" borderId="30" xfId="0" applyNumberFormat="1" applyFont="1" applyBorder="1" applyAlignment="1" applyProtection="1">
      <alignment horizontal="center" vertical="center"/>
      <protection locked="0"/>
    </xf>
    <xf numFmtId="1" fontId="30" fillId="0" borderId="43" xfId="0" applyNumberFormat="1" applyFont="1" applyBorder="1" applyAlignment="1" applyProtection="1">
      <alignment horizontal="center" vertical="center"/>
      <protection locked="0"/>
    </xf>
    <xf numFmtId="0" fontId="30" fillId="0" borderId="29" xfId="0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0" fontId="30" fillId="0" borderId="30" xfId="0" applyFont="1" applyBorder="1" applyAlignment="1" applyProtection="1">
      <alignment horizontal="center" vertical="center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29" fillId="3" borderId="51" xfId="0" applyFont="1" applyFill="1" applyBorder="1" applyAlignment="1" applyProtection="1">
      <alignment horizontal="center" vertical="center"/>
      <protection locked="0"/>
    </xf>
    <xf numFmtId="1" fontId="13" fillId="3" borderId="50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1" fontId="13" fillId="3" borderId="45" xfId="0" applyNumberFormat="1" applyFont="1" applyFill="1" applyBorder="1" applyAlignment="1" applyProtection="1">
      <alignment horizontal="center" vertical="center"/>
      <protection locked="0"/>
    </xf>
    <xf numFmtId="0" fontId="30" fillId="3" borderId="53" xfId="0" applyFont="1" applyFill="1" applyBorder="1" applyAlignment="1" applyProtection="1">
      <alignment horizontal="center" vertical="center"/>
      <protection locked="0"/>
    </xf>
    <xf numFmtId="1" fontId="13" fillId="3" borderId="0" xfId="0" applyNumberFormat="1" applyFont="1" applyFill="1" applyAlignment="1">
      <alignment vertical="center"/>
    </xf>
    <xf numFmtId="0" fontId="31" fillId="4" borderId="1" xfId="0" applyFont="1" applyFill="1" applyBorder="1" applyAlignment="1">
      <alignment horizontal="center" vertical="center"/>
    </xf>
    <xf numFmtId="2" fontId="30" fillId="0" borderId="48" xfId="0" applyNumberFormat="1" applyFont="1" applyBorder="1" applyAlignment="1" applyProtection="1">
      <alignment horizontal="center" vertical="center" wrapText="1"/>
      <protection locked="0"/>
    </xf>
    <xf numFmtId="0" fontId="30" fillId="0" borderId="27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" fontId="30" fillId="0" borderId="55" xfId="0" applyNumberFormat="1" applyFont="1" applyBorder="1" applyAlignment="1" applyProtection="1">
      <alignment horizontal="center" vertical="center"/>
      <protection locked="0"/>
    </xf>
    <xf numFmtId="1" fontId="30" fillId="0" borderId="0" xfId="0" applyNumberFormat="1" applyFont="1" applyAlignment="1" applyProtection="1">
      <alignment horizontal="center" vertical="center"/>
      <protection locked="0"/>
    </xf>
    <xf numFmtId="1" fontId="30" fillId="5" borderId="43" xfId="0" applyNumberFormat="1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9" fontId="30" fillId="0" borderId="0" xfId="0" applyNumberFormat="1" applyFont="1" applyAlignment="1">
      <alignment vertical="center"/>
    </xf>
    <xf numFmtId="1" fontId="30" fillId="0" borderId="0" xfId="0" applyNumberFormat="1" applyFont="1" applyAlignment="1">
      <alignment vertical="center"/>
    </xf>
    <xf numFmtId="0" fontId="30" fillId="3" borderId="1" xfId="0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8" fillId="0" borderId="5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" fontId="8" fillId="0" borderId="41" xfId="0" applyNumberFormat="1" applyFont="1" applyBorder="1" applyAlignment="1">
      <alignment horizontal="center" vertical="center"/>
    </xf>
    <xf numFmtId="1" fontId="8" fillId="0" borderId="57" xfId="0" applyNumberFormat="1" applyFont="1" applyBorder="1" applyAlignment="1">
      <alignment horizontal="center" vertical="center"/>
    </xf>
    <xf numFmtId="1" fontId="8" fillId="0" borderId="56" xfId="0" applyNumberFormat="1" applyFont="1" applyBorder="1" applyAlignment="1">
      <alignment horizontal="center" vertical="center"/>
    </xf>
    <xf numFmtId="1" fontId="8" fillId="0" borderId="58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164" fontId="8" fillId="0" borderId="37" xfId="0" applyNumberFormat="1" applyFont="1" applyBorder="1" applyAlignment="1">
      <alignment horizontal="center" vertical="center"/>
    </xf>
    <xf numFmtId="0" fontId="8" fillId="0" borderId="56" xfId="0" applyFont="1" applyBorder="1" applyAlignment="1" applyProtection="1">
      <alignment horizontal="right" vertical="center" wrapText="1"/>
      <protection locked="0"/>
    </xf>
    <xf numFmtId="1" fontId="8" fillId="0" borderId="38" xfId="0" applyNumberFormat="1" applyFont="1" applyBorder="1" applyAlignment="1">
      <alignment horizontal="center" vertical="center"/>
    </xf>
    <xf numFmtId="1" fontId="8" fillId="0" borderId="37" xfId="0" applyNumberFormat="1" applyFont="1" applyBorder="1" applyAlignment="1">
      <alignment horizontal="center" vertical="center"/>
    </xf>
    <xf numFmtId="1" fontId="8" fillId="0" borderId="59" xfId="0" applyNumberFormat="1" applyFont="1" applyBorder="1" applyAlignment="1">
      <alignment horizontal="center" vertical="center"/>
    </xf>
    <xf numFmtId="165" fontId="8" fillId="0" borderId="56" xfId="0" applyNumberFormat="1" applyFont="1" applyBorder="1" applyAlignment="1">
      <alignment horizontal="center" vertical="center"/>
    </xf>
    <xf numFmtId="2" fontId="13" fillId="0" borderId="60" xfId="0" applyNumberFormat="1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center" vertical="center" wrapText="1"/>
      <protection locked="0"/>
    </xf>
    <xf numFmtId="0" fontId="8" fillId="0" borderId="61" xfId="0" applyFont="1" applyBorder="1" applyAlignment="1">
      <alignment horizontal="center" vertical="center"/>
    </xf>
    <xf numFmtId="0" fontId="13" fillId="0" borderId="61" xfId="0" applyFont="1" applyBorder="1" applyAlignment="1" applyProtection="1">
      <alignment horizontal="center" vertical="center"/>
      <protection locked="0"/>
    </xf>
    <xf numFmtId="0" fontId="8" fillId="0" borderId="62" xfId="0" applyFont="1" applyBorder="1" applyAlignment="1">
      <alignment horizontal="center" vertical="center"/>
    </xf>
    <xf numFmtId="1" fontId="8" fillId="0" borderId="47" xfId="0" applyNumberFormat="1" applyFont="1" applyBorder="1" applyAlignment="1">
      <alignment horizontal="center" vertical="center"/>
    </xf>
    <xf numFmtId="1" fontId="13" fillId="0" borderId="60" xfId="0" applyNumberFormat="1" applyFont="1" applyBorder="1" applyAlignment="1">
      <alignment horizontal="center" vertical="center"/>
    </xf>
    <xf numFmtId="1" fontId="8" fillId="0" borderId="61" xfId="0" applyNumberFormat="1" applyFont="1" applyBorder="1" applyAlignment="1">
      <alignment horizontal="center" vertical="center"/>
    </xf>
    <xf numFmtId="1" fontId="13" fillId="0" borderId="61" xfId="0" applyNumberFormat="1" applyFont="1" applyBorder="1" applyAlignment="1">
      <alignment horizontal="center" vertical="center"/>
    </xf>
    <xf numFmtId="1" fontId="13" fillId="0" borderId="62" xfId="0" applyNumberFormat="1" applyFont="1" applyBorder="1" applyAlignment="1">
      <alignment horizontal="center" vertical="center"/>
    </xf>
    <xf numFmtId="1" fontId="13" fillId="0" borderId="47" xfId="0" applyNumberFormat="1" applyFont="1" applyBorder="1" applyAlignment="1">
      <alignment horizontal="center" vertical="center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8" fillId="0" borderId="63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" fontId="8" fillId="0" borderId="6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54" xfId="0" applyFont="1" applyBorder="1" applyAlignment="1">
      <alignment vertical="center" wrapText="1"/>
    </xf>
    <xf numFmtId="0" fontId="13" fillId="0" borderId="5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5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39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9" fontId="8" fillId="0" borderId="59" xfId="0" applyNumberFormat="1" applyFont="1" applyBorder="1" applyAlignment="1">
      <alignment horizontal="center" vertical="center"/>
    </xf>
    <xf numFmtId="166" fontId="8" fillId="0" borderId="11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1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6" fillId="0" borderId="1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30" xfId="0" applyFont="1" applyBorder="1" applyAlignment="1">
      <alignment vertical="center"/>
    </xf>
    <xf numFmtId="1" fontId="35" fillId="0" borderId="0" xfId="0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30" xfId="0" applyFont="1" applyBorder="1" applyAlignment="1">
      <alignment wrapText="1"/>
    </xf>
    <xf numFmtId="0" fontId="2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1" fontId="28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5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49" fontId="13" fillId="0" borderId="1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24" fillId="0" borderId="44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43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1" fillId="0" borderId="4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textRotation="90" wrapText="1"/>
    </xf>
    <xf numFmtId="0" fontId="19" fillId="0" borderId="0" xfId="0" applyFont="1" applyBorder="1" applyAlignment="1">
      <alignment horizontal="center" vertical="center" textRotation="90"/>
    </xf>
    <xf numFmtId="0" fontId="19" fillId="0" borderId="5" xfId="0" applyFont="1" applyBorder="1" applyAlignment="1">
      <alignment horizontal="center" vertical="center" textRotation="90" wrapText="1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/>
    </xf>
    <xf numFmtId="0" fontId="25" fillId="0" borderId="4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 wrapText="1"/>
    </xf>
    <xf numFmtId="0" fontId="5" fillId="0" borderId="43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4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textRotation="90" wrapText="1"/>
    </xf>
    <xf numFmtId="0" fontId="23" fillId="0" borderId="30" xfId="0" applyFont="1" applyBorder="1" applyAlignment="1">
      <alignment horizontal="center" vertical="center" textRotation="90" wrapText="1"/>
    </xf>
    <xf numFmtId="0" fontId="8" fillId="0" borderId="4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7" xfId="0" applyFont="1" applyBorder="1" applyAlignment="1" applyProtection="1">
      <alignment horizontal="center" vertical="center" wrapText="1"/>
      <protection locked="0"/>
    </xf>
    <xf numFmtId="49" fontId="8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 wrapText="1"/>
    </xf>
    <xf numFmtId="164" fontId="8" fillId="0" borderId="37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51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28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 textRotation="90" wrapText="1"/>
    </xf>
    <xf numFmtId="0" fontId="35" fillId="0" borderId="4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28" xfId="0" applyFont="1" applyFill="1" applyBorder="1" applyAlignment="1">
      <alignment horizontal="center" vertical="center" textRotation="90" wrapText="1"/>
    </xf>
    <xf numFmtId="0" fontId="24" fillId="0" borderId="4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 wrapText="1"/>
    </xf>
    <xf numFmtId="2" fontId="28" fillId="0" borderId="65" xfId="0" applyNumberFormat="1" applyFont="1" applyBorder="1" applyAlignment="1" applyProtection="1">
      <alignment horizontal="center" vertical="center" wrapText="1"/>
      <protection locked="0"/>
    </xf>
    <xf numFmtId="0" fontId="8" fillId="0" borderId="41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1" fontId="13" fillId="3" borderId="1" xfId="0" applyNumberFormat="1" applyFont="1" applyFill="1" applyBorder="1" applyAlignment="1" applyProtection="1">
      <alignment horizontal="center" vertical="center"/>
      <protection locked="0"/>
    </xf>
    <xf numFmtId="1" fontId="13" fillId="3" borderId="28" xfId="0" applyNumberFormat="1" applyFont="1" applyFill="1" applyBorder="1" applyAlignment="1" applyProtection="1">
      <alignment horizontal="center" vertical="center"/>
      <protection locked="0"/>
    </xf>
  </cellXfs>
  <cellStyles count="10">
    <cellStyle name="Відсотковий 2" xfId="1"/>
    <cellStyle name="Відсотковий 3" xfId="2"/>
    <cellStyle name="Гіперпосилання 2" xfId="3"/>
    <cellStyle name="Звичайний" xfId="0" builtinId="0"/>
    <cellStyle name="Звичайний 2" xfId="4"/>
    <cellStyle name="Звичайний 4" xfId="5"/>
    <cellStyle name="Обычный 2" xfId="6"/>
    <cellStyle name="Обычный 2 2" xfId="7"/>
    <cellStyle name="Обычный 2_Броварський навчальний план 2024" xfId="8"/>
    <cellStyle name="Обычный 3" xfId="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b.uu.edu.ua/edu-discipline/materialoznavstvo" TargetMode="External"/><Relationship Id="rId13" Type="http://schemas.openxmlformats.org/officeDocument/2006/relationships/hyperlink" Target="https://ab.uu.edu.ua/edu-discipline/reclamni_tehnologii_v_dizayni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s://vo.uu.edu.ua/course/view.php?id=23436" TargetMode="External"/><Relationship Id="rId7" Type="http://schemas.openxmlformats.org/officeDocument/2006/relationships/hyperlink" Target="https://vo.uu.edu.ua/course/view.php?id=16895" TargetMode="External"/><Relationship Id="rId12" Type="http://schemas.openxmlformats.org/officeDocument/2006/relationships/hyperlink" Target="https://ab.uu.edu.ua/edu-discipline/estetika_reclami" TargetMode="External"/><Relationship Id="rId17" Type="http://schemas.openxmlformats.org/officeDocument/2006/relationships/hyperlink" Target="https://ab.uu.edu.ua/edu-discipline/teoriya_masovoyi_informatsiyi" TargetMode="External"/><Relationship Id="rId2" Type="http://schemas.openxmlformats.org/officeDocument/2006/relationships/hyperlink" Target="https://vo.uu.edu.ua/course/view.php?id=16895" TargetMode="External"/><Relationship Id="rId16" Type="http://schemas.openxmlformats.org/officeDocument/2006/relationships/hyperlink" Target="https://ab.uu.edu.ua/edu-discipline/suchasni_comumicatsiyni_tehnologii_ta_novi_zmi" TargetMode="External"/><Relationship Id="rId1" Type="http://schemas.openxmlformats.org/officeDocument/2006/relationships/hyperlink" Target="https://vo.uu.edu.ua/course/view.php?id=16895" TargetMode="External"/><Relationship Id="rId6" Type="http://schemas.openxmlformats.org/officeDocument/2006/relationships/hyperlink" Target="https://vo.uu.edu.ua/course/view.php?id=16895" TargetMode="External"/><Relationship Id="rId11" Type="http://schemas.openxmlformats.org/officeDocument/2006/relationships/hyperlink" Target="https://vo.uu.edu.ua/course/view.php?id=18525" TargetMode="External"/><Relationship Id="rId5" Type="http://schemas.openxmlformats.org/officeDocument/2006/relationships/hyperlink" Target="https://vo.uu.edu.ua/course/view.php?id=23437" TargetMode="External"/><Relationship Id="rId15" Type="http://schemas.openxmlformats.org/officeDocument/2006/relationships/hyperlink" Target="https://ab.uu.edu.ua/edu-discipline/informatsiina_kultura_fakhivtsya" TargetMode="External"/><Relationship Id="rId10" Type="http://schemas.openxmlformats.org/officeDocument/2006/relationships/hyperlink" Target="https://ab.uu.edu.ua/edu-discipline/tekhnichnii_risunok" TargetMode="External"/><Relationship Id="rId4" Type="http://schemas.openxmlformats.org/officeDocument/2006/relationships/hyperlink" Target="https://vo.uu.edu.ua/course/view.php?id=16895" TargetMode="External"/><Relationship Id="rId9" Type="http://schemas.openxmlformats.org/officeDocument/2006/relationships/hyperlink" Target="https://ab.uu.edu.ua/edu-discipline/tehnichna_estetika" TargetMode="External"/><Relationship Id="rId14" Type="http://schemas.openxmlformats.org/officeDocument/2006/relationships/hyperlink" Target="https://ab.uu.edu.ua/edu-discipline/marketing_i_diza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0"/>
  <sheetViews>
    <sheetView view="pageBreakPreview" topLeftCell="U10" zoomScaleNormal="100" workbookViewId="0">
      <selection activeCell="AJ31" sqref="AJ31"/>
    </sheetView>
  </sheetViews>
  <sheetFormatPr defaultColWidth="9.109375" defaultRowHeight="13.2" x14ac:dyDescent="0.3"/>
  <cols>
    <col min="1" max="1" width="6.88671875" style="1" customWidth="1"/>
    <col min="2" max="52" width="3.109375" style="1" customWidth="1"/>
    <col min="53" max="53" width="3.33203125" style="1" customWidth="1"/>
    <col min="54" max="54" width="6" style="1" customWidth="1"/>
    <col min="55" max="55" width="5.109375" style="1" customWidth="1"/>
    <col min="56" max="56" width="5.6640625" style="1" customWidth="1"/>
    <col min="57" max="57" width="5.88671875" style="1" customWidth="1"/>
    <col min="58" max="58" width="9.109375" style="1"/>
    <col min="59" max="59" width="4.109375" style="1" customWidth="1"/>
    <col min="60" max="60" width="5.33203125" style="1" customWidth="1"/>
    <col min="61" max="61" width="5.44140625" style="1" customWidth="1"/>
    <col min="62" max="16384" width="9.109375" style="1"/>
  </cols>
  <sheetData>
    <row r="1" spans="1:61" s="2" customFormat="1" ht="21" customHeight="1" x14ac:dyDescent="0.3">
      <c r="B1" s="3"/>
      <c r="C1" s="3"/>
      <c r="D1" s="3"/>
      <c r="E1" s="3"/>
      <c r="F1" s="3"/>
      <c r="G1" s="3"/>
      <c r="H1" s="3"/>
      <c r="I1" s="370" t="s">
        <v>0</v>
      </c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  <c r="AP1" s="370"/>
      <c r="AQ1" s="370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61" s="2" customFormat="1" ht="21" customHeight="1" x14ac:dyDescent="0.3"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370" t="s">
        <v>1</v>
      </c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  <c r="AJ2" s="4"/>
      <c r="AK2" s="4"/>
      <c r="AL2" s="4"/>
      <c r="AM2" s="4"/>
      <c r="AN2" s="4"/>
      <c r="AO2" s="4"/>
      <c r="AP2" s="4"/>
      <c r="AQ2" s="4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61" s="2" customFormat="1" ht="21" customHeight="1" x14ac:dyDescent="0.3">
      <c r="B3" s="3"/>
      <c r="C3" s="3"/>
      <c r="D3" s="3"/>
      <c r="E3" s="3"/>
      <c r="F3" s="3"/>
      <c r="G3" s="3"/>
      <c r="H3" s="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61" s="2" customFormat="1" ht="14.25" customHeight="1" x14ac:dyDescent="0.3">
      <c r="A4" s="6" t="s">
        <v>2</v>
      </c>
      <c r="B4" s="7"/>
      <c r="C4" s="7"/>
      <c r="D4" s="7"/>
      <c r="E4" s="7"/>
      <c r="F4" s="7"/>
      <c r="G4" s="7"/>
      <c r="H4" s="7"/>
      <c r="I4" s="8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9"/>
      <c r="AW4" s="3"/>
      <c r="AX4" s="3"/>
      <c r="AY4" s="3"/>
      <c r="AZ4" s="3"/>
      <c r="BA4" s="3"/>
      <c r="BC4" s="6" t="s">
        <v>3</v>
      </c>
      <c r="BD4" s="10"/>
      <c r="BE4" s="10"/>
      <c r="BF4" s="7"/>
      <c r="BG4" s="3"/>
      <c r="BH4" s="3"/>
    </row>
    <row r="5" spans="1:61" ht="14.25" customHeight="1" x14ac:dyDescent="0.3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372"/>
      <c r="K5" s="372"/>
      <c r="L5" s="372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BC5" s="11" t="s">
        <v>5</v>
      </c>
      <c r="BD5" s="11"/>
      <c r="BE5" s="11"/>
      <c r="BF5" s="11"/>
    </row>
    <row r="6" spans="1:61" ht="14.25" customHeight="1" x14ac:dyDescent="0.3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BC6" s="11" t="s">
        <v>7</v>
      </c>
      <c r="BD6" s="11"/>
      <c r="BE6" s="11"/>
      <c r="BF6" s="11"/>
    </row>
    <row r="7" spans="1:61" ht="14.25" customHeight="1" x14ac:dyDescent="0.3">
      <c r="A7" s="11" t="s">
        <v>8</v>
      </c>
      <c r="B7" s="11"/>
      <c r="C7" s="11"/>
      <c r="D7" s="11"/>
      <c r="E7" s="11"/>
      <c r="F7" s="11"/>
      <c r="G7" s="11"/>
      <c r="H7" s="11"/>
      <c r="I7" s="11"/>
      <c r="P7" s="11"/>
      <c r="Q7" s="11"/>
      <c r="R7" s="11"/>
      <c r="S7" s="373" t="s">
        <v>9</v>
      </c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11"/>
      <c r="AH7" s="11"/>
      <c r="AI7" s="11"/>
      <c r="AJ7" s="11"/>
      <c r="BC7" s="11" t="s">
        <v>10</v>
      </c>
      <c r="BD7" s="11"/>
      <c r="BE7" s="11"/>
      <c r="BF7" s="11"/>
    </row>
    <row r="8" spans="1:61" ht="14.25" customHeight="1" x14ac:dyDescent="0.3">
      <c r="A8" s="11" t="s">
        <v>11</v>
      </c>
      <c r="B8" s="11"/>
      <c r="C8" s="11"/>
      <c r="D8" s="11"/>
      <c r="E8" s="11"/>
      <c r="F8" s="11"/>
      <c r="G8" s="11"/>
      <c r="H8" s="11"/>
      <c r="I8" s="13"/>
      <c r="P8" s="11"/>
      <c r="Q8" s="6" t="s">
        <v>12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BC8" s="11" t="s">
        <v>13</v>
      </c>
      <c r="BD8" s="11"/>
      <c r="BE8" s="11"/>
      <c r="BF8" s="11"/>
    </row>
    <row r="9" spans="1:61" ht="14.25" customHeight="1" x14ac:dyDescent="0.3">
      <c r="A9" s="374" t="s">
        <v>14</v>
      </c>
      <c r="B9" s="374"/>
      <c r="C9" s="374"/>
      <c r="D9" s="374"/>
      <c r="E9" s="374"/>
      <c r="F9" s="374"/>
      <c r="G9" s="374"/>
      <c r="H9" s="11"/>
      <c r="I9" s="13"/>
      <c r="P9" s="11"/>
      <c r="Q9" s="375" t="s">
        <v>15</v>
      </c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</row>
    <row r="10" spans="1:61" ht="18" customHeight="1" x14ac:dyDescent="0.3">
      <c r="A10" s="15"/>
      <c r="B10" s="15"/>
      <c r="C10" s="15"/>
      <c r="D10" s="15"/>
      <c r="E10" s="15"/>
      <c r="F10" s="15"/>
      <c r="G10" s="15"/>
      <c r="H10" s="15"/>
      <c r="I10" s="16"/>
      <c r="P10" s="375" t="s">
        <v>16</v>
      </c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11"/>
    </row>
    <row r="11" spans="1:61" ht="15" customHeight="1" x14ac:dyDescent="0.3">
      <c r="I11" s="17"/>
      <c r="P11" s="376" t="s">
        <v>17</v>
      </c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376"/>
      <c r="AJ11" s="15"/>
    </row>
    <row r="12" spans="1:61" ht="15" customHeight="1" x14ac:dyDescent="0.3">
      <c r="I12" s="17"/>
      <c r="P12" s="376" t="s">
        <v>18</v>
      </c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6"/>
      <c r="AI12" s="376"/>
      <c r="AJ12" s="15"/>
    </row>
    <row r="13" spans="1:61" ht="15.75" customHeight="1" x14ac:dyDescent="0.3">
      <c r="I13" s="17"/>
      <c r="P13" s="376" t="s">
        <v>19</v>
      </c>
      <c r="Q13" s="376"/>
      <c r="R13" s="376"/>
      <c r="S13" s="376"/>
      <c r="T13" s="376"/>
      <c r="U13" s="376"/>
      <c r="V13" s="376"/>
      <c r="W13" s="376"/>
      <c r="X13" s="376"/>
      <c r="Y13" s="376"/>
      <c r="Z13" s="376"/>
      <c r="AA13" s="376"/>
      <c r="AB13" s="376"/>
      <c r="AC13" s="376"/>
      <c r="AD13" s="376"/>
      <c r="AE13" s="376"/>
      <c r="AF13" s="376"/>
      <c r="AG13" s="376"/>
      <c r="AH13" s="376"/>
      <c r="AI13" s="376"/>
      <c r="AJ13" s="15"/>
    </row>
    <row r="14" spans="1:61" ht="15.75" customHeight="1" x14ac:dyDescent="0.3">
      <c r="I14" s="17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5"/>
    </row>
    <row r="15" spans="1:61" ht="15.75" customHeight="1" x14ac:dyDescent="0.3">
      <c r="I15" s="17"/>
      <c r="P15" s="18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5"/>
    </row>
    <row r="16" spans="1:61" s="23" customFormat="1" ht="16.5" customHeight="1" x14ac:dyDescent="0.3">
      <c r="A16" s="20"/>
      <c r="B16" s="20"/>
      <c r="C16" s="20"/>
      <c r="D16" s="20"/>
      <c r="E16" s="20"/>
      <c r="F16" s="20"/>
      <c r="G16" s="377" t="s">
        <v>20</v>
      </c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21"/>
      <c r="AF16" s="21"/>
      <c r="AG16" s="21"/>
      <c r="AH16" s="21"/>
      <c r="AI16" s="377" t="s">
        <v>21</v>
      </c>
      <c r="AJ16" s="377"/>
      <c r="AK16" s="377"/>
      <c r="AL16" s="377"/>
      <c r="AM16" s="377"/>
      <c r="AN16" s="377"/>
      <c r="AO16" s="377"/>
      <c r="AP16" s="377"/>
      <c r="AQ16" s="377"/>
      <c r="AR16" s="377"/>
      <c r="AS16" s="377"/>
      <c r="AT16" s="377"/>
      <c r="AU16" s="377"/>
      <c r="AV16" s="377"/>
      <c r="AW16" s="377"/>
      <c r="AX16" s="377"/>
      <c r="AY16" s="377"/>
      <c r="AZ16" s="377"/>
      <c r="BA16" s="22"/>
      <c r="BB16" s="21"/>
      <c r="BC16" s="21"/>
      <c r="BD16" s="21"/>
      <c r="BE16" s="21"/>
      <c r="BF16" s="21"/>
      <c r="BG16" s="21"/>
      <c r="BH16" s="21"/>
      <c r="BI16" s="21"/>
    </row>
    <row r="17" spans="1:69" s="23" customFormat="1" ht="6.75" customHeight="1" x14ac:dyDescent="0.3">
      <c r="A17" s="20"/>
      <c r="B17" s="20"/>
      <c r="C17" s="20"/>
      <c r="D17" s="20"/>
      <c r="E17" s="20"/>
      <c r="F17" s="20"/>
      <c r="G17" s="21"/>
      <c r="H17" s="21"/>
      <c r="I17" s="24"/>
      <c r="J17" s="21"/>
      <c r="K17" s="25"/>
      <c r="L17" s="21"/>
      <c r="M17" s="21"/>
      <c r="N17" s="21"/>
      <c r="O17" s="21"/>
      <c r="P17" s="21"/>
      <c r="Q17" s="21"/>
      <c r="R17" s="21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2"/>
      <c r="BB17" s="21"/>
      <c r="BC17" s="21"/>
      <c r="BD17" s="21"/>
      <c r="BE17" s="21"/>
      <c r="BF17" s="21"/>
      <c r="BG17" s="21"/>
      <c r="BH17" s="21"/>
      <c r="BI17" s="21"/>
    </row>
    <row r="18" spans="1:69" s="23" customFormat="1" ht="15" customHeight="1" x14ac:dyDescent="0.3">
      <c r="A18" s="20"/>
      <c r="B18" s="20"/>
      <c r="C18" s="20"/>
      <c r="D18" s="20"/>
      <c r="E18" s="20"/>
      <c r="F18" s="20"/>
      <c r="G18" s="377" t="s">
        <v>22</v>
      </c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377" t="s">
        <v>23</v>
      </c>
      <c r="AJ18" s="377"/>
      <c r="AK18" s="377"/>
      <c r="AL18" s="377"/>
      <c r="AM18" s="377"/>
      <c r="AN18" s="377"/>
      <c r="AO18" s="377"/>
      <c r="AP18" s="377"/>
      <c r="AQ18" s="377"/>
      <c r="AR18" s="377"/>
      <c r="AS18" s="377"/>
      <c r="AT18" s="377"/>
      <c r="AU18" s="377"/>
      <c r="AV18" s="377"/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21"/>
      <c r="BH18" s="21"/>
      <c r="BI18" s="21"/>
    </row>
    <row r="19" spans="1:69" s="23" customFormat="1" ht="6.75" customHeight="1" x14ac:dyDescent="0.3">
      <c r="A19" s="20"/>
      <c r="B19" s="20"/>
      <c r="C19" s="20"/>
      <c r="D19" s="20"/>
      <c r="E19" s="20"/>
      <c r="F19" s="20"/>
      <c r="G19" s="21"/>
      <c r="H19" s="21"/>
      <c r="I19" s="21"/>
      <c r="J19" s="21"/>
      <c r="K19" s="27" t="s">
        <v>24</v>
      </c>
      <c r="L19" s="27"/>
      <c r="M19" s="27"/>
      <c r="N19" s="27"/>
      <c r="O19" s="27"/>
      <c r="P19" s="27"/>
      <c r="Q19" s="27"/>
      <c r="R19" s="27"/>
      <c r="S19" s="27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2"/>
      <c r="BB19" s="21"/>
      <c r="BC19" s="21"/>
      <c r="BD19" s="21"/>
      <c r="BE19" s="21"/>
      <c r="BF19" s="21"/>
      <c r="BG19" s="21"/>
      <c r="BH19" s="21"/>
      <c r="BI19" s="21"/>
    </row>
    <row r="20" spans="1:69" s="23" customFormat="1" ht="15" customHeight="1" x14ac:dyDescent="0.3">
      <c r="A20" s="20"/>
      <c r="B20" s="20"/>
      <c r="C20" s="20"/>
      <c r="D20" s="20"/>
      <c r="E20" s="20"/>
      <c r="F20" s="20"/>
      <c r="G20" s="377" t="s">
        <v>25</v>
      </c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377" t="s">
        <v>26</v>
      </c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22"/>
      <c r="BB20" s="21"/>
      <c r="BC20" s="21"/>
      <c r="BD20" s="21"/>
      <c r="BE20" s="21"/>
      <c r="BF20" s="21"/>
      <c r="BG20" s="21"/>
      <c r="BH20" s="21"/>
      <c r="BI20" s="21"/>
    </row>
    <row r="21" spans="1:69" s="23" customFormat="1" ht="6" customHeight="1" x14ac:dyDescent="0.3">
      <c r="A21" s="20"/>
      <c r="B21" s="20"/>
      <c r="C21" s="20"/>
      <c r="D21" s="20"/>
      <c r="E21" s="20"/>
      <c r="F21" s="20"/>
      <c r="G21" s="21"/>
      <c r="H21" s="21"/>
      <c r="I21" s="21"/>
      <c r="J21" s="21"/>
      <c r="K21" s="27" t="s">
        <v>27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2"/>
      <c r="BB21" s="25"/>
      <c r="BC21" s="25"/>
      <c r="BD21" s="25"/>
      <c r="BE21" s="25"/>
      <c r="BF21" s="25"/>
      <c r="BG21" s="28"/>
      <c r="BH21" s="28"/>
      <c r="BI21" s="28"/>
    </row>
    <row r="22" spans="1:69" s="23" customFormat="1" ht="15" customHeight="1" x14ac:dyDescent="0.3">
      <c r="A22" s="20"/>
      <c r="B22" s="20"/>
      <c r="C22" s="20"/>
      <c r="D22" s="20"/>
      <c r="E22" s="20"/>
      <c r="F22" s="20"/>
      <c r="G22" s="377" t="s">
        <v>28</v>
      </c>
      <c r="H22" s="377"/>
      <c r="I22" s="377"/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77" t="s">
        <v>29</v>
      </c>
      <c r="AJ22" s="377"/>
      <c r="AK22" s="377"/>
      <c r="AL22" s="377"/>
      <c r="AM22" s="377"/>
      <c r="AN22" s="377"/>
      <c r="AO22" s="377"/>
      <c r="AP22" s="377"/>
      <c r="AQ22" s="377"/>
      <c r="AR22" s="377"/>
      <c r="AS22" s="377"/>
      <c r="AT22" s="377"/>
      <c r="AU22" s="377"/>
      <c r="AV22" s="377"/>
      <c r="AW22" s="377"/>
      <c r="AX22" s="377"/>
      <c r="AY22" s="377"/>
      <c r="AZ22" s="377"/>
      <c r="BA22" s="22"/>
      <c r="BB22" s="25"/>
      <c r="BC22" s="25"/>
      <c r="BD22" s="25"/>
      <c r="BE22" s="25"/>
      <c r="BF22" s="25"/>
      <c r="BG22" s="28"/>
      <c r="BH22" s="28"/>
      <c r="BI22" s="28"/>
    </row>
    <row r="23" spans="1:69" s="23" customFormat="1" ht="8.25" customHeight="1" x14ac:dyDescent="0.3">
      <c r="A23" s="20"/>
      <c r="B23" s="20"/>
      <c r="C23" s="20"/>
      <c r="D23" s="20"/>
      <c r="E23" s="20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2"/>
      <c r="BB23" s="29"/>
      <c r="BC23" s="29"/>
      <c r="BD23" s="29"/>
      <c r="BE23" s="29"/>
      <c r="BF23" s="29"/>
    </row>
    <row r="24" spans="1:69" s="23" customFormat="1" ht="15" customHeight="1" x14ac:dyDescent="0.3">
      <c r="A24" s="20"/>
      <c r="B24" s="30"/>
      <c r="C24" s="30"/>
      <c r="D24" s="30"/>
      <c r="E24" s="30"/>
      <c r="F24" s="30"/>
      <c r="G24" s="378" t="s">
        <v>30</v>
      </c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27"/>
      <c r="Z24" s="27"/>
      <c r="AA24" s="27"/>
      <c r="AB24" s="27"/>
      <c r="AC24" s="27"/>
      <c r="AD24" s="27"/>
      <c r="AE24" s="27"/>
      <c r="AF24" s="21"/>
      <c r="AG24" s="31"/>
      <c r="AH24" s="31"/>
      <c r="AI24" s="379" t="s">
        <v>31</v>
      </c>
      <c r="AJ24" s="379"/>
      <c r="AK24" s="379"/>
      <c r="AL24" s="379"/>
      <c r="AM24" s="379"/>
      <c r="AN24" s="379"/>
      <c r="AO24" s="379"/>
      <c r="AP24" s="379"/>
      <c r="AQ24" s="379"/>
      <c r="AR24" s="379"/>
      <c r="AS24" s="379"/>
      <c r="AT24" s="379"/>
      <c r="AU24" s="379"/>
      <c r="AV24" s="379"/>
      <c r="AW24" s="379"/>
      <c r="AX24" s="379"/>
      <c r="AY24" s="379"/>
      <c r="AZ24" s="379"/>
      <c r="BA24" s="22"/>
      <c r="BB24" s="29"/>
      <c r="BC24" s="29"/>
      <c r="BD24" s="29"/>
      <c r="BE24" s="29"/>
      <c r="BF24" s="29"/>
    </row>
    <row r="25" spans="1:69" s="23" customFormat="1" ht="15" customHeight="1" x14ac:dyDescent="0.3">
      <c r="A25" s="20"/>
      <c r="B25" s="30"/>
      <c r="C25" s="30"/>
      <c r="D25" s="30"/>
      <c r="E25" s="30"/>
      <c r="F25" s="30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27"/>
      <c r="Z25" s="27"/>
      <c r="AA25" s="27"/>
      <c r="AB25" s="27"/>
      <c r="AC25" s="27"/>
      <c r="AD25" s="27"/>
      <c r="AE25" s="27"/>
      <c r="AF25" s="21"/>
      <c r="AG25" s="31"/>
      <c r="AH25" s="31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22"/>
      <c r="BB25" s="29"/>
      <c r="BC25" s="29"/>
      <c r="BD25" s="29"/>
      <c r="BE25" s="29"/>
      <c r="BF25" s="29"/>
    </row>
    <row r="26" spans="1:69" s="23" customFormat="1" ht="12.75" customHeight="1" x14ac:dyDescent="0.25">
      <c r="A26" s="20"/>
      <c r="B26" s="30"/>
      <c r="C26" s="30"/>
      <c r="D26" s="30"/>
      <c r="E26" s="30"/>
      <c r="F26" s="30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"/>
      <c r="Z26" s="3"/>
      <c r="AA26" s="3"/>
      <c r="AB26" s="3"/>
      <c r="AC26" s="3"/>
      <c r="AD26" s="3"/>
      <c r="AE26" s="3"/>
      <c r="AF26" s="35"/>
      <c r="AG26" s="36"/>
      <c r="AH26" s="36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8"/>
    </row>
    <row r="27" spans="1:69" ht="9.75" customHeight="1" x14ac:dyDescent="0.3"/>
    <row r="28" spans="1:69" ht="13.5" customHeight="1" x14ac:dyDescent="0.3">
      <c r="A28" s="380" t="s">
        <v>32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  <c r="U28" s="380"/>
      <c r="V28" s="380"/>
      <c r="W28" s="380"/>
      <c r="X28" s="380"/>
      <c r="Y28" s="380"/>
      <c r="Z28" s="380"/>
      <c r="AA28" s="380"/>
      <c r="AB28" s="380"/>
      <c r="AC28" s="380"/>
      <c r="AD28" s="380"/>
      <c r="AE28" s="380"/>
      <c r="AF28" s="380"/>
      <c r="AG28" s="380"/>
      <c r="AH28" s="380"/>
      <c r="AI28" s="380"/>
      <c r="AJ28" s="380"/>
      <c r="AK28" s="380"/>
      <c r="AL28" s="380"/>
      <c r="AM28" s="380"/>
      <c r="AN28" s="380"/>
      <c r="AO28" s="380"/>
      <c r="AP28" s="380"/>
      <c r="AQ28" s="380"/>
      <c r="AR28" s="380"/>
      <c r="AS28" s="380"/>
      <c r="AT28" s="380"/>
      <c r="AU28" s="380"/>
      <c r="AV28" s="380"/>
      <c r="AW28" s="380"/>
      <c r="AX28" s="380"/>
      <c r="AY28" s="380"/>
      <c r="AZ28" s="380"/>
      <c r="BA28" s="380"/>
      <c r="BB28" s="381" t="s">
        <v>33</v>
      </c>
      <c r="BC28" s="381"/>
      <c r="BD28" s="381"/>
      <c r="BE28" s="381"/>
      <c r="BF28" s="381"/>
      <c r="BG28" s="381"/>
      <c r="BH28" s="381"/>
      <c r="BI28" s="381"/>
      <c r="BJ28" s="39"/>
      <c r="BK28" s="39"/>
      <c r="BL28" s="39"/>
      <c r="BM28" s="39"/>
      <c r="BN28" s="39"/>
      <c r="BO28" s="39"/>
      <c r="BP28" s="39"/>
      <c r="BQ28" s="39"/>
    </row>
    <row r="29" spans="1:69" s="40" customFormat="1" ht="12.75" customHeight="1" x14ac:dyDescent="0.25">
      <c r="A29" s="382" t="s">
        <v>34</v>
      </c>
      <c r="B29" s="383" t="s">
        <v>35</v>
      </c>
      <c r="C29" s="383"/>
      <c r="D29" s="383"/>
      <c r="E29" s="383"/>
      <c r="F29" s="383"/>
      <c r="G29" s="384" t="s">
        <v>36</v>
      </c>
      <c r="H29" s="384"/>
      <c r="I29" s="384"/>
      <c r="J29" s="384"/>
      <c r="K29" s="383" t="s">
        <v>37</v>
      </c>
      <c r="L29" s="383"/>
      <c r="M29" s="383"/>
      <c r="N29" s="383"/>
      <c r="O29" s="384" t="s">
        <v>38</v>
      </c>
      <c r="P29" s="384"/>
      <c r="Q29" s="384"/>
      <c r="R29" s="384"/>
      <c r="S29" s="384"/>
      <c r="T29" s="385" t="s">
        <v>39</v>
      </c>
      <c r="U29" s="385"/>
      <c r="V29" s="385"/>
      <c r="W29" s="385"/>
      <c r="X29" s="384" t="s">
        <v>40</v>
      </c>
      <c r="Y29" s="384"/>
      <c r="Z29" s="384"/>
      <c r="AA29" s="384"/>
      <c r="AB29" s="383" t="s">
        <v>41</v>
      </c>
      <c r="AC29" s="383"/>
      <c r="AD29" s="383"/>
      <c r="AE29" s="383"/>
      <c r="AF29" s="383"/>
      <c r="AG29" s="384" t="s">
        <v>42</v>
      </c>
      <c r="AH29" s="384"/>
      <c r="AI29" s="384"/>
      <c r="AJ29" s="384"/>
      <c r="AK29" s="383" t="s">
        <v>43</v>
      </c>
      <c r="AL29" s="383"/>
      <c r="AM29" s="383"/>
      <c r="AN29" s="383"/>
      <c r="AO29" s="384" t="s">
        <v>44</v>
      </c>
      <c r="AP29" s="384"/>
      <c r="AQ29" s="384"/>
      <c r="AR29" s="384"/>
      <c r="AS29" s="384"/>
      <c r="AT29" s="385" t="s">
        <v>45</v>
      </c>
      <c r="AU29" s="385"/>
      <c r="AV29" s="385"/>
      <c r="AW29" s="385"/>
      <c r="AX29" s="384" t="s">
        <v>46</v>
      </c>
      <c r="AY29" s="384"/>
      <c r="AZ29" s="384"/>
      <c r="BA29" s="384"/>
      <c r="BB29" s="386" t="s">
        <v>34</v>
      </c>
      <c r="BC29" s="386" t="s">
        <v>47</v>
      </c>
      <c r="BD29" s="386" t="s">
        <v>48</v>
      </c>
      <c r="BE29" s="387" t="s">
        <v>49</v>
      </c>
      <c r="BF29" s="386" t="s">
        <v>50</v>
      </c>
      <c r="BG29" s="386" t="s">
        <v>51</v>
      </c>
      <c r="BH29" s="387" t="s">
        <v>52</v>
      </c>
      <c r="BI29" s="388" t="s">
        <v>53</v>
      </c>
    </row>
    <row r="30" spans="1:69" s="40" customFormat="1" ht="13.5" customHeight="1" x14ac:dyDescent="0.25">
      <c r="A30" s="382"/>
      <c r="B30" s="41">
        <v>1</v>
      </c>
      <c r="C30" s="42">
        <v>2</v>
      </c>
      <c r="D30" s="42">
        <v>3</v>
      </c>
      <c r="E30" s="42">
        <v>4</v>
      </c>
      <c r="F30" s="43">
        <v>5</v>
      </c>
      <c r="G30" s="41">
        <v>6</v>
      </c>
      <c r="H30" s="42">
        <v>7</v>
      </c>
      <c r="I30" s="42">
        <v>8</v>
      </c>
      <c r="J30" s="44">
        <v>9</v>
      </c>
      <c r="K30" s="41">
        <v>10</v>
      </c>
      <c r="L30" s="42">
        <v>11</v>
      </c>
      <c r="M30" s="42">
        <v>12</v>
      </c>
      <c r="N30" s="45">
        <v>13</v>
      </c>
      <c r="O30" s="41">
        <v>14</v>
      </c>
      <c r="P30" s="42">
        <v>15</v>
      </c>
      <c r="Q30" s="42">
        <v>16</v>
      </c>
      <c r="R30" s="42">
        <v>17</v>
      </c>
      <c r="S30" s="46">
        <v>18</v>
      </c>
      <c r="T30" s="47">
        <v>19</v>
      </c>
      <c r="U30" s="42">
        <v>20</v>
      </c>
      <c r="V30" s="42">
        <v>21</v>
      </c>
      <c r="W30" s="44">
        <v>22</v>
      </c>
      <c r="X30" s="41">
        <v>23</v>
      </c>
      <c r="Y30" s="42">
        <v>24</v>
      </c>
      <c r="Z30" s="42">
        <v>25</v>
      </c>
      <c r="AA30" s="44">
        <v>26</v>
      </c>
      <c r="AB30" s="41">
        <v>27</v>
      </c>
      <c r="AC30" s="42">
        <v>28</v>
      </c>
      <c r="AD30" s="42">
        <v>29</v>
      </c>
      <c r="AE30" s="42">
        <v>30</v>
      </c>
      <c r="AF30" s="43">
        <v>31</v>
      </c>
      <c r="AG30" s="41">
        <v>32</v>
      </c>
      <c r="AH30" s="42">
        <v>33</v>
      </c>
      <c r="AI30" s="42">
        <v>34</v>
      </c>
      <c r="AJ30" s="46">
        <v>35</v>
      </c>
      <c r="AK30" s="41">
        <v>36</v>
      </c>
      <c r="AL30" s="42">
        <v>37</v>
      </c>
      <c r="AM30" s="42">
        <v>38</v>
      </c>
      <c r="AN30" s="45">
        <v>39</v>
      </c>
      <c r="AO30" s="41">
        <v>40</v>
      </c>
      <c r="AP30" s="42">
        <v>41</v>
      </c>
      <c r="AQ30" s="42">
        <v>42</v>
      </c>
      <c r="AR30" s="42">
        <v>43</v>
      </c>
      <c r="AS30" s="46">
        <v>44</v>
      </c>
      <c r="AT30" s="47">
        <v>45</v>
      </c>
      <c r="AU30" s="42">
        <v>46</v>
      </c>
      <c r="AV30" s="42">
        <v>47</v>
      </c>
      <c r="AW30" s="45">
        <v>48</v>
      </c>
      <c r="AX30" s="41">
        <v>49</v>
      </c>
      <c r="AY30" s="47">
        <v>50</v>
      </c>
      <c r="AZ30" s="42">
        <v>51</v>
      </c>
      <c r="BA30" s="44">
        <v>52</v>
      </c>
      <c r="BB30" s="386"/>
      <c r="BC30" s="386"/>
      <c r="BD30" s="386"/>
      <c r="BE30" s="386"/>
      <c r="BF30" s="386"/>
      <c r="BG30" s="386"/>
      <c r="BH30" s="386"/>
      <c r="BI30" s="388"/>
    </row>
    <row r="31" spans="1:69" s="40" customFormat="1" ht="12" customHeight="1" x14ac:dyDescent="0.25">
      <c r="A31" s="382"/>
      <c r="B31" s="48">
        <v>1</v>
      </c>
      <c r="C31" s="49">
        <v>8</v>
      </c>
      <c r="D31" s="49">
        <v>15</v>
      </c>
      <c r="E31" s="49">
        <v>22</v>
      </c>
      <c r="F31" s="50">
        <v>29</v>
      </c>
      <c r="G31" s="48">
        <v>6</v>
      </c>
      <c r="H31" s="49">
        <v>13</v>
      </c>
      <c r="I31" s="49">
        <v>20</v>
      </c>
      <c r="J31" s="51">
        <v>27</v>
      </c>
      <c r="K31" s="52">
        <v>3</v>
      </c>
      <c r="L31" s="49">
        <v>10</v>
      </c>
      <c r="M31" s="49">
        <v>17</v>
      </c>
      <c r="N31" s="51">
        <v>24</v>
      </c>
      <c r="O31" s="48">
        <v>1</v>
      </c>
      <c r="P31" s="49">
        <v>8</v>
      </c>
      <c r="Q31" s="49">
        <v>15</v>
      </c>
      <c r="R31" s="49">
        <v>22</v>
      </c>
      <c r="S31" s="53">
        <v>29</v>
      </c>
      <c r="T31" s="52">
        <v>5</v>
      </c>
      <c r="U31" s="49">
        <v>12</v>
      </c>
      <c r="V31" s="49">
        <v>19</v>
      </c>
      <c r="W31" s="51">
        <v>26</v>
      </c>
      <c r="X31" s="48">
        <v>2</v>
      </c>
      <c r="Y31" s="49">
        <v>9</v>
      </c>
      <c r="Z31" s="49">
        <v>16</v>
      </c>
      <c r="AA31" s="51">
        <v>23</v>
      </c>
      <c r="AB31" s="48">
        <v>2</v>
      </c>
      <c r="AC31" s="49">
        <v>9</v>
      </c>
      <c r="AD31" s="49">
        <v>16</v>
      </c>
      <c r="AE31" s="49">
        <v>23</v>
      </c>
      <c r="AF31" s="50">
        <v>30</v>
      </c>
      <c r="AG31" s="48">
        <v>6</v>
      </c>
      <c r="AH31" s="49">
        <v>13</v>
      </c>
      <c r="AI31" s="49">
        <v>20</v>
      </c>
      <c r="AJ31" s="51">
        <v>27</v>
      </c>
      <c r="AK31" s="48">
        <v>4</v>
      </c>
      <c r="AL31" s="49">
        <v>11</v>
      </c>
      <c r="AM31" s="49">
        <v>18</v>
      </c>
      <c r="AN31" s="51">
        <v>25</v>
      </c>
      <c r="AO31" s="48">
        <v>1</v>
      </c>
      <c r="AP31" s="49">
        <v>8</v>
      </c>
      <c r="AQ31" s="49">
        <v>15</v>
      </c>
      <c r="AR31" s="49">
        <v>22</v>
      </c>
      <c r="AS31" s="53">
        <v>29</v>
      </c>
      <c r="AT31" s="52">
        <v>6</v>
      </c>
      <c r="AU31" s="49">
        <v>13</v>
      </c>
      <c r="AV31" s="49">
        <v>20</v>
      </c>
      <c r="AW31" s="51">
        <v>27</v>
      </c>
      <c r="AX31" s="52">
        <v>3</v>
      </c>
      <c r="AY31" s="49">
        <v>10</v>
      </c>
      <c r="AZ31" s="49">
        <v>17</v>
      </c>
      <c r="BA31" s="51">
        <v>24</v>
      </c>
      <c r="BB31" s="386"/>
      <c r="BC31" s="386"/>
      <c r="BD31" s="386"/>
      <c r="BE31" s="386"/>
      <c r="BF31" s="386"/>
      <c r="BG31" s="386"/>
      <c r="BH31" s="386"/>
      <c r="BI31" s="388"/>
    </row>
    <row r="32" spans="1:69" s="40" customFormat="1" ht="12.75" customHeight="1" x14ac:dyDescent="0.25">
      <c r="A32" s="382"/>
      <c r="B32" s="54">
        <v>7</v>
      </c>
      <c r="C32" s="55">
        <v>14</v>
      </c>
      <c r="D32" s="55">
        <v>21</v>
      </c>
      <c r="E32" s="55">
        <v>28</v>
      </c>
      <c r="F32" s="56">
        <v>5</v>
      </c>
      <c r="G32" s="54">
        <v>12</v>
      </c>
      <c r="H32" s="55">
        <v>19</v>
      </c>
      <c r="I32" s="55">
        <v>26</v>
      </c>
      <c r="J32" s="57">
        <v>2</v>
      </c>
      <c r="K32" s="58">
        <v>9</v>
      </c>
      <c r="L32" s="55">
        <v>16</v>
      </c>
      <c r="M32" s="55">
        <v>23</v>
      </c>
      <c r="N32" s="57">
        <v>30</v>
      </c>
      <c r="O32" s="54">
        <v>7</v>
      </c>
      <c r="P32" s="55">
        <v>14</v>
      </c>
      <c r="Q32" s="55">
        <v>21</v>
      </c>
      <c r="R32" s="55">
        <v>28</v>
      </c>
      <c r="S32" s="59">
        <v>4</v>
      </c>
      <c r="T32" s="58">
        <v>11</v>
      </c>
      <c r="U32" s="55">
        <v>18</v>
      </c>
      <c r="V32" s="55">
        <v>25</v>
      </c>
      <c r="W32" s="57">
        <v>1</v>
      </c>
      <c r="X32" s="54">
        <v>8</v>
      </c>
      <c r="Y32" s="55">
        <v>15</v>
      </c>
      <c r="Z32" s="55">
        <v>22</v>
      </c>
      <c r="AA32" s="57">
        <v>1</v>
      </c>
      <c r="AB32" s="54">
        <v>8</v>
      </c>
      <c r="AC32" s="55">
        <v>15</v>
      </c>
      <c r="AD32" s="55">
        <v>22</v>
      </c>
      <c r="AE32" s="55">
        <v>29</v>
      </c>
      <c r="AF32" s="56">
        <v>5</v>
      </c>
      <c r="AG32" s="54">
        <v>12</v>
      </c>
      <c r="AH32" s="55">
        <v>19</v>
      </c>
      <c r="AI32" s="55">
        <v>26</v>
      </c>
      <c r="AJ32" s="57">
        <v>3</v>
      </c>
      <c r="AK32" s="54">
        <v>10</v>
      </c>
      <c r="AL32" s="55">
        <v>17</v>
      </c>
      <c r="AM32" s="55">
        <v>24</v>
      </c>
      <c r="AN32" s="57">
        <v>31</v>
      </c>
      <c r="AO32" s="54">
        <v>7</v>
      </c>
      <c r="AP32" s="55">
        <v>14</v>
      </c>
      <c r="AQ32" s="55">
        <v>21</v>
      </c>
      <c r="AR32" s="55">
        <v>28</v>
      </c>
      <c r="AS32" s="59">
        <v>5</v>
      </c>
      <c r="AT32" s="58">
        <v>12</v>
      </c>
      <c r="AU32" s="55">
        <v>19</v>
      </c>
      <c r="AV32" s="55">
        <v>26</v>
      </c>
      <c r="AW32" s="57">
        <v>2</v>
      </c>
      <c r="AX32" s="58">
        <v>9</v>
      </c>
      <c r="AY32" s="55">
        <v>16</v>
      </c>
      <c r="AZ32" s="55">
        <v>23</v>
      </c>
      <c r="BA32" s="57">
        <v>30</v>
      </c>
      <c r="BB32" s="386"/>
      <c r="BC32" s="386"/>
      <c r="BD32" s="386"/>
      <c r="BE32" s="386"/>
      <c r="BF32" s="386"/>
      <c r="BG32" s="386"/>
      <c r="BH32" s="386"/>
      <c r="BI32" s="388"/>
    </row>
    <row r="33" spans="1:61" s="40" customFormat="1" ht="12.75" customHeight="1" x14ac:dyDescent="0.25">
      <c r="A33" s="60" t="s">
        <v>54</v>
      </c>
      <c r="B33" s="61" t="s">
        <v>55</v>
      </c>
      <c r="C33" s="62" t="s">
        <v>55</v>
      </c>
      <c r="D33" s="62" t="s">
        <v>55</v>
      </c>
      <c r="E33" s="62" t="s">
        <v>55</v>
      </c>
      <c r="F33" s="63" t="s">
        <v>55</v>
      </c>
      <c r="G33" s="61" t="s">
        <v>55</v>
      </c>
      <c r="H33" s="62" t="s">
        <v>55</v>
      </c>
      <c r="I33" s="62" t="s">
        <v>55</v>
      </c>
      <c r="J33" s="64" t="s">
        <v>55</v>
      </c>
      <c r="K33" s="65" t="s">
        <v>55</v>
      </c>
      <c r="L33" s="62" t="s">
        <v>55</v>
      </c>
      <c r="M33" s="62" t="s">
        <v>55</v>
      </c>
      <c r="N33" s="66" t="s">
        <v>55</v>
      </c>
      <c r="O33" s="61" t="s">
        <v>55</v>
      </c>
      <c r="P33" s="62" t="s">
        <v>55</v>
      </c>
      <c r="Q33" s="62" t="s">
        <v>56</v>
      </c>
      <c r="R33" s="62" t="s">
        <v>56</v>
      </c>
      <c r="S33" s="67" t="s">
        <v>57</v>
      </c>
      <c r="T33" s="65" t="s">
        <v>58</v>
      </c>
      <c r="U33" s="62" t="s">
        <v>58</v>
      </c>
      <c r="V33" s="62" t="s">
        <v>59</v>
      </c>
      <c r="W33" s="66" t="s">
        <v>59</v>
      </c>
      <c r="X33" s="61" t="s">
        <v>59</v>
      </c>
      <c r="Y33" s="62" t="s">
        <v>60</v>
      </c>
      <c r="Z33" s="62" t="s">
        <v>61</v>
      </c>
      <c r="AA33" s="64" t="s">
        <v>55</v>
      </c>
      <c r="AB33" s="65" t="s">
        <v>55</v>
      </c>
      <c r="AC33" s="62" t="s">
        <v>55</v>
      </c>
      <c r="AD33" s="62" t="s">
        <v>55</v>
      </c>
      <c r="AE33" s="62" t="s">
        <v>55</v>
      </c>
      <c r="AF33" s="63" t="s">
        <v>55</v>
      </c>
      <c r="AG33" s="61" t="s">
        <v>55</v>
      </c>
      <c r="AH33" s="62" t="s">
        <v>55</v>
      </c>
      <c r="AI33" s="62" t="s">
        <v>55</v>
      </c>
      <c r="AJ33" s="64" t="s">
        <v>55</v>
      </c>
      <c r="AK33" s="65" t="s">
        <v>55</v>
      </c>
      <c r="AL33" s="62" t="s">
        <v>55</v>
      </c>
      <c r="AM33" s="62" t="s">
        <v>55</v>
      </c>
      <c r="AN33" s="66" t="s">
        <v>55</v>
      </c>
      <c r="AO33" s="61" t="s">
        <v>57</v>
      </c>
      <c r="AP33" s="62" t="s">
        <v>56</v>
      </c>
      <c r="AQ33" s="62" t="s">
        <v>57</v>
      </c>
      <c r="AR33" s="62" t="s">
        <v>58</v>
      </c>
      <c r="AS33" s="67" t="s">
        <v>58</v>
      </c>
      <c r="AT33" s="65" t="s">
        <v>58</v>
      </c>
      <c r="AU33" s="62" t="s">
        <v>58</v>
      </c>
      <c r="AV33" s="62" t="s">
        <v>58</v>
      </c>
      <c r="AW33" s="66" t="s">
        <v>58</v>
      </c>
      <c r="AX33" s="61" t="s">
        <v>58</v>
      </c>
      <c r="AY33" s="62" t="s">
        <v>58</v>
      </c>
      <c r="AZ33" s="62" t="s">
        <v>58</v>
      </c>
      <c r="BA33" s="64" t="s">
        <v>58</v>
      </c>
      <c r="BB33" s="68" t="s">
        <v>54</v>
      </c>
      <c r="BC33" s="69">
        <v>30</v>
      </c>
      <c r="BD33" s="69">
        <v>6</v>
      </c>
      <c r="BE33" s="69">
        <v>4</v>
      </c>
      <c r="BF33" s="69"/>
      <c r="BG33" s="69"/>
      <c r="BH33" s="69">
        <v>12</v>
      </c>
      <c r="BI33" s="70">
        <f>SUM(BB33:BG33)</f>
        <v>40</v>
      </c>
    </row>
    <row r="34" spans="1:61" s="40" customFormat="1" ht="12.75" customHeight="1" x14ac:dyDescent="0.25">
      <c r="A34" s="60" t="s">
        <v>62</v>
      </c>
      <c r="B34" s="71" t="s">
        <v>55</v>
      </c>
      <c r="C34" s="72" t="s">
        <v>55</v>
      </c>
      <c r="D34" s="72" t="s">
        <v>55</v>
      </c>
      <c r="E34" s="72" t="s">
        <v>55</v>
      </c>
      <c r="F34" s="73" t="s">
        <v>55</v>
      </c>
      <c r="G34" s="71" t="s">
        <v>55</v>
      </c>
      <c r="H34" s="72" t="s">
        <v>55</v>
      </c>
      <c r="I34" s="72" t="s">
        <v>55</v>
      </c>
      <c r="J34" s="74" t="s">
        <v>55</v>
      </c>
      <c r="K34" s="75" t="s">
        <v>55</v>
      </c>
      <c r="L34" s="72" t="s">
        <v>55</v>
      </c>
      <c r="M34" s="72" t="s">
        <v>55</v>
      </c>
      <c r="N34" s="76" t="s">
        <v>55</v>
      </c>
      <c r="O34" s="71" t="s">
        <v>55</v>
      </c>
      <c r="P34" s="72" t="s">
        <v>55</v>
      </c>
      <c r="Q34" s="72" t="s">
        <v>56</v>
      </c>
      <c r="R34" s="72" t="s">
        <v>56</v>
      </c>
      <c r="S34" s="77" t="s">
        <v>57</v>
      </c>
      <c r="T34" s="75" t="s">
        <v>58</v>
      </c>
      <c r="U34" s="72" t="s">
        <v>58</v>
      </c>
      <c r="V34" s="72" t="s">
        <v>59</v>
      </c>
      <c r="W34" s="76" t="s">
        <v>59</v>
      </c>
      <c r="X34" s="71" t="s">
        <v>59</v>
      </c>
      <c r="Y34" s="72" t="s">
        <v>60</v>
      </c>
      <c r="Z34" s="72" t="s">
        <v>61</v>
      </c>
      <c r="AA34" s="74" t="s">
        <v>55</v>
      </c>
      <c r="AB34" s="75" t="s">
        <v>55</v>
      </c>
      <c r="AC34" s="72" t="s">
        <v>55</v>
      </c>
      <c r="AD34" s="72" t="s">
        <v>55</v>
      </c>
      <c r="AE34" s="72" t="s">
        <v>55</v>
      </c>
      <c r="AF34" s="73" t="s">
        <v>55</v>
      </c>
      <c r="AG34" s="71" t="s">
        <v>55</v>
      </c>
      <c r="AH34" s="72" t="s">
        <v>55</v>
      </c>
      <c r="AI34" s="72" t="s">
        <v>55</v>
      </c>
      <c r="AJ34" s="74" t="s">
        <v>55</v>
      </c>
      <c r="AK34" s="75" t="s">
        <v>55</v>
      </c>
      <c r="AL34" s="72" t="s">
        <v>55</v>
      </c>
      <c r="AM34" s="72" t="s">
        <v>55</v>
      </c>
      <c r="AN34" s="76" t="s">
        <v>55</v>
      </c>
      <c r="AO34" s="71" t="s">
        <v>57</v>
      </c>
      <c r="AP34" s="72" t="s">
        <v>56</v>
      </c>
      <c r="AQ34" s="72" t="s">
        <v>57</v>
      </c>
      <c r="AR34" s="72" t="s">
        <v>58</v>
      </c>
      <c r="AS34" s="77" t="s">
        <v>58</v>
      </c>
      <c r="AT34" s="75" t="s">
        <v>58</v>
      </c>
      <c r="AU34" s="72" t="s">
        <v>58</v>
      </c>
      <c r="AV34" s="72" t="s">
        <v>58</v>
      </c>
      <c r="AW34" s="76" t="s">
        <v>58</v>
      </c>
      <c r="AX34" s="71" t="s">
        <v>58</v>
      </c>
      <c r="AY34" s="72" t="s">
        <v>58</v>
      </c>
      <c r="AZ34" s="72" t="s">
        <v>58</v>
      </c>
      <c r="BA34" s="74" t="s">
        <v>58</v>
      </c>
      <c r="BB34" s="78" t="s">
        <v>62</v>
      </c>
      <c r="BC34" s="79">
        <v>30</v>
      </c>
      <c r="BD34" s="79">
        <v>6</v>
      </c>
      <c r="BE34" s="79">
        <v>4</v>
      </c>
      <c r="BF34" s="79"/>
      <c r="BG34" s="79"/>
      <c r="BH34" s="79">
        <v>12</v>
      </c>
      <c r="BI34" s="80">
        <f>SUM(BB34:BG34)</f>
        <v>40</v>
      </c>
    </row>
    <row r="35" spans="1:61" s="40" customFormat="1" ht="13.5" customHeight="1" x14ac:dyDescent="0.25">
      <c r="A35" s="81" t="s">
        <v>63</v>
      </c>
      <c r="B35" s="82" t="s">
        <v>55</v>
      </c>
      <c r="C35" s="83" t="s">
        <v>55</v>
      </c>
      <c r="D35" s="83" t="s">
        <v>55</v>
      </c>
      <c r="E35" s="83" t="s">
        <v>55</v>
      </c>
      <c r="F35" s="84" t="s">
        <v>55</v>
      </c>
      <c r="G35" s="82" t="s">
        <v>55</v>
      </c>
      <c r="H35" s="83" t="s">
        <v>55</v>
      </c>
      <c r="I35" s="83" t="s">
        <v>55</v>
      </c>
      <c r="J35" s="85" t="s">
        <v>55</v>
      </c>
      <c r="K35" s="86" t="s">
        <v>55</v>
      </c>
      <c r="L35" s="83" t="s">
        <v>55</v>
      </c>
      <c r="M35" s="83" t="s">
        <v>55</v>
      </c>
      <c r="N35" s="87" t="s">
        <v>55</v>
      </c>
      <c r="O35" s="82" t="s">
        <v>55</v>
      </c>
      <c r="P35" s="83" t="s">
        <v>55</v>
      </c>
      <c r="Q35" s="83" t="s">
        <v>56</v>
      </c>
      <c r="R35" s="83" t="s">
        <v>56</v>
      </c>
      <c r="S35" s="88" t="s">
        <v>57</v>
      </c>
      <c r="T35" s="86" t="s">
        <v>58</v>
      </c>
      <c r="U35" s="83" t="s">
        <v>58</v>
      </c>
      <c r="V35" s="83" t="s">
        <v>59</v>
      </c>
      <c r="W35" s="87" t="s">
        <v>59</v>
      </c>
      <c r="X35" s="82" t="s">
        <v>59</v>
      </c>
      <c r="Y35" s="83" t="s">
        <v>60</v>
      </c>
      <c r="Z35" s="83" t="s">
        <v>61</v>
      </c>
      <c r="AA35" s="85" t="s">
        <v>55</v>
      </c>
      <c r="AB35" s="86" t="s">
        <v>55</v>
      </c>
      <c r="AC35" s="83" t="s">
        <v>55</v>
      </c>
      <c r="AD35" s="83" t="s">
        <v>55</v>
      </c>
      <c r="AE35" s="83" t="s">
        <v>55</v>
      </c>
      <c r="AF35" s="84" t="s">
        <v>55</v>
      </c>
      <c r="AG35" s="82" t="s">
        <v>55</v>
      </c>
      <c r="AH35" s="83" t="s">
        <v>55</v>
      </c>
      <c r="AI35" s="83" t="s">
        <v>55</v>
      </c>
      <c r="AJ35" s="85" t="s">
        <v>57</v>
      </c>
      <c r="AK35" s="86" t="s">
        <v>57</v>
      </c>
      <c r="AL35" s="83" t="s">
        <v>64</v>
      </c>
      <c r="AM35" s="83" t="s">
        <v>64</v>
      </c>
      <c r="AN35" s="87" t="s">
        <v>64</v>
      </c>
      <c r="AO35" s="82" t="s">
        <v>64</v>
      </c>
      <c r="AP35" s="83" t="s">
        <v>64</v>
      </c>
      <c r="AQ35" s="83" t="s">
        <v>65</v>
      </c>
      <c r="AR35" s="83"/>
      <c r="AS35" s="89"/>
      <c r="AT35" s="90"/>
      <c r="AU35" s="91"/>
      <c r="AV35" s="92"/>
      <c r="AW35" s="93"/>
      <c r="AX35" s="94"/>
      <c r="AY35" s="92"/>
      <c r="AZ35" s="92"/>
      <c r="BA35" s="95"/>
      <c r="BB35" s="96" t="s">
        <v>63</v>
      </c>
      <c r="BC35" s="97">
        <v>25</v>
      </c>
      <c r="BD35" s="97">
        <v>5</v>
      </c>
      <c r="BE35" s="97">
        <v>4</v>
      </c>
      <c r="BF35" s="97">
        <v>5</v>
      </c>
      <c r="BG35" s="97">
        <v>1</v>
      </c>
      <c r="BH35" s="97">
        <v>2</v>
      </c>
      <c r="BI35" s="98">
        <f>SUM(BB35:BG35)</f>
        <v>40</v>
      </c>
    </row>
    <row r="36" spans="1:61" s="112" customFormat="1" ht="13.5" customHeight="1" x14ac:dyDescent="0.25">
      <c r="A36" s="99" t="s">
        <v>66</v>
      </c>
      <c r="B36" s="100"/>
      <c r="C36" s="100"/>
      <c r="D36" s="100"/>
      <c r="E36" s="101" t="s">
        <v>55</v>
      </c>
      <c r="F36" s="102" t="s">
        <v>67</v>
      </c>
      <c r="G36" s="100"/>
      <c r="H36" s="100"/>
      <c r="I36" s="100"/>
      <c r="J36" s="100"/>
      <c r="K36" s="100"/>
      <c r="L36" s="100"/>
      <c r="M36" s="101" t="s">
        <v>56</v>
      </c>
      <c r="N36" s="102" t="s">
        <v>68</v>
      </c>
      <c r="O36" s="103"/>
      <c r="P36" s="103"/>
      <c r="Q36" s="103"/>
      <c r="R36" s="102"/>
      <c r="S36" s="102"/>
      <c r="T36" s="102"/>
      <c r="U36" s="101" t="s">
        <v>60</v>
      </c>
      <c r="V36" s="102" t="s">
        <v>69</v>
      </c>
      <c r="W36" s="102"/>
      <c r="X36" s="102"/>
      <c r="Y36" s="102"/>
      <c r="Z36" s="101" t="s">
        <v>58</v>
      </c>
      <c r="AA36" s="102" t="s">
        <v>70</v>
      </c>
      <c r="AB36" s="102"/>
      <c r="AC36" s="102"/>
      <c r="AD36" s="102"/>
      <c r="AE36" s="101" t="s">
        <v>64</v>
      </c>
      <c r="AF36" s="104" t="s">
        <v>71</v>
      </c>
      <c r="AG36" s="102"/>
      <c r="AH36" s="105"/>
      <c r="AI36" s="105"/>
      <c r="AJ36" s="105"/>
      <c r="AK36" s="105"/>
      <c r="AL36" s="105"/>
      <c r="AM36" s="105"/>
      <c r="AN36" s="105"/>
      <c r="AO36" s="105"/>
      <c r="AP36" s="106" t="s">
        <v>65</v>
      </c>
      <c r="AQ36" s="105" t="s">
        <v>72</v>
      </c>
      <c r="AR36" s="107"/>
      <c r="AS36" s="108"/>
      <c r="AT36" s="108"/>
      <c r="AU36" s="108"/>
      <c r="AV36" s="108"/>
      <c r="AW36" s="108"/>
      <c r="AX36" s="108"/>
      <c r="AY36" s="108"/>
      <c r="AZ36" s="108"/>
      <c r="BA36" s="108"/>
      <c r="BB36" s="109" t="s">
        <v>73</v>
      </c>
      <c r="BC36" s="110">
        <f t="shared" ref="BC36:BH36" si="0">SUM(BC33:BD35)</f>
        <v>102</v>
      </c>
      <c r="BD36" s="110">
        <f t="shared" si="0"/>
        <v>29</v>
      </c>
      <c r="BE36" s="110">
        <f t="shared" si="0"/>
        <v>17</v>
      </c>
      <c r="BF36" s="110">
        <f t="shared" si="0"/>
        <v>6</v>
      </c>
      <c r="BG36" s="110">
        <f t="shared" si="0"/>
        <v>27</v>
      </c>
      <c r="BH36" s="110">
        <f t="shared" si="0"/>
        <v>146</v>
      </c>
      <c r="BI36" s="111">
        <f>SUM(BI33:BI35)</f>
        <v>120</v>
      </c>
    </row>
    <row r="37" spans="1:61" s="112" customFormat="1" ht="12.75" customHeight="1" x14ac:dyDescent="0.25">
      <c r="A37" s="99"/>
      <c r="B37" s="100"/>
      <c r="C37" s="100"/>
      <c r="D37" s="100"/>
      <c r="E37" s="12"/>
      <c r="F37" s="102"/>
      <c r="G37" s="100"/>
      <c r="H37" s="100"/>
      <c r="I37" s="100"/>
      <c r="J37" s="100"/>
      <c r="K37" s="100"/>
      <c r="L37" s="100"/>
      <c r="M37" s="12"/>
      <c r="N37" s="102"/>
      <c r="O37" s="103"/>
      <c r="P37" s="103"/>
      <c r="Q37" s="103"/>
      <c r="R37" s="102"/>
      <c r="S37" s="102"/>
      <c r="T37" s="102"/>
      <c r="U37" s="12"/>
      <c r="V37" s="102"/>
      <c r="W37" s="102"/>
      <c r="X37" s="102"/>
      <c r="Y37" s="102"/>
      <c r="Z37" s="12"/>
      <c r="AA37" s="102"/>
      <c r="AB37" s="102"/>
      <c r="AC37" s="102"/>
      <c r="AD37" s="102"/>
      <c r="AE37" s="12"/>
      <c r="AF37" s="102"/>
      <c r="AG37" s="102"/>
      <c r="AH37" s="105"/>
      <c r="AI37" s="105"/>
      <c r="AJ37" s="105"/>
      <c r="AK37" s="105"/>
      <c r="AL37" s="105"/>
      <c r="AM37" s="105"/>
      <c r="AN37" s="105"/>
      <c r="AO37" s="105"/>
      <c r="AP37" s="113"/>
      <c r="AQ37" s="105"/>
      <c r="AR37" s="107"/>
      <c r="AS37" s="108"/>
      <c r="AT37" s="108"/>
      <c r="AU37" s="108"/>
      <c r="AV37" s="108"/>
      <c r="AW37" s="108"/>
      <c r="AX37" s="108"/>
      <c r="AY37" s="108"/>
      <c r="AZ37" s="108"/>
      <c r="BA37" s="108"/>
      <c r="BB37" s="114"/>
      <c r="BC37" s="115"/>
      <c r="BD37" s="115"/>
      <c r="BE37" s="115"/>
      <c r="BF37" s="115"/>
      <c r="BG37" s="115"/>
      <c r="BH37" s="115"/>
      <c r="BI37" s="115"/>
    </row>
    <row r="38" spans="1:61" s="112" customFormat="1" ht="12.75" customHeight="1" x14ac:dyDescent="0.25">
      <c r="A38" s="99"/>
      <c r="B38" s="100"/>
      <c r="C38" s="100"/>
      <c r="D38" s="100"/>
      <c r="E38" s="12"/>
      <c r="F38" s="102"/>
      <c r="G38" s="100"/>
      <c r="H38" s="100"/>
      <c r="I38" s="100"/>
      <c r="J38" s="100"/>
      <c r="K38" s="100"/>
      <c r="L38" s="100"/>
      <c r="M38" s="12"/>
      <c r="N38" s="102"/>
      <c r="O38" s="103"/>
      <c r="P38" s="103"/>
      <c r="Q38" s="103"/>
      <c r="R38" s="102"/>
      <c r="S38" s="102"/>
      <c r="T38" s="102"/>
      <c r="U38" s="12"/>
      <c r="V38" s="102"/>
      <c r="W38" s="102"/>
      <c r="X38" s="102"/>
      <c r="Y38" s="102"/>
      <c r="Z38" s="12"/>
      <c r="AA38" s="102"/>
      <c r="AB38" s="102"/>
      <c r="AC38" s="102"/>
      <c r="AD38" s="102"/>
      <c r="AE38" s="12"/>
      <c r="AF38" s="102"/>
      <c r="AG38" s="102"/>
      <c r="AH38" s="105"/>
      <c r="AI38" s="105"/>
      <c r="AJ38" s="105"/>
      <c r="AK38" s="105"/>
      <c r="AL38" s="105"/>
      <c r="AM38" s="105"/>
      <c r="AN38" s="105"/>
      <c r="AO38" s="105"/>
      <c r="AP38" s="113"/>
      <c r="AQ38" s="105"/>
      <c r="AR38" s="107"/>
      <c r="AS38" s="108"/>
      <c r="AT38" s="108"/>
      <c r="AU38" s="108"/>
      <c r="AV38" s="108"/>
      <c r="AW38" s="108"/>
      <c r="AX38" s="108"/>
      <c r="AY38" s="108"/>
      <c r="AZ38" s="108"/>
      <c r="BA38" s="108"/>
      <c r="BB38" s="114"/>
      <c r="BC38" s="115"/>
      <c r="BD38" s="115"/>
      <c r="BE38" s="115"/>
      <c r="BF38" s="115"/>
      <c r="BG38" s="115"/>
      <c r="BH38" s="115"/>
      <c r="BI38" s="115"/>
    </row>
    <row r="39" spans="1:61" s="112" customFormat="1" ht="12.75" customHeight="1" x14ac:dyDescent="0.25">
      <c r="A39" s="99"/>
      <c r="B39" s="100"/>
      <c r="C39" s="100"/>
      <c r="D39" s="100"/>
      <c r="E39" s="12"/>
      <c r="F39" s="102"/>
      <c r="G39" s="100"/>
      <c r="H39" s="100"/>
      <c r="I39" s="100"/>
      <c r="J39" s="100"/>
      <c r="K39" s="100"/>
      <c r="L39" s="100"/>
      <c r="M39" s="12"/>
      <c r="N39" s="102"/>
      <c r="O39" s="103"/>
      <c r="P39" s="103"/>
      <c r="Q39" s="103"/>
      <c r="R39" s="102"/>
      <c r="S39" s="102"/>
      <c r="T39" s="102"/>
      <c r="U39" s="12"/>
      <c r="V39" s="102"/>
      <c r="W39" s="102"/>
      <c r="X39" s="102"/>
      <c r="Y39" s="102"/>
      <c r="Z39" s="12"/>
      <c r="AA39" s="102"/>
      <c r="AB39" s="102"/>
      <c r="AC39" s="102"/>
      <c r="AD39" s="102"/>
      <c r="AE39" s="12"/>
      <c r="AF39" s="102"/>
      <c r="AG39" s="102"/>
      <c r="AH39" s="105"/>
      <c r="AI39" s="105"/>
      <c r="AJ39" s="105"/>
      <c r="AK39" s="105"/>
      <c r="AL39" s="105"/>
      <c r="AM39" s="105"/>
      <c r="AN39" s="105"/>
      <c r="AO39" s="105"/>
      <c r="AP39" s="113"/>
      <c r="AQ39" s="105"/>
      <c r="AR39" s="107"/>
      <c r="AS39" s="108"/>
      <c r="AT39" s="108"/>
      <c r="AU39" s="108"/>
      <c r="AV39" s="108"/>
      <c r="AW39" s="108"/>
      <c r="AX39" s="108"/>
      <c r="AY39" s="108"/>
      <c r="AZ39" s="108"/>
      <c r="BA39" s="108"/>
      <c r="BB39" s="114"/>
      <c r="BC39" s="115"/>
      <c r="BD39" s="115"/>
      <c r="BE39" s="115"/>
      <c r="BF39" s="115"/>
      <c r="BG39" s="115"/>
      <c r="BH39" s="115"/>
      <c r="BI39" s="115"/>
    </row>
    <row r="40" spans="1:61" ht="10.5" customHeight="1" x14ac:dyDescent="0.3">
      <c r="A40" s="116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</row>
    <row r="41" spans="1:61" s="119" customFormat="1" ht="15" customHeight="1" x14ac:dyDescent="0.25">
      <c r="A41" s="389"/>
      <c r="B41" s="389"/>
      <c r="C41" s="389"/>
      <c r="D41" s="389"/>
      <c r="E41" s="389"/>
      <c r="F41" s="389"/>
      <c r="G41" s="389"/>
      <c r="H41" s="389"/>
      <c r="I41" s="389"/>
      <c r="J41" s="389"/>
      <c r="K41" s="389"/>
      <c r="L41" s="389"/>
      <c r="M41" s="389"/>
      <c r="N41" s="389"/>
      <c r="O41" s="389"/>
      <c r="P41" s="389"/>
      <c r="Q41" s="23"/>
      <c r="R41" s="23"/>
      <c r="S41" s="23"/>
      <c r="T41" s="390" t="s">
        <v>74</v>
      </c>
      <c r="U41" s="390"/>
      <c r="V41" s="390"/>
      <c r="W41" s="390"/>
      <c r="X41" s="390"/>
      <c r="Y41" s="390"/>
      <c r="Z41" s="390"/>
      <c r="AA41" s="390"/>
      <c r="AB41" s="390"/>
      <c r="AC41" s="390"/>
      <c r="AD41" s="390"/>
      <c r="AE41" s="23"/>
      <c r="AF41" s="23"/>
      <c r="AG41" s="23"/>
      <c r="AH41" s="118"/>
      <c r="AI41" s="391" t="s">
        <v>75</v>
      </c>
      <c r="AJ41" s="391"/>
      <c r="AK41" s="391"/>
      <c r="AL41" s="391"/>
      <c r="AM41" s="391"/>
      <c r="AN41" s="391"/>
      <c r="AO41" s="391"/>
      <c r="AP41" s="391"/>
      <c r="AQ41" s="391"/>
      <c r="AR41" s="391"/>
      <c r="AS41" s="391"/>
      <c r="AT41" s="391"/>
      <c r="AU41" s="391"/>
      <c r="AV41" s="391"/>
      <c r="AW41" s="391"/>
      <c r="AX41" s="391"/>
      <c r="AY41" s="391"/>
      <c r="AZ41" s="391"/>
      <c r="BA41" s="118"/>
    </row>
    <row r="42" spans="1:61" s="112" customFormat="1" ht="63" customHeight="1" x14ac:dyDescent="0.25">
      <c r="A42" s="120"/>
      <c r="B42" s="392"/>
      <c r="C42" s="392"/>
      <c r="D42" s="392"/>
      <c r="E42" s="392"/>
      <c r="F42" s="393"/>
      <c r="G42" s="393"/>
      <c r="H42" s="392"/>
      <c r="I42" s="392"/>
      <c r="J42" s="392"/>
      <c r="K42" s="392"/>
      <c r="L42" s="392"/>
      <c r="M42" s="393"/>
      <c r="N42" s="393"/>
      <c r="O42" s="392"/>
      <c r="P42" s="392"/>
      <c r="Q42" s="121"/>
      <c r="R42" s="121"/>
      <c r="S42" s="103"/>
      <c r="T42" s="394" t="s">
        <v>76</v>
      </c>
      <c r="U42" s="394"/>
      <c r="V42" s="394"/>
      <c r="W42" s="394"/>
      <c r="X42" s="394"/>
      <c r="Y42" s="394"/>
      <c r="Z42" s="394"/>
      <c r="AA42" s="395" t="s">
        <v>77</v>
      </c>
      <c r="AB42" s="395"/>
      <c r="AC42" s="395" t="s">
        <v>78</v>
      </c>
      <c r="AD42" s="395"/>
      <c r="AE42" s="103"/>
      <c r="AF42" s="103"/>
      <c r="AG42" s="103"/>
      <c r="AH42" s="396" t="s">
        <v>79</v>
      </c>
      <c r="AI42" s="396"/>
      <c r="AJ42" s="396"/>
      <c r="AK42" s="396"/>
      <c r="AL42" s="396"/>
      <c r="AM42" s="396"/>
      <c r="AN42" s="396"/>
      <c r="AO42" s="396"/>
      <c r="AP42" s="396"/>
      <c r="AQ42" s="396"/>
      <c r="AR42" s="397" t="s">
        <v>80</v>
      </c>
      <c r="AS42" s="397"/>
      <c r="AT42" s="397"/>
      <c r="AU42" s="397"/>
      <c r="AV42" s="397"/>
      <c r="AW42" s="397"/>
      <c r="AX42" s="397"/>
      <c r="AY42" s="397"/>
      <c r="AZ42" s="398" t="s">
        <v>77</v>
      </c>
      <c r="BA42" s="398"/>
    </row>
    <row r="43" spans="1:61" s="112" customFormat="1" ht="12.75" customHeight="1" x14ac:dyDescent="0.25">
      <c r="A43" s="114"/>
      <c r="B43" s="399"/>
      <c r="C43" s="399"/>
      <c r="D43" s="399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400"/>
      <c r="P43" s="400"/>
      <c r="Q43" s="115"/>
      <c r="R43" s="115"/>
      <c r="S43" s="103"/>
      <c r="T43" s="401" t="s">
        <v>81</v>
      </c>
      <c r="U43" s="401"/>
      <c r="V43" s="401"/>
      <c r="W43" s="401"/>
      <c r="X43" s="401"/>
      <c r="Y43" s="401"/>
      <c r="Z43" s="401"/>
      <c r="AA43" s="402">
        <v>1.2</v>
      </c>
      <c r="AB43" s="402"/>
      <c r="AC43" s="403">
        <v>4</v>
      </c>
      <c r="AD43" s="403"/>
      <c r="AE43" s="103"/>
      <c r="AF43" s="103"/>
      <c r="AG43" s="103"/>
      <c r="AH43" s="404" t="s">
        <v>82</v>
      </c>
      <c r="AI43" s="404"/>
      <c r="AJ43" s="404"/>
      <c r="AK43" s="404"/>
      <c r="AL43" s="404"/>
      <c r="AM43" s="404"/>
      <c r="AN43" s="404"/>
      <c r="AO43" s="404"/>
      <c r="AP43" s="404"/>
      <c r="AQ43" s="404"/>
      <c r="AR43" s="405" t="s">
        <v>83</v>
      </c>
      <c r="AS43" s="405"/>
      <c r="AT43" s="405"/>
      <c r="AU43" s="405"/>
      <c r="AV43" s="405"/>
      <c r="AW43" s="405"/>
      <c r="AX43" s="405"/>
      <c r="AY43" s="405"/>
      <c r="AZ43" s="406">
        <v>6</v>
      </c>
      <c r="BA43" s="406"/>
    </row>
    <row r="44" spans="1:61" s="112" customFormat="1" ht="12.75" customHeight="1" x14ac:dyDescent="0.25">
      <c r="A44" s="114"/>
      <c r="B44" s="399"/>
      <c r="C44" s="399"/>
      <c r="D44" s="399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400"/>
      <c r="P44" s="400"/>
      <c r="Q44" s="115"/>
      <c r="R44" s="115"/>
      <c r="S44" s="103"/>
      <c r="T44" s="401" t="s">
        <v>84</v>
      </c>
      <c r="U44" s="401"/>
      <c r="V44" s="401"/>
      <c r="W44" s="401"/>
      <c r="X44" s="401"/>
      <c r="Y44" s="401"/>
      <c r="Z44" s="401"/>
      <c r="AA44" s="402">
        <v>3.4</v>
      </c>
      <c r="AB44" s="402"/>
      <c r="AC44" s="403">
        <v>4</v>
      </c>
      <c r="AD44" s="403"/>
      <c r="AE44" s="103"/>
      <c r="AF44" s="103"/>
      <c r="AG44" s="103"/>
      <c r="AH44" s="404"/>
      <c r="AI44" s="404"/>
      <c r="AJ44" s="404"/>
      <c r="AK44" s="404"/>
      <c r="AL44" s="404"/>
      <c r="AM44" s="404"/>
      <c r="AN44" s="404"/>
      <c r="AO44" s="404"/>
      <c r="AP44" s="404"/>
      <c r="AQ44" s="404"/>
      <c r="AR44" s="405"/>
      <c r="AS44" s="405"/>
      <c r="AT44" s="405"/>
      <c r="AU44" s="405"/>
      <c r="AV44" s="405"/>
      <c r="AW44" s="405"/>
      <c r="AX44" s="405"/>
      <c r="AY44" s="405"/>
      <c r="AZ44" s="406"/>
      <c r="BA44" s="406"/>
    </row>
    <row r="45" spans="1:61" s="112" customFormat="1" ht="12.75" customHeight="1" x14ac:dyDescent="0.25">
      <c r="A45" s="114"/>
      <c r="B45" s="399"/>
      <c r="C45" s="399"/>
      <c r="D45" s="399"/>
      <c r="E45" s="399"/>
      <c r="F45" s="399"/>
      <c r="G45" s="399"/>
      <c r="H45" s="399"/>
      <c r="I45" s="399"/>
      <c r="J45" s="399"/>
      <c r="K45" s="399"/>
      <c r="L45" s="399"/>
      <c r="M45" s="399"/>
      <c r="N45" s="399"/>
      <c r="O45" s="400"/>
      <c r="P45" s="400"/>
      <c r="Q45" s="115"/>
      <c r="R45" s="115"/>
      <c r="S45" s="103"/>
      <c r="T45" s="407" t="s">
        <v>85</v>
      </c>
      <c r="U45" s="407"/>
      <c r="V45" s="407"/>
      <c r="W45" s="407"/>
      <c r="X45" s="407"/>
      <c r="Y45" s="407"/>
      <c r="Z45" s="407"/>
      <c r="AA45" s="408">
        <v>5.6</v>
      </c>
      <c r="AB45" s="408"/>
      <c r="AC45" s="408">
        <v>4</v>
      </c>
      <c r="AD45" s="408"/>
      <c r="AE45" s="103"/>
      <c r="AF45" s="103"/>
      <c r="AG45" s="103"/>
      <c r="AH45" s="404"/>
      <c r="AI45" s="404"/>
      <c r="AJ45" s="404"/>
      <c r="AK45" s="404"/>
      <c r="AL45" s="404"/>
      <c r="AM45" s="404"/>
      <c r="AN45" s="404"/>
      <c r="AO45" s="404"/>
      <c r="AP45" s="404"/>
      <c r="AQ45" s="404"/>
      <c r="AR45" s="405"/>
      <c r="AS45" s="405"/>
      <c r="AT45" s="405"/>
      <c r="AU45" s="405"/>
      <c r="AV45" s="405"/>
      <c r="AW45" s="405"/>
      <c r="AX45" s="405"/>
      <c r="AY45" s="405"/>
      <c r="AZ45" s="406"/>
      <c r="BA45" s="406"/>
    </row>
    <row r="46" spans="1:61" s="112" customFormat="1" ht="15" customHeight="1" x14ac:dyDescent="0.25">
      <c r="A46" s="114"/>
      <c r="B46" s="400"/>
      <c r="C46" s="400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00"/>
      <c r="Q46" s="115"/>
      <c r="R46" s="115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5"/>
      <c r="AS46" s="405"/>
      <c r="AT46" s="405"/>
      <c r="AU46" s="405"/>
      <c r="AV46" s="405"/>
      <c r="AW46" s="405"/>
      <c r="AX46" s="405"/>
      <c r="AY46" s="405"/>
      <c r="AZ46" s="406"/>
      <c r="BA46" s="406"/>
    </row>
    <row r="47" spans="1:61" s="112" customFormat="1" ht="13.5" customHeight="1" x14ac:dyDescent="0.25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15"/>
      <c r="R47" s="115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3"/>
      <c r="AS47" s="3"/>
      <c r="AT47" s="3"/>
      <c r="AU47" s="3"/>
      <c r="AV47" s="3"/>
      <c r="AW47" s="3"/>
      <c r="AX47" s="3"/>
      <c r="AY47" s="3"/>
      <c r="AZ47" s="123"/>
      <c r="BA47" s="123"/>
    </row>
    <row r="49" ht="12.75" customHeight="1" x14ac:dyDescent="0.3"/>
    <row r="50" ht="12.75" customHeight="1" x14ac:dyDescent="0.3"/>
  </sheetData>
  <mergeCells count="100">
    <mergeCell ref="M46:N46"/>
    <mergeCell ref="O46:P46"/>
    <mergeCell ref="B46:C46"/>
    <mergeCell ref="D46:E46"/>
    <mergeCell ref="F46:G46"/>
    <mergeCell ref="H46:J46"/>
    <mergeCell ref="K46:L46"/>
    <mergeCell ref="M45:N45"/>
    <mergeCell ref="O45:P45"/>
    <mergeCell ref="T45:Z45"/>
    <mergeCell ref="AA45:AB45"/>
    <mergeCell ref="AC45:AD45"/>
    <mergeCell ref="B45:C45"/>
    <mergeCell ref="D45:E45"/>
    <mergeCell ref="F45:G45"/>
    <mergeCell ref="H45:J45"/>
    <mergeCell ref="K45:L45"/>
    <mergeCell ref="M44:N44"/>
    <mergeCell ref="O44:P44"/>
    <mergeCell ref="T44:Z44"/>
    <mergeCell ref="AA44:AB44"/>
    <mergeCell ref="AC44:AD44"/>
    <mergeCell ref="B44:C44"/>
    <mergeCell ref="D44:E44"/>
    <mergeCell ref="F44:G44"/>
    <mergeCell ref="H44:J44"/>
    <mergeCell ref="K44:L44"/>
    <mergeCell ref="AH42:AQ42"/>
    <mergeCell ref="AR42:AY42"/>
    <mergeCell ref="AZ42:BA42"/>
    <mergeCell ref="B43:C43"/>
    <mergeCell ref="D43:E43"/>
    <mergeCell ref="F43:G43"/>
    <mergeCell ref="H43:J43"/>
    <mergeCell ref="K43:L43"/>
    <mergeCell ref="M43:N43"/>
    <mergeCell ref="O43:P43"/>
    <mergeCell ref="T43:Z43"/>
    <mergeCell ref="AA43:AB43"/>
    <mergeCell ref="AC43:AD43"/>
    <mergeCell ref="AH43:AQ46"/>
    <mergeCell ref="AR43:AY46"/>
    <mergeCell ref="AZ43:BA46"/>
    <mergeCell ref="M42:N42"/>
    <mergeCell ref="O42:P42"/>
    <mergeCell ref="T42:Z42"/>
    <mergeCell ref="AA42:AB42"/>
    <mergeCell ref="AC42:AD42"/>
    <mergeCell ref="B42:C42"/>
    <mergeCell ref="D42:E42"/>
    <mergeCell ref="F42:G42"/>
    <mergeCell ref="H42:J42"/>
    <mergeCell ref="K42:L42"/>
    <mergeCell ref="BH29:BH32"/>
    <mergeCell ref="BI29:BI32"/>
    <mergeCell ref="A41:P41"/>
    <mergeCell ref="T41:AD41"/>
    <mergeCell ref="AI41:AZ41"/>
    <mergeCell ref="BC29:BC32"/>
    <mergeCell ref="BD29:BD32"/>
    <mergeCell ref="BE29:BE32"/>
    <mergeCell ref="BF29:BF32"/>
    <mergeCell ref="BG29:BG32"/>
    <mergeCell ref="A28:BA28"/>
    <mergeCell ref="BB28:BI28"/>
    <mergeCell ref="A29:A32"/>
    <mergeCell ref="B29:F29"/>
    <mergeCell ref="G29:J29"/>
    <mergeCell ref="K29:N29"/>
    <mergeCell ref="O29:S29"/>
    <mergeCell ref="T29:W29"/>
    <mergeCell ref="X29:AA29"/>
    <mergeCell ref="AB29:AF29"/>
    <mergeCell ref="AG29:AJ29"/>
    <mergeCell ref="AK29:AN29"/>
    <mergeCell ref="AO29:AS29"/>
    <mergeCell ref="AT29:AW29"/>
    <mergeCell ref="AX29:BA29"/>
    <mergeCell ref="BB29:BB32"/>
    <mergeCell ref="G20:X20"/>
    <mergeCell ref="AI20:AZ20"/>
    <mergeCell ref="G22:X22"/>
    <mergeCell ref="AI22:AZ22"/>
    <mergeCell ref="G24:X24"/>
    <mergeCell ref="AI24:AZ24"/>
    <mergeCell ref="P13:AI13"/>
    <mergeCell ref="G16:AD16"/>
    <mergeCell ref="AI16:AZ16"/>
    <mergeCell ref="G18:X18"/>
    <mergeCell ref="AI18:BF18"/>
    <mergeCell ref="A9:G9"/>
    <mergeCell ref="Q9:AJ9"/>
    <mergeCell ref="P10:AI10"/>
    <mergeCell ref="P11:AI11"/>
    <mergeCell ref="P12:AI12"/>
    <mergeCell ref="I1:AQ1"/>
    <mergeCell ref="Q2:AI2"/>
    <mergeCell ref="J4:AO4"/>
    <mergeCell ref="J5:AO5"/>
    <mergeCell ref="S7:AF7"/>
  </mergeCells>
  <printOptions horizontalCentered="1"/>
  <pageMargins left="0.118055555555556" right="0.118055555555556" top="0.31527777777777799" bottom="0.15763888888888899" header="0.511811023622047" footer="0.511811023622047"/>
  <pageSetup paperSize="9" scale="6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9"/>
  <sheetViews>
    <sheetView tabSelected="1" view="pageBreakPreview" topLeftCell="A25" zoomScale="70" zoomScaleNormal="70" zoomScaleSheetLayoutView="70" zoomScalePageLayoutView="75" workbookViewId="0">
      <selection activeCell="N21" sqref="N21"/>
    </sheetView>
  </sheetViews>
  <sheetFormatPr defaultColWidth="9.109375" defaultRowHeight="15.6" x14ac:dyDescent="0.3"/>
  <cols>
    <col min="1" max="1" width="9.33203125" style="124" customWidth="1"/>
    <col min="2" max="2" width="53.5546875" style="125" customWidth="1"/>
    <col min="3" max="6" width="5.5546875" style="126" customWidth="1"/>
    <col min="7" max="7" width="5.44140625" style="126" customWidth="1"/>
    <col min="8" max="8" width="7.44140625" style="126" customWidth="1"/>
    <col min="9" max="9" width="6" style="126" customWidth="1"/>
    <col min="10" max="11" width="4.5546875" style="126" customWidth="1"/>
    <col min="12" max="12" width="5.44140625" style="126" customWidth="1"/>
    <col min="13" max="13" width="6.88671875" style="126" customWidth="1"/>
    <col min="14" max="14" width="5.88671875" style="126" customWidth="1"/>
    <col min="15" max="15" width="6.5546875" style="126" customWidth="1"/>
    <col min="16" max="19" width="5.88671875" style="124" customWidth="1"/>
    <col min="20" max="20" width="8" style="127" customWidth="1"/>
    <col min="21" max="22" width="8" style="128" customWidth="1"/>
    <col min="23" max="26" width="5.33203125" style="129" customWidth="1"/>
    <col min="27" max="28" width="5.33203125" style="124" customWidth="1"/>
    <col min="29" max="16384" width="9.109375" style="126"/>
  </cols>
  <sheetData>
    <row r="1" spans="1:28" ht="15.75" customHeight="1" x14ac:dyDescent="0.3">
      <c r="A1" s="409" t="s">
        <v>86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</row>
    <row r="2" spans="1:28" ht="30.75" customHeight="1" x14ac:dyDescent="0.3">
      <c r="A2" s="410" t="s">
        <v>87</v>
      </c>
      <c r="B2" s="411" t="s">
        <v>88</v>
      </c>
      <c r="C2" s="411" t="s">
        <v>89</v>
      </c>
      <c r="D2" s="411"/>
      <c r="E2" s="411"/>
      <c r="F2" s="411"/>
      <c r="G2" s="412" t="s">
        <v>90</v>
      </c>
      <c r="H2" s="413" t="s">
        <v>91</v>
      </c>
      <c r="I2" s="413"/>
      <c r="J2" s="413"/>
      <c r="K2" s="413"/>
      <c r="L2" s="413"/>
      <c r="M2" s="413"/>
      <c r="N2" s="414" t="s">
        <v>92</v>
      </c>
      <c r="O2" s="414"/>
      <c r="P2" s="414"/>
      <c r="Q2" s="414"/>
      <c r="R2" s="414"/>
      <c r="S2" s="414"/>
    </row>
    <row r="3" spans="1:28" ht="21" customHeight="1" x14ac:dyDescent="0.3">
      <c r="A3" s="410"/>
      <c r="B3" s="411"/>
      <c r="C3" s="415" t="s">
        <v>93</v>
      </c>
      <c r="D3" s="415" t="s">
        <v>94</v>
      </c>
      <c r="E3" s="403" t="s">
        <v>95</v>
      </c>
      <c r="F3" s="403"/>
      <c r="G3" s="412"/>
      <c r="H3" s="416" t="s">
        <v>96</v>
      </c>
      <c r="I3" s="403" t="s">
        <v>97</v>
      </c>
      <c r="J3" s="403"/>
      <c r="K3" s="403"/>
      <c r="L3" s="403"/>
      <c r="M3" s="417" t="s">
        <v>98</v>
      </c>
      <c r="N3" s="418" t="s">
        <v>99</v>
      </c>
      <c r="O3" s="418"/>
      <c r="P3" s="403" t="s">
        <v>100</v>
      </c>
      <c r="Q3" s="403"/>
      <c r="R3" s="419" t="s">
        <v>101</v>
      </c>
      <c r="S3" s="419"/>
    </row>
    <row r="4" spans="1:28" ht="19.5" customHeight="1" x14ac:dyDescent="0.3">
      <c r="A4" s="410"/>
      <c r="B4" s="411"/>
      <c r="C4" s="411"/>
      <c r="D4" s="411"/>
      <c r="E4" s="415" t="s">
        <v>102</v>
      </c>
      <c r="F4" s="420" t="s">
        <v>103</v>
      </c>
      <c r="G4" s="412"/>
      <c r="H4" s="416"/>
      <c r="I4" s="421" t="s">
        <v>104</v>
      </c>
      <c r="J4" s="403" t="s">
        <v>105</v>
      </c>
      <c r="K4" s="403"/>
      <c r="L4" s="403"/>
      <c r="M4" s="417"/>
      <c r="N4" s="422" t="s">
        <v>106</v>
      </c>
      <c r="O4" s="422"/>
      <c r="P4" s="422"/>
      <c r="Q4" s="422"/>
      <c r="R4" s="422"/>
      <c r="S4" s="422"/>
    </row>
    <row r="5" spans="1:28" ht="18.75" customHeight="1" x14ac:dyDescent="0.3">
      <c r="A5" s="410"/>
      <c r="B5" s="411"/>
      <c r="C5" s="411"/>
      <c r="D5" s="411"/>
      <c r="E5" s="411"/>
      <c r="F5" s="420"/>
      <c r="G5" s="412"/>
      <c r="H5" s="416"/>
      <c r="I5" s="421"/>
      <c r="J5" s="423" t="s">
        <v>107</v>
      </c>
      <c r="K5" s="423" t="s">
        <v>108</v>
      </c>
      <c r="L5" s="424" t="s">
        <v>109</v>
      </c>
      <c r="M5" s="417"/>
      <c r="N5" s="75">
        <v>1</v>
      </c>
      <c r="O5" s="72">
        <f>N5+1</f>
        <v>2</v>
      </c>
      <c r="P5" s="72">
        <f>O5+1</f>
        <v>3</v>
      </c>
      <c r="Q5" s="76">
        <v>4</v>
      </c>
      <c r="R5" s="76">
        <v>5</v>
      </c>
      <c r="S5" s="74">
        <v>6</v>
      </c>
    </row>
    <row r="6" spans="1:28" ht="19.5" customHeight="1" x14ac:dyDescent="0.3">
      <c r="A6" s="410"/>
      <c r="B6" s="411"/>
      <c r="C6" s="411"/>
      <c r="D6" s="411"/>
      <c r="E6" s="411"/>
      <c r="F6" s="420"/>
      <c r="G6" s="412"/>
      <c r="H6" s="416"/>
      <c r="I6" s="421"/>
      <c r="J6" s="421"/>
      <c r="K6" s="421"/>
      <c r="L6" s="424"/>
      <c r="M6" s="417"/>
      <c r="N6" s="422" t="s">
        <v>110</v>
      </c>
      <c r="O6" s="422"/>
      <c r="P6" s="422"/>
      <c r="Q6" s="422"/>
      <c r="R6" s="422"/>
      <c r="S6" s="422"/>
    </row>
    <row r="7" spans="1:28" ht="24" customHeight="1" x14ac:dyDescent="0.3">
      <c r="A7" s="410"/>
      <c r="B7" s="411"/>
      <c r="C7" s="411"/>
      <c r="D7" s="411"/>
      <c r="E7" s="411"/>
      <c r="F7" s="420"/>
      <c r="G7" s="412"/>
      <c r="H7" s="416"/>
      <c r="I7" s="421"/>
      <c r="J7" s="421"/>
      <c r="K7" s="421"/>
      <c r="L7" s="424"/>
      <c r="M7" s="417"/>
      <c r="N7" s="75">
        <v>15</v>
      </c>
      <c r="O7" s="72">
        <v>15</v>
      </c>
      <c r="P7" s="72">
        <v>15</v>
      </c>
      <c r="Q7" s="76">
        <v>15</v>
      </c>
      <c r="R7" s="76">
        <v>15</v>
      </c>
      <c r="S7" s="74">
        <v>10</v>
      </c>
    </row>
    <row r="8" spans="1:28" ht="15.75" customHeight="1" x14ac:dyDescent="0.3">
      <c r="A8" s="130">
        <v>1</v>
      </c>
      <c r="B8" s="131">
        <f t="shared" ref="B8:P8" si="0">A8+1</f>
        <v>2</v>
      </c>
      <c r="C8" s="132">
        <f t="shared" si="0"/>
        <v>3</v>
      </c>
      <c r="D8" s="132">
        <f t="shared" si="0"/>
        <v>4</v>
      </c>
      <c r="E8" s="132">
        <f t="shared" si="0"/>
        <v>5</v>
      </c>
      <c r="F8" s="133">
        <f t="shared" si="0"/>
        <v>6</v>
      </c>
      <c r="G8" s="134">
        <f t="shared" si="0"/>
        <v>7</v>
      </c>
      <c r="H8" s="135">
        <f t="shared" si="0"/>
        <v>8</v>
      </c>
      <c r="I8" s="132">
        <f t="shared" si="0"/>
        <v>9</v>
      </c>
      <c r="J8" s="132">
        <f t="shared" si="0"/>
        <v>10</v>
      </c>
      <c r="K8" s="132">
        <f t="shared" si="0"/>
        <v>11</v>
      </c>
      <c r="L8" s="132">
        <f t="shared" si="0"/>
        <v>12</v>
      </c>
      <c r="M8" s="134">
        <f t="shared" si="0"/>
        <v>13</v>
      </c>
      <c r="N8" s="132">
        <f t="shared" si="0"/>
        <v>14</v>
      </c>
      <c r="O8" s="132">
        <f t="shared" si="0"/>
        <v>15</v>
      </c>
      <c r="P8" s="132">
        <f t="shared" si="0"/>
        <v>16</v>
      </c>
      <c r="Q8" s="133">
        <v>17</v>
      </c>
      <c r="R8" s="133">
        <v>18</v>
      </c>
      <c r="S8" s="136">
        <v>19</v>
      </c>
    </row>
    <row r="9" spans="1:28" s="127" customFormat="1" ht="21" customHeight="1" x14ac:dyDescent="0.3">
      <c r="A9" s="425" t="s">
        <v>111</v>
      </c>
      <c r="B9" s="425"/>
      <c r="C9" s="425"/>
      <c r="D9" s="425"/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U9" s="128"/>
      <c r="V9" s="128"/>
      <c r="W9" s="137"/>
      <c r="X9" s="137"/>
      <c r="Y9" s="137"/>
      <c r="Z9" s="137"/>
      <c r="AA9" s="138"/>
      <c r="AB9" s="138"/>
    </row>
    <row r="10" spans="1:28" s="127" customFormat="1" ht="21" customHeight="1" x14ac:dyDescent="0.3">
      <c r="A10" s="426" t="s">
        <v>112</v>
      </c>
      <c r="B10" s="426"/>
      <c r="C10" s="426"/>
      <c r="D10" s="426"/>
      <c r="E10" s="426"/>
      <c r="F10" s="426"/>
      <c r="G10" s="426"/>
      <c r="H10" s="426"/>
      <c r="I10" s="426"/>
      <c r="J10" s="426"/>
      <c r="K10" s="426"/>
      <c r="L10" s="426"/>
      <c r="M10" s="426"/>
      <c r="N10" s="426"/>
      <c r="O10" s="426"/>
      <c r="P10" s="426"/>
      <c r="Q10" s="426"/>
      <c r="R10" s="426"/>
      <c r="S10" s="426"/>
      <c r="U10" s="128"/>
      <c r="V10" s="128"/>
      <c r="W10" s="139" t="s">
        <v>113</v>
      </c>
      <c r="X10" s="139" t="s">
        <v>114</v>
      </c>
      <c r="Y10" s="139" t="s">
        <v>115</v>
      </c>
      <c r="Z10" s="139" t="s">
        <v>116</v>
      </c>
      <c r="AA10" s="140" t="s">
        <v>117</v>
      </c>
      <c r="AB10" s="140" t="s">
        <v>118</v>
      </c>
    </row>
    <row r="11" spans="1:28" s="127" customFormat="1" ht="36" customHeight="1" x14ac:dyDescent="0.3">
      <c r="A11" s="141" t="s">
        <v>119</v>
      </c>
      <c r="B11" s="142" t="s">
        <v>120</v>
      </c>
      <c r="C11" s="143"/>
      <c r="D11" s="143">
        <v>1</v>
      </c>
      <c r="E11" s="143"/>
      <c r="F11" s="144"/>
      <c r="G11" s="145">
        <v>4</v>
      </c>
      <c r="H11" s="146">
        <f t="shared" ref="H11:H20" si="1">G11*30</f>
        <v>120</v>
      </c>
      <c r="I11" s="147">
        <f t="shared" ref="I11:I20" si="2">SUM(J11:L11)</f>
        <v>44</v>
      </c>
      <c r="J11" s="148">
        <v>30</v>
      </c>
      <c r="K11" s="148"/>
      <c r="L11" s="149">
        <v>14</v>
      </c>
      <c r="M11" s="150">
        <f t="shared" ref="M11:M20" si="3">H11-I11</f>
        <v>76</v>
      </c>
      <c r="N11" s="151">
        <v>3</v>
      </c>
      <c r="O11" s="143"/>
      <c r="P11" s="143"/>
      <c r="Q11" s="152"/>
      <c r="R11" s="152"/>
      <c r="S11" s="153"/>
      <c r="T11" s="154">
        <f t="shared" ref="T11:T21" si="4">I11/H11</f>
        <v>0.36666666666666664</v>
      </c>
      <c r="U11" s="155">
        <f t="shared" ref="U11:U20" si="5">H11/3</f>
        <v>40</v>
      </c>
      <c r="V11" s="155">
        <f t="shared" ref="V11:V20" si="6">H11/2</f>
        <v>60</v>
      </c>
      <c r="W11" s="139">
        <v>4</v>
      </c>
      <c r="X11" s="139"/>
      <c r="Y11" s="139"/>
      <c r="Z11" s="139"/>
      <c r="AA11" s="139"/>
      <c r="AB11" s="139"/>
    </row>
    <row r="12" spans="1:28" s="127" customFormat="1" ht="30" customHeight="1" x14ac:dyDescent="0.3">
      <c r="A12" s="156" t="s">
        <v>121</v>
      </c>
      <c r="B12" s="157" t="s">
        <v>122</v>
      </c>
      <c r="C12" s="158"/>
      <c r="D12" s="158">
        <v>1</v>
      </c>
      <c r="E12" s="158"/>
      <c r="F12" s="159"/>
      <c r="G12" s="160">
        <v>3</v>
      </c>
      <c r="H12" s="159">
        <f t="shared" si="1"/>
        <v>90</v>
      </c>
      <c r="I12" s="161">
        <f t="shared" si="2"/>
        <v>30</v>
      </c>
      <c r="J12" s="159">
        <v>16</v>
      </c>
      <c r="K12" s="158"/>
      <c r="L12" s="162">
        <v>14</v>
      </c>
      <c r="M12" s="163">
        <f t="shared" si="3"/>
        <v>60</v>
      </c>
      <c r="N12" s="159">
        <v>2</v>
      </c>
      <c r="O12" s="158"/>
      <c r="P12" s="158"/>
      <c r="Q12" s="159"/>
      <c r="R12" s="158"/>
      <c r="S12" s="164"/>
      <c r="T12" s="154">
        <f t="shared" si="4"/>
        <v>0.33333333333333331</v>
      </c>
      <c r="U12" s="155">
        <f t="shared" si="5"/>
        <v>30</v>
      </c>
      <c r="V12" s="155">
        <f t="shared" si="6"/>
        <v>45</v>
      </c>
      <c r="W12" s="139">
        <v>3</v>
      </c>
      <c r="X12" s="139"/>
      <c r="Y12" s="139"/>
      <c r="Z12" s="139"/>
      <c r="AA12" s="139"/>
      <c r="AB12" s="139"/>
    </row>
    <row r="13" spans="1:28" s="127" customFormat="1" ht="19.5" customHeight="1" x14ac:dyDescent="0.3">
      <c r="A13" s="156" t="s">
        <v>123</v>
      </c>
      <c r="B13" s="165" t="s">
        <v>124</v>
      </c>
      <c r="C13" s="166">
        <v>2</v>
      </c>
      <c r="D13" s="166">
        <v>1</v>
      </c>
      <c r="E13" s="166"/>
      <c r="F13" s="167"/>
      <c r="G13" s="168">
        <v>4</v>
      </c>
      <c r="H13" s="169">
        <f t="shared" si="1"/>
        <v>120</v>
      </c>
      <c r="I13" s="170">
        <f t="shared" si="2"/>
        <v>46</v>
      </c>
      <c r="J13" s="171">
        <v>16</v>
      </c>
      <c r="K13" s="171"/>
      <c r="L13" s="172">
        <v>30</v>
      </c>
      <c r="M13" s="163">
        <f t="shared" si="3"/>
        <v>74</v>
      </c>
      <c r="N13" s="173">
        <v>1</v>
      </c>
      <c r="O13" s="166">
        <v>2</v>
      </c>
      <c r="P13" s="166"/>
      <c r="Q13" s="152"/>
      <c r="R13" s="152"/>
      <c r="S13" s="153"/>
      <c r="T13" s="154">
        <f t="shared" si="4"/>
        <v>0.38333333333333336</v>
      </c>
      <c r="U13" s="155">
        <f t="shared" si="5"/>
        <v>40</v>
      </c>
      <c r="V13" s="155">
        <f t="shared" si="6"/>
        <v>60</v>
      </c>
      <c r="W13" s="139">
        <v>1</v>
      </c>
      <c r="X13" s="139">
        <v>3</v>
      </c>
      <c r="Y13" s="139"/>
      <c r="Z13" s="139"/>
      <c r="AA13" s="139"/>
      <c r="AB13" s="139"/>
    </row>
    <row r="14" spans="1:28" s="127" customFormat="1" ht="47.25" customHeight="1" x14ac:dyDescent="0.3">
      <c r="A14" s="156" t="s">
        <v>125</v>
      </c>
      <c r="B14" s="174" t="s">
        <v>126</v>
      </c>
      <c r="C14" s="175"/>
      <c r="D14" s="175">
        <v>1.2</v>
      </c>
      <c r="E14" s="175"/>
      <c r="F14" s="152"/>
      <c r="G14" s="176">
        <v>4</v>
      </c>
      <c r="H14" s="177">
        <f t="shared" si="1"/>
        <v>120</v>
      </c>
      <c r="I14" s="178">
        <f t="shared" si="2"/>
        <v>60</v>
      </c>
      <c r="J14" s="179">
        <v>14</v>
      </c>
      <c r="K14" s="179"/>
      <c r="L14" s="180">
        <v>46</v>
      </c>
      <c r="M14" s="181">
        <f t="shared" si="3"/>
        <v>60</v>
      </c>
      <c r="N14" s="182">
        <v>1</v>
      </c>
      <c r="O14" s="175">
        <v>3</v>
      </c>
      <c r="P14" s="175"/>
      <c r="Q14" s="152"/>
      <c r="R14" s="152"/>
      <c r="S14" s="153"/>
      <c r="T14" s="154">
        <f t="shared" si="4"/>
        <v>0.5</v>
      </c>
      <c r="U14" s="155">
        <f t="shared" si="5"/>
        <v>40</v>
      </c>
      <c r="V14" s="155">
        <f t="shared" si="6"/>
        <v>60</v>
      </c>
      <c r="W14" s="139">
        <v>2</v>
      </c>
      <c r="X14" s="139">
        <v>2</v>
      </c>
      <c r="Y14" s="139"/>
      <c r="Z14" s="139"/>
      <c r="AA14" s="139"/>
      <c r="AB14" s="139"/>
    </row>
    <row r="15" spans="1:28" s="127" customFormat="1" ht="15" customHeight="1" x14ac:dyDescent="0.3">
      <c r="A15" s="156" t="s">
        <v>127</v>
      </c>
      <c r="B15" s="174" t="s">
        <v>128</v>
      </c>
      <c r="C15" s="175">
        <v>2</v>
      </c>
      <c r="D15" s="175">
        <v>1</v>
      </c>
      <c r="E15" s="175"/>
      <c r="F15" s="152"/>
      <c r="G15" s="176">
        <v>4</v>
      </c>
      <c r="H15" s="177">
        <f t="shared" si="1"/>
        <v>120</v>
      </c>
      <c r="I15" s="178">
        <f t="shared" si="2"/>
        <v>60</v>
      </c>
      <c r="J15" s="179">
        <v>16</v>
      </c>
      <c r="K15" s="179"/>
      <c r="L15" s="180">
        <v>44</v>
      </c>
      <c r="M15" s="181">
        <f t="shared" si="3"/>
        <v>60</v>
      </c>
      <c r="N15" s="182">
        <v>1</v>
      </c>
      <c r="O15" s="175">
        <v>3</v>
      </c>
      <c r="P15" s="175"/>
      <c r="Q15" s="152"/>
      <c r="R15" s="152"/>
      <c r="S15" s="153"/>
      <c r="T15" s="154">
        <f t="shared" si="4"/>
        <v>0.5</v>
      </c>
      <c r="U15" s="155">
        <f t="shared" si="5"/>
        <v>40</v>
      </c>
      <c r="V15" s="155">
        <f t="shared" si="6"/>
        <v>60</v>
      </c>
      <c r="W15" s="139">
        <v>1</v>
      </c>
      <c r="X15" s="139">
        <v>3</v>
      </c>
      <c r="Y15" s="139"/>
      <c r="Z15" s="139"/>
      <c r="AA15" s="139"/>
      <c r="AB15" s="139"/>
    </row>
    <row r="16" spans="1:28" s="127" customFormat="1" ht="15" customHeight="1" x14ac:dyDescent="0.3">
      <c r="A16" s="156" t="s">
        <v>129</v>
      </c>
      <c r="B16" s="183" t="s">
        <v>130</v>
      </c>
      <c r="C16" s="161"/>
      <c r="D16" s="158">
        <v>2</v>
      </c>
      <c r="E16" s="161"/>
      <c r="F16" s="184"/>
      <c r="G16" s="160">
        <v>4</v>
      </c>
      <c r="H16" s="169">
        <f t="shared" si="1"/>
        <v>120</v>
      </c>
      <c r="I16" s="170">
        <f t="shared" si="2"/>
        <v>44</v>
      </c>
      <c r="J16" s="171">
        <v>30</v>
      </c>
      <c r="K16" s="171"/>
      <c r="L16" s="172">
        <v>14</v>
      </c>
      <c r="M16" s="163">
        <f t="shared" si="3"/>
        <v>76</v>
      </c>
      <c r="N16" s="185"/>
      <c r="O16" s="158">
        <v>3</v>
      </c>
      <c r="P16" s="161"/>
      <c r="Q16" s="186"/>
      <c r="R16" s="184"/>
      <c r="S16" s="187"/>
      <c r="T16" s="154">
        <f t="shared" si="4"/>
        <v>0.36666666666666664</v>
      </c>
      <c r="U16" s="155">
        <f t="shared" si="5"/>
        <v>40</v>
      </c>
      <c r="V16" s="155">
        <f t="shared" si="6"/>
        <v>60</v>
      </c>
      <c r="W16" s="139"/>
      <c r="X16" s="139">
        <v>4</v>
      </c>
      <c r="Y16" s="139"/>
      <c r="Z16" s="139"/>
      <c r="AA16" s="139"/>
      <c r="AB16" s="139"/>
    </row>
    <row r="17" spans="1:32" s="127" customFormat="1" ht="15" customHeight="1" x14ac:dyDescent="0.3">
      <c r="A17" s="156" t="s">
        <v>131</v>
      </c>
      <c r="B17" s="188" t="s">
        <v>132</v>
      </c>
      <c r="C17" s="175"/>
      <c r="D17" s="175">
        <v>2</v>
      </c>
      <c r="E17" s="175"/>
      <c r="F17" s="152"/>
      <c r="G17" s="176">
        <v>4</v>
      </c>
      <c r="H17" s="177">
        <f t="shared" si="1"/>
        <v>120</v>
      </c>
      <c r="I17" s="178">
        <f t="shared" si="2"/>
        <v>44</v>
      </c>
      <c r="J17" s="179">
        <v>30</v>
      </c>
      <c r="K17" s="179"/>
      <c r="L17" s="180">
        <v>14</v>
      </c>
      <c r="M17" s="181">
        <f t="shared" si="3"/>
        <v>76</v>
      </c>
      <c r="N17" s="182"/>
      <c r="O17" s="175">
        <v>3</v>
      </c>
      <c r="P17" s="175"/>
      <c r="Q17" s="152"/>
      <c r="R17" s="152"/>
      <c r="S17" s="153"/>
      <c r="T17" s="154">
        <f t="shared" si="4"/>
        <v>0.36666666666666664</v>
      </c>
      <c r="U17" s="155">
        <f t="shared" si="5"/>
        <v>40</v>
      </c>
      <c r="V17" s="155">
        <f t="shared" si="6"/>
        <v>60</v>
      </c>
      <c r="W17" s="139"/>
      <c r="X17" s="139">
        <v>4</v>
      </c>
      <c r="Y17" s="139"/>
      <c r="Z17" s="139" t="s">
        <v>133</v>
      </c>
      <c r="AA17" s="139"/>
      <c r="AB17" s="139"/>
    </row>
    <row r="18" spans="1:32" s="127" customFormat="1" ht="18" customHeight="1" x14ac:dyDescent="0.3">
      <c r="A18" s="156" t="s">
        <v>134</v>
      </c>
      <c r="B18" s="189" t="s">
        <v>135</v>
      </c>
      <c r="C18" s="190">
        <v>3</v>
      </c>
      <c r="D18" s="139"/>
      <c r="E18" s="139"/>
      <c r="F18" s="190"/>
      <c r="G18" s="191">
        <v>4</v>
      </c>
      <c r="H18" s="190">
        <f t="shared" si="1"/>
        <v>120</v>
      </c>
      <c r="I18" s="192">
        <f t="shared" si="2"/>
        <v>44</v>
      </c>
      <c r="J18" s="190">
        <v>30</v>
      </c>
      <c r="K18" s="139"/>
      <c r="L18" s="190">
        <v>14</v>
      </c>
      <c r="M18" s="181">
        <f t="shared" si="3"/>
        <v>76</v>
      </c>
      <c r="N18" s="190"/>
      <c r="O18" s="139"/>
      <c r="P18" s="139"/>
      <c r="Q18" s="190">
        <v>1</v>
      </c>
      <c r="R18" s="139">
        <v>1</v>
      </c>
      <c r="S18" s="193">
        <v>1</v>
      </c>
      <c r="T18" s="154">
        <f t="shared" si="4"/>
        <v>0.36666666666666664</v>
      </c>
      <c r="U18" s="155">
        <f t="shared" si="5"/>
        <v>40</v>
      </c>
      <c r="V18" s="155">
        <f t="shared" si="6"/>
        <v>60</v>
      </c>
      <c r="W18" s="369"/>
      <c r="X18" s="369"/>
      <c r="Y18" s="369"/>
      <c r="Z18" s="369">
        <v>1</v>
      </c>
      <c r="AA18" s="369">
        <v>1</v>
      </c>
      <c r="AB18" s="369">
        <v>2</v>
      </c>
    </row>
    <row r="19" spans="1:32" s="127" customFormat="1" ht="15" customHeight="1" x14ac:dyDescent="0.3">
      <c r="A19" s="156" t="s">
        <v>136</v>
      </c>
      <c r="B19" s="188" t="s">
        <v>137</v>
      </c>
      <c r="C19" s="194">
        <v>6</v>
      </c>
      <c r="D19" s="175">
        <v>4.5</v>
      </c>
      <c r="E19" s="175"/>
      <c r="F19" s="152"/>
      <c r="G19" s="176">
        <v>5</v>
      </c>
      <c r="H19" s="177">
        <f t="shared" si="1"/>
        <v>150</v>
      </c>
      <c r="I19" s="178">
        <f t="shared" si="2"/>
        <v>54</v>
      </c>
      <c r="J19" s="179"/>
      <c r="K19" s="179"/>
      <c r="L19" s="180">
        <v>54</v>
      </c>
      <c r="M19" s="181">
        <f t="shared" si="3"/>
        <v>96</v>
      </c>
      <c r="N19" s="182"/>
      <c r="O19" s="175"/>
      <c r="P19" s="175"/>
      <c r="Q19" s="152">
        <v>2</v>
      </c>
      <c r="R19" s="152">
        <v>1</v>
      </c>
      <c r="S19" s="153">
        <v>1</v>
      </c>
      <c r="T19" s="154">
        <f t="shared" si="4"/>
        <v>0.36</v>
      </c>
      <c r="U19" s="155">
        <f t="shared" si="5"/>
        <v>50</v>
      </c>
      <c r="V19" s="155">
        <f t="shared" si="6"/>
        <v>75</v>
      </c>
      <c r="W19" s="139"/>
      <c r="X19" s="139"/>
      <c r="Y19" s="139"/>
      <c r="Z19" s="139">
        <v>3</v>
      </c>
      <c r="AA19" s="139">
        <v>1.5</v>
      </c>
      <c r="AB19" s="139">
        <v>0.5</v>
      </c>
    </row>
    <row r="20" spans="1:32" s="127" customFormat="1" ht="30.75" customHeight="1" x14ac:dyDescent="0.3">
      <c r="A20" s="156" t="s">
        <v>138</v>
      </c>
      <c r="B20" s="174" t="s">
        <v>139</v>
      </c>
      <c r="C20" s="175"/>
      <c r="D20" s="175">
        <v>5</v>
      </c>
      <c r="E20" s="175"/>
      <c r="F20" s="152"/>
      <c r="G20" s="195">
        <v>3</v>
      </c>
      <c r="H20" s="196">
        <f t="shared" si="1"/>
        <v>90</v>
      </c>
      <c r="I20" s="197">
        <f t="shared" si="2"/>
        <v>30</v>
      </c>
      <c r="J20" s="198">
        <v>16</v>
      </c>
      <c r="K20" s="198"/>
      <c r="L20" s="199">
        <v>14</v>
      </c>
      <c r="M20" s="200">
        <f t="shared" si="3"/>
        <v>60</v>
      </c>
      <c r="N20" s="201"/>
      <c r="O20" s="202"/>
      <c r="P20" s="202"/>
      <c r="Q20" s="203"/>
      <c r="R20" s="203">
        <v>2</v>
      </c>
      <c r="S20" s="153"/>
      <c r="T20" s="154">
        <f t="shared" si="4"/>
        <v>0.33333333333333331</v>
      </c>
      <c r="U20" s="155">
        <f t="shared" si="5"/>
        <v>30</v>
      </c>
      <c r="V20" s="155">
        <f t="shared" si="6"/>
        <v>45</v>
      </c>
      <c r="W20" s="139"/>
      <c r="X20" s="139"/>
      <c r="Y20" s="139"/>
      <c r="Z20" s="139"/>
      <c r="AA20" s="139">
        <v>3</v>
      </c>
      <c r="AB20" s="139"/>
    </row>
    <row r="21" spans="1:32" s="127" customFormat="1" ht="33.6" customHeight="1" x14ac:dyDescent="0.3">
      <c r="A21" s="156" t="s">
        <v>140</v>
      </c>
      <c r="B21" s="204" t="s">
        <v>141</v>
      </c>
      <c r="C21" s="175"/>
      <c r="D21" s="166">
        <v>6</v>
      </c>
      <c r="E21" s="166"/>
      <c r="F21" s="205"/>
      <c r="G21" s="206">
        <v>4</v>
      </c>
      <c r="H21" s="207">
        <v>120</v>
      </c>
      <c r="I21" s="208">
        <v>60</v>
      </c>
      <c r="J21" s="462">
        <v>32</v>
      </c>
      <c r="K21" s="179"/>
      <c r="L21" s="463">
        <v>28</v>
      </c>
      <c r="M21" s="209">
        <v>60</v>
      </c>
      <c r="N21" s="205"/>
      <c r="O21" s="166"/>
      <c r="P21" s="166"/>
      <c r="Q21" s="205"/>
      <c r="R21" s="167"/>
      <c r="S21" s="210">
        <v>4</v>
      </c>
      <c r="T21" s="154">
        <f t="shared" si="4"/>
        <v>0.5</v>
      </c>
      <c r="U21" s="211">
        <v>40</v>
      </c>
      <c r="V21" s="211">
        <v>60</v>
      </c>
      <c r="W21" s="139"/>
      <c r="X21" s="139"/>
      <c r="Y21" s="139"/>
      <c r="Z21" s="139"/>
      <c r="AA21" s="139"/>
      <c r="AB21" s="139">
        <v>4</v>
      </c>
    </row>
    <row r="22" spans="1:32" s="227" customFormat="1" ht="18" customHeight="1" x14ac:dyDescent="0.3">
      <c r="A22" s="213" t="s">
        <v>296</v>
      </c>
      <c r="B22" s="214" t="s">
        <v>142</v>
      </c>
      <c r="C22" s="215"/>
      <c r="D22" s="215"/>
      <c r="E22" s="215"/>
      <c r="F22" s="216"/>
      <c r="G22" s="217">
        <v>3</v>
      </c>
      <c r="H22" s="216">
        <f>G22*30</f>
        <v>90</v>
      </c>
      <c r="I22" s="218">
        <f>SUM(J22:L22)</f>
        <v>44</v>
      </c>
      <c r="J22" s="219">
        <v>28</v>
      </c>
      <c r="K22" s="219" t="s">
        <v>143</v>
      </c>
      <c r="L22" s="220">
        <v>16</v>
      </c>
      <c r="M22" s="221">
        <v>28</v>
      </c>
      <c r="N22" s="216"/>
      <c r="O22" s="215"/>
      <c r="P22" s="222">
        <v>3</v>
      </c>
      <c r="Q22" s="216"/>
      <c r="R22" s="215"/>
      <c r="S22" s="223"/>
      <c r="T22" s="224">
        <f>I22/H22</f>
        <v>0.48888888888888887</v>
      </c>
      <c r="U22" s="225">
        <f>H22/3</f>
        <v>30</v>
      </c>
      <c r="V22" s="225">
        <f>H22/2</f>
        <v>45</v>
      </c>
      <c r="W22" s="215"/>
      <c r="X22" s="215"/>
      <c r="Y22" s="226">
        <v>3</v>
      </c>
      <c r="Z22" s="215"/>
      <c r="AA22" s="215"/>
      <c r="AB22" s="212"/>
    </row>
    <row r="23" spans="1:32" s="127" customFormat="1" ht="21" customHeight="1" x14ac:dyDescent="0.3">
      <c r="A23" s="427" t="s">
        <v>144</v>
      </c>
      <c r="B23" s="427"/>
      <c r="C23" s="228">
        <v>5</v>
      </c>
      <c r="D23" s="228">
        <v>12</v>
      </c>
      <c r="E23" s="228"/>
      <c r="F23" s="229"/>
      <c r="G23" s="230">
        <f t="shared" ref="G23:S23" si="7">SUM(G11:G22)</f>
        <v>46</v>
      </c>
      <c r="H23" s="231">
        <f t="shared" si="7"/>
        <v>1380</v>
      </c>
      <c r="I23" s="232">
        <f t="shared" si="7"/>
        <v>560</v>
      </c>
      <c r="J23" s="232">
        <f t="shared" si="7"/>
        <v>258</v>
      </c>
      <c r="K23" s="232">
        <f t="shared" si="7"/>
        <v>0</v>
      </c>
      <c r="L23" s="233">
        <f t="shared" si="7"/>
        <v>302</v>
      </c>
      <c r="M23" s="230">
        <f t="shared" si="7"/>
        <v>802</v>
      </c>
      <c r="N23" s="231">
        <f t="shared" si="7"/>
        <v>8</v>
      </c>
      <c r="O23" s="232">
        <f t="shared" si="7"/>
        <v>14</v>
      </c>
      <c r="P23" s="232">
        <f t="shared" si="7"/>
        <v>3</v>
      </c>
      <c r="Q23" s="232">
        <f t="shared" si="7"/>
        <v>3</v>
      </c>
      <c r="R23" s="232">
        <f t="shared" si="7"/>
        <v>4</v>
      </c>
      <c r="S23" s="234">
        <f t="shared" si="7"/>
        <v>6</v>
      </c>
      <c r="U23" s="128"/>
      <c r="V23" s="128"/>
      <c r="W23" s="139"/>
      <c r="X23" s="139"/>
      <c r="Y23" s="139"/>
      <c r="Z23" s="139"/>
      <c r="AA23" s="139"/>
      <c r="AB23" s="139"/>
    </row>
    <row r="24" spans="1:32" s="127" customFormat="1" ht="19.5" customHeight="1" x14ac:dyDescent="0.3">
      <c r="A24" s="428" t="s">
        <v>145</v>
      </c>
      <c r="B24" s="428"/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U24" s="128"/>
      <c r="V24" s="128"/>
      <c r="W24" s="139"/>
      <c r="X24" s="139"/>
      <c r="Y24" s="139"/>
      <c r="Z24" s="139"/>
      <c r="AA24" s="139"/>
      <c r="AB24" s="139"/>
      <c r="AF24" s="127" t="s">
        <v>146</v>
      </c>
    </row>
    <row r="25" spans="1:32" s="127" customFormat="1" ht="22.5" customHeight="1" x14ac:dyDescent="0.3">
      <c r="A25" s="235"/>
      <c r="B25" s="236" t="s">
        <v>147</v>
      </c>
      <c r="C25" s="232"/>
      <c r="D25" s="232">
        <v>1</v>
      </c>
      <c r="E25" s="232"/>
      <c r="F25" s="237"/>
      <c r="G25" s="230">
        <f>SUM(G26:G26)</f>
        <v>5</v>
      </c>
      <c r="H25" s="238">
        <f>G25*30</f>
        <v>150</v>
      </c>
      <c r="I25" s="232">
        <f>SUM(J25:L25)</f>
        <v>52</v>
      </c>
      <c r="J25" s="232">
        <f t="shared" ref="J25:S25" si="8">SUM(J26:J26)</f>
        <v>30</v>
      </c>
      <c r="K25" s="232">
        <f t="shared" si="8"/>
        <v>0</v>
      </c>
      <c r="L25" s="233">
        <f t="shared" si="8"/>
        <v>22</v>
      </c>
      <c r="M25" s="230">
        <f t="shared" si="8"/>
        <v>98</v>
      </c>
      <c r="N25" s="239">
        <f t="shared" si="8"/>
        <v>0</v>
      </c>
      <c r="O25" s="232">
        <f t="shared" si="8"/>
        <v>0</v>
      </c>
      <c r="P25" s="240">
        <f t="shared" si="8"/>
        <v>3.5</v>
      </c>
      <c r="Q25" s="232">
        <f t="shared" si="8"/>
        <v>0</v>
      </c>
      <c r="R25" s="232">
        <f t="shared" si="8"/>
        <v>0</v>
      </c>
      <c r="S25" s="234">
        <f t="shared" si="8"/>
        <v>0</v>
      </c>
      <c r="U25" s="128"/>
      <c r="V25" s="128"/>
      <c r="W25" s="139"/>
      <c r="X25" s="139"/>
      <c r="Y25" s="139"/>
      <c r="Z25" s="139"/>
      <c r="AA25" s="139"/>
      <c r="AB25" s="139"/>
    </row>
    <row r="26" spans="1:32" s="127" customFormat="1" ht="38.25" customHeight="1" x14ac:dyDescent="0.3">
      <c r="A26" s="241" t="s">
        <v>148</v>
      </c>
      <c r="B26" s="242" t="s">
        <v>149</v>
      </c>
      <c r="C26" s="243"/>
      <c r="D26" s="244">
        <v>3</v>
      </c>
      <c r="E26" s="243"/>
      <c r="F26" s="245"/>
      <c r="G26" s="246">
        <v>5</v>
      </c>
      <c r="H26" s="247">
        <f>G26*30</f>
        <v>150</v>
      </c>
      <c r="I26" s="248">
        <f>SUM(J26:L26)</f>
        <v>52</v>
      </c>
      <c r="J26" s="249">
        <v>30</v>
      </c>
      <c r="K26" s="249"/>
      <c r="L26" s="250">
        <v>22</v>
      </c>
      <c r="M26" s="251">
        <f>H26-I26</f>
        <v>98</v>
      </c>
      <c r="N26" s="247"/>
      <c r="O26" s="244" t="s">
        <v>133</v>
      </c>
      <c r="P26" s="194">
        <v>3.5</v>
      </c>
      <c r="Q26" s="252"/>
      <c r="R26" s="252"/>
      <c r="S26" s="253"/>
      <c r="T26" s="154">
        <f>I26/H26</f>
        <v>0.34666666666666668</v>
      </c>
      <c r="U26" s="155">
        <f>H26/3</f>
        <v>50</v>
      </c>
      <c r="V26" s="155">
        <f>H26/2</f>
        <v>75</v>
      </c>
      <c r="W26" s="139"/>
      <c r="X26" s="139" t="s">
        <v>133</v>
      </c>
      <c r="Y26" s="139">
        <v>5</v>
      </c>
      <c r="Z26" s="139"/>
      <c r="AA26" s="139"/>
      <c r="AB26" s="139"/>
    </row>
    <row r="27" spans="1:32" s="127" customFormat="1" ht="19.5" customHeight="1" x14ac:dyDescent="0.3">
      <c r="A27" s="429" t="s">
        <v>150</v>
      </c>
      <c r="B27" s="429"/>
      <c r="C27" s="254">
        <f t="shared" ref="C27:S27" si="9">C25+C23</f>
        <v>5</v>
      </c>
      <c r="D27" s="228">
        <f t="shared" si="9"/>
        <v>13</v>
      </c>
      <c r="E27" s="228">
        <f t="shared" si="9"/>
        <v>0</v>
      </c>
      <c r="F27" s="254">
        <f t="shared" si="9"/>
        <v>0</v>
      </c>
      <c r="G27" s="255">
        <f t="shared" si="9"/>
        <v>51</v>
      </c>
      <c r="H27" s="254">
        <f t="shared" si="9"/>
        <v>1530</v>
      </c>
      <c r="I27" s="228">
        <f t="shared" si="9"/>
        <v>612</v>
      </c>
      <c r="J27" s="254">
        <f t="shared" si="9"/>
        <v>288</v>
      </c>
      <c r="K27" s="228">
        <f t="shared" si="9"/>
        <v>0</v>
      </c>
      <c r="L27" s="254">
        <f t="shared" si="9"/>
        <v>324</v>
      </c>
      <c r="M27" s="255">
        <f t="shared" si="9"/>
        <v>900</v>
      </c>
      <c r="N27" s="256">
        <f t="shared" si="9"/>
        <v>8</v>
      </c>
      <c r="O27" s="232">
        <f t="shared" si="9"/>
        <v>14</v>
      </c>
      <c r="P27" s="240">
        <f t="shared" si="9"/>
        <v>6.5</v>
      </c>
      <c r="Q27" s="232">
        <f t="shared" si="9"/>
        <v>3</v>
      </c>
      <c r="R27" s="232">
        <f t="shared" si="9"/>
        <v>4</v>
      </c>
      <c r="S27" s="234">
        <f t="shared" si="9"/>
        <v>6</v>
      </c>
      <c r="U27" s="128"/>
      <c r="V27" s="128"/>
      <c r="W27" s="139"/>
      <c r="X27" s="139"/>
      <c r="Y27" s="139"/>
      <c r="Z27" s="139"/>
      <c r="AA27" s="139"/>
      <c r="AB27" s="139"/>
    </row>
    <row r="28" spans="1:32" s="127" customFormat="1" ht="20.25" customHeight="1" x14ac:dyDescent="0.3">
      <c r="A28" s="430" t="s">
        <v>151</v>
      </c>
      <c r="B28" s="430"/>
      <c r="C28" s="430"/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U28" s="128"/>
      <c r="V28" s="128"/>
      <c r="W28" s="139"/>
      <c r="X28" s="139"/>
      <c r="Y28" s="139"/>
      <c r="Z28" s="139"/>
      <c r="AA28" s="139"/>
      <c r="AB28" s="139"/>
    </row>
    <row r="29" spans="1:32" s="127" customFormat="1" ht="18.75" customHeight="1" x14ac:dyDescent="0.3">
      <c r="A29" s="409" t="s">
        <v>152</v>
      </c>
      <c r="B29" s="409"/>
      <c r="C29" s="409"/>
      <c r="D29" s="409"/>
      <c r="E29" s="409"/>
      <c r="F29" s="409"/>
      <c r="G29" s="409"/>
      <c r="H29" s="409"/>
      <c r="I29" s="409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U29" s="128"/>
      <c r="V29" s="128"/>
      <c r="W29" s="139"/>
      <c r="X29" s="139"/>
      <c r="Y29" s="139"/>
      <c r="Z29" s="139"/>
      <c r="AA29" s="139"/>
      <c r="AB29" s="139"/>
    </row>
    <row r="30" spans="1:32" s="127" customFormat="1" ht="18" customHeight="1" x14ac:dyDescent="0.3">
      <c r="A30" s="258" t="s">
        <v>153</v>
      </c>
      <c r="B30" s="259" t="s">
        <v>154</v>
      </c>
      <c r="C30" s="159"/>
      <c r="D30" s="158">
        <v>1</v>
      </c>
      <c r="E30" s="158"/>
      <c r="F30" s="159"/>
      <c r="G30" s="160">
        <v>3</v>
      </c>
      <c r="H30" s="159">
        <f t="shared" ref="H30:H49" si="10">G30*30</f>
        <v>90</v>
      </c>
      <c r="I30" s="161">
        <f t="shared" ref="I30:I45" si="11">SUM(J30:L30)</f>
        <v>30</v>
      </c>
      <c r="J30" s="159">
        <v>16</v>
      </c>
      <c r="K30" s="158"/>
      <c r="L30" s="159">
        <v>14</v>
      </c>
      <c r="M30" s="260">
        <f t="shared" ref="M30:M49" si="12">H30-I30</f>
        <v>60</v>
      </c>
      <c r="N30" s="159">
        <v>2</v>
      </c>
      <c r="O30" s="158"/>
      <c r="P30" s="158"/>
      <c r="Q30" s="159"/>
      <c r="R30" s="158"/>
      <c r="S30" s="164"/>
      <c r="T30" s="154">
        <f t="shared" ref="T30:T45" si="13">I30/H30</f>
        <v>0.33333333333333331</v>
      </c>
      <c r="U30" s="155">
        <f t="shared" ref="U30:U45" si="14">H30/3</f>
        <v>30</v>
      </c>
      <c r="V30" s="155">
        <f t="shared" ref="V30:V45" si="15">H30/2</f>
        <v>45</v>
      </c>
      <c r="W30" s="139">
        <v>3</v>
      </c>
      <c r="X30" s="139"/>
      <c r="Y30" s="139"/>
      <c r="Z30" s="139"/>
      <c r="AA30" s="139"/>
      <c r="AB30" s="139"/>
    </row>
    <row r="31" spans="1:32" s="127" customFormat="1" ht="18" customHeight="1" x14ac:dyDescent="0.3">
      <c r="A31" s="258" t="s">
        <v>155</v>
      </c>
      <c r="B31" s="261" t="s">
        <v>156</v>
      </c>
      <c r="C31" s="190">
        <v>2</v>
      </c>
      <c r="D31" s="139">
        <v>1</v>
      </c>
      <c r="E31" s="139"/>
      <c r="F31" s="190"/>
      <c r="G31" s="191">
        <v>6</v>
      </c>
      <c r="H31" s="190">
        <f t="shared" si="10"/>
        <v>180</v>
      </c>
      <c r="I31" s="192">
        <f t="shared" si="11"/>
        <v>60</v>
      </c>
      <c r="J31" s="190">
        <v>40</v>
      </c>
      <c r="K31" s="139"/>
      <c r="L31" s="190">
        <v>20</v>
      </c>
      <c r="M31" s="262">
        <f t="shared" si="12"/>
        <v>120</v>
      </c>
      <c r="N31" s="190">
        <v>4</v>
      </c>
      <c r="O31" s="139"/>
      <c r="P31" s="139"/>
      <c r="Q31" s="190"/>
      <c r="R31" s="139"/>
      <c r="S31" s="193"/>
      <c r="T31" s="154">
        <f t="shared" si="13"/>
        <v>0.33333333333333331</v>
      </c>
      <c r="U31" s="155">
        <f t="shared" si="14"/>
        <v>60</v>
      </c>
      <c r="V31" s="155">
        <f t="shared" si="15"/>
        <v>90</v>
      </c>
      <c r="W31" s="139">
        <v>3</v>
      </c>
      <c r="X31" s="139">
        <v>3</v>
      </c>
      <c r="Y31" s="139"/>
      <c r="Z31" s="139"/>
      <c r="AA31" s="139"/>
      <c r="AB31" s="139"/>
    </row>
    <row r="32" spans="1:32" s="127" customFormat="1" ht="18" customHeight="1" x14ac:dyDescent="0.3">
      <c r="A32" s="258" t="s">
        <v>157</v>
      </c>
      <c r="B32" s="259" t="s">
        <v>158</v>
      </c>
      <c r="C32" s="159">
        <v>1</v>
      </c>
      <c r="D32" s="158"/>
      <c r="E32" s="158"/>
      <c r="F32" s="159"/>
      <c r="G32" s="160">
        <v>4</v>
      </c>
      <c r="H32" s="190">
        <f t="shared" si="10"/>
        <v>120</v>
      </c>
      <c r="I32" s="192">
        <f t="shared" si="11"/>
        <v>46</v>
      </c>
      <c r="J32" s="159"/>
      <c r="K32" s="158"/>
      <c r="L32" s="159">
        <v>46</v>
      </c>
      <c r="M32" s="262">
        <f t="shared" si="12"/>
        <v>74</v>
      </c>
      <c r="N32" s="159">
        <v>3</v>
      </c>
      <c r="O32" s="158"/>
      <c r="P32" s="158"/>
      <c r="Q32" s="159"/>
      <c r="R32" s="158"/>
      <c r="S32" s="164"/>
      <c r="T32" s="154">
        <f t="shared" si="13"/>
        <v>0.38333333333333336</v>
      </c>
      <c r="U32" s="155">
        <f t="shared" si="14"/>
        <v>40</v>
      </c>
      <c r="V32" s="155">
        <f t="shared" si="15"/>
        <v>60</v>
      </c>
      <c r="W32" s="139">
        <v>4</v>
      </c>
      <c r="X32" s="139"/>
      <c r="Y32" s="139"/>
      <c r="Z32" s="139"/>
      <c r="AA32" s="139"/>
      <c r="AB32" s="139"/>
    </row>
    <row r="33" spans="1:28" s="127" customFormat="1" ht="18" customHeight="1" x14ac:dyDescent="0.3">
      <c r="A33" s="258" t="s">
        <v>159</v>
      </c>
      <c r="B33" s="259" t="s">
        <v>160</v>
      </c>
      <c r="C33" s="159"/>
      <c r="D33" s="158">
        <v>1</v>
      </c>
      <c r="E33" s="158"/>
      <c r="F33" s="159"/>
      <c r="G33" s="160">
        <v>6</v>
      </c>
      <c r="H33" s="159">
        <f t="shared" si="10"/>
        <v>180</v>
      </c>
      <c r="I33" s="161">
        <f t="shared" si="11"/>
        <v>60</v>
      </c>
      <c r="J33" s="159">
        <v>20</v>
      </c>
      <c r="K33" s="158"/>
      <c r="L33" s="159">
        <v>40</v>
      </c>
      <c r="M33" s="260">
        <f t="shared" si="12"/>
        <v>120</v>
      </c>
      <c r="N33" s="159">
        <v>4</v>
      </c>
      <c r="O33" s="158"/>
      <c r="P33" s="158"/>
      <c r="Q33" s="159"/>
      <c r="R33" s="158"/>
      <c r="S33" s="164"/>
      <c r="T33" s="154">
        <f t="shared" si="13"/>
        <v>0.33333333333333331</v>
      </c>
      <c r="U33" s="155">
        <f t="shared" si="14"/>
        <v>60</v>
      </c>
      <c r="V33" s="155">
        <f t="shared" si="15"/>
        <v>90</v>
      </c>
      <c r="W33" s="139">
        <v>6</v>
      </c>
      <c r="X33" s="139"/>
      <c r="Y33" s="139"/>
      <c r="Z33" s="139"/>
      <c r="AA33" s="139"/>
      <c r="AB33" s="139"/>
    </row>
    <row r="34" spans="1:28" s="127" customFormat="1" ht="18" customHeight="1" x14ac:dyDescent="0.3">
      <c r="A34" s="258" t="s">
        <v>161</v>
      </c>
      <c r="B34" s="261" t="s">
        <v>162</v>
      </c>
      <c r="C34" s="190"/>
      <c r="D34" s="139">
        <v>2</v>
      </c>
      <c r="E34" s="139"/>
      <c r="F34" s="190"/>
      <c r="G34" s="191">
        <v>4</v>
      </c>
      <c r="H34" s="190">
        <f t="shared" si="10"/>
        <v>120</v>
      </c>
      <c r="I34" s="192">
        <f t="shared" si="11"/>
        <v>46</v>
      </c>
      <c r="J34" s="190">
        <v>16</v>
      </c>
      <c r="K34" s="139"/>
      <c r="L34" s="190">
        <v>30</v>
      </c>
      <c r="M34" s="262">
        <f t="shared" si="12"/>
        <v>74</v>
      </c>
      <c r="N34" s="190"/>
      <c r="O34" s="139">
        <v>3</v>
      </c>
      <c r="P34" s="139"/>
      <c r="Q34" s="190"/>
      <c r="R34" s="139"/>
      <c r="S34" s="193"/>
      <c r="T34" s="154">
        <f t="shared" si="13"/>
        <v>0.38333333333333336</v>
      </c>
      <c r="U34" s="155">
        <f t="shared" si="14"/>
        <v>40</v>
      </c>
      <c r="V34" s="155">
        <f t="shared" si="15"/>
        <v>60</v>
      </c>
      <c r="W34" s="139"/>
      <c r="X34" s="139">
        <v>4</v>
      </c>
      <c r="Y34" s="139"/>
      <c r="Z34" s="139"/>
      <c r="AA34" s="139"/>
      <c r="AB34" s="139"/>
    </row>
    <row r="35" spans="1:28" s="127" customFormat="1" ht="18" customHeight="1" x14ac:dyDescent="0.3">
      <c r="A35" s="258" t="s">
        <v>163</v>
      </c>
      <c r="B35" s="261" t="s">
        <v>164</v>
      </c>
      <c r="C35" s="190">
        <v>3</v>
      </c>
      <c r="D35" s="139">
        <v>2</v>
      </c>
      <c r="E35" s="139"/>
      <c r="F35" s="190"/>
      <c r="G35" s="191">
        <v>6</v>
      </c>
      <c r="H35" s="190">
        <f t="shared" si="10"/>
        <v>180</v>
      </c>
      <c r="I35" s="192">
        <f t="shared" si="11"/>
        <v>76</v>
      </c>
      <c r="J35" s="190">
        <v>20</v>
      </c>
      <c r="K35" s="139"/>
      <c r="L35" s="190">
        <v>56</v>
      </c>
      <c r="M35" s="262">
        <f t="shared" si="12"/>
        <v>104</v>
      </c>
      <c r="N35" s="190"/>
      <c r="O35" s="139">
        <v>2</v>
      </c>
      <c r="P35" s="139">
        <v>3</v>
      </c>
      <c r="Q35" s="190"/>
      <c r="R35" s="139"/>
      <c r="S35" s="193"/>
      <c r="T35" s="154">
        <f t="shared" si="13"/>
        <v>0.42222222222222222</v>
      </c>
      <c r="U35" s="155">
        <f t="shared" si="14"/>
        <v>60</v>
      </c>
      <c r="V35" s="155">
        <f t="shared" si="15"/>
        <v>90</v>
      </c>
      <c r="W35" s="139"/>
      <c r="X35" s="139">
        <v>2</v>
      </c>
      <c r="Y35" s="139">
        <v>4</v>
      </c>
      <c r="Z35" s="139"/>
      <c r="AA35" s="139"/>
      <c r="AB35" s="139"/>
    </row>
    <row r="36" spans="1:28" s="127" customFormat="1" ht="18" customHeight="1" x14ac:dyDescent="0.3">
      <c r="A36" s="263" t="s">
        <v>165</v>
      </c>
      <c r="B36" s="261" t="s">
        <v>166</v>
      </c>
      <c r="C36" s="190">
        <v>3</v>
      </c>
      <c r="D36" s="139">
        <v>2</v>
      </c>
      <c r="E36" s="139"/>
      <c r="F36" s="190"/>
      <c r="G36" s="191">
        <v>6</v>
      </c>
      <c r="H36" s="190">
        <f t="shared" si="10"/>
        <v>180</v>
      </c>
      <c r="I36" s="192">
        <f t="shared" si="11"/>
        <v>76</v>
      </c>
      <c r="J36" s="190">
        <v>20</v>
      </c>
      <c r="K36" s="139"/>
      <c r="L36" s="190">
        <v>56</v>
      </c>
      <c r="M36" s="262">
        <f t="shared" si="12"/>
        <v>104</v>
      </c>
      <c r="N36" s="190"/>
      <c r="O36" s="139">
        <v>2</v>
      </c>
      <c r="P36" s="139">
        <v>3</v>
      </c>
      <c r="Q36" s="190"/>
      <c r="R36" s="139"/>
      <c r="S36" s="193"/>
      <c r="T36" s="154">
        <f t="shared" si="13"/>
        <v>0.42222222222222222</v>
      </c>
      <c r="U36" s="155">
        <f t="shared" si="14"/>
        <v>60</v>
      </c>
      <c r="V36" s="155">
        <f t="shared" si="15"/>
        <v>90</v>
      </c>
      <c r="W36" s="139"/>
      <c r="X36" s="139">
        <v>2</v>
      </c>
      <c r="Y36" s="139">
        <v>4</v>
      </c>
      <c r="Z36" s="139"/>
      <c r="AA36" s="139"/>
      <c r="AB36" s="139"/>
    </row>
    <row r="37" spans="1:28" s="127" customFormat="1" ht="18.75" customHeight="1" x14ac:dyDescent="0.3">
      <c r="A37" s="258" t="s">
        <v>167</v>
      </c>
      <c r="B37" s="264" t="s">
        <v>168</v>
      </c>
      <c r="C37" s="139"/>
      <c r="D37" s="139">
        <v>3</v>
      </c>
      <c r="E37" s="139"/>
      <c r="F37" s="190"/>
      <c r="G37" s="191">
        <v>4</v>
      </c>
      <c r="H37" s="190">
        <f t="shared" si="10"/>
        <v>120</v>
      </c>
      <c r="I37" s="192">
        <f t="shared" si="11"/>
        <v>46</v>
      </c>
      <c r="J37" s="190">
        <v>16</v>
      </c>
      <c r="K37" s="139"/>
      <c r="L37" s="190">
        <v>30</v>
      </c>
      <c r="M37" s="262">
        <f t="shared" si="12"/>
        <v>74</v>
      </c>
      <c r="N37" s="190"/>
      <c r="O37" s="139"/>
      <c r="P37" s="139">
        <v>3</v>
      </c>
      <c r="Q37" s="139"/>
      <c r="R37" s="139"/>
      <c r="S37" s="193"/>
      <c r="T37" s="154">
        <f t="shared" si="13"/>
        <v>0.38333333333333336</v>
      </c>
      <c r="U37" s="155">
        <f t="shared" si="14"/>
        <v>40</v>
      </c>
      <c r="V37" s="155">
        <f t="shared" si="15"/>
        <v>60</v>
      </c>
      <c r="W37" s="139"/>
      <c r="X37" s="139"/>
      <c r="Y37" s="139">
        <v>4</v>
      </c>
      <c r="Z37" s="139"/>
      <c r="AA37" s="139"/>
      <c r="AB37" s="139"/>
    </row>
    <row r="38" spans="1:28" s="127" customFormat="1" ht="18" customHeight="1" x14ac:dyDescent="0.3">
      <c r="A38" s="258" t="s">
        <v>169</v>
      </c>
      <c r="B38" s="261" t="s">
        <v>170</v>
      </c>
      <c r="C38" s="190">
        <v>4</v>
      </c>
      <c r="D38" s="139">
        <v>3</v>
      </c>
      <c r="E38" s="139"/>
      <c r="F38" s="190"/>
      <c r="G38" s="191">
        <v>6</v>
      </c>
      <c r="H38" s="190">
        <f t="shared" si="10"/>
        <v>180</v>
      </c>
      <c r="I38" s="192">
        <f t="shared" si="11"/>
        <v>68</v>
      </c>
      <c r="J38" s="190">
        <v>34</v>
      </c>
      <c r="K38" s="139"/>
      <c r="L38" s="190">
        <v>34</v>
      </c>
      <c r="M38" s="262">
        <f t="shared" si="12"/>
        <v>112</v>
      </c>
      <c r="N38" s="190"/>
      <c r="O38" s="139"/>
      <c r="P38" s="139">
        <v>1</v>
      </c>
      <c r="Q38" s="139">
        <v>3.5</v>
      </c>
      <c r="R38" s="139"/>
      <c r="S38" s="193"/>
      <c r="T38" s="154">
        <f t="shared" si="13"/>
        <v>0.37777777777777777</v>
      </c>
      <c r="U38" s="155">
        <f t="shared" si="14"/>
        <v>60</v>
      </c>
      <c r="V38" s="155">
        <f t="shared" si="15"/>
        <v>90</v>
      </c>
      <c r="W38" s="369"/>
      <c r="X38" s="369"/>
      <c r="Y38" s="369">
        <v>2</v>
      </c>
      <c r="Z38" s="369">
        <v>4</v>
      </c>
      <c r="AA38" s="369"/>
      <c r="AB38" s="369"/>
    </row>
    <row r="39" spans="1:28" s="127" customFormat="1" ht="18" customHeight="1" x14ac:dyDescent="0.3">
      <c r="A39" s="258" t="s">
        <v>171</v>
      </c>
      <c r="B39" s="261" t="s">
        <v>172</v>
      </c>
      <c r="C39" s="190"/>
      <c r="D39" s="139">
        <v>4</v>
      </c>
      <c r="E39" s="139"/>
      <c r="F39" s="190"/>
      <c r="G39" s="191">
        <v>5</v>
      </c>
      <c r="H39" s="190">
        <f t="shared" si="10"/>
        <v>150</v>
      </c>
      <c r="I39" s="192">
        <f t="shared" si="11"/>
        <v>52</v>
      </c>
      <c r="J39" s="190">
        <v>22</v>
      </c>
      <c r="K39" s="139"/>
      <c r="L39" s="190">
        <v>30</v>
      </c>
      <c r="M39" s="262">
        <f t="shared" si="12"/>
        <v>98</v>
      </c>
      <c r="N39" s="190"/>
      <c r="O39" s="139"/>
      <c r="Q39" s="139">
        <v>3.5</v>
      </c>
      <c r="R39" s="139"/>
      <c r="S39" s="193"/>
      <c r="T39" s="154">
        <f t="shared" si="13"/>
        <v>0.34666666666666668</v>
      </c>
      <c r="U39" s="155">
        <f t="shared" si="14"/>
        <v>50</v>
      </c>
      <c r="V39" s="155">
        <f t="shared" si="15"/>
        <v>75</v>
      </c>
      <c r="W39" s="139"/>
      <c r="X39" s="139"/>
      <c r="Y39" s="139"/>
      <c r="Z39" s="139">
        <v>5</v>
      </c>
      <c r="AA39" s="139"/>
      <c r="AB39" s="139"/>
    </row>
    <row r="40" spans="1:28" s="127" customFormat="1" ht="18" customHeight="1" x14ac:dyDescent="0.3">
      <c r="A40" s="258" t="s">
        <v>173</v>
      </c>
      <c r="B40" s="261" t="s">
        <v>174</v>
      </c>
      <c r="C40" s="190">
        <v>5</v>
      </c>
      <c r="D40" s="139">
        <v>4</v>
      </c>
      <c r="E40" s="139"/>
      <c r="F40" s="190"/>
      <c r="G40" s="191">
        <v>10</v>
      </c>
      <c r="H40" s="190">
        <f t="shared" si="10"/>
        <v>300</v>
      </c>
      <c r="I40" s="192">
        <f t="shared" si="11"/>
        <v>106</v>
      </c>
      <c r="J40" s="190">
        <v>16</v>
      </c>
      <c r="K40" s="139"/>
      <c r="L40" s="190">
        <v>90</v>
      </c>
      <c r="M40" s="262">
        <f t="shared" si="12"/>
        <v>194</v>
      </c>
      <c r="N40" s="190"/>
      <c r="O40" s="139"/>
      <c r="P40" s="139"/>
      <c r="Q40" s="190">
        <v>4</v>
      </c>
      <c r="R40" s="139">
        <v>3</v>
      </c>
      <c r="S40" s="193"/>
      <c r="T40" s="154">
        <f t="shared" si="13"/>
        <v>0.35333333333333333</v>
      </c>
      <c r="U40" s="155">
        <f t="shared" si="14"/>
        <v>100</v>
      </c>
      <c r="V40" s="155">
        <f t="shared" si="15"/>
        <v>150</v>
      </c>
      <c r="W40" s="139"/>
      <c r="X40" s="139"/>
      <c r="Y40" s="139"/>
      <c r="Z40" s="139">
        <v>5</v>
      </c>
      <c r="AA40" s="139">
        <v>5</v>
      </c>
      <c r="AB40" s="139"/>
    </row>
    <row r="41" spans="1:28" s="127" customFormat="1" ht="18" customHeight="1" x14ac:dyDescent="0.3">
      <c r="A41" s="258" t="s">
        <v>175</v>
      </c>
      <c r="B41" s="261" t="s">
        <v>176</v>
      </c>
      <c r="C41" s="190">
        <v>5</v>
      </c>
      <c r="D41" s="139">
        <v>4</v>
      </c>
      <c r="E41" s="139"/>
      <c r="F41" s="190"/>
      <c r="G41" s="191">
        <v>10</v>
      </c>
      <c r="H41" s="190">
        <f t="shared" si="10"/>
        <v>300</v>
      </c>
      <c r="I41" s="192">
        <f t="shared" si="11"/>
        <v>106</v>
      </c>
      <c r="J41" s="190">
        <v>16</v>
      </c>
      <c r="K41" s="139"/>
      <c r="L41" s="190">
        <v>90</v>
      </c>
      <c r="M41" s="262">
        <f t="shared" si="12"/>
        <v>194</v>
      </c>
      <c r="N41" s="190"/>
      <c r="O41" s="139"/>
      <c r="P41" s="139"/>
      <c r="Q41" s="190">
        <v>4</v>
      </c>
      <c r="R41" s="139">
        <v>3</v>
      </c>
      <c r="S41" s="193"/>
      <c r="T41" s="154">
        <f t="shared" si="13"/>
        <v>0.35333333333333333</v>
      </c>
      <c r="U41" s="155">
        <f t="shared" si="14"/>
        <v>100</v>
      </c>
      <c r="V41" s="155">
        <f t="shared" si="15"/>
        <v>150</v>
      </c>
      <c r="W41" s="139"/>
      <c r="X41" s="139"/>
      <c r="Y41" s="139"/>
      <c r="Z41" s="139">
        <v>5</v>
      </c>
      <c r="AA41" s="139">
        <v>5</v>
      </c>
      <c r="AB41" s="139"/>
    </row>
    <row r="42" spans="1:28" s="127" customFormat="1" ht="18" customHeight="1" x14ac:dyDescent="0.3">
      <c r="A42" s="258" t="s">
        <v>177</v>
      </c>
      <c r="B42" s="189" t="s">
        <v>178</v>
      </c>
      <c r="C42" s="190">
        <v>6</v>
      </c>
      <c r="D42" s="139">
        <v>4.5</v>
      </c>
      <c r="E42" s="139">
        <v>5</v>
      </c>
      <c r="F42" s="190"/>
      <c r="G42" s="191">
        <v>7</v>
      </c>
      <c r="H42" s="190">
        <f t="shared" si="10"/>
        <v>210</v>
      </c>
      <c r="I42" s="192">
        <f t="shared" si="11"/>
        <v>102</v>
      </c>
      <c r="J42" s="190">
        <v>30</v>
      </c>
      <c r="K42" s="139"/>
      <c r="L42" s="190">
        <v>72</v>
      </c>
      <c r="M42" s="262">
        <f t="shared" si="12"/>
        <v>108</v>
      </c>
      <c r="N42" s="190"/>
      <c r="O42" s="139"/>
      <c r="P42" s="139"/>
      <c r="Q42" s="190">
        <v>3</v>
      </c>
      <c r="R42" s="139">
        <v>3.5</v>
      </c>
      <c r="S42" s="193">
        <v>0.5</v>
      </c>
      <c r="T42" s="154">
        <f t="shared" si="13"/>
        <v>0.48571428571428571</v>
      </c>
      <c r="U42" s="155">
        <f t="shared" si="14"/>
        <v>70</v>
      </c>
      <c r="V42" s="155">
        <f t="shared" si="15"/>
        <v>105</v>
      </c>
      <c r="W42" s="139"/>
      <c r="X42" s="139"/>
      <c r="Y42" s="139"/>
      <c r="Z42" s="139">
        <v>4</v>
      </c>
      <c r="AA42" s="139">
        <v>2.5</v>
      </c>
      <c r="AB42" s="139">
        <v>0.5</v>
      </c>
    </row>
    <row r="43" spans="1:28" s="127" customFormat="1" ht="18" customHeight="1" x14ac:dyDescent="0.3">
      <c r="A43" s="258" t="s">
        <v>179</v>
      </c>
      <c r="B43" s="261" t="s">
        <v>180</v>
      </c>
      <c r="C43" s="190">
        <v>5</v>
      </c>
      <c r="D43" s="139"/>
      <c r="E43" s="139"/>
      <c r="F43" s="190"/>
      <c r="G43" s="191">
        <v>4</v>
      </c>
      <c r="H43" s="190">
        <f t="shared" si="10"/>
        <v>120</v>
      </c>
      <c r="I43" s="192">
        <f t="shared" si="11"/>
        <v>44</v>
      </c>
      <c r="J43" s="190">
        <v>22</v>
      </c>
      <c r="K43" s="139"/>
      <c r="L43" s="190">
        <v>22</v>
      </c>
      <c r="M43" s="262">
        <f t="shared" si="12"/>
        <v>76</v>
      </c>
      <c r="N43" s="190"/>
      <c r="O43" s="139"/>
      <c r="P43" s="139"/>
      <c r="Q43" s="190"/>
      <c r="R43" s="139">
        <v>3</v>
      </c>
      <c r="S43" s="193"/>
      <c r="T43" s="154">
        <f t="shared" si="13"/>
        <v>0.36666666666666664</v>
      </c>
      <c r="U43" s="155">
        <f t="shared" si="14"/>
        <v>40</v>
      </c>
      <c r="V43" s="155">
        <f t="shared" si="15"/>
        <v>60</v>
      </c>
      <c r="W43" s="139"/>
      <c r="X43" s="139"/>
      <c r="Y43" s="139"/>
      <c r="Z43" s="139"/>
      <c r="AA43" s="139">
        <v>4</v>
      </c>
      <c r="AB43" s="139"/>
    </row>
    <row r="44" spans="1:28" s="127" customFormat="1" ht="33" customHeight="1" x14ac:dyDescent="0.3">
      <c r="A44" s="258" t="s">
        <v>181</v>
      </c>
      <c r="B44" s="265" t="s">
        <v>182</v>
      </c>
      <c r="C44" s="190">
        <v>6</v>
      </c>
      <c r="D44" s="139"/>
      <c r="E44" s="139"/>
      <c r="F44" s="190"/>
      <c r="G44" s="191">
        <v>3</v>
      </c>
      <c r="H44" s="190">
        <f t="shared" si="10"/>
        <v>90</v>
      </c>
      <c r="I44" s="192">
        <f t="shared" si="11"/>
        <v>40</v>
      </c>
      <c r="J44" s="190">
        <v>26</v>
      </c>
      <c r="K44" s="139"/>
      <c r="L44" s="190">
        <v>14</v>
      </c>
      <c r="M44" s="262">
        <f t="shared" si="12"/>
        <v>50</v>
      </c>
      <c r="N44" s="190"/>
      <c r="O44" s="139"/>
      <c r="P44" s="139"/>
      <c r="Q44" s="190"/>
      <c r="R44" s="139"/>
      <c r="S44" s="193">
        <v>4</v>
      </c>
      <c r="T44" s="154">
        <f t="shared" si="13"/>
        <v>0.44444444444444442</v>
      </c>
      <c r="U44" s="155">
        <f t="shared" si="14"/>
        <v>30</v>
      </c>
      <c r="V44" s="155">
        <f t="shared" si="15"/>
        <v>45</v>
      </c>
      <c r="W44" s="139"/>
      <c r="X44" s="139"/>
      <c r="Y44" s="139"/>
      <c r="Z44" s="139"/>
      <c r="AA44" s="139"/>
      <c r="AB44" s="139">
        <v>3</v>
      </c>
    </row>
    <row r="45" spans="1:28" s="15" customFormat="1" ht="15.75" customHeight="1" x14ac:dyDescent="0.3">
      <c r="A45" s="258" t="s">
        <v>183</v>
      </c>
      <c r="B45" s="266" t="s">
        <v>184</v>
      </c>
      <c r="C45" s="267"/>
      <c r="D45" s="268">
        <v>6</v>
      </c>
      <c r="E45" s="139"/>
      <c r="F45" s="190"/>
      <c r="G45" s="191">
        <v>3</v>
      </c>
      <c r="H45" s="190">
        <f t="shared" si="10"/>
        <v>90</v>
      </c>
      <c r="I45" s="192">
        <f t="shared" si="11"/>
        <v>30</v>
      </c>
      <c r="J45" s="190">
        <v>16</v>
      </c>
      <c r="K45" s="139"/>
      <c r="L45" s="190">
        <v>14</v>
      </c>
      <c r="M45" s="262">
        <f t="shared" si="12"/>
        <v>60</v>
      </c>
      <c r="N45" s="190"/>
      <c r="O45" s="139"/>
      <c r="P45" s="139"/>
      <c r="Q45" s="190"/>
      <c r="R45" s="139"/>
      <c r="S45" s="193">
        <v>3</v>
      </c>
      <c r="T45" s="154">
        <f t="shared" si="13"/>
        <v>0.33333333333333331</v>
      </c>
      <c r="U45" s="155">
        <f t="shared" si="14"/>
        <v>30</v>
      </c>
      <c r="V45" s="155">
        <f t="shared" si="15"/>
        <v>45</v>
      </c>
      <c r="W45" s="139"/>
      <c r="X45" s="139"/>
      <c r="Y45" s="139"/>
      <c r="Z45" s="139"/>
      <c r="AA45" s="139"/>
      <c r="AB45" s="139">
        <v>3</v>
      </c>
    </row>
    <row r="46" spans="1:28" s="127" customFormat="1" ht="15" customHeight="1" x14ac:dyDescent="0.3">
      <c r="A46" s="269" t="s">
        <v>185</v>
      </c>
      <c r="B46" s="270" t="s">
        <v>186</v>
      </c>
      <c r="C46" s="271"/>
      <c r="D46" s="272">
        <v>2</v>
      </c>
      <c r="E46" s="272"/>
      <c r="F46" s="271"/>
      <c r="G46" s="273">
        <v>6</v>
      </c>
      <c r="H46" s="271">
        <f t="shared" si="10"/>
        <v>180</v>
      </c>
      <c r="I46" s="272"/>
      <c r="J46" s="271"/>
      <c r="K46" s="272"/>
      <c r="L46" s="271"/>
      <c r="M46" s="274">
        <f t="shared" si="12"/>
        <v>180</v>
      </c>
      <c r="N46" s="271"/>
      <c r="O46" s="272"/>
      <c r="P46" s="272"/>
      <c r="Q46" s="271"/>
      <c r="R46" s="272"/>
      <c r="S46" s="275"/>
      <c r="U46" s="128"/>
      <c r="V46" s="128"/>
      <c r="W46" s="139">
        <v>3</v>
      </c>
      <c r="X46" s="139">
        <v>3</v>
      </c>
      <c r="Y46" s="139"/>
      <c r="Z46" s="139"/>
      <c r="AA46" s="139"/>
      <c r="AB46" s="139"/>
    </row>
    <row r="47" spans="1:28" s="127" customFormat="1" ht="15" customHeight="1" x14ac:dyDescent="0.3">
      <c r="A47" s="263" t="s">
        <v>187</v>
      </c>
      <c r="B47" s="189" t="s">
        <v>188</v>
      </c>
      <c r="C47" s="190"/>
      <c r="D47" s="139">
        <v>4</v>
      </c>
      <c r="E47" s="139"/>
      <c r="F47" s="190"/>
      <c r="G47" s="191">
        <v>6</v>
      </c>
      <c r="H47" s="190">
        <f t="shared" si="10"/>
        <v>180</v>
      </c>
      <c r="I47" s="139"/>
      <c r="J47" s="190"/>
      <c r="K47" s="139"/>
      <c r="L47" s="190"/>
      <c r="M47" s="262">
        <f t="shared" si="12"/>
        <v>180</v>
      </c>
      <c r="N47" s="159"/>
      <c r="O47" s="158"/>
      <c r="P47" s="139"/>
      <c r="Q47" s="190"/>
      <c r="R47" s="139"/>
      <c r="S47" s="193"/>
      <c r="U47" s="128"/>
      <c r="V47" s="128"/>
      <c r="W47" s="139"/>
      <c r="X47" s="139"/>
      <c r="Y47" s="139">
        <v>3</v>
      </c>
      <c r="Z47" s="139">
        <v>3</v>
      </c>
      <c r="AA47" s="139"/>
      <c r="AB47" s="139"/>
    </row>
    <row r="48" spans="1:28" s="127" customFormat="1" ht="15" customHeight="1" x14ac:dyDescent="0.3">
      <c r="A48" s="263" t="s">
        <v>189</v>
      </c>
      <c r="B48" s="189" t="s">
        <v>190</v>
      </c>
      <c r="C48" s="190"/>
      <c r="D48" s="139">
        <v>6</v>
      </c>
      <c r="E48" s="139"/>
      <c r="F48" s="190"/>
      <c r="G48" s="191">
        <v>6</v>
      </c>
      <c r="H48" s="190">
        <f t="shared" si="10"/>
        <v>180</v>
      </c>
      <c r="I48" s="139"/>
      <c r="J48" s="190"/>
      <c r="K48" s="139"/>
      <c r="L48" s="190"/>
      <c r="M48" s="262">
        <f t="shared" si="12"/>
        <v>180</v>
      </c>
      <c r="N48" s="190"/>
      <c r="O48" s="139"/>
      <c r="P48" s="139"/>
      <c r="Q48" s="190"/>
      <c r="R48" s="139"/>
      <c r="S48" s="193"/>
      <c r="U48" s="128">
        <f>2.5*15</f>
        <v>37.5</v>
      </c>
      <c r="V48" s="128"/>
      <c r="W48" s="139"/>
      <c r="X48" s="139"/>
      <c r="Y48" s="139"/>
      <c r="Z48" s="139"/>
      <c r="AA48" s="139">
        <v>3</v>
      </c>
      <c r="AB48" s="139">
        <v>3</v>
      </c>
    </row>
    <row r="49" spans="1:29" s="127" customFormat="1" ht="15.75" customHeight="1" x14ac:dyDescent="0.3">
      <c r="A49" s="276"/>
      <c r="B49" s="277" t="s">
        <v>83</v>
      </c>
      <c r="C49" s="278">
        <v>6</v>
      </c>
      <c r="D49" s="279"/>
      <c r="E49" s="279"/>
      <c r="F49" s="280"/>
      <c r="G49" s="281">
        <v>9</v>
      </c>
      <c r="H49" s="280">
        <f t="shared" si="10"/>
        <v>270</v>
      </c>
      <c r="I49" s="268"/>
      <c r="J49" s="280"/>
      <c r="K49" s="268"/>
      <c r="L49" s="280"/>
      <c r="M49" s="282">
        <f t="shared" si="12"/>
        <v>270</v>
      </c>
      <c r="N49" s="280"/>
      <c r="O49" s="268"/>
      <c r="P49" s="268"/>
      <c r="Q49" s="280"/>
      <c r="R49" s="268"/>
      <c r="S49" s="283"/>
      <c r="U49" s="128"/>
      <c r="V49" s="128"/>
      <c r="W49" s="139"/>
      <c r="X49" s="139"/>
      <c r="Y49" s="139"/>
      <c r="Z49" s="139"/>
      <c r="AA49" s="139"/>
      <c r="AB49" s="139">
        <v>9</v>
      </c>
    </row>
    <row r="50" spans="1:29" s="127" customFormat="1" ht="20.25" customHeight="1" x14ac:dyDescent="0.3">
      <c r="A50" s="431" t="s">
        <v>191</v>
      </c>
      <c r="B50" s="431"/>
      <c r="C50" s="284">
        <v>11</v>
      </c>
      <c r="D50" s="284">
        <v>17</v>
      </c>
      <c r="E50" s="284">
        <v>1</v>
      </c>
      <c r="F50" s="285"/>
      <c r="G50" s="286">
        <f t="shared" ref="G50:S50" si="16">SUM(G30:G49)</f>
        <v>114</v>
      </c>
      <c r="H50" s="287">
        <f t="shared" si="16"/>
        <v>3420</v>
      </c>
      <c r="I50" s="288">
        <f t="shared" si="16"/>
        <v>988</v>
      </c>
      <c r="J50" s="288">
        <f t="shared" si="16"/>
        <v>330</v>
      </c>
      <c r="K50" s="288">
        <f t="shared" si="16"/>
        <v>0</v>
      </c>
      <c r="L50" s="289">
        <f t="shared" si="16"/>
        <v>658</v>
      </c>
      <c r="M50" s="286">
        <f t="shared" si="16"/>
        <v>2432</v>
      </c>
      <c r="N50" s="287">
        <f t="shared" si="16"/>
        <v>13</v>
      </c>
      <c r="O50" s="288">
        <f t="shared" si="16"/>
        <v>7</v>
      </c>
      <c r="P50" s="288">
        <f t="shared" si="16"/>
        <v>10</v>
      </c>
      <c r="Q50" s="290">
        <f t="shared" si="16"/>
        <v>18</v>
      </c>
      <c r="R50" s="291">
        <f t="shared" si="16"/>
        <v>12.5</v>
      </c>
      <c r="S50" s="292">
        <f t="shared" si="16"/>
        <v>7.5</v>
      </c>
      <c r="U50" s="128"/>
      <c r="V50" s="128"/>
      <c r="W50" s="139"/>
      <c r="X50" s="139"/>
      <c r="Y50" s="139"/>
      <c r="Z50" s="139"/>
      <c r="AA50" s="139"/>
      <c r="AB50" s="139"/>
    </row>
    <row r="51" spans="1:29" s="127" customFormat="1" ht="20.25" customHeight="1" x14ac:dyDescent="0.3">
      <c r="A51" s="432" t="s">
        <v>192</v>
      </c>
      <c r="B51" s="432"/>
      <c r="C51" s="432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U51" s="128"/>
      <c r="V51" s="128"/>
      <c r="W51" s="139"/>
      <c r="X51" s="139"/>
      <c r="Y51" s="139"/>
      <c r="Z51" s="139"/>
      <c r="AA51" s="139"/>
      <c r="AB51" s="139"/>
    </row>
    <row r="52" spans="1:29" s="127" customFormat="1" ht="20.25" customHeight="1" x14ac:dyDescent="0.3">
      <c r="A52" s="235"/>
      <c r="B52" s="236" t="s">
        <v>193</v>
      </c>
      <c r="C52" s="228"/>
      <c r="D52" s="228">
        <v>3</v>
      </c>
      <c r="E52" s="228"/>
      <c r="F52" s="229"/>
      <c r="G52" s="230">
        <f t="shared" ref="G52:S52" si="17">SUM(G53:G55)</f>
        <v>15</v>
      </c>
      <c r="H52" s="239">
        <f t="shared" si="17"/>
        <v>450</v>
      </c>
      <c r="I52" s="232">
        <f t="shared" si="17"/>
        <v>160</v>
      </c>
      <c r="J52" s="232">
        <f t="shared" si="17"/>
        <v>0</v>
      </c>
      <c r="K52" s="232">
        <f t="shared" si="17"/>
        <v>0</v>
      </c>
      <c r="L52" s="256">
        <f t="shared" si="17"/>
        <v>160</v>
      </c>
      <c r="M52" s="230">
        <f t="shared" si="17"/>
        <v>290</v>
      </c>
      <c r="N52" s="239">
        <f t="shared" si="17"/>
        <v>0</v>
      </c>
      <c r="O52" s="232">
        <f t="shared" si="17"/>
        <v>0</v>
      </c>
      <c r="P52" s="240">
        <f t="shared" si="17"/>
        <v>3.5</v>
      </c>
      <c r="Q52" s="232">
        <f t="shared" si="17"/>
        <v>0</v>
      </c>
      <c r="R52" s="240">
        <f t="shared" si="17"/>
        <v>3.5</v>
      </c>
      <c r="S52" s="293">
        <f t="shared" si="17"/>
        <v>5.5</v>
      </c>
      <c r="U52" s="128"/>
      <c r="V52" s="128"/>
      <c r="W52" s="139"/>
      <c r="X52" s="139"/>
      <c r="Y52" s="139"/>
      <c r="Z52" s="139"/>
      <c r="AA52" s="139"/>
      <c r="AB52" s="139"/>
    </row>
    <row r="53" spans="1:29" s="127" customFormat="1" ht="15" customHeight="1" x14ac:dyDescent="0.3">
      <c r="A53" s="294" t="s">
        <v>194</v>
      </c>
      <c r="B53" s="433" t="s">
        <v>195</v>
      </c>
      <c r="C53" s="139"/>
      <c r="D53" s="139">
        <v>3</v>
      </c>
      <c r="E53" s="139"/>
      <c r="F53" s="295"/>
      <c r="G53" s="191">
        <v>5</v>
      </c>
      <c r="H53" s="296">
        <f>G53*30</f>
        <v>150</v>
      </c>
      <c r="I53" s="192">
        <f>SUM(J53:L53)</f>
        <v>52</v>
      </c>
      <c r="J53" s="139"/>
      <c r="K53" s="139"/>
      <c r="L53" s="159">
        <v>52</v>
      </c>
      <c r="M53" s="262">
        <f>H53-I53</f>
        <v>98</v>
      </c>
      <c r="N53" s="296"/>
      <c r="O53" s="139"/>
      <c r="P53" s="139">
        <v>3.5</v>
      </c>
      <c r="Q53" s="190"/>
      <c r="R53" s="139"/>
      <c r="S53" s="193"/>
      <c r="T53" s="154">
        <f>I53/H53</f>
        <v>0.34666666666666668</v>
      </c>
      <c r="U53" s="155">
        <f>H53/3</f>
        <v>50</v>
      </c>
      <c r="V53" s="155">
        <f>H53/2</f>
        <v>75</v>
      </c>
      <c r="W53" s="139"/>
      <c r="X53" s="139"/>
      <c r="Y53" s="139">
        <v>5</v>
      </c>
      <c r="Z53" s="139"/>
      <c r="AA53" s="139"/>
      <c r="AB53" s="139"/>
    </row>
    <row r="54" spans="1:29" s="127" customFormat="1" ht="15" customHeight="1" x14ac:dyDescent="0.3">
      <c r="A54" s="294" t="s">
        <v>196</v>
      </c>
      <c r="B54" s="433"/>
      <c r="C54" s="159"/>
      <c r="D54" s="158">
        <v>5</v>
      </c>
      <c r="E54" s="158"/>
      <c r="F54" s="159"/>
      <c r="G54" s="160">
        <v>5</v>
      </c>
      <c r="H54" s="159">
        <f>G54*30</f>
        <v>150</v>
      </c>
      <c r="I54" s="161">
        <f>SUM(J54:L54)</f>
        <v>52</v>
      </c>
      <c r="J54" s="190"/>
      <c r="K54" s="139"/>
      <c r="L54" s="190">
        <v>52</v>
      </c>
      <c r="M54" s="262">
        <f>H54-I54</f>
        <v>98</v>
      </c>
      <c r="N54" s="159"/>
      <c r="O54" s="158"/>
      <c r="P54" s="139"/>
      <c r="Q54" s="190"/>
      <c r="R54" s="139">
        <v>3.5</v>
      </c>
      <c r="S54" s="193"/>
      <c r="T54" s="154">
        <f>I54/H54</f>
        <v>0.34666666666666668</v>
      </c>
      <c r="U54" s="155">
        <f>H54/3</f>
        <v>50</v>
      </c>
      <c r="V54" s="155">
        <f>H54/2</f>
        <v>75</v>
      </c>
      <c r="W54" s="139"/>
      <c r="X54" s="139"/>
      <c r="Y54" s="139"/>
      <c r="Z54" s="139"/>
      <c r="AA54" s="139">
        <v>5</v>
      </c>
      <c r="AB54" s="139"/>
    </row>
    <row r="55" spans="1:29" s="127" customFormat="1" ht="15" customHeight="1" x14ac:dyDescent="0.3">
      <c r="A55" s="294" t="s">
        <v>197</v>
      </c>
      <c r="B55" s="433"/>
      <c r="C55" s="159"/>
      <c r="D55" s="158">
        <v>6</v>
      </c>
      <c r="E55" s="158"/>
      <c r="F55" s="159"/>
      <c r="G55" s="160">
        <v>5</v>
      </c>
      <c r="H55" s="159">
        <f>G55*30</f>
        <v>150</v>
      </c>
      <c r="I55" s="161">
        <f>SUM(J55:L55)</f>
        <v>56</v>
      </c>
      <c r="J55" s="159"/>
      <c r="K55" s="158"/>
      <c r="L55" s="159">
        <v>56</v>
      </c>
      <c r="M55" s="260">
        <f>H55-I55</f>
        <v>94</v>
      </c>
      <c r="N55" s="159"/>
      <c r="O55" s="158"/>
      <c r="P55" s="139"/>
      <c r="Q55" s="190"/>
      <c r="R55" s="139"/>
      <c r="S55" s="193">
        <v>5.5</v>
      </c>
      <c r="T55" s="154">
        <f>I55/H55</f>
        <v>0.37333333333333335</v>
      </c>
      <c r="U55" s="155">
        <f>H55/3</f>
        <v>50</v>
      </c>
      <c r="V55" s="155">
        <f>H55/2</f>
        <v>75</v>
      </c>
      <c r="W55" s="139"/>
      <c r="X55" s="139"/>
      <c r="Y55" s="139"/>
      <c r="Z55" s="139"/>
      <c r="AA55" s="139"/>
      <c r="AB55" s="139">
        <v>5</v>
      </c>
    </row>
    <row r="56" spans="1:29" s="127" customFormat="1" ht="21" customHeight="1" x14ac:dyDescent="0.3">
      <c r="A56" s="429" t="s">
        <v>198</v>
      </c>
      <c r="B56" s="429"/>
      <c r="C56" s="254">
        <f t="shared" ref="C56:S56" si="18">C52+C50</f>
        <v>11</v>
      </c>
      <c r="D56" s="228">
        <f t="shared" si="18"/>
        <v>20</v>
      </c>
      <c r="E56" s="228">
        <f t="shared" si="18"/>
        <v>1</v>
      </c>
      <c r="F56" s="254">
        <f t="shared" si="18"/>
        <v>0</v>
      </c>
      <c r="G56" s="255">
        <f t="shared" si="18"/>
        <v>129</v>
      </c>
      <c r="H56" s="254">
        <f t="shared" si="18"/>
        <v>3870</v>
      </c>
      <c r="I56" s="228">
        <f t="shared" si="18"/>
        <v>1148</v>
      </c>
      <c r="J56" s="254">
        <f t="shared" si="18"/>
        <v>330</v>
      </c>
      <c r="K56" s="228">
        <f t="shared" si="18"/>
        <v>0</v>
      </c>
      <c r="L56" s="254">
        <f t="shared" si="18"/>
        <v>818</v>
      </c>
      <c r="M56" s="255">
        <f t="shared" si="18"/>
        <v>2722</v>
      </c>
      <c r="N56" s="256">
        <f t="shared" si="18"/>
        <v>13</v>
      </c>
      <c r="O56" s="232">
        <f t="shared" si="18"/>
        <v>7</v>
      </c>
      <c r="P56" s="240">
        <f t="shared" si="18"/>
        <v>13.5</v>
      </c>
      <c r="Q56" s="232">
        <f t="shared" si="18"/>
        <v>18</v>
      </c>
      <c r="R56" s="232">
        <f t="shared" si="18"/>
        <v>16</v>
      </c>
      <c r="S56" s="234">
        <f t="shared" si="18"/>
        <v>13</v>
      </c>
      <c r="U56" s="128"/>
      <c r="V56" s="128"/>
      <c r="W56" s="139"/>
      <c r="X56" s="139"/>
      <c r="Y56" s="139"/>
      <c r="Z56" s="139"/>
      <c r="AA56" s="139"/>
      <c r="AB56" s="139"/>
    </row>
    <row r="57" spans="1:29" s="127" customFormat="1" ht="33.75" customHeight="1" x14ac:dyDescent="0.3">
      <c r="A57" s="434" t="s">
        <v>199</v>
      </c>
      <c r="B57" s="434"/>
      <c r="C57" s="228"/>
      <c r="D57" s="228"/>
      <c r="E57" s="228"/>
      <c r="F57" s="228"/>
      <c r="G57" s="230"/>
      <c r="H57" s="297">
        <f>G27/G60</f>
        <v>0.28333333333333333</v>
      </c>
      <c r="I57" s="232"/>
      <c r="J57" s="232"/>
      <c r="K57" s="232"/>
      <c r="L57" s="237"/>
      <c r="M57" s="230"/>
      <c r="N57" s="239"/>
      <c r="O57" s="240"/>
      <c r="P57" s="232"/>
      <c r="Q57" s="256"/>
      <c r="R57" s="232"/>
      <c r="S57" s="234"/>
      <c r="U57" s="128"/>
      <c r="V57" s="128"/>
      <c r="W57" s="139"/>
      <c r="X57" s="139"/>
      <c r="Y57" s="139"/>
      <c r="Z57" s="139"/>
      <c r="AA57" s="139"/>
      <c r="AB57" s="139"/>
    </row>
    <row r="58" spans="1:29" s="127" customFormat="1" ht="29.25" customHeight="1" x14ac:dyDescent="0.3">
      <c r="A58" s="435" t="s">
        <v>200</v>
      </c>
      <c r="B58" s="435"/>
      <c r="C58" s="284"/>
      <c r="D58" s="284"/>
      <c r="E58" s="284"/>
      <c r="F58" s="284"/>
      <c r="G58" s="257"/>
      <c r="H58" s="298">
        <f>(G25+G52)/G60</f>
        <v>0.1111111111111111</v>
      </c>
      <c r="I58" s="284"/>
      <c r="J58" s="284"/>
      <c r="K58" s="284"/>
      <c r="L58" s="285"/>
      <c r="M58" s="257"/>
      <c r="N58" s="284"/>
      <c r="O58" s="284"/>
      <c r="P58" s="284"/>
      <c r="Q58" s="299"/>
      <c r="R58" s="284"/>
      <c r="S58" s="300"/>
      <c r="U58" s="128"/>
      <c r="V58" s="128"/>
      <c r="W58" s="139"/>
      <c r="X58" s="139"/>
      <c r="Y58" s="139"/>
      <c r="Z58" s="139"/>
      <c r="AA58" s="139"/>
      <c r="AB58" s="139"/>
    </row>
    <row r="59" spans="1:29" s="127" customFormat="1" ht="21" customHeight="1" x14ac:dyDescent="0.3">
      <c r="A59" s="138"/>
      <c r="B59" s="301"/>
      <c r="C59" s="430" t="s">
        <v>201</v>
      </c>
      <c r="D59" s="430"/>
      <c r="E59" s="430"/>
      <c r="F59" s="430"/>
      <c r="G59" s="430"/>
      <c r="H59" s="430"/>
      <c r="I59" s="430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U59" s="128"/>
      <c r="V59" s="128"/>
      <c r="W59" s="139"/>
      <c r="X59" s="139"/>
      <c r="Y59" s="139"/>
      <c r="Z59" s="139"/>
      <c r="AA59" s="139"/>
      <c r="AB59" s="139"/>
    </row>
    <row r="60" spans="1:29" s="127" customFormat="1" ht="21" customHeight="1" x14ac:dyDescent="0.3">
      <c r="A60" s="138"/>
      <c r="B60" s="301"/>
      <c r="C60" s="302">
        <f t="shared" ref="C60:S60" si="19">C56+C27</f>
        <v>16</v>
      </c>
      <c r="D60" s="228">
        <f t="shared" si="19"/>
        <v>33</v>
      </c>
      <c r="E60" s="228">
        <f t="shared" si="19"/>
        <v>1</v>
      </c>
      <c r="F60" s="254">
        <f t="shared" si="19"/>
        <v>0</v>
      </c>
      <c r="G60" s="255">
        <f t="shared" si="19"/>
        <v>180</v>
      </c>
      <c r="H60" s="303">
        <f t="shared" si="19"/>
        <v>5400</v>
      </c>
      <c r="I60" s="228">
        <f t="shared" si="19"/>
        <v>1760</v>
      </c>
      <c r="J60" s="228">
        <f t="shared" si="19"/>
        <v>618</v>
      </c>
      <c r="K60" s="228">
        <f t="shared" si="19"/>
        <v>0</v>
      </c>
      <c r="L60" s="254">
        <f t="shared" si="19"/>
        <v>1142</v>
      </c>
      <c r="M60" s="255">
        <f t="shared" si="19"/>
        <v>3622</v>
      </c>
      <c r="N60" s="239">
        <f t="shared" si="19"/>
        <v>21</v>
      </c>
      <c r="O60" s="256">
        <f t="shared" si="19"/>
        <v>21</v>
      </c>
      <c r="P60" s="232">
        <f t="shared" si="19"/>
        <v>20</v>
      </c>
      <c r="Q60" s="256">
        <f t="shared" si="19"/>
        <v>21</v>
      </c>
      <c r="R60" s="232">
        <f t="shared" si="19"/>
        <v>20</v>
      </c>
      <c r="S60" s="234">
        <f t="shared" si="19"/>
        <v>19</v>
      </c>
      <c r="T60" s="127">
        <f t="shared" ref="T60:T65" si="20">SUM(N60:S60)</f>
        <v>122</v>
      </c>
      <c r="U60" s="128"/>
      <c r="V60" s="128"/>
      <c r="W60" s="192">
        <f t="shared" ref="W60:AB60" si="21">SUM(W11:W59)</f>
        <v>30</v>
      </c>
      <c r="X60" s="192">
        <f t="shared" si="21"/>
        <v>30</v>
      </c>
      <c r="Y60" s="192">
        <f t="shared" si="21"/>
        <v>30</v>
      </c>
      <c r="Z60" s="192">
        <f t="shared" si="21"/>
        <v>30</v>
      </c>
      <c r="AA60" s="192">
        <f t="shared" si="21"/>
        <v>30</v>
      </c>
      <c r="AB60" s="192">
        <f t="shared" si="21"/>
        <v>30</v>
      </c>
    </row>
    <row r="61" spans="1:29" s="127" customFormat="1" ht="15" customHeight="1" x14ac:dyDescent="0.3">
      <c r="A61" s="138"/>
      <c r="B61" s="301"/>
      <c r="C61" s="436" t="s">
        <v>202</v>
      </c>
      <c r="D61" s="436"/>
      <c r="E61" s="436"/>
      <c r="F61" s="436"/>
      <c r="G61" s="436"/>
      <c r="H61" s="436"/>
      <c r="I61" s="436"/>
      <c r="J61" s="436"/>
      <c r="K61" s="436"/>
      <c r="L61" s="436"/>
      <c r="M61" s="304"/>
      <c r="N61" s="185">
        <v>21</v>
      </c>
      <c r="O61" s="159">
        <v>21</v>
      </c>
      <c r="P61" s="158">
        <v>20</v>
      </c>
      <c r="Q61" s="159">
        <v>20</v>
      </c>
      <c r="R61" s="158">
        <v>20</v>
      </c>
      <c r="S61" s="164">
        <v>20</v>
      </c>
      <c r="T61" s="127">
        <f t="shared" si="20"/>
        <v>122</v>
      </c>
      <c r="U61" s="128"/>
      <c r="V61" s="128"/>
      <c r="W61" s="137"/>
      <c r="X61" s="137"/>
      <c r="Y61" s="137"/>
      <c r="Z61" s="137"/>
      <c r="AA61" s="138"/>
      <c r="AB61" s="138"/>
    </row>
    <row r="62" spans="1:29" s="127" customFormat="1" ht="15" customHeight="1" x14ac:dyDescent="0.3">
      <c r="A62" s="138"/>
      <c r="B62" s="301"/>
      <c r="C62" s="437" t="s">
        <v>203</v>
      </c>
      <c r="D62" s="437"/>
      <c r="E62" s="437"/>
      <c r="F62" s="437"/>
      <c r="G62" s="437"/>
      <c r="H62" s="437"/>
      <c r="I62" s="437"/>
      <c r="J62" s="437"/>
      <c r="K62" s="437"/>
      <c r="L62" s="437"/>
      <c r="M62" s="305"/>
      <c r="N62" s="296">
        <v>1</v>
      </c>
      <c r="O62" s="190">
        <v>3</v>
      </c>
      <c r="P62" s="139">
        <v>3</v>
      </c>
      <c r="Q62" s="190">
        <v>1</v>
      </c>
      <c r="R62" s="139">
        <v>3</v>
      </c>
      <c r="S62" s="193">
        <v>4</v>
      </c>
      <c r="T62" s="127">
        <f t="shared" si="20"/>
        <v>15</v>
      </c>
      <c r="U62" s="128"/>
      <c r="V62" s="128"/>
      <c r="W62" s="137">
        <v>10</v>
      </c>
      <c r="X62" s="137">
        <v>10</v>
      </c>
      <c r="Y62" s="137">
        <v>8</v>
      </c>
      <c r="Z62" s="137">
        <v>8</v>
      </c>
      <c r="AA62" s="138">
        <v>9</v>
      </c>
      <c r="AB62" s="138">
        <v>9</v>
      </c>
      <c r="AC62" s="127" t="s">
        <v>204</v>
      </c>
    </row>
    <row r="63" spans="1:29" s="127" customFormat="1" ht="15" customHeight="1" x14ac:dyDescent="0.3">
      <c r="A63" s="138"/>
      <c r="B63" s="301"/>
      <c r="C63" s="437" t="s">
        <v>205</v>
      </c>
      <c r="D63" s="437"/>
      <c r="E63" s="437"/>
      <c r="F63" s="437"/>
      <c r="G63" s="437"/>
      <c r="H63" s="437"/>
      <c r="I63" s="437"/>
      <c r="J63" s="437"/>
      <c r="K63" s="437"/>
      <c r="L63" s="437"/>
      <c r="M63" s="305"/>
      <c r="N63" s="296">
        <v>8</v>
      </c>
      <c r="O63" s="190">
        <v>7</v>
      </c>
      <c r="P63" s="139">
        <v>4</v>
      </c>
      <c r="Q63" s="190">
        <v>6</v>
      </c>
      <c r="R63" s="139">
        <v>4</v>
      </c>
      <c r="S63" s="193">
        <v>4</v>
      </c>
      <c r="T63" s="127">
        <f t="shared" si="20"/>
        <v>33</v>
      </c>
      <c r="U63" s="128"/>
      <c r="V63" s="128"/>
      <c r="W63" s="137"/>
      <c r="X63" s="137"/>
      <c r="Y63" s="137"/>
      <c r="Z63" s="137"/>
      <c r="AA63" s="138"/>
      <c r="AB63" s="138"/>
    </row>
    <row r="64" spans="1:29" s="127" customFormat="1" ht="15" customHeight="1" x14ac:dyDescent="0.3">
      <c r="A64" s="138"/>
      <c r="B64" s="301"/>
      <c r="C64" s="437" t="s">
        <v>206</v>
      </c>
      <c r="D64" s="437"/>
      <c r="E64" s="437"/>
      <c r="F64" s="437"/>
      <c r="G64" s="437"/>
      <c r="H64" s="437"/>
      <c r="I64" s="437"/>
      <c r="J64" s="437"/>
      <c r="K64" s="437"/>
      <c r="L64" s="437"/>
      <c r="M64" s="305"/>
      <c r="N64" s="306"/>
      <c r="O64" s="307"/>
      <c r="P64" s="139"/>
      <c r="Q64" s="190"/>
      <c r="R64" s="139"/>
      <c r="S64" s="193"/>
      <c r="T64" s="127">
        <f t="shared" si="20"/>
        <v>0</v>
      </c>
      <c r="U64" s="128"/>
      <c r="V64" s="128"/>
      <c r="W64" s="308"/>
      <c r="X64" s="138"/>
      <c r="Y64" s="137"/>
      <c r="Z64" s="137"/>
      <c r="AA64" s="138"/>
      <c r="AB64" s="138"/>
    </row>
    <row r="65" spans="1:28" s="127" customFormat="1" ht="15.75" customHeight="1" x14ac:dyDescent="0.3">
      <c r="A65" s="138"/>
      <c r="B65" s="301"/>
      <c r="C65" s="438" t="s">
        <v>207</v>
      </c>
      <c r="D65" s="438"/>
      <c r="E65" s="438"/>
      <c r="F65" s="438"/>
      <c r="G65" s="438"/>
      <c r="H65" s="438"/>
      <c r="I65" s="438"/>
      <c r="J65" s="438"/>
      <c r="K65" s="438"/>
      <c r="L65" s="438"/>
      <c r="M65" s="309"/>
      <c r="N65" s="310"/>
      <c r="O65" s="299"/>
      <c r="P65" s="268"/>
      <c r="Q65" s="280"/>
      <c r="R65" s="268">
        <v>1</v>
      </c>
      <c r="S65" s="283"/>
      <c r="T65" s="127">
        <f t="shared" si="20"/>
        <v>1</v>
      </c>
      <c r="U65" s="128"/>
      <c r="V65" s="128"/>
      <c r="W65" s="137"/>
      <c r="X65" s="137"/>
      <c r="Y65" s="137"/>
      <c r="Z65" s="137"/>
      <c r="AA65" s="138"/>
      <c r="AB65" s="138"/>
    </row>
    <row r="66" spans="1:28" s="127" customFormat="1" ht="15" customHeight="1" x14ac:dyDescent="0.3">
      <c r="A66" s="138"/>
      <c r="B66" s="30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311"/>
      <c r="N66" s="308"/>
      <c r="O66" s="308"/>
      <c r="P66" s="137"/>
      <c r="Q66" s="137"/>
      <c r="R66" s="137"/>
      <c r="S66" s="137"/>
      <c r="U66" s="128"/>
      <c r="V66" s="128"/>
      <c r="W66" s="137"/>
      <c r="X66" s="137"/>
      <c r="Y66" s="137"/>
      <c r="Z66" s="137"/>
      <c r="AA66" s="138"/>
      <c r="AB66" s="138"/>
    </row>
    <row r="67" spans="1:28" s="314" customFormat="1" ht="15" customHeight="1" x14ac:dyDescent="0.3">
      <c r="A67" s="439" t="s">
        <v>208</v>
      </c>
      <c r="B67" s="439"/>
      <c r="C67" s="439"/>
      <c r="D67" s="439"/>
      <c r="E67" s="439"/>
      <c r="F67" s="439"/>
      <c r="G67" s="439"/>
      <c r="H67" s="439"/>
      <c r="I67" s="439"/>
      <c r="J67" s="439"/>
      <c r="K67" s="439"/>
      <c r="L67" s="439"/>
      <c r="M67" s="439"/>
      <c r="N67" s="439"/>
      <c r="O67" s="439"/>
      <c r="P67" s="439"/>
      <c r="Q67" s="439"/>
      <c r="R67" s="439"/>
      <c r="S67" s="312"/>
      <c r="T67" s="313"/>
      <c r="U67" s="313"/>
      <c r="V67" s="313"/>
      <c r="W67" s="313"/>
    </row>
    <row r="68" spans="1:28" s="314" customFormat="1" ht="15" customHeight="1" x14ac:dyDescent="0.3">
      <c r="A68" s="315" t="s">
        <v>209</v>
      </c>
      <c r="B68" s="316" t="s">
        <v>210</v>
      </c>
      <c r="C68" s="317"/>
      <c r="D68" s="318" t="s">
        <v>209</v>
      </c>
      <c r="E68" s="440" t="s">
        <v>211</v>
      </c>
      <c r="F68" s="440"/>
      <c r="G68" s="440"/>
      <c r="H68" s="440"/>
      <c r="I68" s="440"/>
      <c r="J68" s="319"/>
      <c r="K68" s="320" t="s">
        <v>209</v>
      </c>
      <c r="L68" s="440" t="s">
        <v>212</v>
      </c>
      <c r="M68" s="440"/>
      <c r="N68" s="440"/>
      <c r="O68" s="440"/>
      <c r="P68" s="440"/>
      <c r="Q68" s="321"/>
      <c r="R68" s="322"/>
      <c r="S68" s="312"/>
      <c r="T68" s="313"/>
      <c r="U68" s="313"/>
      <c r="V68" s="313"/>
      <c r="W68" s="313"/>
    </row>
    <row r="69" spans="1:28" s="314" customFormat="1" ht="15.75" customHeight="1" x14ac:dyDescent="0.3">
      <c r="A69" s="323">
        <v>1</v>
      </c>
      <c r="B69" s="324" t="s">
        <v>213</v>
      </c>
      <c r="C69" s="21"/>
      <c r="D69" s="325"/>
      <c r="E69" s="441"/>
      <c r="F69" s="441"/>
      <c r="G69" s="441"/>
      <c r="H69" s="441"/>
      <c r="I69" s="441"/>
      <c r="J69" s="21"/>
      <c r="K69" s="442">
        <v>1</v>
      </c>
      <c r="L69" s="441" t="s">
        <v>214</v>
      </c>
      <c r="M69" s="441"/>
      <c r="N69" s="441"/>
      <c r="O69" s="441"/>
      <c r="P69" s="441"/>
      <c r="Q69" s="21"/>
      <c r="R69" s="21"/>
      <c r="S69" s="312"/>
      <c r="T69" s="313"/>
      <c r="U69" s="313"/>
      <c r="V69" s="313"/>
      <c r="W69" s="313"/>
    </row>
    <row r="70" spans="1:28" s="314" customFormat="1" ht="15" customHeight="1" x14ac:dyDescent="0.3">
      <c r="A70" s="323">
        <v>2</v>
      </c>
      <c r="B70" s="324" t="s">
        <v>215</v>
      </c>
      <c r="C70" s="21"/>
      <c r="D70" s="325"/>
      <c r="E70" s="441"/>
      <c r="F70" s="441"/>
      <c r="G70" s="441"/>
      <c r="H70" s="441"/>
      <c r="I70" s="441"/>
      <c r="J70" s="21"/>
      <c r="K70" s="442"/>
      <c r="L70" s="441"/>
      <c r="M70" s="441"/>
      <c r="N70" s="441"/>
      <c r="O70" s="441"/>
      <c r="P70" s="441"/>
      <c r="Q70" s="21"/>
      <c r="R70" s="21"/>
      <c r="S70" s="312"/>
      <c r="T70" s="313"/>
      <c r="U70" s="313"/>
      <c r="V70" s="313"/>
      <c r="W70" s="313"/>
    </row>
    <row r="71" spans="1:28" s="314" customFormat="1" ht="15" customHeight="1" x14ac:dyDescent="0.3">
      <c r="A71" s="323">
        <v>3</v>
      </c>
      <c r="B71" s="324" t="s">
        <v>216</v>
      </c>
      <c r="C71" s="21"/>
      <c r="D71" s="325"/>
      <c r="E71" s="441"/>
      <c r="F71" s="441"/>
      <c r="G71" s="441"/>
      <c r="H71" s="441"/>
      <c r="I71" s="441"/>
      <c r="J71" s="21"/>
      <c r="K71" s="325"/>
      <c r="L71" s="441"/>
      <c r="M71" s="441"/>
      <c r="N71" s="441"/>
      <c r="O71" s="441"/>
      <c r="P71" s="441"/>
      <c r="Q71" s="21"/>
      <c r="R71" s="21"/>
      <c r="S71" s="312"/>
      <c r="T71" s="313"/>
      <c r="U71" s="313"/>
      <c r="V71" s="313"/>
      <c r="W71" s="313"/>
    </row>
    <row r="72" spans="1:28" s="314" customFormat="1" ht="15" customHeight="1" x14ac:dyDescent="0.3">
      <c r="A72" s="323">
        <v>4</v>
      </c>
      <c r="B72" s="324" t="s">
        <v>217</v>
      </c>
      <c r="C72" s="21"/>
      <c r="D72" s="325"/>
      <c r="E72" s="441"/>
      <c r="F72" s="441"/>
      <c r="G72" s="441"/>
      <c r="H72" s="441"/>
      <c r="I72" s="441"/>
      <c r="J72" s="21"/>
      <c r="K72" s="325"/>
      <c r="L72" s="441"/>
      <c r="M72" s="441"/>
      <c r="N72" s="441"/>
      <c r="O72" s="441"/>
      <c r="P72" s="441"/>
      <c r="Q72" s="21"/>
      <c r="R72" s="21"/>
      <c r="S72" s="312"/>
      <c r="T72" s="313"/>
      <c r="U72" s="313"/>
      <c r="V72" s="313"/>
      <c r="W72" s="313"/>
    </row>
    <row r="73" spans="1:28" s="314" customFormat="1" ht="15" customHeight="1" x14ac:dyDescent="0.3">
      <c r="A73" s="323">
        <v>5</v>
      </c>
      <c r="B73" s="324" t="s">
        <v>218</v>
      </c>
      <c r="C73" s="21"/>
      <c r="D73" s="325"/>
      <c r="E73" s="441"/>
      <c r="F73" s="441"/>
      <c r="G73" s="441"/>
      <c r="H73" s="441"/>
      <c r="I73" s="441"/>
      <c r="J73" s="21"/>
      <c r="K73" s="325"/>
      <c r="L73" s="441"/>
      <c r="M73" s="441"/>
      <c r="N73" s="441"/>
      <c r="O73" s="441"/>
      <c r="P73" s="441"/>
      <c r="Q73" s="21"/>
      <c r="R73" s="21"/>
      <c r="S73" s="312"/>
      <c r="T73" s="313"/>
      <c r="U73" s="313"/>
      <c r="V73" s="313"/>
      <c r="W73" s="313"/>
    </row>
    <row r="74" spans="1:28" s="314" customFormat="1" ht="15" customHeight="1" x14ac:dyDescent="0.3">
      <c r="A74" s="326">
        <v>6</v>
      </c>
      <c r="B74" s="327" t="s">
        <v>219</v>
      </c>
      <c r="C74" s="21"/>
      <c r="D74" s="325"/>
      <c r="E74" s="441"/>
      <c r="F74" s="441"/>
      <c r="G74" s="441"/>
      <c r="H74" s="441"/>
      <c r="I74" s="441"/>
      <c r="J74" s="21"/>
      <c r="K74" s="325"/>
      <c r="L74" s="441"/>
      <c r="M74" s="441"/>
      <c r="N74" s="441"/>
      <c r="O74" s="441"/>
      <c r="P74" s="441"/>
      <c r="Q74" s="21"/>
      <c r="R74" s="21"/>
      <c r="S74" s="312"/>
      <c r="T74" s="313"/>
      <c r="U74" s="313"/>
      <c r="V74" s="313"/>
      <c r="W74" s="313"/>
    </row>
    <row r="75" spans="1:28" s="314" customFormat="1" ht="15" customHeight="1" x14ac:dyDescent="0.3">
      <c r="A75" s="326">
        <v>7</v>
      </c>
      <c r="B75" s="327" t="s">
        <v>220</v>
      </c>
      <c r="C75" s="21"/>
      <c r="D75" s="325"/>
      <c r="E75" s="441"/>
      <c r="F75" s="441"/>
      <c r="G75" s="441"/>
      <c r="H75" s="441"/>
      <c r="I75" s="441"/>
      <c r="J75" s="21"/>
      <c r="K75" s="325"/>
      <c r="L75" s="441"/>
      <c r="M75" s="441"/>
      <c r="N75" s="441"/>
      <c r="O75" s="441"/>
      <c r="P75" s="441"/>
      <c r="Q75" s="21"/>
      <c r="R75" s="21"/>
      <c r="S75" s="312"/>
      <c r="T75" s="313"/>
      <c r="U75" s="313"/>
      <c r="V75" s="313"/>
      <c r="W75" s="313"/>
    </row>
    <row r="76" spans="1:28" s="314" customFormat="1" ht="15" customHeight="1" x14ac:dyDescent="0.3">
      <c r="B76" s="328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P76" s="129"/>
      <c r="Q76" s="129"/>
      <c r="R76" s="330"/>
      <c r="S76" s="312"/>
      <c r="T76" s="313"/>
      <c r="U76" s="313"/>
      <c r="V76" s="313"/>
      <c r="W76" s="313"/>
    </row>
    <row r="78" spans="1:28" ht="15" customHeight="1" x14ac:dyDescent="0.3">
      <c r="B78" s="331" t="s">
        <v>221</v>
      </c>
      <c r="K78" s="329" t="s">
        <v>221</v>
      </c>
      <c r="L78" s="332"/>
      <c r="M78" s="332"/>
      <c r="N78" s="15"/>
      <c r="O78" s="15"/>
      <c r="P78" s="1"/>
      <c r="Q78" s="1"/>
      <c r="R78" s="1"/>
      <c r="S78" s="137"/>
    </row>
    <row r="79" spans="1:28" ht="15" customHeight="1" x14ac:dyDescent="0.3">
      <c r="B79" s="333" t="s">
        <v>222</v>
      </c>
      <c r="C79" s="329" t="s">
        <v>221</v>
      </c>
      <c r="D79" s="332"/>
      <c r="E79" s="332"/>
      <c r="F79" s="1"/>
      <c r="G79" s="15"/>
      <c r="H79" s="15"/>
      <c r="K79" s="334" t="s">
        <v>223</v>
      </c>
      <c r="L79" s="314"/>
      <c r="M79" s="314"/>
      <c r="N79" s="15"/>
      <c r="O79" s="15"/>
      <c r="P79" s="1"/>
      <c r="Q79" s="1"/>
      <c r="R79" s="1"/>
      <c r="S79" s="137"/>
    </row>
    <row r="80" spans="1:28" ht="15" customHeight="1" x14ac:dyDescent="0.3">
      <c r="B80" s="328" t="s">
        <v>224</v>
      </c>
      <c r="C80" s="334" t="s">
        <v>225</v>
      </c>
      <c r="D80" s="1"/>
      <c r="E80" s="1"/>
      <c r="F80" s="1"/>
      <c r="G80" s="335"/>
      <c r="H80" s="15"/>
      <c r="K80" s="334" t="s">
        <v>226</v>
      </c>
      <c r="L80" s="314"/>
      <c r="M80" s="314"/>
      <c r="N80" s="15"/>
      <c r="O80" s="15"/>
      <c r="P80" s="1"/>
      <c r="Q80" s="1"/>
      <c r="R80" s="1"/>
      <c r="S80" s="137"/>
    </row>
    <row r="81" spans="2:19" ht="15" customHeight="1" x14ac:dyDescent="0.3">
      <c r="B81" s="328" t="s">
        <v>227</v>
      </c>
      <c r="C81" s="445" t="s">
        <v>228</v>
      </c>
      <c r="D81" s="445"/>
      <c r="E81" s="445"/>
      <c r="F81" s="445"/>
      <c r="G81" s="445"/>
      <c r="H81" s="445"/>
      <c r="K81" s="334" t="s">
        <v>229</v>
      </c>
      <c r="L81" s="314"/>
      <c r="M81" s="314"/>
      <c r="N81" s="314"/>
      <c r="O81" s="314"/>
      <c r="P81" s="1"/>
      <c r="Q81" s="1"/>
      <c r="R81" s="1"/>
      <c r="S81" s="137"/>
    </row>
    <row r="82" spans="2:19" ht="15" customHeight="1" x14ac:dyDescent="0.3">
      <c r="B82" s="328" t="s">
        <v>230</v>
      </c>
      <c r="C82" s="314" t="s">
        <v>231</v>
      </c>
      <c r="D82" s="314"/>
      <c r="E82" s="314"/>
      <c r="F82" s="314"/>
      <c r="G82" s="334"/>
      <c r="H82" s="314"/>
      <c r="K82" s="314" t="s">
        <v>232</v>
      </c>
      <c r="L82" s="1"/>
      <c r="M82" s="1"/>
      <c r="N82" s="15"/>
      <c r="O82" s="1"/>
      <c r="P82" s="1"/>
      <c r="Q82" s="1"/>
      <c r="R82" s="1"/>
      <c r="S82" s="137"/>
    </row>
    <row r="83" spans="2:19" ht="15" customHeight="1" x14ac:dyDescent="0.3">
      <c r="B83" s="27"/>
      <c r="C83" s="443" t="s">
        <v>233</v>
      </c>
      <c r="D83" s="443"/>
      <c r="E83" s="443"/>
      <c r="F83" s="443"/>
      <c r="G83" s="443"/>
      <c r="H83" s="443"/>
      <c r="K83" s="314"/>
      <c r="L83" s="1"/>
      <c r="M83" s="1"/>
      <c r="N83" s="15"/>
      <c r="O83" s="15"/>
      <c r="P83" s="1"/>
      <c r="Q83" s="1"/>
      <c r="R83" s="1"/>
      <c r="S83" s="137"/>
    </row>
    <row r="84" spans="2:19" ht="15" customHeight="1" x14ac:dyDescent="0.3">
      <c r="B84" s="331" t="s">
        <v>221</v>
      </c>
      <c r="K84" s="329" t="s">
        <v>221</v>
      </c>
      <c r="L84" s="314"/>
      <c r="M84" s="334"/>
      <c r="N84" s="335"/>
      <c r="O84" s="335"/>
      <c r="P84" s="15"/>
      <c r="Q84" s="1"/>
      <c r="R84" s="1"/>
      <c r="S84" s="12"/>
    </row>
    <row r="85" spans="2:19" ht="14.25" customHeight="1" x14ac:dyDescent="0.3">
      <c r="B85" s="333" t="s">
        <v>234</v>
      </c>
      <c r="K85" s="444" t="s">
        <v>235</v>
      </c>
      <c r="L85" s="444"/>
      <c r="M85" s="444"/>
      <c r="N85" s="444"/>
      <c r="O85" s="444"/>
      <c r="P85" s="444"/>
      <c r="Q85" s="333"/>
      <c r="R85" s="333"/>
      <c r="S85" s="12"/>
    </row>
    <row r="86" spans="2:19" ht="15" customHeight="1" x14ac:dyDescent="0.3">
      <c r="B86" s="328" t="s">
        <v>236</v>
      </c>
      <c r="K86" s="444"/>
      <c r="L86" s="444"/>
      <c r="M86" s="444"/>
      <c r="N86" s="444"/>
      <c r="O86" s="444"/>
      <c r="P86" s="444"/>
      <c r="Q86" s="333"/>
      <c r="R86" s="333"/>
      <c r="S86" s="129"/>
    </row>
    <row r="87" spans="2:19" ht="15" customHeight="1" x14ac:dyDescent="0.3">
      <c r="B87" s="328" t="s">
        <v>237</v>
      </c>
      <c r="K87" s="314" t="s">
        <v>238</v>
      </c>
      <c r="L87" s="314"/>
      <c r="M87" s="314"/>
      <c r="N87" s="314"/>
      <c r="O87" s="314"/>
      <c r="P87" s="314"/>
      <c r="Q87" s="333"/>
      <c r="R87" s="333"/>
      <c r="S87" s="12"/>
    </row>
    <row r="88" spans="2:19" ht="15" customHeight="1" x14ac:dyDescent="0.3">
      <c r="B88" s="328" t="s">
        <v>239</v>
      </c>
      <c r="K88" s="314" t="s">
        <v>240</v>
      </c>
      <c r="L88" s="1"/>
      <c r="M88" s="129"/>
      <c r="N88" s="12"/>
      <c r="O88" s="137"/>
      <c r="P88" s="15"/>
      <c r="Q88" s="1"/>
      <c r="R88" s="1"/>
    </row>
    <row r="89" spans="2:19" ht="15" customHeight="1" x14ac:dyDescent="0.3">
      <c r="O89" s="12"/>
      <c r="P89" s="1"/>
      <c r="Q89" s="1"/>
      <c r="R89" s="1"/>
    </row>
  </sheetData>
  <mergeCells count="64">
    <mergeCell ref="C83:H83"/>
    <mergeCell ref="K85:P86"/>
    <mergeCell ref="E74:I74"/>
    <mergeCell ref="L74:P74"/>
    <mergeCell ref="E75:I75"/>
    <mergeCell ref="L75:P75"/>
    <mergeCell ref="C81:H81"/>
    <mergeCell ref="E71:I71"/>
    <mergeCell ref="L71:P71"/>
    <mergeCell ref="E72:I72"/>
    <mergeCell ref="L72:P72"/>
    <mergeCell ref="E73:I73"/>
    <mergeCell ref="L73:P73"/>
    <mergeCell ref="E68:I68"/>
    <mergeCell ref="L68:P68"/>
    <mergeCell ref="E69:I69"/>
    <mergeCell ref="K69:K70"/>
    <mergeCell ref="L69:P70"/>
    <mergeCell ref="E70:I70"/>
    <mergeCell ref="C62:L62"/>
    <mergeCell ref="C63:L63"/>
    <mergeCell ref="C64:L64"/>
    <mergeCell ref="C65:L65"/>
    <mergeCell ref="A67:R67"/>
    <mergeCell ref="A56:B56"/>
    <mergeCell ref="A57:B57"/>
    <mergeCell ref="A58:B58"/>
    <mergeCell ref="C59:S59"/>
    <mergeCell ref="C61:L61"/>
    <mergeCell ref="A28:S28"/>
    <mergeCell ref="A29:S29"/>
    <mergeCell ref="A50:B50"/>
    <mergeCell ref="A51:S51"/>
    <mergeCell ref="B53:B55"/>
    <mergeCell ref="A9:S9"/>
    <mergeCell ref="A10:S10"/>
    <mergeCell ref="A23:B23"/>
    <mergeCell ref="A24:S24"/>
    <mergeCell ref="A27:B27"/>
    <mergeCell ref="E4:E7"/>
    <mergeCell ref="F4:F7"/>
    <mergeCell ref="I4:I7"/>
    <mergeCell ref="J4:L4"/>
    <mergeCell ref="N4:S4"/>
    <mergeCell ref="J5:J7"/>
    <mergeCell ref="K5:K7"/>
    <mergeCell ref="L5:L7"/>
    <mergeCell ref="N6:S6"/>
    <mergeCell ref="A1:S1"/>
    <mergeCell ref="A2:A7"/>
    <mergeCell ref="B2:B7"/>
    <mergeCell ref="C2:F2"/>
    <mergeCell ref="G2:G7"/>
    <mergeCell ref="H2:M2"/>
    <mergeCell ref="N2:S2"/>
    <mergeCell ref="C3:C7"/>
    <mergeCell ref="D3:D7"/>
    <mergeCell ref="E3:F3"/>
    <mergeCell ref="H3:H7"/>
    <mergeCell ref="I3:L3"/>
    <mergeCell ref="M3:M7"/>
    <mergeCell ref="N3:O3"/>
    <mergeCell ref="P3:Q3"/>
    <mergeCell ref="R3:S3"/>
  </mergeCells>
  <pageMargins left="0.74027777777777803" right="0.2" top="0.55972222222222201" bottom="0.209722222222222" header="0.511811023622047" footer="0.511811023622047"/>
  <pageSetup paperSize="9" scale="61" orientation="landscape" horizontalDpi="300" verticalDpi="300" r:id="rId1"/>
  <rowBreaks count="1" manualBreakCount="1">
    <brk id="27" max="2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9"/>
  <sheetViews>
    <sheetView view="pageBreakPreview" topLeftCell="A10" zoomScale="75" zoomScaleNormal="100" zoomScalePageLayoutView="75" workbookViewId="0">
      <selection activeCell="S15" sqref="S15"/>
    </sheetView>
  </sheetViews>
  <sheetFormatPr defaultColWidth="9.109375" defaultRowHeight="14.4" x14ac:dyDescent="0.3"/>
  <cols>
    <col min="1" max="1" width="9.109375" style="336"/>
    <col min="2" max="2" width="40.109375" style="336" customWidth="1"/>
    <col min="3" max="3" width="6.109375" style="336" customWidth="1"/>
    <col min="4" max="4" width="5.44140625" style="336" customWidth="1"/>
    <col min="5" max="5" width="5" style="336" customWidth="1"/>
    <col min="6" max="7" width="4.109375" style="336" customWidth="1"/>
    <col min="8" max="8" width="5.33203125" style="336" customWidth="1"/>
    <col min="9" max="9" width="5" style="336" customWidth="1"/>
    <col min="10" max="10" width="5.44140625" style="336" customWidth="1"/>
    <col min="11" max="11" width="28.44140625" style="336" customWidth="1"/>
    <col min="12" max="12" width="9.109375" style="336"/>
    <col min="13" max="13" width="15.44140625" style="336" customWidth="1"/>
    <col min="14" max="14" width="28.88671875" style="328" customWidth="1"/>
    <col min="15" max="15" width="27.44140625" style="333" customWidth="1"/>
    <col min="16" max="16" width="21" style="328" customWidth="1"/>
    <col min="17" max="16384" width="9.109375" style="336"/>
  </cols>
  <sheetData>
    <row r="1" spans="1:83" ht="14.25" customHeight="1" x14ac:dyDescent="0.3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337"/>
      <c r="O1" s="338"/>
      <c r="P1" s="339" t="s">
        <v>241</v>
      </c>
    </row>
    <row r="2" spans="1:83" s="14" customFormat="1" ht="18" customHeight="1" x14ac:dyDescent="0.3">
      <c r="A2" s="340"/>
      <c r="B2" s="340"/>
      <c r="C2" s="341" t="s">
        <v>242</v>
      </c>
      <c r="D2" s="340"/>
      <c r="F2" s="340"/>
      <c r="G2" s="340"/>
      <c r="H2" s="340"/>
      <c r="I2" s="340"/>
      <c r="J2" s="340"/>
      <c r="K2" s="340"/>
      <c r="L2" s="340"/>
      <c r="M2" s="340"/>
      <c r="N2" s="337"/>
      <c r="O2" s="338"/>
      <c r="P2" s="337"/>
    </row>
    <row r="3" spans="1:83" ht="15" customHeight="1" x14ac:dyDescent="0.3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337"/>
      <c r="O3" s="338"/>
      <c r="P3" s="337"/>
    </row>
    <row r="4" spans="1:83" ht="12.75" customHeight="1" x14ac:dyDescent="0.3">
      <c r="A4" s="410" t="s">
        <v>87</v>
      </c>
      <c r="B4" s="446" t="s">
        <v>88</v>
      </c>
      <c r="C4" s="412" t="s">
        <v>90</v>
      </c>
      <c r="D4" s="447" t="s">
        <v>91</v>
      </c>
      <c r="E4" s="447"/>
      <c r="F4" s="447"/>
      <c r="G4" s="447"/>
      <c r="H4" s="447"/>
      <c r="I4" s="447"/>
      <c r="J4" s="448" t="s">
        <v>243</v>
      </c>
      <c r="K4" s="455" t="s">
        <v>244</v>
      </c>
      <c r="L4" s="448" t="s">
        <v>245</v>
      </c>
      <c r="M4" s="455" t="s">
        <v>246</v>
      </c>
      <c r="N4" s="449" t="s">
        <v>247</v>
      </c>
      <c r="O4" s="449" t="s">
        <v>248</v>
      </c>
      <c r="P4" s="449" t="s">
        <v>249</v>
      </c>
    </row>
    <row r="5" spans="1:83" ht="12.75" customHeight="1" x14ac:dyDescent="0.3">
      <c r="A5" s="410"/>
      <c r="B5" s="446"/>
      <c r="C5" s="412"/>
      <c r="D5" s="450" t="s">
        <v>96</v>
      </c>
      <c r="E5" s="451" t="s">
        <v>97</v>
      </c>
      <c r="F5" s="451"/>
      <c r="G5" s="451"/>
      <c r="H5" s="451"/>
      <c r="I5" s="452" t="s">
        <v>98</v>
      </c>
      <c r="J5" s="448"/>
      <c r="K5" s="448"/>
      <c r="L5" s="448"/>
      <c r="M5" s="448"/>
      <c r="N5" s="448"/>
      <c r="O5" s="448"/>
      <c r="P5" s="448"/>
    </row>
    <row r="6" spans="1:83" ht="14.25" customHeight="1" x14ac:dyDescent="0.3">
      <c r="A6" s="410"/>
      <c r="B6" s="446"/>
      <c r="C6" s="412"/>
      <c r="D6" s="450"/>
      <c r="E6" s="453" t="s">
        <v>104</v>
      </c>
      <c r="F6" s="451" t="s">
        <v>105</v>
      </c>
      <c r="G6" s="451"/>
      <c r="H6" s="451"/>
      <c r="I6" s="452"/>
      <c r="J6" s="448"/>
      <c r="K6" s="448"/>
      <c r="L6" s="448"/>
      <c r="M6" s="448"/>
      <c r="N6" s="448"/>
      <c r="O6" s="448"/>
      <c r="P6" s="448"/>
    </row>
    <row r="7" spans="1:83" ht="22.5" customHeight="1" x14ac:dyDescent="0.3">
      <c r="A7" s="410"/>
      <c r="B7" s="446"/>
      <c r="C7" s="412"/>
      <c r="D7" s="450"/>
      <c r="E7" s="453"/>
      <c r="F7" s="453" t="s">
        <v>107</v>
      </c>
      <c r="G7" s="453" t="s">
        <v>108</v>
      </c>
      <c r="H7" s="454" t="s">
        <v>109</v>
      </c>
      <c r="I7" s="452"/>
      <c r="J7" s="448"/>
      <c r="K7" s="448"/>
      <c r="L7" s="448"/>
      <c r="M7" s="448"/>
      <c r="N7" s="448"/>
      <c r="O7" s="448"/>
      <c r="P7" s="448"/>
    </row>
    <row r="8" spans="1:83" ht="20.25" customHeight="1" x14ac:dyDescent="0.3">
      <c r="A8" s="410"/>
      <c r="B8" s="446"/>
      <c r="C8" s="412"/>
      <c r="D8" s="450"/>
      <c r="E8" s="453"/>
      <c r="F8" s="453"/>
      <c r="G8" s="453"/>
      <c r="H8" s="454"/>
      <c r="I8" s="452"/>
      <c r="J8" s="448"/>
      <c r="K8" s="448"/>
      <c r="L8" s="448"/>
      <c r="M8" s="448"/>
      <c r="N8" s="448"/>
      <c r="O8" s="448"/>
      <c r="P8" s="448"/>
    </row>
    <row r="9" spans="1:83" ht="13.5" customHeight="1" x14ac:dyDescent="0.3">
      <c r="A9" s="410"/>
      <c r="B9" s="446"/>
      <c r="C9" s="412"/>
      <c r="D9" s="450"/>
      <c r="E9" s="453"/>
      <c r="F9" s="453"/>
      <c r="G9" s="453"/>
      <c r="H9" s="454"/>
      <c r="I9" s="452"/>
      <c r="J9" s="448"/>
      <c r="K9" s="448"/>
      <c r="L9" s="448"/>
      <c r="M9" s="448"/>
      <c r="N9" s="448"/>
      <c r="O9" s="448"/>
      <c r="P9" s="448"/>
    </row>
    <row r="10" spans="1:83" ht="16.5" customHeight="1" x14ac:dyDescent="0.3">
      <c r="A10" s="458" t="s">
        <v>250</v>
      </c>
      <c r="B10" s="458"/>
      <c r="C10" s="458"/>
      <c r="D10" s="458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</row>
    <row r="11" spans="1:83" s="349" customFormat="1" ht="44.25" customHeight="1" x14ac:dyDescent="0.3">
      <c r="A11" s="459" t="s">
        <v>148</v>
      </c>
      <c r="B11" s="342" t="s">
        <v>251</v>
      </c>
      <c r="C11" s="343">
        <v>5</v>
      </c>
      <c r="D11" s="343">
        <v>150</v>
      </c>
      <c r="E11" s="344"/>
      <c r="F11" s="343">
        <v>30</v>
      </c>
      <c r="G11" s="345"/>
      <c r="H11" s="343">
        <v>30</v>
      </c>
      <c r="I11" s="346">
        <v>90</v>
      </c>
      <c r="J11" s="316" t="s">
        <v>252</v>
      </c>
      <c r="K11" s="343" t="s">
        <v>253</v>
      </c>
      <c r="L11" s="343" t="s">
        <v>254</v>
      </c>
      <c r="M11" s="316" t="s">
        <v>255</v>
      </c>
      <c r="N11" s="347" t="s">
        <v>256</v>
      </c>
      <c r="O11" s="347" t="s">
        <v>256</v>
      </c>
      <c r="P11" s="348" t="s">
        <v>257</v>
      </c>
    </row>
    <row r="12" spans="1:83" ht="44.25" customHeight="1" x14ac:dyDescent="0.3">
      <c r="A12" s="459"/>
      <c r="B12" s="342" t="s">
        <v>258</v>
      </c>
      <c r="C12" s="343">
        <v>5</v>
      </c>
      <c r="D12" s="343">
        <v>150</v>
      </c>
      <c r="E12" s="344"/>
      <c r="F12" s="343">
        <v>30</v>
      </c>
      <c r="G12" s="345"/>
      <c r="H12" s="343">
        <v>30</v>
      </c>
      <c r="I12" s="350">
        <v>90</v>
      </c>
      <c r="J12" s="351" t="s">
        <v>252</v>
      </c>
      <c r="K12" s="352" t="s">
        <v>253</v>
      </c>
      <c r="L12" s="343" t="s">
        <v>254</v>
      </c>
      <c r="M12" s="316" t="s">
        <v>255</v>
      </c>
      <c r="N12" s="347" t="s">
        <v>259</v>
      </c>
      <c r="O12" s="347" t="s">
        <v>256</v>
      </c>
      <c r="P12" s="348" t="s">
        <v>257</v>
      </c>
    </row>
    <row r="13" spans="1:83" s="356" customFormat="1" ht="39.75" customHeight="1" x14ac:dyDescent="0.25">
      <c r="A13" s="459"/>
      <c r="B13" s="342" t="s">
        <v>260</v>
      </c>
      <c r="C13" s="343">
        <v>5</v>
      </c>
      <c r="D13" s="343">
        <v>150</v>
      </c>
      <c r="E13" s="344"/>
      <c r="F13" s="343">
        <v>30</v>
      </c>
      <c r="G13" s="345"/>
      <c r="H13" s="346">
        <v>30</v>
      </c>
      <c r="I13" s="122">
        <v>90</v>
      </c>
      <c r="J13" s="353" t="s">
        <v>252</v>
      </c>
      <c r="K13" s="354" t="s">
        <v>253</v>
      </c>
      <c r="L13" s="343" t="s">
        <v>254</v>
      </c>
      <c r="M13" s="316" t="s">
        <v>255</v>
      </c>
      <c r="N13" s="347" t="s">
        <v>261</v>
      </c>
      <c r="O13" s="347" t="s">
        <v>256</v>
      </c>
      <c r="P13" s="348" t="s">
        <v>257</v>
      </c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4"/>
      <c r="AR13" s="314"/>
      <c r="AS13" s="314"/>
      <c r="AT13" s="314"/>
      <c r="AU13" s="314"/>
      <c r="AV13" s="314"/>
      <c r="AW13" s="314"/>
      <c r="AX13" s="314"/>
      <c r="AY13" s="314"/>
      <c r="AZ13" s="314"/>
      <c r="BA13" s="314"/>
      <c r="BB13" s="314"/>
      <c r="BC13" s="314"/>
      <c r="BD13" s="314"/>
      <c r="BE13" s="314"/>
      <c r="BF13" s="314"/>
      <c r="BG13" s="314"/>
      <c r="BH13" s="314"/>
      <c r="BI13" s="314"/>
      <c r="BJ13" s="314"/>
      <c r="BK13" s="314"/>
      <c r="BL13" s="314"/>
      <c r="BM13" s="314"/>
      <c r="BN13" s="314"/>
      <c r="BO13" s="314"/>
      <c r="BP13" s="314"/>
      <c r="BQ13" s="314"/>
      <c r="BR13" s="314"/>
      <c r="BS13" s="314"/>
      <c r="BT13" s="355"/>
      <c r="BU13" s="355"/>
      <c r="BV13" s="355"/>
      <c r="BW13" s="355"/>
      <c r="BX13" s="355"/>
      <c r="BY13" s="355"/>
      <c r="BZ13" s="355"/>
      <c r="CA13" s="355"/>
      <c r="CB13" s="355"/>
      <c r="CC13" s="355"/>
      <c r="CD13" s="355"/>
      <c r="CE13" s="355"/>
    </row>
    <row r="14" spans="1:83" s="355" customFormat="1" ht="27.75" customHeight="1" x14ac:dyDescent="0.25">
      <c r="A14" s="460" t="s">
        <v>262</v>
      </c>
      <c r="B14" s="460"/>
      <c r="C14" s="460"/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  <c r="AV14" s="314"/>
      <c r="AW14" s="314"/>
      <c r="AX14" s="314"/>
      <c r="AY14" s="314"/>
      <c r="AZ14" s="314"/>
      <c r="BA14" s="314"/>
      <c r="BB14" s="314"/>
      <c r="BC14" s="314"/>
      <c r="BD14" s="314"/>
      <c r="BE14" s="314"/>
      <c r="BF14" s="314"/>
      <c r="BG14" s="314"/>
      <c r="BH14" s="314"/>
      <c r="BI14" s="314"/>
      <c r="BJ14" s="314"/>
      <c r="BK14" s="314"/>
      <c r="BL14" s="314"/>
      <c r="BM14" s="314"/>
      <c r="BN14" s="314"/>
      <c r="BO14" s="314"/>
      <c r="BP14" s="314"/>
      <c r="BQ14" s="314"/>
      <c r="BR14" s="314"/>
      <c r="BS14" s="314"/>
    </row>
    <row r="15" spans="1:83" s="355" customFormat="1" ht="27.75" customHeight="1" x14ac:dyDescent="0.25">
      <c r="A15" s="461" t="s">
        <v>194</v>
      </c>
      <c r="B15" s="357" t="s">
        <v>263</v>
      </c>
      <c r="C15" s="343">
        <v>5</v>
      </c>
      <c r="D15" s="343">
        <v>150</v>
      </c>
      <c r="E15" s="344"/>
      <c r="F15" s="343">
        <v>30</v>
      </c>
      <c r="G15" s="344"/>
      <c r="H15" s="343">
        <v>30</v>
      </c>
      <c r="I15" s="346">
        <v>90</v>
      </c>
      <c r="J15" s="316" t="s">
        <v>252</v>
      </c>
      <c r="K15" s="343" t="s">
        <v>253</v>
      </c>
      <c r="L15" s="343" t="s">
        <v>254</v>
      </c>
      <c r="M15" s="316" t="s">
        <v>255</v>
      </c>
      <c r="N15" s="358" t="s">
        <v>256</v>
      </c>
      <c r="O15" s="359" t="s">
        <v>264</v>
      </c>
      <c r="P15" s="348" t="s">
        <v>265</v>
      </c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314"/>
      <c r="AX15" s="314"/>
      <c r="AY15" s="314"/>
      <c r="AZ15" s="314"/>
      <c r="BA15" s="314"/>
      <c r="BB15" s="314"/>
      <c r="BC15" s="314"/>
      <c r="BD15" s="314"/>
      <c r="BE15" s="314"/>
      <c r="BF15" s="314"/>
      <c r="BG15" s="314"/>
      <c r="BH15" s="314"/>
      <c r="BI15" s="314"/>
      <c r="BJ15" s="314"/>
      <c r="BK15" s="314"/>
      <c r="BL15" s="314"/>
      <c r="BM15" s="314"/>
      <c r="BN15" s="314"/>
      <c r="BO15" s="314"/>
      <c r="BP15" s="314"/>
      <c r="BQ15" s="314"/>
      <c r="BR15" s="314"/>
      <c r="BS15" s="314"/>
    </row>
    <row r="16" spans="1:83" s="355" customFormat="1" ht="27.75" customHeight="1" x14ac:dyDescent="0.25">
      <c r="A16" s="461"/>
      <c r="B16" s="357" t="s">
        <v>266</v>
      </c>
      <c r="C16" s="343">
        <v>5</v>
      </c>
      <c r="D16" s="343">
        <v>150</v>
      </c>
      <c r="E16" s="344"/>
      <c r="F16" s="343">
        <v>30</v>
      </c>
      <c r="G16" s="344"/>
      <c r="H16" s="343">
        <v>30</v>
      </c>
      <c r="I16" s="350">
        <v>90</v>
      </c>
      <c r="J16" s="351" t="s">
        <v>252</v>
      </c>
      <c r="K16" s="352" t="s">
        <v>253</v>
      </c>
      <c r="L16" s="360" t="s">
        <v>254</v>
      </c>
      <c r="M16" s="316" t="s">
        <v>255</v>
      </c>
      <c r="N16" s="361" t="s">
        <v>267</v>
      </c>
      <c r="O16" s="359" t="s">
        <v>268</v>
      </c>
      <c r="P16" s="348" t="s">
        <v>265</v>
      </c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4"/>
      <c r="AN16" s="314"/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4"/>
      <c r="AZ16" s="314"/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4"/>
      <c r="BL16" s="314"/>
      <c r="BM16" s="314"/>
      <c r="BN16" s="314"/>
      <c r="BO16" s="314"/>
      <c r="BP16" s="314"/>
      <c r="BQ16" s="314"/>
      <c r="BR16" s="314"/>
      <c r="BS16" s="314"/>
    </row>
    <row r="17" spans="1:71" s="355" customFormat="1" ht="27.75" customHeight="1" x14ac:dyDescent="0.25">
      <c r="A17" s="461"/>
      <c r="B17" s="357" t="s">
        <v>269</v>
      </c>
      <c r="C17" s="350">
        <v>5</v>
      </c>
      <c r="D17" s="350">
        <v>150</v>
      </c>
      <c r="E17" s="362"/>
      <c r="F17" s="350">
        <v>30</v>
      </c>
      <c r="G17" s="362"/>
      <c r="H17" s="363">
        <v>30</v>
      </c>
      <c r="I17" s="350">
        <v>90</v>
      </c>
      <c r="J17" s="351" t="s">
        <v>252</v>
      </c>
      <c r="K17" s="352" t="s">
        <v>253</v>
      </c>
      <c r="L17" s="360" t="s">
        <v>254</v>
      </c>
      <c r="M17" s="316" t="s">
        <v>255</v>
      </c>
      <c r="N17" s="364" t="s">
        <v>270</v>
      </c>
      <c r="O17" s="359" t="s">
        <v>271</v>
      </c>
      <c r="P17" s="348" t="s">
        <v>265</v>
      </c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4"/>
      <c r="BP17" s="314"/>
      <c r="BQ17" s="314"/>
      <c r="BR17" s="314"/>
      <c r="BS17" s="314"/>
    </row>
    <row r="18" spans="1:71" s="355" customFormat="1" ht="36.75" customHeight="1" x14ac:dyDescent="0.25">
      <c r="A18" s="456" t="s">
        <v>196</v>
      </c>
      <c r="B18" s="357" t="s">
        <v>272</v>
      </c>
      <c r="C18" s="343">
        <v>5</v>
      </c>
      <c r="D18" s="343">
        <v>150</v>
      </c>
      <c r="E18" s="344"/>
      <c r="F18" s="343">
        <v>30</v>
      </c>
      <c r="G18" s="344"/>
      <c r="H18" s="343">
        <v>30</v>
      </c>
      <c r="I18" s="343">
        <v>90</v>
      </c>
      <c r="J18" s="316" t="s">
        <v>252</v>
      </c>
      <c r="K18" s="343" t="s">
        <v>253</v>
      </c>
      <c r="L18" s="343" t="s">
        <v>254</v>
      </c>
      <c r="M18" s="316" t="s">
        <v>255</v>
      </c>
      <c r="N18" s="361" t="s">
        <v>273</v>
      </c>
      <c r="O18" s="359" t="s">
        <v>274</v>
      </c>
      <c r="P18" s="348" t="s">
        <v>265</v>
      </c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14"/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4"/>
      <c r="AZ18" s="314"/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4"/>
      <c r="BL18" s="314"/>
      <c r="BM18" s="314"/>
      <c r="BN18" s="314"/>
      <c r="BO18" s="314"/>
      <c r="BP18" s="314"/>
      <c r="BQ18" s="314"/>
      <c r="BR18" s="314"/>
      <c r="BS18" s="314"/>
    </row>
    <row r="19" spans="1:71" s="355" customFormat="1" ht="36.75" customHeight="1" x14ac:dyDescent="0.25">
      <c r="A19" s="456"/>
      <c r="B19" s="357" t="s">
        <v>275</v>
      </c>
      <c r="C19" s="343">
        <v>5</v>
      </c>
      <c r="D19" s="343">
        <v>150</v>
      </c>
      <c r="E19" s="344"/>
      <c r="F19" s="343">
        <v>30</v>
      </c>
      <c r="G19" s="344"/>
      <c r="H19" s="343">
        <v>30</v>
      </c>
      <c r="I19" s="343">
        <v>90</v>
      </c>
      <c r="J19" s="316" t="s">
        <v>252</v>
      </c>
      <c r="K19" s="343" t="s">
        <v>253</v>
      </c>
      <c r="L19" s="343" t="s">
        <v>254</v>
      </c>
      <c r="M19" s="316" t="s">
        <v>255</v>
      </c>
      <c r="N19" s="361" t="s">
        <v>276</v>
      </c>
      <c r="O19" s="359" t="s">
        <v>277</v>
      </c>
      <c r="P19" s="348" t="s">
        <v>265</v>
      </c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</row>
    <row r="20" spans="1:71" s="355" customFormat="1" ht="36.75" customHeight="1" x14ac:dyDescent="0.25">
      <c r="A20" s="456"/>
      <c r="B20" s="357" t="s">
        <v>278</v>
      </c>
      <c r="C20" s="343">
        <v>5</v>
      </c>
      <c r="D20" s="343">
        <v>150</v>
      </c>
      <c r="E20" s="344"/>
      <c r="F20" s="343">
        <v>30</v>
      </c>
      <c r="G20" s="344"/>
      <c r="H20" s="343">
        <v>30</v>
      </c>
      <c r="I20" s="343">
        <v>90</v>
      </c>
      <c r="J20" s="316" t="s">
        <v>252</v>
      </c>
      <c r="K20" s="343" t="s">
        <v>253</v>
      </c>
      <c r="L20" s="343" t="s">
        <v>254</v>
      </c>
      <c r="M20" s="316" t="s">
        <v>255</v>
      </c>
      <c r="N20" s="361" t="s">
        <v>279</v>
      </c>
      <c r="O20" s="359" t="s">
        <v>280</v>
      </c>
      <c r="P20" s="348" t="s">
        <v>265</v>
      </c>
      <c r="Q20" s="314"/>
      <c r="R20" s="314"/>
      <c r="S20" s="314"/>
      <c r="T20" s="314"/>
      <c r="U20" s="314"/>
      <c r="V20" s="314"/>
      <c r="W20" s="314"/>
      <c r="X20" s="314"/>
      <c r="Y20" s="314"/>
      <c r="Z20" s="314"/>
      <c r="AA20" s="314"/>
      <c r="AB20" s="314"/>
      <c r="AC20" s="314"/>
      <c r="AD20" s="314"/>
      <c r="AE20" s="314"/>
      <c r="AF20" s="314"/>
      <c r="AG20" s="314"/>
      <c r="AH20" s="314"/>
      <c r="AI20" s="314"/>
      <c r="AJ20" s="314"/>
      <c r="AK20" s="314"/>
      <c r="AL20" s="314"/>
      <c r="AM20" s="314"/>
      <c r="AN20" s="314"/>
      <c r="AO20" s="314"/>
      <c r="AP20" s="314"/>
      <c r="AQ20" s="314"/>
      <c r="AR20" s="314"/>
      <c r="AS20" s="314"/>
      <c r="AT20" s="314"/>
      <c r="AU20" s="314"/>
      <c r="AV20" s="314"/>
      <c r="AW20" s="314"/>
      <c r="AX20" s="314"/>
      <c r="AY20" s="314"/>
      <c r="AZ20" s="314"/>
      <c r="BA20" s="314"/>
      <c r="BB20" s="314"/>
      <c r="BC20" s="314"/>
      <c r="BD20" s="314"/>
      <c r="BE20" s="314"/>
      <c r="BF20" s="314"/>
      <c r="BG20" s="314"/>
      <c r="BH20" s="314"/>
      <c r="BI20" s="314"/>
      <c r="BJ20" s="314"/>
      <c r="BK20" s="314"/>
      <c r="BL20" s="314"/>
      <c r="BM20" s="314"/>
      <c r="BN20" s="314"/>
      <c r="BO20" s="314"/>
      <c r="BP20" s="314"/>
      <c r="BQ20" s="314"/>
      <c r="BR20" s="314"/>
      <c r="BS20" s="314"/>
    </row>
    <row r="21" spans="1:71" s="355" customFormat="1" ht="36.75" customHeight="1" x14ac:dyDescent="0.25">
      <c r="A21" s="456" t="s">
        <v>197</v>
      </c>
      <c r="B21" s="365" t="s">
        <v>281</v>
      </c>
      <c r="C21" s="343">
        <v>5</v>
      </c>
      <c r="D21" s="343">
        <v>150</v>
      </c>
      <c r="E21" s="344"/>
      <c r="F21" s="343">
        <v>30</v>
      </c>
      <c r="G21" s="344"/>
      <c r="H21" s="343">
        <v>30</v>
      </c>
      <c r="I21" s="343">
        <v>90</v>
      </c>
      <c r="J21" s="316" t="s">
        <v>252</v>
      </c>
      <c r="K21" s="343" t="s">
        <v>253</v>
      </c>
      <c r="L21" s="343" t="s">
        <v>254</v>
      </c>
      <c r="M21" s="316" t="s">
        <v>255</v>
      </c>
      <c r="N21" s="361" t="s">
        <v>282</v>
      </c>
      <c r="O21" s="359" t="s">
        <v>283</v>
      </c>
      <c r="P21" s="348" t="s">
        <v>265</v>
      </c>
      <c r="Q21" s="314"/>
      <c r="R21" s="314"/>
      <c r="S21" s="314"/>
      <c r="T21" s="314"/>
      <c r="U21" s="314"/>
      <c r="V21" s="314"/>
      <c r="W21" s="314"/>
      <c r="X21" s="314"/>
      <c r="Y21" s="314"/>
      <c r="Z21" s="314"/>
      <c r="AA21" s="314"/>
      <c r="AB21" s="314"/>
      <c r="AC21" s="314"/>
      <c r="AD21" s="314"/>
      <c r="AE21" s="314"/>
      <c r="AF21" s="314"/>
      <c r="AG21" s="314"/>
      <c r="AH21" s="314"/>
      <c r="AI21" s="314"/>
      <c r="AJ21" s="314"/>
      <c r="AK21" s="314"/>
      <c r="AL21" s="314"/>
      <c r="AM21" s="314"/>
      <c r="AN21" s="314"/>
      <c r="AO21" s="314"/>
      <c r="AP21" s="314"/>
      <c r="AQ21" s="314"/>
      <c r="AR21" s="314"/>
      <c r="AS21" s="314"/>
      <c r="AT21" s="314"/>
      <c r="AU21" s="314"/>
      <c r="AV21" s="314"/>
      <c r="AW21" s="314"/>
      <c r="AX21" s="314"/>
      <c r="AY21" s="314"/>
      <c r="AZ21" s="314"/>
      <c r="BA21" s="314"/>
      <c r="BB21" s="314"/>
      <c r="BC21" s="314"/>
      <c r="BD21" s="314"/>
      <c r="BE21" s="314"/>
      <c r="BF21" s="314"/>
      <c r="BG21" s="314"/>
      <c r="BH21" s="314"/>
      <c r="BI21" s="314"/>
      <c r="BJ21" s="314"/>
      <c r="BK21" s="314"/>
      <c r="BL21" s="314"/>
      <c r="BM21" s="314"/>
      <c r="BN21" s="314"/>
      <c r="BO21" s="314"/>
      <c r="BP21" s="314"/>
      <c r="BQ21" s="314"/>
      <c r="BR21" s="314"/>
      <c r="BS21" s="314"/>
    </row>
    <row r="22" spans="1:71" s="355" customFormat="1" ht="36.75" customHeight="1" x14ac:dyDescent="0.25">
      <c r="A22" s="456"/>
      <c r="B22" s="365" t="s">
        <v>284</v>
      </c>
      <c r="C22" s="343">
        <v>5</v>
      </c>
      <c r="D22" s="343">
        <v>150</v>
      </c>
      <c r="E22" s="344"/>
      <c r="F22" s="343">
        <v>30</v>
      </c>
      <c r="G22" s="344"/>
      <c r="H22" s="343">
        <v>30</v>
      </c>
      <c r="I22" s="343">
        <v>90</v>
      </c>
      <c r="J22" s="316" t="s">
        <v>252</v>
      </c>
      <c r="K22" s="343" t="s">
        <v>253</v>
      </c>
      <c r="L22" s="343" t="s">
        <v>254</v>
      </c>
      <c r="M22" s="316" t="s">
        <v>255</v>
      </c>
      <c r="N22" s="361" t="s">
        <v>285</v>
      </c>
      <c r="O22" s="359" t="s">
        <v>286</v>
      </c>
      <c r="P22" s="348" t="s">
        <v>265</v>
      </c>
      <c r="Q22" s="314"/>
      <c r="R22" s="314"/>
      <c r="S22" s="314"/>
      <c r="T22" s="314"/>
      <c r="U22" s="314"/>
      <c r="V22" s="314"/>
      <c r="W22" s="314"/>
      <c r="X22" s="314"/>
      <c r="Y22" s="314"/>
      <c r="Z22" s="314"/>
      <c r="AA22" s="314"/>
      <c r="AB22" s="314"/>
      <c r="AC22" s="314"/>
      <c r="AD22" s="314"/>
      <c r="AE22" s="314"/>
      <c r="AF22" s="314"/>
      <c r="AG22" s="314"/>
      <c r="AH22" s="314"/>
      <c r="AI22" s="314"/>
      <c r="AJ22" s="314"/>
      <c r="AK22" s="314"/>
      <c r="AL22" s="314"/>
      <c r="AM22" s="314"/>
      <c r="AN22" s="314"/>
      <c r="AO22" s="314"/>
      <c r="AP22" s="314"/>
      <c r="AQ22" s="314"/>
      <c r="AR22" s="314"/>
      <c r="AS22" s="314"/>
      <c r="AT22" s="314"/>
      <c r="AU22" s="314"/>
      <c r="AV22" s="314"/>
      <c r="AW22" s="314"/>
      <c r="AX22" s="314"/>
      <c r="AY22" s="314"/>
      <c r="AZ22" s="314"/>
      <c r="BA22" s="314"/>
      <c r="BB22" s="314"/>
      <c r="BC22" s="314"/>
      <c r="BD22" s="314"/>
      <c r="BE22" s="314"/>
      <c r="BF22" s="314"/>
      <c r="BG22" s="314"/>
      <c r="BH22" s="314"/>
      <c r="BI22" s="314"/>
      <c r="BJ22" s="314"/>
      <c r="BK22" s="314"/>
      <c r="BL22" s="314"/>
      <c r="BM22" s="314"/>
      <c r="BN22" s="314"/>
      <c r="BO22" s="314"/>
      <c r="BP22" s="314"/>
      <c r="BQ22" s="314"/>
      <c r="BR22" s="314"/>
      <c r="BS22" s="314"/>
    </row>
    <row r="23" spans="1:71" s="355" customFormat="1" ht="36.75" customHeight="1" x14ac:dyDescent="0.25">
      <c r="A23" s="456"/>
      <c r="B23" s="357" t="s">
        <v>287</v>
      </c>
      <c r="C23" s="343">
        <v>5</v>
      </c>
      <c r="D23" s="343">
        <v>150</v>
      </c>
      <c r="E23" s="344"/>
      <c r="F23" s="343">
        <v>30</v>
      </c>
      <c r="G23" s="344"/>
      <c r="H23" s="343">
        <v>30</v>
      </c>
      <c r="I23" s="343">
        <v>90</v>
      </c>
      <c r="J23" s="316" t="s">
        <v>252</v>
      </c>
      <c r="K23" s="343" t="s">
        <v>253</v>
      </c>
      <c r="L23" s="343" t="s">
        <v>254</v>
      </c>
      <c r="M23" s="316" t="s">
        <v>255</v>
      </c>
      <c r="N23" s="361" t="s">
        <v>288</v>
      </c>
      <c r="O23" s="359" t="s">
        <v>289</v>
      </c>
      <c r="P23" s="348" t="s">
        <v>265</v>
      </c>
      <c r="Q23" s="314"/>
      <c r="R23" s="314"/>
      <c r="S23" s="314"/>
      <c r="T23" s="314"/>
      <c r="U23" s="314"/>
      <c r="V23" s="314"/>
      <c r="W23" s="314"/>
      <c r="X23" s="314"/>
      <c r="Y23" s="314"/>
      <c r="Z23" s="314"/>
      <c r="AA23" s="314"/>
      <c r="AB23" s="314"/>
      <c r="AC23" s="314"/>
      <c r="AD23" s="314"/>
      <c r="AE23" s="314"/>
      <c r="AF23" s="314"/>
      <c r="AG23" s="314"/>
      <c r="AH23" s="314"/>
      <c r="AI23" s="314"/>
      <c r="AJ23" s="314"/>
      <c r="AK23" s="314"/>
      <c r="AL23" s="314"/>
      <c r="AM23" s="314"/>
      <c r="AN23" s="314"/>
      <c r="AO23" s="314"/>
      <c r="AP23" s="314"/>
      <c r="AQ23" s="314"/>
      <c r="AR23" s="314"/>
      <c r="AS23" s="314"/>
      <c r="AT23" s="314"/>
      <c r="AU23" s="314"/>
      <c r="AV23" s="314"/>
      <c r="AW23" s="314"/>
      <c r="AX23" s="314"/>
      <c r="AY23" s="314"/>
      <c r="AZ23" s="314"/>
      <c r="BA23" s="314"/>
      <c r="BB23" s="314"/>
      <c r="BC23" s="314"/>
      <c r="BD23" s="314"/>
      <c r="BE23" s="314"/>
      <c r="BF23" s="314"/>
      <c r="BG23" s="314"/>
      <c r="BH23" s="314"/>
      <c r="BI23" s="314"/>
      <c r="BJ23" s="314"/>
      <c r="BK23" s="314"/>
      <c r="BL23" s="314"/>
      <c r="BM23" s="314"/>
      <c r="BN23" s="314"/>
      <c r="BO23" s="314"/>
      <c r="BP23" s="314"/>
      <c r="BQ23" s="314"/>
      <c r="BR23" s="314"/>
      <c r="BS23" s="314"/>
    </row>
    <row r="24" spans="1:71" ht="22.5" customHeight="1" x14ac:dyDescent="0.3"/>
    <row r="25" spans="1:71" ht="21" customHeight="1" x14ac:dyDescent="0.3">
      <c r="A25" s="366" t="s">
        <v>290</v>
      </c>
      <c r="N25" s="457" t="s">
        <v>291</v>
      </c>
      <c r="O25" s="457"/>
      <c r="P25" s="457"/>
    </row>
    <row r="26" spans="1:71" ht="19.5" customHeight="1" x14ac:dyDescent="0.3">
      <c r="A26" s="367" t="s">
        <v>7</v>
      </c>
      <c r="N26" s="367" t="s">
        <v>292</v>
      </c>
      <c r="O26" s="367"/>
    </row>
    <row r="27" spans="1:71" ht="15" customHeight="1" x14ac:dyDescent="0.3">
      <c r="A27" s="367" t="s">
        <v>293</v>
      </c>
      <c r="N27" s="367" t="s">
        <v>237</v>
      </c>
      <c r="O27" s="367"/>
    </row>
    <row r="28" spans="1:71" ht="15" customHeight="1" x14ac:dyDescent="0.3">
      <c r="A28" s="378" t="s">
        <v>294</v>
      </c>
      <c r="B28" s="378"/>
      <c r="N28" s="27" t="s">
        <v>295</v>
      </c>
      <c r="O28" s="368"/>
    </row>
    <row r="29" spans="1:71" ht="15" customHeight="1" x14ac:dyDescent="0.3">
      <c r="A29" s="367"/>
    </row>
  </sheetData>
  <mergeCells count="27">
    <mergeCell ref="A21:A23"/>
    <mergeCell ref="N25:P25"/>
    <mergeCell ref="A28:B28"/>
    <mergeCell ref="A10:P10"/>
    <mergeCell ref="A11:A13"/>
    <mergeCell ref="A14:P14"/>
    <mergeCell ref="A15:A17"/>
    <mergeCell ref="A18:A20"/>
    <mergeCell ref="P4:P9"/>
    <mergeCell ref="D5:D9"/>
    <mergeCell ref="E5:H5"/>
    <mergeCell ref="I5:I9"/>
    <mergeCell ref="E6:E9"/>
    <mergeCell ref="F6:H6"/>
    <mergeCell ref="F7:F9"/>
    <mergeCell ref="G7:G9"/>
    <mergeCell ref="H7:H9"/>
    <mergeCell ref="K4:K9"/>
    <mergeCell ref="L4:L9"/>
    <mergeCell ref="M4:M9"/>
    <mergeCell ref="N4:N9"/>
    <mergeCell ref="O4:O9"/>
    <mergeCell ref="A4:A9"/>
    <mergeCell ref="B4:B9"/>
    <mergeCell ref="C4:C9"/>
    <mergeCell ref="D4:I4"/>
    <mergeCell ref="J4:J9"/>
  </mergeCells>
  <hyperlinks>
    <hyperlink ref="N11" r:id="rId1"/>
    <hyperlink ref="O11" r:id="rId2"/>
    <hyperlink ref="N12" r:id="rId3"/>
    <hyperlink ref="O12" r:id="rId4"/>
    <hyperlink ref="N13" r:id="rId5"/>
    <hyperlink ref="O13" r:id="rId6"/>
    <hyperlink ref="N15" r:id="rId7"/>
    <hyperlink ref="O15" r:id="rId8"/>
    <hyperlink ref="O16" r:id="rId9"/>
    <hyperlink ref="O17" r:id="rId10"/>
    <hyperlink ref="N18" r:id="rId11"/>
    <hyperlink ref="O18" r:id="rId12"/>
    <hyperlink ref="O19" r:id="rId13"/>
    <hyperlink ref="O20" r:id="rId14"/>
    <hyperlink ref="O21" r:id="rId15"/>
    <hyperlink ref="O22" r:id="rId16"/>
    <hyperlink ref="O23" r:id="rId17"/>
  </hyperlinks>
  <pageMargins left="0.7" right="0.22986111111111099" top="0.75" bottom="0.75" header="0.511811023622047" footer="0.511811023622047"/>
  <pageSetup paperSize="9" scale="59" orientation="landscape" horizontalDpi="300" verticalDpi="30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Титулка ФМБ</vt:lpstr>
      <vt:lpstr>фаховий молодший бакалавр</vt:lpstr>
      <vt:lpstr>вибіркові</vt:lpstr>
      <vt:lpstr>'Титулка ФМБ'!Область_друку</vt:lpstr>
      <vt:lpstr>'фаховий молодший бакалавр'!Область_друку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Міщанюк Ольга Віталіївна</dc:creator>
  <dc:description/>
  <cp:lastModifiedBy>admin</cp:lastModifiedBy>
  <cp:revision>0</cp:revision>
  <cp:lastPrinted>2025-10-27T08:20:59Z</cp:lastPrinted>
  <dcterms:created xsi:type="dcterms:W3CDTF">2020-07-08T11:27:00Z</dcterms:created>
  <dcterms:modified xsi:type="dcterms:W3CDTF">2026-08-10T09:45:16Z</dcterms:modified>
  <dc:language>en-US</dc:language>
</cp:coreProperties>
</file>