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ocuments\Готово ОП НП 2026\база повні\"/>
    </mc:Choice>
  </mc:AlternateContent>
  <bookViews>
    <workbookView xWindow="0" yWindow="0" windowWidth="23040" windowHeight="9072" activeTab="3"/>
  </bookViews>
  <sheets>
    <sheet name="Графік 9 кл" sheetId="6" r:id="rId1"/>
    <sheet name="НП 9 кл" sheetId="7" r:id="rId2"/>
    <sheet name="Графік ОП дфн" sheetId="3" r:id="rId3"/>
    <sheet name=" НП дфн" sheetId="2" r:id="rId4"/>
    <sheet name="Графік ОП зфн" sheetId="4" r:id="rId5"/>
    <sheet name="НП зфн" sheetId="5" r:id="rId6"/>
  </sheets>
  <definedNames>
    <definedName name="_xlnm.Print_Area" localSheetId="3">' НП дфн'!$A$1:$X$75</definedName>
    <definedName name="_xlnm.Print_Area" localSheetId="2">'Графік ОП дфн'!$A$1:$BI$34</definedName>
    <definedName name="_xlnm.Print_Area" localSheetId="1">'НП 9 кл'!$A$1:$T$119</definedName>
    <definedName name="_xlnm.Print_Area" localSheetId="5">'НП зфн'!$A$1:$S$76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1" i="5" l="1"/>
  <c r="H40" i="5"/>
  <c r="J40" i="5"/>
  <c r="T40" i="5"/>
  <c r="O27" i="5"/>
  <c r="O28" i="5"/>
  <c r="O29" i="5"/>
  <c r="O33" i="5"/>
  <c r="O35" i="5"/>
  <c r="O36" i="5"/>
  <c r="C52" i="5"/>
  <c r="D52" i="5"/>
  <c r="E52" i="5"/>
  <c r="F52" i="5"/>
  <c r="N52" i="5"/>
  <c r="I49" i="5"/>
  <c r="I52" i="5" s="1"/>
  <c r="K49" i="5"/>
  <c r="L49" i="5"/>
  <c r="M49" i="5"/>
  <c r="N49" i="5"/>
  <c r="P49" i="5"/>
  <c r="Q49" i="5"/>
  <c r="R49" i="5"/>
  <c r="S49" i="5"/>
  <c r="G49" i="5"/>
  <c r="W47" i="5"/>
  <c r="V47" i="5"/>
  <c r="H47" i="5"/>
  <c r="T47" i="5" s="1"/>
  <c r="U47" i="5" s="1"/>
  <c r="H40" i="2"/>
  <c r="N40" i="2" s="1"/>
  <c r="C52" i="2"/>
  <c r="D52" i="2"/>
  <c r="E52" i="2"/>
  <c r="F52" i="2"/>
  <c r="M52" i="2"/>
  <c r="H47" i="2"/>
  <c r="N47" i="2" s="1"/>
  <c r="Y91" i="7"/>
  <c r="Z91" i="7"/>
  <c r="AA91" i="7"/>
  <c r="X91" i="7"/>
  <c r="H81" i="7"/>
  <c r="N81" i="7" s="1"/>
  <c r="C93" i="7"/>
  <c r="D93" i="7"/>
  <c r="E93" i="7"/>
  <c r="F93" i="7"/>
  <c r="M93" i="7"/>
  <c r="O93" i="7"/>
  <c r="P93" i="7"/>
  <c r="H88" i="7"/>
  <c r="N88" i="7" s="1"/>
  <c r="O40" i="5" l="1"/>
  <c r="O47" i="5"/>
  <c r="S47" i="2"/>
  <c r="T47" i="2" s="1"/>
  <c r="V88" i="7"/>
  <c r="W88" i="7" s="1"/>
  <c r="I42" i="7"/>
  <c r="H42" i="7" s="1"/>
  <c r="I41" i="7"/>
  <c r="H41" i="7" s="1"/>
  <c r="I40" i="7"/>
  <c r="H40" i="7" s="1"/>
  <c r="I39" i="7"/>
  <c r="H39" i="7" s="1"/>
  <c r="I38" i="7"/>
  <c r="H38" i="7" s="1"/>
  <c r="I37" i="7"/>
  <c r="H37" i="7" s="1"/>
  <c r="I36" i="7"/>
  <c r="H36" i="7" s="1"/>
  <c r="W42" i="7"/>
  <c r="V42" i="7"/>
  <c r="W41" i="7"/>
  <c r="V41" i="7"/>
  <c r="W40" i="7"/>
  <c r="V40" i="7"/>
  <c r="W39" i="7"/>
  <c r="V39" i="7"/>
  <c r="W38" i="7"/>
  <c r="V38" i="7"/>
  <c r="W37" i="7"/>
  <c r="V37" i="7"/>
  <c r="W36" i="7"/>
  <c r="V36" i="7"/>
  <c r="I35" i="7"/>
  <c r="I34" i="7"/>
  <c r="I33" i="7"/>
  <c r="I32" i="7"/>
  <c r="I31" i="7"/>
  <c r="H31" i="7" s="1"/>
  <c r="I80" i="7"/>
  <c r="H80" i="7"/>
  <c r="I79" i="7"/>
  <c r="H79" i="7"/>
  <c r="N79" i="7" s="1"/>
  <c r="I78" i="7"/>
  <c r="H78" i="7"/>
  <c r="I77" i="7"/>
  <c r="H77" i="7"/>
  <c r="I76" i="7"/>
  <c r="H76" i="7"/>
  <c r="I75" i="7"/>
  <c r="H75" i="7"/>
  <c r="I74" i="7"/>
  <c r="H74" i="7"/>
  <c r="I73" i="7"/>
  <c r="H73" i="7"/>
  <c r="I72" i="7"/>
  <c r="H72" i="7"/>
  <c r="I71" i="7"/>
  <c r="N71" i="7" s="1"/>
  <c r="I70" i="7"/>
  <c r="H70" i="7"/>
  <c r="I69" i="7"/>
  <c r="H69" i="7"/>
  <c r="I68" i="7"/>
  <c r="H68" i="7"/>
  <c r="I67" i="7"/>
  <c r="H67" i="7"/>
  <c r="I66" i="7"/>
  <c r="H66" i="7"/>
  <c r="I62" i="7"/>
  <c r="H62" i="7"/>
  <c r="I61" i="7"/>
  <c r="H61" i="7"/>
  <c r="I60" i="7"/>
  <c r="H60" i="7"/>
  <c r="I59" i="7"/>
  <c r="H59" i="7"/>
  <c r="I58" i="7"/>
  <c r="H58" i="7"/>
  <c r="N58" i="7" s="1"/>
  <c r="I57" i="7"/>
  <c r="H57" i="7"/>
  <c r="I56" i="7"/>
  <c r="H56" i="7"/>
  <c r="I55" i="7"/>
  <c r="H55" i="7"/>
  <c r="I54" i="7"/>
  <c r="H54" i="7"/>
  <c r="N54" i="7" s="1"/>
  <c r="I53" i="7"/>
  <c r="H53" i="7"/>
  <c r="I52" i="7"/>
  <c r="H52" i="7"/>
  <c r="N69" i="7" l="1"/>
  <c r="Z38" i="7"/>
  <c r="N59" i="7"/>
  <c r="N66" i="7"/>
  <c r="N70" i="7"/>
  <c r="Z37" i="7"/>
  <c r="N73" i="7"/>
  <c r="N77" i="7"/>
  <c r="N74" i="7"/>
  <c r="N78" i="7"/>
  <c r="N72" i="7"/>
  <c r="N76" i="7"/>
  <c r="N80" i="7"/>
  <c r="N75" i="7"/>
  <c r="N67" i="7"/>
  <c r="N68" i="7"/>
  <c r="Z41" i="7"/>
  <c r="Z39" i="7"/>
  <c r="Z36" i="7"/>
  <c r="Z40" i="7"/>
  <c r="Z42" i="7"/>
  <c r="V74" i="7"/>
  <c r="W74" i="7" s="1"/>
  <c r="N53" i="7"/>
  <c r="N57" i="7"/>
  <c r="N61" i="7"/>
  <c r="V55" i="7"/>
  <c r="W55" i="7" s="1"/>
  <c r="V72" i="7"/>
  <c r="W72" i="7" s="1"/>
  <c r="V70" i="7"/>
  <c r="W70" i="7" s="1"/>
  <c r="V75" i="7"/>
  <c r="W75" i="7" s="1"/>
  <c r="V71" i="7"/>
  <c r="W71" i="7" s="1"/>
  <c r="N56" i="7"/>
  <c r="V73" i="7"/>
  <c r="W73" i="7" s="1"/>
  <c r="N52" i="7"/>
  <c r="N60" i="7"/>
  <c r="V56" i="7"/>
  <c r="W56" i="7" s="1"/>
  <c r="N55" i="7"/>
  <c r="H39" i="5"/>
  <c r="O39" i="5" s="1"/>
  <c r="H38" i="5"/>
  <c r="H37" i="5"/>
  <c r="H36" i="5"/>
  <c r="H35" i="5"/>
  <c r="H34" i="5"/>
  <c r="O34" i="5" s="1"/>
  <c r="H33" i="5"/>
  <c r="H32" i="5"/>
  <c r="O32" i="5" s="1"/>
  <c r="H31" i="5"/>
  <c r="H29" i="5"/>
  <c r="H28" i="5"/>
  <c r="H27" i="5"/>
  <c r="H26" i="5"/>
  <c r="H25" i="5"/>
  <c r="J19" i="5"/>
  <c r="V19" i="5" s="1"/>
  <c r="W19" i="5"/>
  <c r="W17" i="5"/>
  <c r="J17" i="5"/>
  <c r="V17" i="5" s="1"/>
  <c r="H17" i="5"/>
  <c r="T17" i="5" s="1"/>
  <c r="U17" i="5" s="1"/>
  <c r="I26" i="2"/>
  <c r="N26" i="2" s="1"/>
  <c r="I27" i="2"/>
  <c r="N27" i="2" s="1"/>
  <c r="I28" i="2"/>
  <c r="N28" i="2" s="1"/>
  <c r="I29" i="2"/>
  <c r="N29" i="2" s="1"/>
  <c r="I30" i="2"/>
  <c r="N30" i="2" s="1"/>
  <c r="I31" i="2"/>
  <c r="I32" i="2"/>
  <c r="I33" i="2"/>
  <c r="N33" i="2" s="1"/>
  <c r="I34" i="2"/>
  <c r="I35" i="2"/>
  <c r="N35" i="2" s="1"/>
  <c r="I36" i="2"/>
  <c r="N36" i="2" s="1"/>
  <c r="I37" i="2"/>
  <c r="N37" i="2" s="1"/>
  <c r="I38" i="2"/>
  <c r="I39" i="2"/>
  <c r="O17" i="5" l="1"/>
  <c r="S30" i="2"/>
  <c r="I21" i="2" l="1"/>
  <c r="H21" i="2"/>
  <c r="H17" i="2"/>
  <c r="I17" i="2"/>
  <c r="I13" i="2"/>
  <c r="H13" i="2"/>
  <c r="S21" i="2" l="1"/>
  <c r="T21" i="2" s="1"/>
  <c r="N17" i="2"/>
  <c r="N13" i="2"/>
  <c r="S17" i="2"/>
  <c r="T17" i="2" s="1"/>
  <c r="S13" i="2"/>
  <c r="T13" i="2" s="1"/>
  <c r="W11" i="5"/>
  <c r="V97" i="7" l="1"/>
  <c r="V96" i="7"/>
  <c r="V95" i="7"/>
  <c r="V94" i="7"/>
  <c r="H89" i="7"/>
  <c r="V89" i="7" s="1"/>
  <c r="W89" i="7" s="1"/>
  <c r="H87" i="7"/>
  <c r="V87" i="7" s="1"/>
  <c r="W87" i="7" s="1"/>
  <c r="T90" i="7"/>
  <c r="S90" i="7"/>
  <c r="R90" i="7"/>
  <c r="Q90" i="7"/>
  <c r="I90" i="7"/>
  <c r="G90" i="7"/>
  <c r="T85" i="7"/>
  <c r="S85" i="7"/>
  <c r="S93" i="7" s="1"/>
  <c r="R85" i="7"/>
  <c r="R93" i="7" s="1"/>
  <c r="Q85" i="7"/>
  <c r="Q93" i="7" s="1"/>
  <c r="L85" i="7"/>
  <c r="K85" i="7"/>
  <c r="J85" i="7"/>
  <c r="G85" i="7"/>
  <c r="G93" i="7" s="1"/>
  <c r="H91" i="7" s="1"/>
  <c r="H84" i="7"/>
  <c r="N84" i="7" s="1"/>
  <c r="H83" i="7"/>
  <c r="H82" i="7"/>
  <c r="T63" i="7"/>
  <c r="S63" i="7"/>
  <c r="R63" i="7"/>
  <c r="Q63" i="7"/>
  <c r="L63" i="7"/>
  <c r="K63" i="7"/>
  <c r="J63" i="7"/>
  <c r="G63" i="7"/>
  <c r="N46" i="7"/>
  <c r="L46" i="7"/>
  <c r="K46" i="7"/>
  <c r="J46" i="7"/>
  <c r="W45" i="7"/>
  <c r="Z45" i="7" s="1"/>
  <c r="I45" i="7"/>
  <c r="I46" i="7" s="1"/>
  <c r="R43" i="7"/>
  <c r="Q43" i="7"/>
  <c r="P43" i="7"/>
  <c r="O43" i="7"/>
  <c r="N43" i="7"/>
  <c r="L43" i="7"/>
  <c r="K43" i="7"/>
  <c r="J43" i="7"/>
  <c r="W35" i="7"/>
  <c r="V35" i="7"/>
  <c r="H35" i="7"/>
  <c r="W34" i="7"/>
  <c r="V34" i="7"/>
  <c r="H34" i="7"/>
  <c r="W33" i="7"/>
  <c r="V33" i="7"/>
  <c r="H33" i="7"/>
  <c r="W32" i="7"/>
  <c r="V32" i="7"/>
  <c r="H32" i="7"/>
  <c r="W31" i="7"/>
  <c r="Z30" i="7"/>
  <c r="Z29" i="7"/>
  <c r="R29" i="7"/>
  <c r="Q29" i="7"/>
  <c r="P29" i="7"/>
  <c r="O29" i="7"/>
  <c r="N29" i="7"/>
  <c r="L29" i="7"/>
  <c r="K29" i="7"/>
  <c r="J29" i="7"/>
  <c r="Y28" i="7"/>
  <c r="W28" i="7"/>
  <c r="V28" i="7"/>
  <c r="I28" i="7"/>
  <c r="H28" i="7" s="1"/>
  <c r="Y27" i="7"/>
  <c r="X27" i="7"/>
  <c r="W27" i="7"/>
  <c r="V27" i="7"/>
  <c r="I27" i="7"/>
  <c r="R25" i="7"/>
  <c r="Q25" i="7"/>
  <c r="P25" i="7"/>
  <c r="O25" i="7"/>
  <c r="N25" i="7"/>
  <c r="L25" i="7"/>
  <c r="K25" i="7"/>
  <c r="J25" i="7"/>
  <c r="Y24" i="7"/>
  <c r="W24" i="7"/>
  <c r="V24" i="7"/>
  <c r="I24" i="7"/>
  <c r="H24" i="7" s="1"/>
  <c r="Y23" i="7"/>
  <c r="W23" i="7"/>
  <c r="V23" i="7"/>
  <c r="I23" i="7"/>
  <c r="H23" i="7" s="1"/>
  <c r="Y22" i="7"/>
  <c r="W22" i="7"/>
  <c r="V22" i="7"/>
  <c r="I22" i="7"/>
  <c r="H22" i="7" s="1"/>
  <c r="Y21" i="7"/>
  <c r="X21" i="7"/>
  <c r="W21" i="7"/>
  <c r="V21" i="7"/>
  <c r="I21" i="7"/>
  <c r="H21" i="7" s="1"/>
  <c r="Y20" i="7"/>
  <c r="X20" i="7"/>
  <c r="W20" i="7"/>
  <c r="I20" i="7"/>
  <c r="H20" i="7" s="1"/>
  <c r="Y19" i="7"/>
  <c r="W19" i="7"/>
  <c r="V19" i="7"/>
  <c r="I19" i="7"/>
  <c r="H19" i="7" s="1"/>
  <c r="Y18" i="7"/>
  <c r="W18" i="7"/>
  <c r="V18" i="7"/>
  <c r="I18" i="7"/>
  <c r="H18" i="7" s="1"/>
  <c r="Y17" i="7"/>
  <c r="X17" i="7"/>
  <c r="V17" i="7"/>
  <c r="I17" i="7"/>
  <c r="Y16" i="7"/>
  <c r="X16" i="7"/>
  <c r="V16" i="7"/>
  <c r="I16" i="7"/>
  <c r="H16" i="7" s="1"/>
  <c r="V15" i="7"/>
  <c r="Z15" i="7" s="1"/>
  <c r="I15" i="7"/>
  <c r="H15" i="7" s="1"/>
  <c r="X14" i="7"/>
  <c r="W14" i="7"/>
  <c r="V14" i="7"/>
  <c r="I14" i="7"/>
  <c r="H14" i="7" s="1"/>
  <c r="Y13" i="7"/>
  <c r="X13" i="7"/>
  <c r="V13" i="7"/>
  <c r="I13" i="7"/>
  <c r="H13" i="7" s="1"/>
  <c r="X12" i="7"/>
  <c r="W12" i="7"/>
  <c r="V12" i="7"/>
  <c r="I12" i="7"/>
  <c r="H12" i="7" s="1"/>
  <c r="X11" i="7"/>
  <c r="W11" i="7"/>
  <c r="V11" i="7"/>
  <c r="I11" i="7"/>
  <c r="H11" i="7" s="1"/>
  <c r="B8" i="7"/>
  <c r="C8" i="7" s="1"/>
  <c r="D8" i="7" s="1"/>
  <c r="E8" i="7" s="1"/>
  <c r="F8" i="7" s="1"/>
  <c r="G8" i="7" s="1"/>
  <c r="H8" i="7" s="1"/>
  <c r="I8" i="7" s="1"/>
  <c r="J8" i="7" s="1"/>
  <c r="K8" i="7" s="1"/>
  <c r="L8" i="7" s="1"/>
  <c r="N8" i="7" s="1"/>
  <c r="O8" i="7" s="1"/>
  <c r="P8" i="7" s="1"/>
  <c r="P5" i="7"/>
  <c r="Q5" i="7" s="1"/>
  <c r="R5" i="7" s="1"/>
  <c r="BN30" i="6"/>
  <c r="BL30" i="6"/>
  <c r="BI30" i="6"/>
  <c r="BG30" i="6"/>
  <c r="BE30" i="6"/>
  <c r="BC30" i="6"/>
  <c r="BP29" i="6"/>
  <c r="BP28" i="6"/>
  <c r="BP27" i="6"/>
  <c r="T93" i="7" l="1"/>
  <c r="J93" i="7"/>
  <c r="K93" i="7"/>
  <c r="L93" i="7"/>
  <c r="H45" i="7"/>
  <c r="H46" i="7" s="1"/>
  <c r="Z22" i="7"/>
  <c r="V58" i="7"/>
  <c r="W58" i="7" s="1"/>
  <c r="Z21" i="7"/>
  <c r="V78" i="7"/>
  <c r="W78" i="7" s="1"/>
  <c r="Z16" i="7"/>
  <c r="Z18" i="7"/>
  <c r="N83" i="7"/>
  <c r="V67" i="7"/>
  <c r="W67" i="7" s="1"/>
  <c r="N82" i="7"/>
  <c r="V68" i="7"/>
  <c r="W68" i="7" s="1"/>
  <c r="Z12" i="7"/>
  <c r="Z14" i="7"/>
  <c r="Z33" i="7"/>
  <c r="P46" i="7"/>
  <c r="J47" i="7"/>
  <c r="H63" i="7"/>
  <c r="V79" i="7"/>
  <c r="W79" i="7" s="1"/>
  <c r="Z35" i="7"/>
  <c r="V80" i="7"/>
  <c r="W80" i="7" s="1"/>
  <c r="V76" i="7"/>
  <c r="W76" i="7" s="1"/>
  <c r="Z11" i="7"/>
  <c r="V53" i="7"/>
  <c r="W53" i="7" s="1"/>
  <c r="V77" i="7"/>
  <c r="W77" i="7" s="1"/>
  <c r="Z24" i="7"/>
  <c r="Z31" i="7"/>
  <c r="Z19" i="7"/>
  <c r="V54" i="7"/>
  <c r="W54" i="7" s="1"/>
  <c r="V59" i="7"/>
  <c r="W59" i="7" s="1"/>
  <c r="N89" i="7"/>
  <c r="V57" i="7"/>
  <c r="W57" i="7" s="1"/>
  <c r="H85" i="7"/>
  <c r="Z23" i="7"/>
  <c r="K47" i="7"/>
  <c r="Z27" i="7"/>
  <c r="Z32" i="7"/>
  <c r="I85" i="7"/>
  <c r="I63" i="7"/>
  <c r="I93" i="7" s="1"/>
  <c r="I25" i="7"/>
  <c r="V69" i="7"/>
  <c r="W69" i="7" s="1"/>
  <c r="I29" i="7"/>
  <c r="V60" i="7"/>
  <c r="W60" i="7" s="1"/>
  <c r="Z20" i="7"/>
  <c r="L47" i="7"/>
  <c r="Z17" i="7"/>
  <c r="N47" i="7"/>
  <c r="Z34" i="7"/>
  <c r="V61" i="7"/>
  <c r="W61" i="7" s="1"/>
  <c r="V66" i="7"/>
  <c r="W66" i="7" s="1"/>
  <c r="BP30" i="6"/>
  <c r="Z13" i="7"/>
  <c r="O46" i="7"/>
  <c r="V62" i="7"/>
  <c r="W62" i="7" s="1"/>
  <c r="W47" i="7"/>
  <c r="P47" i="7" s="1"/>
  <c r="X47" i="7"/>
  <c r="Q47" i="7" s="1"/>
  <c r="Y47" i="7"/>
  <c r="R47" i="7" s="1"/>
  <c r="Q46" i="7"/>
  <c r="V47" i="7"/>
  <c r="O47" i="7" s="1"/>
  <c r="R46" i="7"/>
  <c r="S8" i="7"/>
  <c r="T8" i="7" s="1"/>
  <c r="Q8" i="7"/>
  <c r="R8" i="7" s="1"/>
  <c r="H43" i="7"/>
  <c r="H25" i="7"/>
  <c r="H27" i="7"/>
  <c r="H29" i="7" s="1"/>
  <c r="I43" i="7"/>
  <c r="Z28" i="7"/>
  <c r="V52" i="7"/>
  <c r="W52" i="7" s="1"/>
  <c r="H90" i="7"/>
  <c r="N87" i="7"/>
  <c r="H93" i="7" l="1"/>
  <c r="N90" i="7"/>
  <c r="X48" i="7"/>
  <c r="N85" i="7"/>
  <c r="I47" i="7"/>
  <c r="Z47" i="7"/>
  <c r="V48" i="7"/>
  <c r="N63" i="7"/>
  <c r="N93" i="7" s="1"/>
  <c r="H47" i="7"/>
  <c r="V93" i="7" l="1"/>
  <c r="Z48" i="7"/>
  <c r="V48" i="5" l="1"/>
  <c r="W12" i="5"/>
  <c r="W13" i="5"/>
  <c r="W14" i="5"/>
  <c r="W15" i="5"/>
  <c r="W16" i="5"/>
  <c r="W18" i="5"/>
  <c r="W20" i="5"/>
  <c r="W21" i="5"/>
  <c r="W25" i="5"/>
  <c r="W26" i="5"/>
  <c r="W27" i="5"/>
  <c r="W28" i="5"/>
  <c r="W29" i="5"/>
  <c r="W30" i="5"/>
  <c r="W31" i="5"/>
  <c r="W32" i="5"/>
  <c r="W33" i="5"/>
  <c r="W34" i="5"/>
  <c r="W35" i="5"/>
  <c r="W36" i="5"/>
  <c r="W37" i="5"/>
  <c r="W38" i="5"/>
  <c r="W39" i="5"/>
  <c r="W46" i="5"/>
  <c r="W48" i="5"/>
  <c r="J11" i="5"/>
  <c r="V11" i="5" s="1"/>
  <c r="J12" i="5"/>
  <c r="V12" i="5" s="1"/>
  <c r="V13" i="5"/>
  <c r="J14" i="5"/>
  <c r="V14" i="5" s="1"/>
  <c r="J15" i="5"/>
  <c r="V15" i="5" s="1"/>
  <c r="J16" i="5"/>
  <c r="J18" i="5"/>
  <c r="J20" i="5"/>
  <c r="V20" i="5" s="1"/>
  <c r="V21" i="5"/>
  <c r="T56" i="5"/>
  <c r="T55" i="5"/>
  <c r="T54" i="5"/>
  <c r="T53" i="5"/>
  <c r="H48" i="5"/>
  <c r="T48" i="5" s="1"/>
  <c r="H46" i="5"/>
  <c r="S44" i="5"/>
  <c r="R44" i="5"/>
  <c r="Q44" i="5"/>
  <c r="P44" i="5"/>
  <c r="M44" i="5"/>
  <c r="L44" i="5"/>
  <c r="K44" i="5"/>
  <c r="G44" i="5"/>
  <c r="H43" i="5"/>
  <c r="O43" i="5" s="1"/>
  <c r="J42" i="5"/>
  <c r="H42" i="5"/>
  <c r="T42" i="5" s="1"/>
  <c r="J41" i="5"/>
  <c r="H41" i="5"/>
  <c r="J39" i="5"/>
  <c r="V39" i="5" s="1"/>
  <c r="T39" i="5"/>
  <c r="J38" i="5"/>
  <c r="T38" i="5"/>
  <c r="J37" i="5"/>
  <c r="O37" i="5" s="1"/>
  <c r="T37" i="5"/>
  <c r="J36" i="5"/>
  <c r="V36" i="5" s="1"/>
  <c r="T36" i="5"/>
  <c r="U36" i="5" s="1"/>
  <c r="J35" i="5"/>
  <c r="V35" i="5" s="1"/>
  <c r="T35" i="5"/>
  <c r="J34" i="5"/>
  <c r="V34" i="5" s="1"/>
  <c r="J33" i="5"/>
  <c r="V33" i="5" s="1"/>
  <c r="T33" i="5"/>
  <c r="U33" i="5" s="1"/>
  <c r="J32" i="5"/>
  <c r="V32" i="5" s="1"/>
  <c r="T32" i="5"/>
  <c r="J31" i="5"/>
  <c r="T31" i="5"/>
  <c r="J30" i="5"/>
  <c r="T30" i="5"/>
  <c r="J29" i="5"/>
  <c r="V29" i="5" s="1"/>
  <c r="J28" i="5"/>
  <c r="V28" i="5" s="1"/>
  <c r="T28" i="5"/>
  <c r="U28" i="5" s="1"/>
  <c r="J27" i="5"/>
  <c r="V27" i="5" s="1"/>
  <c r="T27" i="5"/>
  <c r="J26" i="5"/>
  <c r="T26" i="5"/>
  <c r="J25" i="5"/>
  <c r="T25" i="5"/>
  <c r="S22" i="5"/>
  <c r="S52" i="5" s="1"/>
  <c r="R22" i="5"/>
  <c r="R52" i="5" s="1"/>
  <c r="Q22" i="5"/>
  <c r="Q52" i="5" s="1"/>
  <c r="P22" i="5"/>
  <c r="P52" i="5" s="1"/>
  <c r="M22" i="5"/>
  <c r="M52" i="5" s="1"/>
  <c r="L22" i="5"/>
  <c r="L52" i="5" s="1"/>
  <c r="K22" i="5"/>
  <c r="G22" i="5"/>
  <c r="G52" i="5" s="1"/>
  <c r="H50" i="5" s="1"/>
  <c r="H21" i="5"/>
  <c r="T21" i="5" s="1"/>
  <c r="H20" i="5"/>
  <c r="T20" i="5" s="1"/>
  <c r="H18" i="5"/>
  <c r="T18" i="5" s="1"/>
  <c r="H16" i="5"/>
  <c r="T16" i="5" s="1"/>
  <c r="H15" i="5"/>
  <c r="T15" i="5" s="1"/>
  <c r="U15" i="5" s="1"/>
  <c r="H14" i="5"/>
  <c r="H13" i="5"/>
  <c r="T13" i="5" s="1"/>
  <c r="U13" i="5" s="1"/>
  <c r="H12" i="5"/>
  <c r="T12" i="5" s="1"/>
  <c r="H11" i="5"/>
  <c r="T11" i="5" s="1"/>
  <c r="S8" i="5"/>
  <c r="B8" i="5"/>
  <c r="C8" i="5" s="1"/>
  <c r="D8" i="5" s="1"/>
  <c r="E8" i="5" s="1"/>
  <c r="F8" i="5" s="1"/>
  <c r="G8" i="5" s="1"/>
  <c r="H8" i="5" s="1"/>
  <c r="J8" i="5" s="1"/>
  <c r="K8" i="5" s="1"/>
  <c r="L8" i="5" s="1"/>
  <c r="M8" i="5" s="1"/>
  <c r="N8" i="5" s="1"/>
  <c r="BD29" i="4"/>
  <c r="BI29" i="4"/>
  <c r="BH29" i="4"/>
  <c r="BG29" i="4"/>
  <c r="BF29" i="4"/>
  <c r="BE29" i="4"/>
  <c r="BC29" i="4"/>
  <c r="BJ28" i="4"/>
  <c r="BJ27" i="4"/>
  <c r="BH29" i="3"/>
  <c r="BG29" i="3"/>
  <c r="BF29" i="3"/>
  <c r="BE29" i="3"/>
  <c r="BD29" i="3"/>
  <c r="BC29" i="3"/>
  <c r="BI28" i="3"/>
  <c r="BI27" i="3"/>
  <c r="V31" i="5" l="1"/>
  <c r="O31" i="5"/>
  <c r="V30" i="5"/>
  <c r="O30" i="5"/>
  <c r="V26" i="5"/>
  <c r="O26" i="5"/>
  <c r="V25" i="5"/>
  <c r="O25" i="5"/>
  <c r="V38" i="5"/>
  <c r="O38" i="5"/>
  <c r="K52" i="5"/>
  <c r="T46" i="5"/>
  <c r="H49" i="5"/>
  <c r="V46" i="5"/>
  <c r="J49" i="5"/>
  <c r="O14" i="5"/>
  <c r="O41" i="5"/>
  <c r="U18" i="5"/>
  <c r="BI29" i="3"/>
  <c r="T29" i="5"/>
  <c r="U29" i="5" s="1"/>
  <c r="H22" i="5"/>
  <c r="U37" i="5"/>
  <c r="U16" i="5"/>
  <c r="T43" i="5"/>
  <c r="T34" i="5"/>
  <c r="U34" i="5" s="1"/>
  <c r="T14" i="5"/>
  <c r="U14" i="5" s="1"/>
  <c r="T41" i="5"/>
  <c r="V16" i="5"/>
  <c r="V18" i="5"/>
  <c r="O15" i="5"/>
  <c r="U46" i="5"/>
  <c r="V37" i="5"/>
  <c r="U26" i="5"/>
  <c r="U35" i="5"/>
  <c r="U31" i="5"/>
  <c r="U38" i="5"/>
  <c r="U48" i="5"/>
  <c r="U32" i="5"/>
  <c r="U25" i="5"/>
  <c r="U39" i="5"/>
  <c r="U21" i="5"/>
  <c r="U12" i="5"/>
  <c r="U20" i="5"/>
  <c r="O21" i="5"/>
  <c r="O12" i="5"/>
  <c r="O13" i="5"/>
  <c r="O16" i="5"/>
  <c r="O20" i="5"/>
  <c r="J22" i="5"/>
  <c r="O42" i="5"/>
  <c r="J44" i="5"/>
  <c r="I8" i="5"/>
  <c r="O48" i="5"/>
  <c r="U30" i="5"/>
  <c r="U27" i="5"/>
  <c r="O11" i="5"/>
  <c r="O46" i="5"/>
  <c r="O18" i="5"/>
  <c r="H44" i="5"/>
  <c r="U11" i="5"/>
  <c r="BJ29" i="4"/>
  <c r="S56" i="2"/>
  <c r="S55" i="2"/>
  <c r="S54" i="2"/>
  <c r="S53" i="2"/>
  <c r="H48" i="2"/>
  <c r="S48" i="2" s="1"/>
  <c r="T48" i="2" s="1"/>
  <c r="H46" i="2"/>
  <c r="N46" i="2" s="1"/>
  <c r="R49" i="2"/>
  <c r="Q49" i="2"/>
  <c r="P49" i="2"/>
  <c r="O49" i="2"/>
  <c r="I49" i="2"/>
  <c r="G49" i="2"/>
  <c r="R44" i="2"/>
  <c r="Q44" i="2"/>
  <c r="Q52" i="2" s="1"/>
  <c r="P44" i="2"/>
  <c r="P52" i="2" s="1"/>
  <c r="O44" i="2"/>
  <c r="O52" i="2" s="1"/>
  <c r="L44" i="2"/>
  <c r="K44" i="2"/>
  <c r="K52" i="2" s="1"/>
  <c r="J44" i="2"/>
  <c r="J52" i="2" s="1"/>
  <c r="G44" i="2"/>
  <c r="G52" i="2" s="1"/>
  <c r="H50" i="2" s="1"/>
  <c r="H43" i="2"/>
  <c r="N43" i="2" s="1"/>
  <c r="H42" i="2"/>
  <c r="H41" i="2"/>
  <c r="H39" i="2"/>
  <c r="N39" i="2" s="1"/>
  <c r="H38" i="2"/>
  <c r="N38" i="2" s="1"/>
  <c r="H37" i="2"/>
  <c r="H36" i="2"/>
  <c r="H35" i="2"/>
  <c r="H34" i="2"/>
  <c r="N34" i="2" s="1"/>
  <c r="H33" i="2"/>
  <c r="H32" i="2"/>
  <c r="N32" i="2" s="1"/>
  <c r="H31" i="2"/>
  <c r="N31" i="2" s="1"/>
  <c r="H29" i="2"/>
  <c r="H28" i="2"/>
  <c r="H27" i="2"/>
  <c r="H26" i="2"/>
  <c r="I25" i="2"/>
  <c r="N25" i="2" s="1"/>
  <c r="H25" i="2"/>
  <c r="R22" i="2"/>
  <c r="Q22" i="2"/>
  <c r="P22" i="2"/>
  <c r="O22" i="2"/>
  <c r="L22" i="2"/>
  <c r="K22" i="2"/>
  <c r="J22" i="2"/>
  <c r="G22" i="2"/>
  <c r="I18" i="2"/>
  <c r="H18" i="2"/>
  <c r="I20" i="2"/>
  <c r="H20" i="2"/>
  <c r="I16" i="2"/>
  <c r="H16" i="2"/>
  <c r="I15" i="2"/>
  <c r="H15" i="2"/>
  <c r="I14" i="2"/>
  <c r="H14" i="2"/>
  <c r="I19" i="2"/>
  <c r="H19" i="2"/>
  <c r="I12" i="2"/>
  <c r="H12" i="2"/>
  <c r="I11" i="2"/>
  <c r="H11" i="2"/>
  <c r="R52" i="2" l="1"/>
  <c r="L52" i="2"/>
  <c r="H52" i="5"/>
  <c r="J52" i="5"/>
  <c r="O49" i="5"/>
  <c r="S26" i="2"/>
  <c r="T26" i="2" s="1"/>
  <c r="S31" i="2"/>
  <c r="T31" i="2" s="1"/>
  <c r="S35" i="2"/>
  <c r="T35" i="2" s="1"/>
  <c r="S39" i="2"/>
  <c r="T39" i="2" s="1"/>
  <c r="S27" i="2"/>
  <c r="T27" i="2" s="1"/>
  <c r="S36" i="2"/>
  <c r="T36" i="2" s="1"/>
  <c r="S33" i="2"/>
  <c r="T33" i="2" s="1"/>
  <c r="S28" i="2"/>
  <c r="T28" i="2" s="1"/>
  <c r="S25" i="2"/>
  <c r="T25" i="2" s="1"/>
  <c r="S29" i="2"/>
  <c r="T29" i="2" s="1"/>
  <c r="S34" i="2"/>
  <c r="T34" i="2" s="1"/>
  <c r="S38" i="2"/>
  <c r="T38" i="2" s="1"/>
  <c r="S32" i="2"/>
  <c r="T32" i="2" s="1"/>
  <c r="S37" i="2"/>
  <c r="T37" i="2" s="1"/>
  <c r="N16" i="2"/>
  <c r="N19" i="2"/>
  <c r="O44" i="5"/>
  <c r="O22" i="5"/>
  <c r="N42" i="2"/>
  <c r="N11" i="2"/>
  <c r="N14" i="2"/>
  <c r="N18" i="2"/>
  <c r="N41" i="2"/>
  <c r="N12" i="2"/>
  <c r="N15" i="2"/>
  <c r="N20" i="2"/>
  <c r="S20" i="2"/>
  <c r="T20" i="2" s="1"/>
  <c r="S18" i="2"/>
  <c r="T18" i="2" s="1"/>
  <c r="S14" i="2"/>
  <c r="T14" i="2" s="1"/>
  <c r="S19" i="2"/>
  <c r="T19" i="2" s="1"/>
  <c r="S15" i="2"/>
  <c r="T15" i="2" s="1"/>
  <c r="I44" i="2"/>
  <c r="S16" i="2"/>
  <c r="T16" i="2" s="1"/>
  <c r="H22" i="2"/>
  <c r="I22" i="2"/>
  <c r="I52" i="2" s="1"/>
  <c r="S12" i="2"/>
  <c r="T12" i="2" s="1"/>
  <c r="H44" i="2"/>
  <c r="H49" i="2"/>
  <c r="S46" i="2"/>
  <c r="T46" i="2" s="1"/>
  <c r="S11" i="2"/>
  <c r="T11" i="2" s="1"/>
  <c r="N48" i="2"/>
  <c r="N49" i="2" s="1"/>
  <c r="O52" i="5" l="1"/>
  <c r="H52" i="2"/>
  <c r="N44" i="2"/>
  <c r="N22" i="2"/>
  <c r="N52" i="2" s="1"/>
  <c r="S52" i="2" l="1"/>
  <c r="B8" i="2" l="1"/>
  <c r="C8" i="2" s="1"/>
  <c r="D8" i="2" s="1"/>
  <c r="E8" i="2" s="1"/>
  <c r="F8" i="2" s="1"/>
  <c r="G8" i="2" s="1"/>
  <c r="H8" i="2" s="1"/>
  <c r="I8" i="2" s="1"/>
  <c r="J8" i="2" s="1"/>
  <c r="K8" i="2" s="1"/>
  <c r="L8" i="2" s="1"/>
  <c r="M8" i="2" s="1"/>
  <c r="R8" i="2" l="1"/>
  <c r="T52" i="5"/>
</calcChain>
</file>

<file path=xl/comments1.xml><?xml version="1.0" encoding="utf-8"?>
<comments xmlns="http://schemas.openxmlformats.org/spreadsheetml/2006/main">
  <authors>
    <author>admin</author>
  </authors>
  <commentList>
    <comment ref="B48" authorId="0" shape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1</t>
        </r>
      </text>
    </comment>
  </commentList>
</comments>
</file>

<file path=xl/sharedStrings.xml><?xml version="1.0" encoding="utf-8"?>
<sst xmlns="http://schemas.openxmlformats.org/spreadsheetml/2006/main" count="977" uniqueCount="259">
  <si>
    <t>Президент Відкритого</t>
  </si>
  <si>
    <t>рішенням Вченої ради</t>
  </si>
  <si>
    <t>міжнародного університету</t>
  </si>
  <si>
    <t>Н А В Ч А Л Ь Н И Й    П Л А Н</t>
  </si>
  <si>
    <t>розвитку людини "Україна"</t>
  </si>
  <si>
    <t xml:space="preserve">                                                        </t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</si>
  <si>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</si>
  <si>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</si>
  <si>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</si>
  <si>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</si>
  <si>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</si>
  <si>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</si>
  <si>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</si>
  <si>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</si>
  <si>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</si>
  <si>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</si>
  <si>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</si>
  <si>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</si>
  <si>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</si>
  <si>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I</t>
  </si>
  <si>
    <t>Т</t>
  </si>
  <si>
    <t>С</t>
  </si>
  <si>
    <t>К</t>
  </si>
  <si>
    <t>П</t>
  </si>
  <si>
    <t>Практика</t>
  </si>
  <si>
    <t>Канікули</t>
  </si>
  <si>
    <t>Семестр</t>
  </si>
  <si>
    <t>Тижні</t>
  </si>
  <si>
    <t>Навчальна</t>
  </si>
  <si>
    <t>Розподіл за семестрами</t>
  </si>
  <si>
    <t>Кількість кредитів ЄКТС</t>
  </si>
  <si>
    <t>Кількість годин</t>
  </si>
  <si>
    <t>екзамени</t>
  </si>
  <si>
    <t>заліки</t>
  </si>
  <si>
    <t>курсові</t>
  </si>
  <si>
    <t>загальний обсяг</t>
  </si>
  <si>
    <t>аудиторних</t>
  </si>
  <si>
    <t>самостійна робота</t>
  </si>
  <si>
    <t>I курс</t>
  </si>
  <si>
    <t>II курс</t>
  </si>
  <si>
    <t>проєкти</t>
  </si>
  <si>
    <t>роботи</t>
  </si>
  <si>
    <t>всього</t>
  </si>
  <si>
    <t>у тому числі:</t>
  </si>
  <si>
    <t>лекції</t>
  </si>
  <si>
    <t>лабораторні</t>
  </si>
  <si>
    <t>практичні</t>
  </si>
  <si>
    <t>Код освітньої компоненти</t>
  </si>
  <si>
    <t>ІІІ курс</t>
  </si>
  <si>
    <t>Разом</t>
  </si>
  <si>
    <t>І. ЦИКЛ ЗАГАЛЬНОЇ ПІДГОТОВКИ</t>
  </si>
  <si>
    <t>ОК 1.1</t>
  </si>
  <si>
    <t>ОК 1.2</t>
  </si>
  <si>
    <t>ОК 1.3</t>
  </si>
  <si>
    <t>ОК 1.4</t>
  </si>
  <si>
    <t>ОК 1.5</t>
  </si>
  <si>
    <t>ОК 1.6</t>
  </si>
  <si>
    <t>ОК 1.7</t>
  </si>
  <si>
    <t>ОК 1.9</t>
  </si>
  <si>
    <t>ОК 1.10</t>
  </si>
  <si>
    <t>Всього за п. 1.1</t>
  </si>
  <si>
    <t>ІІ. ЦИКЛ ПРОФЕСІЙНОЇ ПІДГОТОВКИ</t>
  </si>
  <si>
    <t>ОК 2.1</t>
  </si>
  <si>
    <t>ОК 2.2</t>
  </si>
  <si>
    <t>ОК 2.3</t>
  </si>
  <si>
    <t>ОК 2.4</t>
  </si>
  <si>
    <t>ОК 2.5</t>
  </si>
  <si>
    <t>ОК 2.6</t>
  </si>
  <si>
    <t>ОК 2.7</t>
  </si>
  <si>
    <t>ОК 2.8</t>
  </si>
  <si>
    <t>ОК 2.9</t>
  </si>
  <si>
    <t>ПР 1</t>
  </si>
  <si>
    <t>ПР 2</t>
  </si>
  <si>
    <t>Навчальна практика</t>
  </si>
  <si>
    <t>Всього за п. 2.1</t>
  </si>
  <si>
    <t xml:space="preserve">ЗАГАЛЬНА КІЛЬКІСТЬ ГОДИН </t>
  </si>
  <si>
    <t>Кількість заліків</t>
  </si>
  <si>
    <t>Кількість курсових проєктів</t>
  </si>
  <si>
    <t>Кількість курсових робіт</t>
  </si>
  <si>
    <t>Частка вибіркових компонент у загальному обсязі освітньої програми, %</t>
  </si>
  <si>
    <t>V. ПЛАН ОСВІТНЬОГО ПРОЦЕСУ</t>
  </si>
  <si>
    <t>ПОГОДЖЕНО</t>
  </si>
  <si>
    <t>Кількість екзаменів</t>
  </si>
  <si>
    <t>діяльності</t>
  </si>
  <si>
    <t>ОК 1.11</t>
  </si>
  <si>
    <t>Комплексний кваліфікаційний іспит</t>
  </si>
  <si>
    <t>ОК 2.10</t>
  </si>
  <si>
    <t>ОК 2.11</t>
  </si>
  <si>
    <t>1 сем</t>
  </si>
  <si>
    <t>2 сем</t>
  </si>
  <si>
    <t>3 сем</t>
  </si>
  <si>
    <t>4 сем</t>
  </si>
  <si>
    <t>ОК 2.12</t>
  </si>
  <si>
    <t>ОК 2.13</t>
  </si>
  <si>
    <t>ОК 2.14</t>
  </si>
  <si>
    <t>ОК 2.15</t>
  </si>
  <si>
    <t>Навчальна (ознайомча) практика</t>
  </si>
  <si>
    <t>VI. ПЕРЕЛІК НЕОБХІДНИХ КАБІНЕТІВ, ЛАБОРАТОРІЙ, МАЙСТЕРЕНЬ</t>
  </si>
  <si>
    <t>№</t>
  </si>
  <si>
    <t>Кабінети</t>
  </si>
  <si>
    <t>Лабораторії</t>
  </si>
  <si>
    <t>Майстерні</t>
  </si>
  <si>
    <t>Відкритий міжнародний університет розвитку людини "Україна"</t>
  </si>
  <si>
    <t>Університету "Україна"</t>
  </si>
  <si>
    <t>_________________ Петро ТАЛАНЧУК</t>
  </si>
  <si>
    <t xml:space="preserve"> освітньо-професійна програма</t>
  </si>
  <si>
    <t xml:space="preserve">                                                                                                 </t>
  </si>
  <si>
    <t>І . ГРАФІК ОСВІТНЬОГО ПРОЦЕСУ</t>
  </si>
  <si>
    <t>Е</t>
  </si>
  <si>
    <r>
      <t>ПОЗНАЧЕННЯ:</t>
    </r>
    <r>
      <rPr>
        <sz val="8"/>
        <rFont val="Times New Roman"/>
        <family val="1"/>
        <charset val="204"/>
      </rPr>
      <t xml:space="preserve"> Т – теоретичне навчання; С – екзаменаційна сесія; П – практика; К – канікули; Е – випусковий екзамен.</t>
    </r>
  </si>
  <si>
    <t>II. ЗВЕДЕНІ ДАНІ ПРО БЮДЖЕТ ЧАСУ, тижні</t>
  </si>
  <si>
    <t>ІІІ. ПРАКТИКА</t>
  </si>
  <si>
    <t>IV.  АТЕСТАЦІЯ</t>
  </si>
  <si>
    <t>Теоретичне 
навчання</t>
  </si>
  <si>
    <t>Екзамена-ційна сесія</t>
  </si>
  <si>
    <t>Захист дипломного проєкту (роботи)</t>
  </si>
  <si>
    <t>Випусковий екзамен</t>
  </si>
  <si>
    <t>Усього</t>
  </si>
  <si>
    <t>Назва
 практики</t>
  </si>
  <si>
    <t>Форма випускової атестації (іспит, дипломний проєкт (робота))</t>
  </si>
  <si>
    <t>Навчальна (ознайомча)</t>
  </si>
  <si>
    <r>
      <t xml:space="preserve">Освітньо-професійний ступінь: </t>
    </r>
    <r>
      <rPr>
        <b/>
        <sz val="10"/>
        <rFont val="Times New Roman"/>
        <family val="1"/>
        <charset val="204"/>
      </rPr>
      <t>фаховий молодший бакалавр</t>
    </r>
  </si>
  <si>
    <t>Спеціалізація _____________________________________________</t>
  </si>
  <si>
    <t>Професійна кваліфікація _______________________________</t>
  </si>
  <si>
    <r>
      <t xml:space="preserve">Форма здобуття фахової передвищої освіти: </t>
    </r>
    <r>
      <rPr>
        <b/>
        <sz val="10"/>
        <rFont val="Times New Roman"/>
        <family val="1"/>
        <charset val="204"/>
      </rPr>
      <t>денна</t>
    </r>
  </si>
  <si>
    <t>"___" квітня 2026 року</t>
  </si>
  <si>
    <t>протокол № __</t>
  </si>
  <si>
    <t>від "___" квітня 2026 року</t>
  </si>
  <si>
    <r>
      <t xml:space="preserve">Рік вступу: </t>
    </r>
    <r>
      <rPr>
        <b/>
        <sz val="10"/>
        <rFont val="Times New Roman"/>
        <family val="1"/>
        <charset val="204"/>
      </rPr>
      <t>2026-2027 н.р.</t>
    </r>
  </si>
  <si>
    <r>
      <t xml:space="preserve">Освітня кваліфікація: </t>
    </r>
    <r>
      <rPr>
        <b/>
        <sz val="10"/>
        <rFont val="Times New Roman"/>
        <family val="1"/>
        <charset val="204"/>
      </rPr>
      <t xml:space="preserve">фаховий молодший бакалавр з </t>
    </r>
  </si>
  <si>
    <t xml:space="preserve">Термін навчання: </t>
  </si>
  <si>
    <t>"17" березня 2026 р.</t>
  </si>
  <si>
    <t>"10" березня 2026 р.</t>
  </si>
  <si>
    <t>"16" квітня 2026 р.</t>
  </si>
  <si>
    <r>
      <t xml:space="preserve">підготовка до екзамену </t>
    </r>
    <r>
      <rPr>
        <b/>
        <sz val="8"/>
        <rFont val="Times New Roman"/>
        <family val="1"/>
        <charset val="204"/>
      </rPr>
      <t>(1 кредит ЄКТС із годин на с.р.)</t>
    </r>
  </si>
  <si>
    <t>II</t>
  </si>
  <si>
    <r>
      <t xml:space="preserve">Форма здобуття фахової передвищої освіти: </t>
    </r>
    <r>
      <rPr>
        <b/>
        <sz val="10"/>
        <rFont val="Times New Roman"/>
        <family val="1"/>
        <charset val="204"/>
      </rPr>
      <t>заочна</t>
    </r>
  </si>
  <si>
    <t>С/Т</t>
  </si>
  <si>
    <t>Екзамена-ційна сесія/Теоретичне навчання</t>
  </si>
  <si>
    <t>всього за ДФН</t>
  </si>
  <si>
    <t>всього за ЗФН</t>
  </si>
  <si>
    <t>ІІ курс</t>
  </si>
  <si>
    <t>ДФН</t>
  </si>
  <si>
    <t>ЗФН</t>
  </si>
  <si>
    <t>ЗФН має бути годин (25% від дфн)</t>
  </si>
  <si>
    <t>1.1. Обов’язкові освітні компоненти</t>
  </si>
  <si>
    <t>2.1. Обов’язкові освітні компоненти</t>
  </si>
  <si>
    <t>Фаховий коледж "Освіта"</t>
  </si>
  <si>
    <t>Назва освітніх компонентів, які включено до іспиту</t>
  </si>
  <si>
    <t>Директор Фахового коледжу "Освіта"</t>
  </si>
  <si>
    <t>ІІ</t>
  </si>
  <si>
    <t>ІІІ</t>
  </si>
  <si>
    <t>* Предмети відповідно до законодавства</t>
  </si>
  <si>
    <t>ДПА, ЗНО НМТ</t>
  </si>
  <si>
    <t>Розподіл годин на тиждень за курсами і семестрами</t>
  </si>
  <si>
    <t>семестри</t>
  </si>
  <si>
    <t>кількість тижнів у семестрі</t>
  </si>
  <si>
    <t>За програмою профільної середньої освіти</t>
  </si>
  <si>
    <t>Години на семестр</t>
  </si>
  <si>
    <t>Загальноосвітня підготовка</t>
  </si>
  <si>
    <t>Українська мова</t>
  </si>
  <si>
    <t>Українська література</t>
  </si>
  <si>
    <t>Зарубіжна література</t>
  </si>
  <si>
    <t>Іноземна мова*</t>
  </si>
  <si>
    <t>Історія України</t>
  </si>
  <si>
    <t>Всесвітня історія</t>
  </si>
  <si>
    <t>Громадянська освіта</t>
  </si>
  <si>
    <t>Математика (алгебра і початки аналізу та геометрія)</t>
  </si>
  <si>
    <t xml:space="preserve">Біологія і екологія </t>
  </si>
  <si>
    <t>Географія</t>
  </si>
  <si>
    <t>Фізика і астрономія</t>
  </si>
  <si>
    <t>Хімія</t>
  </si>
  <si>
    <t>Захист України</t>
  </si>
  <si>
    <t>Фізична культура*</t>
  </si>
  <si>
    <t>Вибірково-обов'язкові предмети</t>
  </si>
  <si>
    <t>Інформатика*</t>
  </si>
  <si>
    <t>16</t>
  </si>
  <si>
    <t>Фінансова грамотність</t>
  </si>
  <si>
    <t>Факультативи</t>
  </si>
  <si>
    <t>n</t>
  </si>
  <si>
    <t>Факультативи (*підготовка до ЗНО/ДПА, індивідуальні заняття)</t>
  </si>
  <si>
    <t>Всього за програмою профільної середньої освіти</t>
  </si>
  <si>
    <t>За освітньо-професійною програмою фахового молодшого бакалавра</t>
  </si>
  <si>
    <t>Професійні освітні компоненти**</t>
  </si>
  <si>
    <t>Професійні освітні компоненти* - в атестат вписується предмет "Технології " і виводиться середня оцінка, а в диплом прописуються компоненти освітньої програми з відповідно набраними балами</t>
  </si>
  <si>
    <t xml:space="preserve">Вивчення предметів загальноосвітньої підготовки, позначених *, інтегрується з відповідними освітніми компонентами освітньо-професійної підготовки фахового молодшого бакалавра </t>
  </si>
  <si>
    <r>
      <rPr>
        <sz val="12"/>
        <rFont val="Times New Roman"/>
        <family val="1"/>
        <charset val="204"/>
      </rPr>
      <t>підготовки</t>
    </r>
    <r>
      <rPr>
        <b/>
        <sz val="12"/>
        <rFont val="Times New Roman"/>
        <family val="1"/>
        <charset val="204"/>
      </rPr>
      <t xml:space="preserve"> </t>
    </r>
    <r>
      <rPr>
        <b/>
        <u/>
        <sz val="12"/>
        <rFont val="Times New Roman"/>
        <family val="1"/>
        <charset val="204"/>
      </rPr>
      <t xml:space="preserve">фахового молодшого бакалавра </t>
    </r>
  </si>
  <si>
    <t>(рівень фахової передвищої освіти)</t>
  </si>
  <si>
    <t>ЗАТВЕРДЖУЮ:</t>
  </si>
  <si>
    <t>ЗАТВЕРДЖЕНО:</t>
  </si>
  <si>
    <r>
      <t>На основі:</t>
    </r>
    <r>
      <rPr>
        <sz val="10"/>
        <color indexed="10"/>
        <rFont val="Times New Roman"/>
        <family val="1"/>
        <charset val="204"/>
      </rPr>
      <t xml:space="preserve"> </t>
    </r>
    <r>
      <rPr>
        <b/>
        <sz val="10"/>
        <rFont val="Times New Roman"/>
        <family val="1"/>
        <charset val="204"/>
      </rPr>
      <t xml:space="preserve"> базової середньої освіти</t>
    </r>
  </si>
  <si>
    <r>
      <t>На основі:</t>
    </r>
    <r>
      <rPr>
        <sz val="10"/>
        <color indexed="10"/>
        <rFont val="Times New Roman"/>
        <family val="1"/>
        <charset val="204"/>
      </rPr>
      <t xml:space="preserve"> </t>
    </r>
    <r>
      <rPr>
        <b/>
        <sz val="10"/>
        <rFont val="Times New Roman"/>
        <family val="1"/>
        <charset val="204"/>
      </rPr>
      <t xml:space="preserve"> повної базової середньої освіти</t>
    </r>
  </si>
  <si>
    <t>Заклад вищої освіти</t>
  </si>
  <si>
    <t>Максимальне тижневе навантаження</t>
  </si>
  <si>
    <t>1.Фізична культура планується з розрахунку 2 години на тиждень, які не враховуються при визначенні тижневого навантаження здобувачів фахової передвищої освіти 1 і 2 курсів (наказ МОН України від 01.06.2018 року №570).</t>
  </si>
  <si>
    <t>Циклова комісія з туризму та рекреації, бібліотечної, інформаційної та архівної справи, та журналістики</t>
  </si>
  <si>
    <t>Інформаційна, бібліотечна та архівна справа</t>
  </si>
  <si>
    <t>Information, Library and Archival Studies</t>
  </si>
  <si>
    <t>ID 78378</t>
  </si>
  <si>
    <r>
      <t>Галузь знань:  В Культура, мистецтво та гуманітарні науки</t>
    </r>
    <r>
      <rPr>
        <b/>
        <sz val="10"/>
        <rFont val="Times New Roman"/>
        <family val="1"/>
        <charset val="204"/>
      </rPr>
      <t xml:space="preserve"> </t>
    </r>
  </si>
  <si>
    <t xml:space="preserve">Спеціальність: В13 Бібліотечна, інформаційна та архівна справа </t>
  </si>
  <si>
    <t>Спеціальність:  В13 Бібліотечна, інформаційна та архівна справа</t>
  </si>
  <si>
    <t>Галузь знань:   В Культура, мистецтво та гуманітарні науки</t>
  </si>
  <si>
    <t>Термін навчання: 1 рік 10 місяців</t>
  </si>
  <si>
    <t>Документознавство</t>
  </si>
  <si>
    <t>Діловодство</t>
  </si>
  <si>
    <t>Українська мова (за професійним спрямуванням)</t>
  </si>
  <si>
    <t>Україна в контексті світового розвитку</t>
  </si>
  <si>
    <t>Фізична культура (Фізичне виховання. Основи здорового способу життя. Психологія стресу і стресостійкості особистості)</t>
  </si>
  <si>
    <t>Інформаційні технології</t>
  </si>
  <si>
    <t>Іноземна мова</t>
  </si>
  <si>
    <t>Охорона праці, безпека життєдіяльності та цивільний захист</t>
  </si>
  <si>
    <t>Права людини та верховенство права в сучасних реаліях</t>
  </si>
  <si>
    <t>Інклюзивне суспільство</t>
  </si>
  <si>
    <t>Вступ до спеціальності</t>
  </si>
  <si>
    <t>Практичний курс із машинопису</t>
  </si>
  <si>
    <t>Професійна етика</t>
  </si>
  <si>
    <t>Бібліотечна справа</t>
  </si>
  <si>
    <t>Сучасні технології збору, обробки і передачі інформації</t>
  </si>
  <si>
    <t>Аналітико-синтетична обробка документної інформації</t>
  </si>
  <si>
    <t>Інформаційні технології в галузі</t>
  </si>
  <si>
    <t>Правове забезпечення інформаційної, бібліотечної та архівної діяльності</t>
  </si>
  <si>
    <t>Захист інформації та інформаційна безпека</t>
  </si>
  <si>
    <t>Бібліографознавство</t>
  </si>
  <si>
    <t>Архівознавство</t>
  </si>
  <si>
    <t>Теорія та практика зв'язків із громадськістю</t>
  </si>
  <si>
    <t xml:space="preserve">_____________Світлана СМОЛЯНОВА </t>
  </si>
  <si>
    <t>Голова циклової комісії з туризму та рекреації, біліотечної, інформаційної та архівної справи, та журналістики</t>
  </si>
  <si>
    <t>______________ Анрій УХТОМСЬКИЙ</t>
  </si>
  <si>
    <t>Основи національного спротиву</t>
  </si>
  <si>
    <t>Основи навчання, наукового пошуку та академічної доброчесності</t>
  </si>
  <si>
    <t>Чинники упішного працевлаштування за фахом</t>
  </si>
  <si>
    <t>ОК 1.8</t>
  </si>
  <si>
    <t>В.о.проректора з освітньої</t>
  </si>
  <si>
    <t>___________ Світлана НЕСТЕРЕНКО</t>
  </si>
  <si>
    <t>"23" квітня 2026 року</t>
  </si>
  <si>
    <t>Начальник відділу методичної роботи</t>
  </si>
  <si>
    <t>______________ Вікторія БАУЛА</t>
  </si>
  <si>
    <t>протокол № 2</t>
  </si>
  <si>
    <t>від "30" квітня 2026 року</t>
  </si>
  <si>
    <t>"30" квітня 2026 року</t>
  </si>
  <si>
    <t>В.о.голова Науково-методичного об'єднання</t>
  </si>
  <si>
    <t>з туризму, культури та документно-інформаційних комунікацій</t>
  </si>
  <si>
    <t>______________ Людмила ТАНСЬКА</t>
  </si>
  <si>
    <t>Фізична культура (Фізичне виховання. Основи здорового способу життя. Психологія стресу і стресостійкості особистості)*</t>
  </si>
  <si>
    <t>Інформаційні технології*</t>
  </si>
  <si>
    <t>проводяться на полігоні</t>
  </si>
  <si>
    <t>ІІІ. Вибіркові компоненти освітньої програми</t>
  </si>
  <si>
    <t>Вибіркові компоненти освітньої програми</t>
  </si>
  <si>
    <t>ВК 3.1</t>
  </si>
  <si>
    <t>ВК 3.2</t>
  </si>
  <si>
    <t>ВК 3.3</t>
  </si>
  <si>
    <t>Всього ВК</t>
  </si>
  <si>
    <t>КР 1</t>
  </si>
  <si>
    <t>Курсова робота з освітньої компоненти "Діловодство"</t>
  </si>
  <si>
    <t>Екологія та екологічна етика</t>
  </si>
  <si>
    <t>НАЗВА ОСВІТНІХ КОМПОНЕНТІВ</t>
  </si>
  <si>
    <t>30*</t>
  </si>
  <si>
    <t>Вибірковий компонент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</si>
</sst>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\1\.00"/>
    <numFmt numFmtId="165" formatCode="0.0"/>
    <numFmt numFmtId="166" formatCode="\2\.0"/>
  </numFmts>
  <fonts count="50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6"/>
      <name val="Times New Roman"/>
      <family val="1"/>
      <charset val="204"/>
    </font>
    <font>
      <sz val="10"/>
      <name val="Times New Roman"/>
      <family val="1"/>
      <charset val="204"/>
    </font>
    <font>
      <sz val="18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8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2"/>
      <color indexed="18"/>
      <name val="Times New Roman"/>
      <family val="1"/>
      <charset val="204"/>
    </font>
    <font>
      <sz val="11"/>
      <color indexed="8"/>
      <name val="Calibri"/>
      <family val="2"/>
      <charset val="204"/>
    </font>
    <font>
      <u/>
      <sz val="11"/>
      <color theme="10"/>
      <name val="Calibri"/>
      <family val="2"/>
      <charset val="204"/>
    </font>
    <font>
      <b/>
      <sz val="11"/>
      <color rgb="FF002060"/>
      <name val="Times New Roman"/>
      <family val="1"/>
      <charset val="204"/>
    </font>
    <font>
      <sz val="11"/>
      <color rgb="FF002060"/>
      <name val="Times New Roman"/>
      <family val="1"/>
      <charset val="204"/>
    </font>
    <font>
      <sz val="11"/>
      <color indexed="1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u/>
      <sz val="14"/>
      <name val="Times New Roman"/>
      <family val="1"/>
      <charset val="204"/>
    </font>
    <font>
      <b/>
      <sz val="13"/>
      <name val="Times New Roman"/>
      <family val="1"/>
      <charset val="204"/>
    </font>
    <font>
      <b/>
      <u/>
      <sz val="12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2"/>
      <color rgb="FF002060"/>
      <name val="Times New Roman"/>
      <family val="1"/>
      <charset val="204"/>
    </font>
    <font>
      <b/>
      <sz val="12"/>
      <color rgb="FF002060"/>
      <name val="Times New Roman"/>
      <family val="1"/>
      <charset val="204"/>
    </font>
    <font>
      <sz val="12"/>
      <color indexed="18"/>
      <name val="Times New Roman"/>
      <family val="1"/>
      <charset val="204"/>
    </font>
    <font>
      <sz val="12"/>
      <name val="Arial Cyr"/>
      <charset val="204"/>
    </font>
    <font>
      <b/>
      <sz val="12"/>
      <color indexed="58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u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b/>
      <sz val="18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indexed="56"/>
      <name val="Times New Roman"/>
      <family val="1"/>
      <charset val="204"/>
    </font>
    <font>
      <sz val="11"/>
      <color indexed="56"/>
      <name val="Times New Roman"/>
      <family val="1"/>
      <charset val="204"/>
    </font>
    <font>
      <sz val="11"/>
      <color indexed="58"/>
      <name val="Times New Roman"/>
      <family val="1"/>
      <charset val="204"/>
    </font>
    <font>
      <sz val="6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</fonts>
  <fills count="2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66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/>
        <bgColor indexed="64"/>
      </patternFill>
    </fill>
  </fills>
  <borders count="8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26"/>
      </right>
      <top style="medium">
        <color indexed="64"/>
      </top>
      <bottom style="thin">
        <color indexed="64"/>
      </bottom>
      <diagonal/>
    </border>
    <border>
      <left style="thin">
        <color indexed="26"/>
      </left>
      <right style="thin">
        <color indexed="26"/>
      </right>
      <top style="medium">
        <color indexed="64"/>
      </top>
      <bottom style="thin">
        <color indexed="64"/>
      </bottom>
      <diagonal/>
    </border>
    <border>
      <left style="thin">
        <color indexed="26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26"/>
      </right>
      <top style="thin">
        <color indexed="64"/>
      </top>
      <bottom style="thin">
        <color indexed="64"/>
      </bottom>
      <diagonal/>
    </border>
    <border>
      <left style="thin">
        <color indexed="26"/>
      </left>
      <right style="thin">
        <color indexed="26"/>
      </right>
      <top style="thin">
        <color indexed="64"/>
      </top>
      <bottom style="thin">
        <color indexed="64"/>
      </bottom>
      <diagonal/>
    </border>
    <border>
      <left style="thin">
        <color indexed="26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26"/>
      </right>
      <top style="thin">
        <color indexed="64"/>
      </top>
      <bottom style="medium">
        <color indexed="64"/>
      </bottom>
      <diagonal/>
    </border>
    <border>
      <left style="thin">
        <color indexed="26"/>
      </left>
      <right style="thin">
        <color indexed="26"/>
      </right>
      <top style="thin">
        <color indexed="64"/>
      </top>
      <bottom style="medium">
        <color indexed="64"/>
      </bottom>
      <diagonal/>
    </border>
    <border>
      <left style="thin">
        <color indexed="26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5">
    <xf numFmtId="0" fontId="0" fillId="0" borderId="0"/>
    <xf numFmtId="0" fontId="1" fillId="0" borderId="0"/>
    <xf numFmtId="0" fontId="1" fillId="0" borderId="0"/>
    <xf numFmtId="0" fontId="18" fillId="0" borderId="0"/>
    <xf numFmtId="9" fontId="1" fillId="0" borderId="0" applyFont="0" applyFill="0" applyBorder="0" applyAlignment="0" applyProtection="0"/>
    <xf numFmtId="0" fontId="21" fillId="0" borderId="0"/>
    <xf numFmtId="9" fontId="21" fillId="0" borderId="0" applyFon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>
      <alignment vertical="top"/>
      <protection locked="0"/>
    </xf>
    <xf numFmtId="0" fontId="18" fillId="0" borderId="0"/>
    <xf numFmtId="0" fontId="21" fillId="0" borderId="0"/>
    <xf numFmtId="9" fontId="21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" fillId="0" borderId="0"/>
    <xf numFmtId="0" fontId="1" fillId="0" borderId="0"/>
  </cellStyleXfs>
  <cellXfs count="1080">
    <xf numFmtId="0" fontId="0" fillId="0" borderId="0" xfId="0"/>
    <xf numFmtId="0" fontId="3" fillId="0" borderId="0" xfId="0" applyFont="1" applyFill="1" applyAlignment="1">
      <alignment vertical="center" wrapText="1"/>
    </xf>
    <xf numFmtId="0" fontId="5" fillId="0" borderId="0" xfId="0" applyFont="1" applyFill="1" applyAlignment="1">
      <alignment vertical="center" wrapText="1"/>
    </xf>
    <xf numFmtId="0" fontId="17" fillId="0" borderId="0" xfId="0" applyFont="1" applyAlignment="1">
      <alignment wrapText="1"/>
    </xf>
    <xf numFmtId="0" fontId="8" fillId="0" borderId="40" xfId="0" applyFont="1" applyFill="1" applyBorder="1" applyAlignment="1">
      <alignment horizontal="centerContinuous" vertical="center" wrapText="1"/>
    </xf>
    <xf numFmtId="0" fontId="8" fillId="0" borderId="41" xfId="0" applyFont="1" applyFill="1" applyBorder="1" applyAlignment="1">
      <alignment horizontal="center" vertical="center" wrapText="1"/>
    </xf>
    <xf numFmtId="0" fontId="8" fillId="0" borderId="39" xfId="0" applyFont="1" applyFill="1" applyBorder="1" applyAlignment="1">
      <alignment horizontal="center" vertical="center" wrapText="1"/>
    </xf>
    <xf numFmtId="0" fontId="17" fillId="0" borderId="0" xfId="0" applyFont="1" applyFill="1" applyAlignment="1">
      <alignment wrapText="1"/>
    </xf>
    <xf numFmtId="0" fontId="8" fillId="0" borderId="48" xfId="0" applyFont="1" applyFill="1" applyBorder="1" applyAlignment="1">
      <alignment horizontal="center" vertical="center" wrapText="1"/>
    </xf>
    <xf numFmtId="0" fontId="8" fillId="0" borderId="6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wrapText="1"/>
    </xf>
    <xf numFmtId="0" fontId="6" fillId="2" borderId="26" xfId="0" applyFont="1" applyFill="1" applyBorder="1" applyAlignment="1">
      <alignment horizontal="center" vertical="center" wrapText="1"/>
    </xf>
    <xf numFmtId="0" fontId="6" fillId="2" borderId="34" xfId="0" applyFont="1" applyFill="1" applyBorder="1" applyAlignment="1">
      <alignment horizontal="center" vertical="center" wrapText="1"/>
    </xf>
    <xf numFmtId="0" fontId="23" fillId="0" borderId="9" xfId="0" applyFont="1" applyFill="1" applyBorder="1" applyAlignment="1">
      <alignment horizontal="center" vertical="center"/>
    </xf>
    <xf numFmtId="0" fontId="24" fillId="0" borderId="9" xfId="0" applyFont="1" applyFill="1" applyBorder="1" applyAlignment="1">
      <alignment horizontal="center" vertical="center"/>
    </xf>
    <xf numFmtId="0" fontId="24" fillId="0" borderId="4" xfId="0" applyFont="1" applyFill="1" applyBorder="1" applyAlignment="1" applyProtection="1">
      <alignment horizontal="center" vertical="center"/>
      <protection locked="0"/>
    </xf>
    <xf numFmtId="0" fontId="24" fillId="0" borderId="44" xfId="0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9" fillId="0" borderId="0" xfId="0" applyFont="1" applyFill="1" applyBorder="1" applyAlignment="1">
      <alignment vertical="center"/>
    </xf>
    <xf numFmtId="9" fontId="5" fillId="0" borderId="0" xfId="12" applyFont="1" applyFill="1" applyAlignment="1">
      <alignment vertical="center"/>
    </xf>
    <xf numFmtId="0" fontId="9" fillId="0" borderId="0" xfId="0" applyFont="1" applyFill="1" applyAlignment="1">
      <alignment vertical="center"/>
    </xf>
    <xf numFmtId="0" fontId="25" fillId="0" borderId="4" xfId="0" applyFont="1" applyFill="1" applyBorder="1" applyAlignment="1">
      <alignment vertical="center"/>
    </xf>
    <xf numFmtId="0" fontId="25" fillId="0" borderId="0" xfId="0" applyFont="1" applyFill="1" applyBorder="1" applyAlignment="1">
      <alignment vertical="center"/>
    </xf>
    <xf numFmtId="0" fontId="9" fillId="0" borderId="0" xfId="0" applyFont="1" applyFill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1" fontId="10" fillId="0" borderId="0" xfId="0" applyNumberFormat="1" applyFont="1" applyFill="1" applyAlignment="1">
      <alignment vertical="center"/>
    </xf>
    <xf numFmtId="0" fontId="9" fillId="0" borderId="33" xfId="0" applyFont="1" applyFill="1" applyBorder="1" applyAlignment="1">
      <alignment vertical="center" wrapText="1"/>
    </xf>
    <xf numFmtId="0" fontId="3" fillId="0" borderId="0" xfId="0" applyFont="1" applyFill="1" applyAlignment="1">
      <alignment horizontal="center" vertical="center"/>
    </xf>
    <xf numFmtId="0" fontId="19" fillId="0" borderId="0" xfId="0" applyFont="1" applyFill="1" applyAlignment="1">
      <alignment horizontal="center" vertical="center" wrapText="1"/>
    </xf>
    <xf numFmtId="49" fontId="8" fillId="0" borderId="39" xfId="0" applyNumberFormat="1" applyFont="1" applyFill="1" applyBorder="1" applyAlignment="1">
      <alignment horizontal="center" vertical="center" wrapText="1"/>
    </xf>
    <xf numFmtId="49" fontId="5" fillId="0" borderId="0" xfId="0" applyNumberFormat="1" applyFont="1" applyFill="1" applyAlignment="1">
      <alignment horizontal="center" vertical="center" wrapText="1"/>
    </xf>
    <xf numFmtId="49" fontId="17" fillId="0" borderId="0" xfId="0" applyNumberFormat="1" applyFont="1" applyAlignment="1">
      <alignment horizontal="center" vertical="center" wrapText="1"/>
    </xf>
    <xf numFmtId="0" fontId="17" fillId="6" borderId="0" xfId="0" applyFont="1" applyFill="1" applyAlignment="1">
      <alignment wrapText="1"/>
    </xf>
    <xf numFmtId="0" fontId="8" fillId="0" borderId="40" xfId="0" applyFont="1" applyFill="1" applyBorder="1" applyAlignment="1">
      <alignment horizontal="center" vertical="center" wrapText="1"/>
    </xf>
    <xf numFmtId="0" fontId="8" fillId="0" borderId="59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wrapText="1"/>
    </xf>
    <xf numFmtId="0" fontId="17" fillId="0" borderId="0" xfId="0" applyFont="1" applyAlignment="1">
      <alignment horizontal="center" wrapText="1"/>
    </xf>
    <xf numFmtId="0" fontId="16" fillId="0" borderId="0" xfId="1" applyFont="1" applyAlignment="1">
      <alignment horizontal="center" vertical="center"/>
    </xf>
    <xf numFmtId="0" fontId="17" fillId="0" borderId="0" xfId="0" applyFont="1" applyAlignment="1">
      <alignment vertical="center" wrapText="1"/>
    </xf>
    <xf numFmtId="0" fontId="16" fillId="0" borderId="0" xfId="1" applyFont="1" applyFill="1" applyBorder="1"/>
    <xf numFmtId="0" fontId="14" fillId="0" borderId="0" xfId="1" applyFont="1" applyFill="1" applyBorder="1" applyAlignment="1">
      <alignment horizontal="left" wrapText="1"/>
    </xf>
    <xf numFmtId="0" fontId="16" fillId="0" borderId="0" xfId="1" applyFont="1" applyFill="1"/>
    <xf numFmtId="0" fontId="14" fillId="0" borderId="0" xfId="5" applyFont="1" applyFill="1" applyBorder="1" applyAlignment="1">
      <alignment horizontal="left" vertical="center"/>
    </xf>
    <xf numFmtId="0" fontId="16" fillId="0" borderId="0" xfId="1" applyFont="1" applyFill="1" applyAlignment="1">
      <alignment horizontal="center"/>
    </xf>
    <xf numFmtId="0" fontId="16" fillId="0" borderId="0" xfId="1" applyFont="1" applyFill="1" applyBorder="1" applyAlignment="1"/>
    <xf numFmtId="0" fontId="16" fillId="0" borderId="0" xfId="5" applyFont="1" applyFill="1" applyBorder="1" applyAlignment="1">
      <alignment horizontal="left" vertical="center"/>
    </xf>
    <xf numFmtId="0" fontId="16" fillId="0" borderId="0" xfId="1" applyFont="1" applyFill="1" applyBorder="1" applyAlignment="1">
      <alignment horizontal="center"/>
    </xf>
    <xf numFmtId="0" fontId="16" fillId="0" borderId="0" xfId="0" applyFont="1" applyFill="1" applyBorder="1" applyAlignment="1">
      <alignment vertical="center" wrapText="1"/>
    </xf>
    <xf numFmtId="0" fontId="17" fillId="0" borderId="0" xfId="0" applyFont="1" applyFill="1" applyAlignment="1">
      <alignment horizontal="center" wrapText="1"/>
    </xf>
    <xf numFmtId="49" fontId="16" fillId="0" borderId="0" xfId="1" applyNumberFormat="1" applyFont="1" applyFill="1"/>
    <xf numFmtId="0" fontId="14" fillId="0" borderId="0" xfId="1" applyFont="1" applyFill="1" applyAlignment="1">
      <alignment horizontal="left" wrapText="1"/>
    </xf>
    <xf numFmtId="0" fontId="16" fillId="0" borderId="0" xfId="0" applyFont="1" applyFill="1" applyAlignment="1">
      <alignment vertical="center"/>
    </xf>
    <xf numFmtId="0" fontId="16" fillId="0" borderId="0" xfId="1" applyFont="1" applyFill="1" applyAlignment="1">
      <alignment horizontal="center" vertical="center"/>
    </xf>
    <xf numFmtId="0" fontId="16" fillId="0" borderId="0" xfId="1" applyFont="1" applyFill="1" applyAlignment="1">
      <alignment horizontal="left" wrapText="1"/>
    </xf>
    <xf numFmtId="0" fontId="16" fillId="0" borderId="0" xfId="1" applyFont="1" applyFill="1" applyAlignment="1">
      <alignment wrapText="1"/>
    </xf>
    <xf numFmtId="0" fontId="16" fillId="0" borderId="0" xfId="0" applyFont="1" applyFill="1" applyAlignment="1">
      <alignment horizontal="center" vertical="center"/>
    </xf>
    <xf numFmtId="0" fontId="6" fillId="7" borderId="35" xfId="0" applyFont="1" applyFill="1" applyBorder="1" applyAlignment="1">
      <alignment horizontal="center" vertical="center" wrapText="1"/>
    </xf>
    <xf numFmtId="1" fontId="3" fillId="0" borderId="0" xfId="0" applyNumberFormat="1" applyFont="1" applyFill="1" applyAlignment="1">
      <alignment vertical="center" wrapText="1"/>
    </xf>
    <xf numFmtId="1" fontId="5" fillId="0" borderId="0" xfId="0" applyNumberFormat="1" applyFont="1" applyFill="1" applyAlignment="1">
      <alignment vertical="center" wrapText="1"/>
    </xf>
    <xf numFmtId="1" fontId="17" fillId="0" borderId="0" xfId="0" applyNumberFormat="1" applyFont="1" applyFill="1" applyAlignment="1">
      <alignment wrapText="1"/>
    </xf>
    <xf numFmtId="1" fontId="5" fillId="0" borderId="0" xfId="0" applyNumberFormat="1" applyFont="1" applyFill="1" applyAlignment="1">
      <alignment vertical="center"/>
    </xf>
    <xf numFmtId="1" fontId="9" fillId="0" borderId="0" xfId="0" applyNumberFormat="1" applyFont="1" applyFill="1" applyAlignment="1">
      <alignment horizontal="center" vertical="center"/>
    </xf>
    <xf numFmtId="1" fontId="5" fillId="0" borderId="0" xfId="0" applyNumberFormat="1" applyFont="1" applyFill="1" applyAlignment="1">
      <alignment horizontal="center" vertical="center"/>
    </xf>
    <xf numFmtId="1" fontId="17" fillId="0" borderId="0" xfId="0" applyNumberFormat="1" applyFont="1" applyAlignment="1">
      <alignment vertical="center" wrapText="1"/>
    </xf>
    <xf numFmtId="1" fontId="16" fillId="0" borderId="0" xfId="1" applyNumberFormat="1" applyFont="1" applyFill="1" applyAlignment="1">
      <alignment horizontal="center"/>
    </xf>
    <xf numFmtId="1" fontId="8" fillId="0" borderId="40" xfId="0" applyNumberFormat="1" applyFont="1" applyFill="1" applyBorder="1" applyAlignment="1">
      <alignment horizontal="center" vertical="center"/>
    </xf>
    <xf numFmtId="1" fontId="8" fillId="0" borderId="61" xfId="0" applyNumberFormat="1" applyFont="1" applyFill="1" applyBorder="1" applyAlignment="1">
      <alignment horizontal="center" vertical="center"/>
    </xf>
    <xf numFmtId="1" fontId="8" fillId="0" borderId="59" xfId="0" applyNumberFormat="1" applyFont="1" applyFill="1" applyBorder="1" applyAlignment="1">
      <alignment horizontal="center" vertical="center"/>
    </xf>
    <xf numFmtId="1" fontId="8" fillId="0" borderId="48" xfId="0" applyNumberFormat="1" applyFont="1" applyFill="1" applyBorder="1" applyAlignment="1">
      <alignment horizontal="center" vertical="center"/>
    </xf>
    <xf numFmtId="1" fontId="9" fillId="0" borderId="20" xfId="0" applyNumberFormat="1" applyFont="1" applyFill="1" applyBorder="1" applyAlignment="1">
      <alignment horizontal="center" vertical="center"/>
    </xf>
    <xf numFmtId="0" fontId="24" fillId="0" borderId="11" xfId="0" applyFont="1" applyFill="1" applyBorder="1" applyAlignment="1" applyProtection="1">
      <alignment horizontal="center" vertical="center"/>
      <protection locked="0"/>
    </xf>
    <xf numFmtId="0" fontId="17" fillId="0" borderId="0" xfId="0" applyFont="1" applyFill="1" applyAlignment="1">
      <alignment vertical="center" wrapText="1"/>
    </xf>
    <xf numFmtId="1" fontId="17" fillId="0" borderId="0" xfId="0" applyNumberFormat="1" applyFont="1" applyFill="1" applyAlignment="1">
      <alignment vertical="center" wrapText="1"/>
    </xf>
    <xf numFmtId="0" fontId="6" fillId="2" borderId="39" xfId="0" applyFont="1" applyFill="1" applyBorder="1" applyAlignment="1">
      <alignment horizontal="center" vertical="center" wrapText="1"/>
    </xf>
    <xf numFmtId="0" fontId="6" fillId="0" borderId="64" xfId="0" applyFont="1" applyFill="1" applyBorder="1" applyAlignment="1">
      <alignment horizontal="center" vertical="center" wrapText="1"/>
    </xf>
    <xf numFmtId="0" fontId="6" fillId="0" borderId="65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166" fontId="26" fillId="0" borderId="46" xfId="0" applyNumberFormat="1" applyFont="1" applyFill="1" applyBorder="1" applyAlignment="1">
      <alignment horizontal="center" vertical="center"/>
    </xf>
    <xf numFmtId="1" fontId="9" fillId="0" borderId="3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wrapText="1"/>
    </xf>
    <xf numFmtId="0" fontId="5" fillId="0" borderId="0" xfId="0" applyFont="1" applyFill="1" applyBorder="1" applyAlignment="1">
      <alignment wrapText="1"/>
    </xf>
    <xf numFmtId="0" fontId="9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vertical="center"/>
    </xf>
    <xf numFmtId="1" fontId="9" fillId="0" borderId="0" xfId="0" applyNumberFormat="1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wrapText="1"/>
    </xf>
    <xf numFmtId="0" fontId="2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/>
    </xf>
    <xf numFmtId="0" fontId="6" fillId="0" borderId="0" xfId="0" applyFont="1" applyFill="1"/>
    <xf numFmtId="0" fontId="3" fillId="0" borderId="0" xfId="0" applyFont="1" applyFill="1"/>
    <xf numFmtId="0" fontId="7" fillId="0" borderId="0" xfId="0" applyFont="1" applyFill="1" applyAlignment="1">
      <alignment horizontal="center" vertical="top"/>
    </xf>
    <xf numFmtId="0" fontId="3" fillId="0" borderId="0" xfId="0" applyFont="1" applyFill="1" applyBorder="1"/>
    <xf numFmtId="0" fontId="3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left"/>
    </xf>
    <xf numFmtId="0" fontId="12" fillId="0" borderId="0" xfId="0" applyFont="1" applyFill="1"/>
    <xf numFmtId="0" fontId="7" fillId="0" borderId="0" xfId="0" applyFont="1" applyFill="1"/>
    <xf numFmtId="0" fontId="13" fillId="0" borderId="0" xfId="0" applyFont="1" applyFill="1"/>
    <xf numFmtId="0" fontId="7" fillId="0" borderId="0" xfId="0" applyFont="1" applyFill="1" applyBorder="1"/>
    <xf numFmtId="0" fontId="6" fillId="0" borderId="64" xfId="14" applyFont="1" applyFill="1" applyBorder="1" applyAlignment="1">
      <alignment horizontal="centerContinuous"/>
    </xf>
    <xf numFmtId="0" fontId="6" fillId="0" borderId="29" xfId="14" applyFont="1" applyFill="1" applyBorder="1" applyAlignment="1">
      <alignment horizontal="centerContinuous"/>
    </xf>
    <xf numFmtId="0" fontId="6" fillId="0" borderId="25" xfId="14" applyFont="1" applyFill="1" applyBorder="1" applyAlignment="1">
      <alignment horizontal="centerContinuous"/>
    </xf>
    <xf numFmtId="0" fontId="6" fillId="0" borderId="65" xfId="14" applyFont="1" applyFill="1" applyBorder="1" applyAlignment="1">
      <alignment horizontal="centerContinuous"/>
    </xf>
    <xf numFmtId="0" fontId="6" fillId="0" borderId="34" xfId="14" applyFont="1" applyFill="1" applyBorder="1" applyAlignment="1">
      <alignment horizontal="centerContinuous"/>
    </xf>
    <xf numFmtId="0" fontId="6" fillId="0" borderId="35" xfId="14" applyFont="1" applyFill="1" applyBorder="1" applyAlignment="1">
      <alignment horizontal="centerContinuous"/>
    </xf>
    <xf numFmtId="0" fontId="6" fillId="0" borderId="26" xfId="14" applyFont="1" applyFill="1" applyBorder="1" applyAlignment="1">
      <alignment horizontal="centerContinuous"/>
    </xf>
    <xf numFmtId="0" fontId="6" fillId="0" borderId="29" xfId="14" applyFont="1" applyFill="1" applyBorder="1" applyAlignment="1">
      <alignment horizontal="center"/>
    </xf>
    <xf numFmtId="0" fontId="8" fillId="0" borderId="0" xfId="0" applyFont="1" applyFill="1" applyAlignment="1">
      <alignment horizontal="left" vertical="center" wrapText="1"/>
    </xf>
    <xf numFmtId="1" fontId="9" fillId="0" borderId="5" xfId="0" applyNumberFormat="1" applyFont="1" applyFill="1" applyBorder="1" applyAlignment="1">
      <alignment horizontal="center" vertical="center"/>
    </xf>
    <xf numFmtId="1" fontId="9" fillId="0" borderId="27" xfId="0" applyNumberFormat="1" applyFont="1" applyFill="1" applyBorder="1" applyAlignment="1">
      <alignment horizontal="center" vertical="center"/>
    </xf>
    <xf numFmtId="1" fontId="9" fillId="0" borderId="19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 applyProtection="1">
      <alignment vertical="center" wrapText="1"/>
      <protection locked="0"/>
    </xf>
    <xf numFmtId="0" fontId="5" fillId="0" borderId="4" xfId="0" applyFont="1" applyFill="1" applyBorder="1" applyAlignment="1" applyProtection="1">
      <alignment horizontal="left" vertical="center" wrapText="1"/>
      <protection locked="0"/>
    </xf>
    <xf numFmtId="1" fontId="33" fillId="0" borderId="11" xfId="0" applyNumberFormat="1" applyFont="1" applyFill="1" applyBorder="1" applyAlignment="1">
      <alignment horizontal="center" vertical="center"/>
    </xf>
    <xf numFmtId="2" fontId="34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32" fillId="0" borderId="5" xfId="0" applyFont="1" applyFill="1" applyBorder="1" applyAlignment="1" applyProtection="1">
      <alignment horizontal="center" vertical="center"/>
      <protection locked="0"/>
    </xf>
    <xf numFmtId="0" fontId="33" fillId="0" borderId="53" xfId="0" applyFont="1" applyFill="1" applyBorder="1" applyAlignment="1" applyProtection="1">
      <alignment horizontal="center" vertical="center"/>
      <protection locked="0"/>
    </xf>
    <xf numFmtId="1" fontId="33" fillId="0" borderId="4" xfId="0" applyNumberFormat="1" applyFont="1" applyFill="1" applyBorder="1" applyAlignment="1">
      <alignment horizontal="center" vertical="center"/>
    </xf>
    <xf numFmtId="0" fontId="34" fillId="0" borderId="3" xfId="0" applyFont="1" applyFill="1" applyBorder="1" applyAlignment="1" applyProtection="1">
      <alignment horizontal="center" vertical="center"/>
      <protection locked="0"/>
    </xf>
    <xf numFmtId="0" fontId="32" fillId="0" borderId="3" xfId="0" applyFont="1" applyFill="1" applyBorder="1" applyAlignment="1" applyProtection="1">
      <alignment horizontal="center" vertical="center"/>
      <protection locked="0"/>
    </xf>
    <xf numFmtId="0" fontId="32" fillId="0" borderId="44" xfId="0" applyFont="1" applyFill="1" applyBorder="1" applyAlignment="1" applyProtection="1">
      <alignment horizontal="center" vertical="center"/>
      <protection locked="0"/>
    </xf>
    <xf numFmtId="0" fontId="34" fillId="0" borderId="5" xfId="0" applyFont="1" applyFill="1" applyBorder="1" applyAlignment="1" applyProtection="1">
      <alignment horizontal="center" vertical="center"/>
      <protection locked="0"/>
    </xf>
    <xf numFmtId="0" fontId="20" fillId="0" borderId="53" xfId="0" applyFont="1" applyFill="1" applyBorder="1" applyAlignment="1" applyProtection="1">
      <alignment horizontal="center" vertical="center"/>
      <protection locked="0"/>
    </xf>
    <xf numFmtId="0" fontId="33" fillId="0" borderId="60" xfId="0" applyFont="1" applyFill="1" applyBorder="1" applyAlignment="1">
      <alignment horizontal="center" vertical="center"/>
    </xf>
    <xf numFmtId="1" fontId="33" fillId="0" borderId="9" xfId="0" applyNumberFormat="1" applyFont="1" applyFill="1" applyBorder="1" applyAlignment="1">
      <alignment horizontal="center" vertical="center"/>
    </xf>
    <xf numFmtId="2" fontId="34" fillId="0" borderId="57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58" xfId="0" applyFont="1" applyFill="1" applyBorder="1" applyAlignment="1" applyProtection="1">
      <alignment horizontal="center" vertical="center"/>
      <protection locked="0"/>
    </xf>
    <xf numFmtId="0" fontId="20" fillId="0" borderId="61" xfId="0" applyFont="1" applyFill="1" applyBorder="1" applyAlignment="1">
      <alignment horizontal="center" vertical="center"/>
    </xf>
    <xf numFmtId="0" fontId="20" fillId="0" borderId="59" xfId="0" applyFont="1" applyFill="1" applyBorder="1" applyAlignment="1">
      <alignment horizontal="center" vertical="center"/>
    </xf>
    <xf numFmtId="1" fontId="20" fillId="0" borderId="37" xfId="0" applyNumberFormat="1" applyFont="1" applyFill="1" applyBorder="1" applyAlignment="1">
      <alignment horizontal="center" vertical="center"/>
    </xf>
    <xf numFmtId="1" fontId="20" fillId="0" borderId="61" xfId="0" applyNumberFormat="1" applyFont="1" applyFill="1" applyBorder="1" applyAlignment="1">
      <alignment horizontal="center" vertical="center"/>
    </xf>
    <xf numFmtId="1" fontId="20" fillId="0" borderId="59" xfId="0" applyNumberFormat="1" applyFont="1" applyFill="1" applyBorder="1" applyAlignment="1">
      <alignment horizontal="center" vertical="center"/>
    </xf>
    <xf numFmtId="1" fontId="20" fillId="0" borderId="41" xfId="0" applyNumberFormat="1" applyFont="1" applyFill="1" applyBorder="1" applyAlignment="1">
      <alignment horizontal="center" vertical="center"/>
    </xf>
    <xf numFmtId="1" fontId="8" fillId="0" borderId="38" xfId="0" applyNumberFormat="1" applyFont="1" applyFill="1" applyBorder="1" applyAlignment="1">
      <alignment horizontal="center" vertical="center"/>
    </xf>
    <xf numFmtId="0" fontId="5" fillId="0" borderId="11" xfId="0" applyFont="1" applyFill="1" applyBorder="1" applyAlignment="1" applyProtection="1">
      <alignment horizontal="center" vertical="center" wrapText="1"/>
      <protection locked="0"/>
    </xf>
    <xf numFmtId="0" fontId="5" fillId="0" borderId="19" xfId="0" applyFont="1" applyFill="1" applyBorder="1" applyAlignment="1" applyProtection="1">
      <alignment horizontal="center" vertical="center" wrapText="1"/>
      <protection locked="0"/>
    </xf>
    <xf numFmtId="0" fontId="8" fillId="0" borderId="58" xfId="0" applyFont="1" applyFill="1" applyBorder="1" applyAlignment="1" applyProtection="1">
      <alignment horizontal="center" vertical="center" wrapText="1"/>
      <protection locked="0"/>
    </xf>
    <xf numFmtId="1" fontId="8" fillId="0" borderId="11" xfId="0" applyNumberFormat="1" applyFont="1" applyFill="1" applyBorder="1" applyAlignment="1">
      <alignment horizontal="center" vertical="center"/>
    </xf>
    <xf numFmtId="2" fontId="5" fillId="0" borderId="42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4" xfId="0" applyFont="1" applyFill="1" applyBorder="1" applyAlignment="1" applyProtection="1">
      <alignment horizontal="center" vertical="center" wrapText="1"/>
      <protection locked="0"/>
    </xf>
    <xf numFmtId="0" fontId="5" fillId="0" borderId="5" xfId="0" applyFont="1" applyFill="1" applyBorder="1" applyAlignment="1" applyProtection="1">
      <alignment horizontal="center" vertical="center" wrapText="1"/>
      <protection locked="0"/>
    </xf>
    <xf numFmtId="0" fontId="8" fillId="0" borderId="53" xfId="0" applyFont="1" applyFill="1" applyBorder="1" applyAlignment="1" applyProtection="1">
      <alignment horizontal="center" vertical="center" wrapText="1"/>
      <protection locked="0"/>
    </xf>
    <xf numFmtId="1" fontId="5" fillId="0" borderId="3" xfId="0" applyNumberFormat="1" applyFont="1" applyFill="1" applyBorder="1" applyAlignment="1">
      <alignment horizontal="center" vertical="center"/>
    </xf>
    <xf numFmtId="1" fontId="8" fillId="0" borderId="9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 applyProtection="1">
      <alignment horizontal="center" vertical="center"/>
      <protection locked="0"/>
    </xf>
    <xf numFmtId="0" fontId="5" fillId="0" borderId="44" xfId="0" applyFont="1" applyFill="1" applyBorder="1" applyAlignment="1" applyProtection="1">
      <alignment horizontal="center" vertical="center"/>
      <protection locked="0"/>
    </xf>
    <xf numFmtId="0" fontId="5" fillId="0" borderId="3" xfId="0" applyFont="1" applyFill="1" applyBorder="1" applyAlignment="1" applyProtection="1">
      <alignment horizontal="center" vertical="center" wrapText="1"/>
      <protection locked="0"/>
    </xf>
    <xf numFmtId="0" fontId="5" fillId="0" borderId="44" xfId="0" applyFont="1" applyFill="1" applyBorder="1" applyAlignment="1" applyProtection="1">
      <alignment horizontal="center" vertical="center" wrapText="1"/>
      <protection locked="0"/>
    </xf>
    <xf numFmtId="0" fontId="5" fillId="0" borderId="9" xfId="0" applyFont="1" applyFill="1" applyBorder="1" applyAlignment="1" applyProtection="1">
      <alignment horizontal="center" vertical="center" wrapText="1"/>
      <protection locked="0"/>
    </xf>
    <xf numFmtId="0" fontId="5" fillId="0" borderId="21" xfId="0" applyFont="1" applyFill="1" applyBorder="1" applyAlignment="1" applyProtection="1">
      <alignment horizontal="center" vertical="center" wrapText="1"/>
      <protection locked="0"/>
    </xf>
    <xf numFmtId="0" fontId="5" fillId="0" borderId="22" xfId="0" applyFont="1" applyFill="1" applyBorder="1" applyAlignment="1" applyProtection="1">
      <alignment horizontal="center" vertical="center" wrapText="1"/>
      <protection locked="0"/>
    </xf>
    <xf numFmtId="0" fontId="5" fillId="0" borderId="43" xfId="0" applyFont="1" applyFill="1" applyBorder="1" applyAlignment="1" applyProtection="1">
      <alignment horizontal="center" vertical="center" wrapText="1"/>
      <protection locked="0"/>
    </xf>
    <xf numFmtId="0" fontId="5" fillId="0" borderId="9" xfId="0" applyNumberFormat="1" applyFont="1" applyFill="1" applyBorder="1" applyAlignment="1" applyProtection="1">
      <alignment horizontal="center" vertical="center"/>
      <protection locked="0"/>
    </xf>
    <xf numFmtId="0" fontId="5" fillId="0" borderId="9" xfId="0" applyFont="1" applyFill="1" applyBorder="1" applyAlignment="1" applyProtection="1">
      <alignment horizontal="center" vertical="center"/>
      <protection locked="0"/>
    </xf>
    <xf numFmtId="0" fontId="5" fillId="0" borderId="9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0" fontId="8" fillId="0" borderId="60" xfId="0" applyFont="1" applyFill="1" applyBorder="1" applyAlignment="1" applyProtection="1">
      <alignment horizontal="center" vertical="center"/>
      <protection locked="0"/>
    </xf>
    <xf numFmtId="1" fontId="5" fillId="0" borderId="22" xfId="0" applyNumberFormat="1" applyFont="1" applyFill="1" applyBorder="1" applyAlignment="1">
      <alignment horizontal="center" vertical="center"/>
    </xf>
    <xf numFmtId="0" fontId="5" fillId="0" borderId="22" xfId="0" applyFont="1" applyFill="1" applyBorder="1" applyAlignment="1">
      <alignment horizontal="center" vertical="center"/>
    </xf>
    <xf numFmtId="0" fontId="5" fillId="0" borderId="43" xfId="0" applyFont="1" applyFill="1" applyBorder="1" applyAlignment="1">
      <alignment horizontal="center" vertical="center"/>
    </xf>
    <xf numFmtId="0" fontId="5" fillId="0" borderId="4" xfId="0" applyFont="1" applyFill="1" applyBorder="1" applyAlignment="1" applyProtection="1">
      <alignment horizontal="center" vertical="center"/>
      <protection locked="0"/>
    </xf>
    <xf numFmtId="0" fontId="5" fillId="0" borderId="5" xfId="0" applyFont="1" applyFill="1" applyBorder="1" applyAlignment="1" applyProtection="1">
      <alignment horizontal="center" vertical="center"/>
      <protection locked="0"/>
    </xf>
    <xf numFmtId="0" fontId="8" fillId="0" borderId="53" xfId="0" applyFont="1" applyFill="1" applyBorder="1" applyAlignment="1" applyProtection="1">
      <alignment horizontal="center" vertical="center"/>
      <protection locked="0"/>
    </xf>
    <xf numFmtId="1" fontId="8" fillId="0" borderId="4" xfId="0" applyNumberFormat="1" applyFont="1" applyFill="1" applyBorder="1" applyAlignment="1">
      <alignment horizontal="center" vertical="center"/>
    </xf>
    <xf numFmtId="0" fontId="5" fillId="0" borderId="4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Fill="1" applyBorder="1" applyAlignment="1">
      <alignment horizontal="center" vertical="center"/>
    </xf>
    <xf numFmtId="0" fontId="5" fillId="0" borderId="44" xfId="0" applyFont="1" applyFill="1" applyBorder="1" applyAlignment="1">
      <alignment horizontal="center" vertical="center"/>
    </xf>
    <xf numFmtId="1" fontId="5" fillId="0" borderId="43" xfId="0" applyNumberFormat="1" applyFont="1" applyFill="1" applyBorder="1" applyAlignment="1">
      <alignment horizontal="center" vertical="center"/>
    </xf>
    <xf numFmtId="165" fontId="5" fillId="0" borderId="44" xfId="0" applyNumberFormat="1" applyFont="1" applyFill="1" applyBorder="1" applyAlignment="1">
      <alignment horizontal="center" vertical="center"/>
    </xf>
    <xf numFmtId="1" fontId="5" fillId="0" borderId="44" xfId="0" applyNumberFormat="1" applyFont="1" applyFill="1" applyBorder="1" applyAlignment="1">
      <alignment horizontal="center" vertical="center"/>
    </xf>
    <xf numFmtId="2" fontId="5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66" xfId="0" applyFont="1" applyFill="1" applyBorder="1" applyAlignment="1" applyProtection="1">
      <alignment horizontal="center" vertical="center" wrapText="1"/>
      <protection locked="0"/>
    </xf>
    <xf numFmtId="1" fontId="8" fillId="0" borderId="1" xfId="0" applyNumberFormat="1" applyFont="1" applyFill="1" applyBorder="1" applyAlignment="1">
      <alignment horizontal="center" vertical="center"/>
    </xf>
    <xf numFmtId="0" fontId="8" fillId="0" borderId="60" xfId="0" applyFont="1" applyFill="1" applyBorder="1" applyAlignment="1" applyProtection="1">
      <alignment horizontal="center" vertical="center" wrapText="1"/>
      <protection locked="0"/>
    </xf>
    <xf numFmtId="0" fontId="5" fillId="0" borderId="6" xfId="0" applyFont="1" applyFill="1" applyBorder="1" applyAlignment="1" applyProtection="1">
      <alignment horizontal="center" vertical="center"/>
      <protection locked="0"/>
    </xf>
    <xf numFmtId="0" fontId="8" fillId="0" borderId="61" xfId="0" applyFont="1" applyFill="1" applyBorder="1" applyAlignment="1">
      <alignment horizontal="center" vertical="center"/>
    </xf>
    <xf numFmtId="0" fontId="8" fillId="0" borderId="9" xfId="0" applyFont="1" applyFill="1" applyBorder="1" applyAlignment="1" applyProtection="1">
      <alignment horizontal="center" vertical="center" wrapText="1"/>
      <protection locked="0"/>
    </xf>
    <xf numFmtId="0" fontId="36" fillId="0" borderId="40" xfId="0" applyFont="1" applyFill="1" applyBorder="1" applyAlignment="1">
      <alignment horizontal="center" vertical="center"/>
    </xf>
    <xf numFmtId="0" fontId="36" fillId="0" borderId="59" xfId="0" applyFont="1" applyFill="1" applyBorder="1" applyAlignment="1">
      <alignment horizontal="center" vertical="center"/>
    </xf>
    <xf numFmtId="9" fontId="36" fillId="0" borderId="48" xfId="12" applyFont="1" applyFill="1" applyBorder="1" applyAlignment="1">
      <alignment horizontal="center" vertical="center"/>
    </xf>
    <xf numFmtId="0" fontId="36" fillId="0" borderId="61" xfId="0" applyFont="1" applyFill="1" applyBorder="1" applyAlignment="1">
      <alignment horizontal="center" vertical="center"/>
    </xf>
    <xf numFmtId="0" fontId="36" fillId="0" borderId="41" xfId="0" applyFont="1" applyFill="1" applyBorder="1" applyAlignment="1">
      <alignment horizontal="center" vertical="center"/>
    </xf>
    <xf numFmtId="0" fontId="8" fillId="0" borderId="55" xfId="0" applyFont="1" applyFill="1" applyBorder="1" applyAlignment="1">
      <alignment horizontal="right" vertical="center" wrapText="1"/>
    </xf>
    <xf numFmtId="0" fontId="17" fillId="0" borderId="4" xfId="0" applyFont="1" applyFill="1" applyBorder="1" applyAlignment="1">
      <alignment horizontal="center" vertical="center"/>
    </xf>
    <xf numFmtId="0" fontId="17" fillId="9" borderId="4" xfId="0" applyFont="1" applyFill="1" applyBorder="1" applyAlignment="1">
      <alignment horizontal="center" vertical="center"/>
    </xf>
    <xf numFmtId="0" fontId="17" fillId="8" borderId="4" xfId="0" applyFont="1" applyFill="1" applyBorder="1" applyAlignment="1">
      <alignment horizontal="center" vertical="center"/>
    </xf>
    <xf numFmtId="0" fontId="17" fillId="0" borderId="0" xfId="0" applyFont="1" applyFill="1" applyAlignment="1">
      <alignment horizontal="center" vertical="center"/>
    </xf>
    <xf numFmtId="0" fontId="17" fillId="10" borderId="4" xfId="0" applyFont="1" applyFill="1" applyBorder="1" applyAlignment="1">
      <alignment horizontal="center" vertical="center"/>
    </xf>
    <xf numFmtId="0" fontId="14" fillId="0" borderId="0" xfId="1" applyFont="1" applyFill="1" applyAlignment="1"/>
    <xf numFmtId="0" fontId="16" fillId="0" borderId="0" xfId="1" applyFont="1" applyFill="1" applyAlignment="1"/>
    <xf numFmtId="0" fontId="5" fillId="0" borderId="5" xfId="0" applyFont="1" applyFill="1" applyBorder="1" applyAlignment="1">
      <alignment horizontal="center" wrapText="1"/>
    </xf>
    <xf numFmtId="1" fontId="9" fillId="0" borderId="28" xfId="0" applyNumberFormat="1" applyFont="1" applyFill="1" applyBorder="1" applyAlignment="1">
      <alignment horizontal="center" vertical="center"/>
    </xf>
    <xf numFmtId="1" fontId="20" fillId="0" borderId="48" xfId="0" applyNumberFormat="1" applyFont="1" applyFill="1" applyBorder="1" applyAlignment="1">
      <alignment horizontal="center" vertical="center"/>
    </xf>
    <xf numFmtId="1" fontId="32" fillId="3" borderId="4" xfId="0" applyNumberFormat="1" applyFont="1" applyFill="1" applyBorder="1" applyAlignment="1" applyProtection="1">
      <alignment horizontal="center" vertical="center"/>
      <protection locked="0"/>
    </xf>
    <xf numFmtId="1" fontId="32" fillId="3" borderId="5" xfId="0" applyNumberFormat="1" applyFont="1" applyFill="1" applyBorder="1" applyAlignment="1" applyProtection="1">
      <alignment horizontal="center" vertical="center"/>
      <protection locked="0"/>
    </xf>
    <xf numFmtId="1" fontId="34" fillId="3" borderId="4" xfId="0" applyNumberFormat="1" applyFont="1" applyFill="1" applyBorder="1" applyAlignment="1" applyProtection="1">
      <alignment horizontal="center" vertical="center"/>
      <protection locked="0"/>
    </xf>
    <xf numFmtId="1" fontId="34" fillId="3" borderId="5" xfId="0" applyNumberFormat="1" applyFont="1" applyFill="1" applyBorder="1" applyAlignment="1" applyProtection="1">
      <alignment horizontal="center" vertical="center"/>
      <protection locked="0"/>
    </xf>
    <xf numFmtId="1" fontId="34" fillId="3" borderId="11" xfId="0" applyNumberFormat="1" applyFont="1" applyFill="1" applyBorder="1" applyAlignment="1" applyProtection="1">
      <alignment horizontal="center" vertical="center"/>
      <protection locked="0"/>
    </xf>
    <xf numFmtId="1" fontId="34" fillId="3" borderId="19" xfId="0" applyNumberFormat="1" applyFont="1" applyFill="1" applyBorder="1" applyAlignment="1" applyProtection="1">
      <alignment horizontal="center" vertical="center"/>
      <protection locked="0"/>
    </xf>
    <xf numFmtId="0" fontId="5" fillId="3" borderId="11" xfId="0" applyFont="1" applyFill="1" applyBorder="1" applyAlignment="1" applyProtection="1">
      <alignment horizontal="center" vertical="center" wrapText="1"/>
      <protection locked="0"/>
    </xf>
    <xf numFmtId="0" fontId="5" fillId="3" borderId="4" xfId="0" applyFont="1" applyFill="1" applyBorder="1" applyAlignment="1" applyProtection="1">
      <alignment horizontal="center" vertical="center" wrapText="1"/>
      <protection locked="0"/>
    </xf>
    <xf numFmtId="0" fontId="5" fillId="3" borderId="5" xfId="0" applyFont="1" applyFill="1" applyBorder="1" applyAlignment="1" applyProtection="1">
      <alignment horizontal="center" vertical="center" wrapText="1"/>
      <protection locked="0"/>
    </xf>
    <xf numFmtId="1" fontId="5" fillId="3" borderId="9" xfId="0" applyNumberFormat="1" applyFont="1" applyFill="1" applyBorder="1" applyAlignment="1">
      <alignment horizontal="center" vertical="center"/>
    </xf>
    <xf numFmtId="1" fontId="5" fillId="3" borderId="21" xfId="0" applyNumberFormat="1" applyFont="1" applyFill="1" applyBorder="1" applyAlignment="1">
      <alignment horizontal="center" vertical="center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1" fontId="5" fillId="3" borderId="5" xfId="0" applyNumberFormat="1" applyFont="1" applyFill="1" applyBorder="1" applyAlignment="1" applyProtection="1">
      <alignment horizontal="center" vertical="center"/>
      <protection locked="0"/>
    </xf>
    <xf numFmtId="1" fontId="5" fillId="3" borderId="4" xfId="0" applyNumberFormat="1" applyFont="1" applyFill="1" applyBorder="1" applyAlignment="1">
      <alignment horizontal="center" vertical="center"/>
    </xf>
    <xf numFmtId="1" fontId="5" fillId="3" borderId="5" xfId="0" applyNumberFormat="1" applyFont="1" applyFill="1" applyBorder="1" applyAlignment="1">
      <alignment horizontal="center" vertical="center"/>
    </xf>
    <xf numFmtId="1" fontId="5" fillId="3" borderId="1" xfId="0" applyNumberFormat="1" applyFont="1" applyFill="1" applyBorder="1" applyAlignment="1">
      <alignment horizontal="center" vertical="center"/>
    </xf>
    <xf numFmtId="1" fontId="5" fillId="3" borderId="27" xfId="0" applyNumberFormat="1" applyFont="1" applyFill="1" applyBorder="1" applyAlignment="1">
      <alignment horizontal="center" vertical="center"/>
    </xf>
    <xf numFmtId="1" fontId="32" fillId="5" borderId="3" xfId="0" applyNumberFormat="1" applyFont="1" applyFill="1" applyBorder="1" applyAlignment="1">
      <alignment horizontal="center" vertical="center"/>
    </xf>
    <xf numFmtId="1" fontId="32" fillId="5" borderId="22" xfId="0" applyNumberFormat="1" applyFont="1" applyFill="1" applyBorder="1" applyAlignment="1">
      <alignment horizontal="center" vertical="center"/>
    </xf>
    <xf numFmtId="1" fontId="34" fillId="5" borderId="20" xfId="0" applyNumberFormat="1" applyFont="1" applyFill="1" applyBorder="1" applyAlignment="1">
      <alignment horizontal="center" vertical="center"/>
    </xf>
    <xf numFmtId="1" fontId="5" fillId="5" borderId="20" xfId="0" applyNumberFormat="1" applyFont="1" applyFill="1" applyBorder="1" applyAlignment="1">
      <alignment horizontal="center" vertical="center"/>
    </xf>
    <xf numFmtId="1" fontId="5" fillId="5" borderId="3" xfId="0" applyNumberFormat="1" applyFont="1" applyFill="1" applyBorder="1" applyAlignment="1">
      <alignment horizontal="center" vertical="center"/>
    </xf>
    <xf numFmtId="1" fontId="5" fillId="5" borderId="22" xfId="0" applyNumberFormat="1" applyFont="1" applyFill="1" applyBorder="1" applyAlignment="1">
      <alignment horizontal="center" vertical="center"/>
    </xf>
    <xf numFmtId="1" fontId="5" fillId="5" borderId="28" xfId="0" applyNumberFormat="1" applyFont="1" applyFill="1" applyBorder="1" applyAlignment="1">
      <alignment horizontal="center" vertical="center"/>
    </xf>
    <xf numFmtId="0" fontId="3" fillId="0" borderId="0" xfId="13" applyFont="1" applyFill="1" applyAlignment="1">
      <alignment wrapText="1"/>
    </xf>
    <xf numFmtId="0" fontId="38" fillId="0" borderId="0" xfId="13" applyFont="1" applyFill="1" applyAlignment="1">
      <alignment vertical="center"/>
    </xf>
    <xf numFmtId="0" fontId="6" fillId="0" borderId="0" xfId="13" applyFont="1" applyFill="1"/>
    <xf numFmtId="0" fontId="6" fillId="0" borderId="0" xfId="13" applyFont="1" applyFill="1" applyAlignment="1">
      <alignment horizontal="left" wrapText="1"/>
    </xf>
    <xf numFmtId="0" fontId="6" fillId="0" borderId="0" xfId="13" applyFont="1" applyFill="1" applyBorder="1" applyAlignment="1">
      <alignment wrapText="1"/>
    </xf>
    <xf numFmtId="0" fontId="3" fillId="0" borderId="0" xfId="13" applyFont="1" applyFill="1" applyBorder="1" applyAlignment="1">
      <alignment wrapText="1"/>
    </xf>
    <xf numFmtId="0" fontId="39" fillId="0" borderId="0" xfId="13" applyFont="1" applyFill="1" applyBorder="1" applyAlignment="1">
      <alignment horizontal="center" vertical="top" wrapText="1"/>
    </xf>
    <xf numFmtId="0" fontId="3" fillId="0" borderId="0" xfId="13" applyFont="1" applyFill="1" applyAlignment="1">
      <alignment vertical="center" wrapText="1"/>
    </xf>
    <xf numFmtId="0" fontId="3" fillId="0" borderId="0" xfId="13" applyFont="1" applyFill="1" applyBorder="1" applyAlignment="1">
      <alignment vertical="top" wrapText="1"/>
    </xf>
    <xf numFmtId="0" fontId="6" fillId="0" borderId="34" xfId="14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wrapText="1"/>
    </xf>
    <xf numFmtId="0" fontId="5" fillId="0" borderId="5" xfId="0" applyFont="1" applyFill="1" applyBorder="1" applyAlignment="1">
      <alignment wrapText="1"/>
    </xf>
    <xf numFmtId="0" fontId="20" fillId="0" borderId="40" xfId="0" applyFont="1" applyFill="1" applyBorder="1" applyAlignment="1">
      <alignment horizontal="center" vertical="center"/>
    </xf>
    <xf numFmtId="0" fontId="8" fillId="0" borderId="40" xfId="0" applyFont="1" applyFill="1" applyBorder="1" applyAlignment="1">
      <alignment horizontal="center" vertical="center"/>
    </xf>
    <xf numFmtId="0" fontId="7" fillId="0" borderId="27" xfId="0" applyFont="1" applyFill="1" applyBorder="1" applyAlignment="1">
      <alignment horizontal="center" vertical="center"/>
    </xf>
    <xf numFmtId="0" fontId="16" fillId="0" borderId="0" xfId="1" applyFont="1" applyFill="1" applyBorder="1" applyAlignment="1">
      <alignment horizontal="left"/>
    </xf>
    <xf numFmtId="0" fontId="6" fillId="2" borderId="39" xfId="0" applyFont="1" applyFill="1" applyBorder="1" applyAlignment="1">
      <alignment horizontal="center" vertical="center" wrapText="1"/>
    </xf>
    <xf numFmtId="0" fontId="6" fillId="0" borderId="64" xfId="0" applyFont="1" applyFill="1" applyBorder="1" applyAlignment="1">
      <alignment horizontal="center" vertical="center" wrapText="1"/>
    </xf>
    <xf numFmtId="0" fontId="6" fillId="0" borderId="65" xfId="0" applyFont="1" applyFill="1" applyBorder="1" applyAlignment="1">
      <alignment horizontal="center" vertical="center" wrapText="1"/>
    </xf>
    <xf numFmtId="0" fontId="20" fillId="0" borderId="40" xfId="0" applyFont="1" applyFill="1" applyBorder="1" applyAlignment="1">
      <alignment horizontal="center" vertical="center"/>
    </xf>
    <xf numFmtId="0" fontId="36" fillId="0" borderId="38" xfId="0" applyFont="1" applyFill="1" applyBorder="1" applyAlignment="1">
      <alignment horizontal="center" vertical="center"/>
    </xf>
    <xf numFmtId="1" fontId="5" fillId="11" borderId="49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2" xfId="0" applyFont="1" applyFill="1" applyBorder="1" applyAlignment="1" applyProtection="1">
      <alignment horizontal="center" vertical="center" wrapText="1"/>
      <protection locked="0"/>
    </xf>
    <xf numFmtId="0" fontId="5" fillId="3" borderId="19" xfId="0" applyFont="1" applyFill="1" applyBorder="1" applyAlignment="1" applyProtection="1">
      <alignment horizontal="center" vertical="center" wrapText="1"/>
      <protection locked="0"/>
    </xf>
    <xf numFmtId="0" fontId="5" fillId="0" borderId="47" xfId="0" applyFont="1" applyFill="1" applyBorder="1" applyAlignment="1" applyProtection="1">
      <alignment horizontal="center" vertical="center" wrapText="1"/>
      <protection locked="0"/>
    </xf>
    <xf numFmtId="0" fontId="5" fillId="3" borderId="9" xfId="0" applyFont="1" applyFill="1" applyBorder="1" applyAlignment="1" applyProtection="1">
      <alignment horizontal="center" vertical="center" wrapText="1"/>
      <protection locked="0"/>
    </xf>
    <xf numFmtId="0" fontId="5" fillId="3" borderId="21" xfId="0" applyFont="1" applyFill="1" applyBorder="1" applyAlignment="1" applyProtection="1">
      <alignment horizontal="center" vertical="center" wrapText="1"/>
      <protection locked="0"/>
    </xf>
    <xf numFmtId="2" fontId="5" fillId="0" borderId="79" xfId="0" applyNumberFormat="1" applyFont="1" applyFill="1" applyBorder="1" applyAlignment="1" applyProtection="1">
      <alignment horizontal="center" vertical="center" wrapText="1"/>
      <protection locked="0"/>
    </xf>
    <xf numFmtId="1" fontId="5" fillId="3" borderId="11" xfId="0" applyNumberFormat="1" applyFont="1" applyFill="1" applyBorder="1" applyAlignment="1">
      <alignment horizontal="center" vertical="center"/>
    </xf>
    <xf numFmtId="1" fontId="5" fillId="3" borderId="19" xfId="0" applyNumberFormat="1" applyFont="1" applyFill="1" applyBorder="1" applyAlignment="1">
      <alignment horizontal="center" vertical="center"/>
    </xf>
    <xf numFmtId="1" fontId="5" fillId="0" borderId="69" xfId="0" applyNumberFormat="1" applyFont="1" applyFill="1" applyBorder="1" applyAlignment="1">
      <alignment horizontal="center" vertical="center"/>
    </xf>
    <xf numFmtId="0" fontId="5" fillId="0" borderId="7" xfId="0" applyFont="1" applyFill="1" applyBorder="1" applyAlignment="1" applyProtection="1">
      <alignment horizontal="center" vertical="center"/>
      <protection locked="0"/>
    </xf>
    <xf numFmtId="0" fontId="5" fillId="0" borderId="8" xfId="0" applyFont="1" applyFill="1" applyBorder="1" applyAlignment="1" applyProtection="1">
      <alignment horizontal="left" vertical="center" wrapText="1"/>
      <protection locked="0"/>
    </xf>
    <xf numFmtId="0" fontId="5" fillId="0" borderId="8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8" fillId="0" borderId="52" xfId="0" applyFont="1" applyFill="1" applyBorder="1" applyAlignment="1" applyProtection="1">
      <alignment horizontal="center" vertical="center" wrapText="1"/>
      <protection locked="0"/>
    </xf>
    <xf numFmtId="1" fontId="5" fillId="5" borderId="16" xfId="0" applyNumberFormat="1" applyFont="1" applyFill="1" applyBorder="1" applyAlignment="1">
      <alignment horizontal="center" vertical="center"/>
    </xf>
    <xf numFmtId="1" fontId="8" fillId="0" borderId="8" xfId="0" applyNumberFormat="1" applyFont="1" applyFill="1" applyBorder="1" applyAlignment="1">
      <alignment horizontal="center" vertical="center"/>
    </xf>
    <xf numFmtId="1" fontId="5" fillId="3" borderId="8" xfId="0" applyNumberFormat="1" applyFont="1" applyFill="1" applyBorder="1" applyAlignment="1">
      <alignment horizontal="center" vertical="center"/>
    </xf>
    <xf numFmtId="1" fontId="5" fillId="3" borderId="17" xfId="0" applyNumberFormat="1" applyFont="1" applyFill="1" applyBorder="1" applyAlignment="1">
      <alignment horizontal="center" vertical="center"/>
    </xf>
    <xf numFmtId="1" fontId="5" fillId="0" borderId="16" xfId="0" applyNumberFormat="1" applyFont="1" applyFill="1" applyBorder="1" applyAlignment="1">
      <alignment horizontal="center" vertical="center"/>
    </xf>
    <xf numFmtId="1" fontId="5" fillId="0" borderId="30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 applyProtection="1">
      <alignment horizontal="center" vertical="center"/>
      <protection locked="0"/>
    </xf>
    <xf numFmtId="0" fontId="8" fillId="0" borderId="1" xfId="0" applyFont="1" applyFill="1" applyBorder="1" applyAlignment="1" applyProtection="1">
      <alignment horizontal="left" vertical="center" wrapText="1"/>
      <protection locked="0"/>
    </xf>
    <xf numFmtId="0" fontId="8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7" xfId="0" applyFont="1" applyFill="1" applyBorder="1" applyAlignment="1">
      <alignment horizontal="center" vertical="center"/>
    </xf>
    <xf numFmtId="1" fontId="5" fillId="0" borderId="28" xfId="0" applyNumberFormat="1" applyFont="1" applyFill="1" applyBorder="1" applyAlignment="1">
      <alignment horizontal="center" vertical="center"/>
    </xf>
    <xf numFmtId="1" fontId="5" fillId="0" borderId="45" xfId="0" applyNumberFormat="1" applyFont="1" applyFill="1" applyBorder="1" applyAlignment="1">
      <alignment horizontal="center" vertical="center"/>
    </xf>
    <xf numFmtId="0" fontId="5" fillId="0" borderId="22" xfId="0" applyFont="1" applyFill="1" applyBorder="1" applyAlignment="1" applyProtection="1">
      <alignment horizontal="center" vertical="center"/>
      <protection locked="0"/>
    </xf>
    <xf numFmtId="0" fontId="5" fillId="0" borderId="43" xfId="0" applyFont="1" applyFill="1" applyBorder="1" applyAlignment="1" applyProtection="1">
      <alignment horizontal="center" vertical="center"/>
      <protection locked="0"/>
    </xf>
    <xf numFmtId="0" fontId="20" fillId="0" borderId="36" xfId="0" applyFont="1" applyFill="1" applyBorder="1" applyAlignment="1">
      <alignment horizontal="center" vertical="center"/>
    </xf>
    <xf numFmtId="2" fontId="32" fillId="0" borderId="79" xfId="0" applyNumberFormat="1" applyFont="1" applyFill="1" applyBorder="1" applyAlignment="1" applyProtection="1">
      <alignment horizontal="center" vertical="center" wrapText="1"/>
      <protection locked="0"/>
    </xf>
    <xf numFmtId="0" fontId="32" fillId="0" borderId="18" xfId="0" applyFont="1" applyFill="1" applyBorder="1" applyAlignment="1" applyProtection="1">
      <alignment horizontal="center" vertical="center"/>
      <protection locked="0"/>
    </xf>
    <xf numFmtId="0" fontId="33" fillId="0" borderId="81" xfId="0" applyFont="1" applyFill="1" applyBorder="1" applyAlignment="1" applyProtection="1">
      <alignment horizontal="center" vertical="center"/>
      <protection locked="0"/>
    </xf>
    <xf numFmtId="1" fontId="32" fillId="5" borderId="69" xfId="0" applyNumberFormat="1" applyFont="1" applyFill="1" applyBorder="1" applyAlignment="1">
      <alignment horizontal="center" vertical="center"/>
    </xf>
    <xf numFmtId="1" fontId="33" fillId="0" borderId="12" xfId="0" applyNumberFormat="1" applyFont="1" applyFill="1" applyBorder="1" applyAlignment="1">
      <alignment horizontal="center" vertical="center"/>
    </xf>
    <xf numFmtId="1" fontId="32" fillId="3" borderId="12" xfId="0" applyNumberFormat="1" applyFont="1" applyFill="1" applyBorder="1" applyAlignment="1" applyProtection="1">
      <alignment horizontal="center" vertical="center"/>
      <protection locked="0"/>
    </xf>
    <xf numFmtId="1" fontId="32" fillId="3" borderId="18" xfId="0" applyNumberFormat="1" applyFont="1" applyFill="1" applyBorder="1" applyAlignment="1" applyProtection="1">
      <alignment horizontal="center" vertical="center"/>
      <protection locked="0"/>
    </xf>
    <xf numFmtId="0" fontId="32" fillId="0" borderId="69" xfId="0" applyFont="1" applyFill="1" applyBorder="1" applyAlignment="1" applyProtection="1">
      <alignment horizontal="center" vertical="center"/>
      <protection locked="0"/>
    </xf>
    <xf numFmtId="1" fontId="32" fillId="11" borderId="7" xfId="0" applyNumberFormat="1" applyFont="1" applyFill="1" applyBorder="1" applyAlignment="1" applyProtection="1">
      <alignment horizontal="center" vertical="center"/>
      <protection locked="0"/>
    </xf>
    <xf numFmtId="1" fontId="32" fillId="11" borderId="55" xfId="0" applyNumberFormat="1" applyFont="1" applyFill="1" applyBorder="1" applyAlignment="1" applyProtection="1">
      <alignment horizontal="center" vertical="center"/>
      <protection locked="0"/>
    </xf>
    <xf numFmtId="1" fontId="32" fillId="11" borderId="6" xfId="0" applyNumberFormat="1" applyFont="1" applyFill="1" applyBorder="1" applyAlignment="1" applyProtection="1">
      <alignment horizontal="center" vertical="center"/>
      <protection locked="0"/>
    </xf>
    <xf numFmtId="1" fontId="32" fillId="11" borderId="31" xfId="0" applyNumberFormat="1" applyFont="1" applyFill="1" applyBorder="1" applyAlignment="1" applyProtection="1">
      <alignment horizontal="center" vertical="center"/>
      <protection locked="0"/>
    </xf>
    <xf numFmtId="1" fontId="34" fillId="11" borderId="6" xfId="0" applyNumberFormat="1" applyFont="1" applyFill="1" applyBorder="1" applyAlignment="1" applyProtection="1">
      <alignment horizontal="center" vertical="center"/>
      <protection locked="0"/>
    </xf>
    <xf numFmtId="1" fontId="34" fillId="11" borderId="2" xfId="0" applyNumberFormat="1" applyFont="1" applyFill="1" applyBorder="1" applyAlignment="1" applyProtection="1">
      <alignment horizontal="center" vertical="center"/>
      <protection locked="0"/>
    </xf>
    <xf numFmtId="1" fontId="32" fillId="11" borderId="50" xfId="0" applyNumberFormat="1" applyFont="1" applyFill="1" applyBorder="1" applyAlignment="1" applyProtection="1">
      <alignment horizontal="center" vertical="center"/>
      <protection locked="0"/>
    </xf>
    <xf numFmtId="0" fontId="5" fillId="11" borderId="7" xfId="0" applyFont="1" applyFill="1" applyBorder="1" applyAlignment="1" applyProtection="1">
      <alignment horizontal="center" vertical="center" wrapText="1"/>
      <protection locked="0"/>
    </xf>
    <xf numFmtId="1" fontId="5" fillId="11" borderId="63" xfId="0" applyNumberFormat="1" applyFont="1" applyFill="1" applyBorder="1" applyAlignment="1" applyProtection="1">
      <alignment horizontal="center" vertical="center" wrapText="1"/>
      <protection locked="0"/>
    </xf>
    <xf numFmtId="0" fontId="5" fillId="11" borderId="6" xfId="0" applyFont="1" applyFill="1" applyBorder="1" applyAlignment="1" applyProtection="1">
      <alignment horizontal="center" vertical="center" wrapText="1"/>
      <protection locked="0"/>
    </xf>
    <xf numFmtId="1" fontId="5" fillId="11" borderId="6" xfId="0" applyNumberFormat="1" applyFont="1" applyFill="1" applyBorder="1" applyAlignment="1">
      <alignment horizontal="center" vertical="center"/>
    </xf>
    <xf numFmtId="1" fontId="5" fillId="11" borderId="6" xfId="0" applyNumberFormat="1" applyFont="1" applyFill="1" applyBorder="1" applyAlignment="1" applyProtection="1">
      <alignment horizontal="center" vertical="center"/>
      <protection locked="0"/>
    </xf>
    <xf numFmtId="1" fontId="5" fillId="11" borderId="7" xfId="0" applyNumberFormat="1" applyFont="1" applyFill="1" applyBorder="1" applyAlignment="1">
      <alignment horizontal="center" vertical="center"/>
    </xf>
    <xf numFmtId="1" fontId="5" fillId="11" borderId="2" xfId="0" applyNumberFormat="1" applyFont="1" applyFill="1" applyBorder="1" applyAlignment="1">
      <alignment horizontal="center" vertical="center"/>
    </xf>
    <xf numFmtId="1" fontId="5" fillId="11" borderId="50" xfId="0" applyNumberFormat="1" applyFont="1" applyFill="1" applyBorder="1" applyAlignment="1" applyProtection="1">
      <alignment horizontal="center" vertical="center" wrapText="1"/>
      <protection locked="0"/>
    </xf>
    <xf numFmtId="0" fontId="5" fillId="11" borderId="2" xfId="0" applyFont="1" applyFill="1" applyBorder="1" applyAlignment="1" applyProtection="1">
      <alignment horizontal="center" vertical="center" wrapText="1"/>
      <protection locked="0"/>
    </xf>
    <xf numFmtId="0" fontId="7" fillId="0" borderId="14" xfId="0" applyFont="1" applyFill="1" applyBorder="1" applyAlignment="1">
      <alignment horizontal="centerContinuous"/>
    </xf>
    <xf numFmtId="0" fontId="7" fillId="0" borderId="7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7" fillId="0" borderId="17" xfId="0" applyFont="1" applyFill="1" applyBorder="1" applyAlignment="1">
      <alignment horizontal="center" vertical="center"/>
    </xf>
    <xf numFmtId="0" fontId="7" fillId="0" borderId="30" xfId="0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0" fontId="7" fillId="0" borderId="67" xfId="0" applyFont="1" applyFill="1" applyBorder="1" applyAlignment="1">
      <alignment horizontal="centerContinuous"/>
    </xf>
    <xf numFmtId="0" fontId="7" fillId="0" borderId="2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45" xfId="0" applyFont="1" applyFill="1" applyBorder="1" applyAlignment="1">
      <alignment horizontal="center" vertical="center"/>
    </xf>
    <xf numFmtId="0" fontId="7" fillId="0" borderId="28" xfId="0" applyFont="1" applyFill="1" applyBorder="1" applyAlignment="1">
      <alignment horizontal="center" vertical="center"/>
    </xf>
    <xf numFmtId="0" fontId="3" fillId="0" borderId="1" xfId="0" applyFont="1" applyFill="1" applyBorder="1"/>
    <xf numFmtId="0" fontId="11" fillId="0" borderId="2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textRotation="90" wrapText="1"/>
    </xf>
    <xf numFmtId="0" fontId="11" fillId="0" borderId="0" xfId="0" applyFont="1" applyFill="1" applyBorder="1" applyAlignment="1">
      <alignment horizontal="center" vertical="center" textRotation="90" wrapText="1"/>
    </xf>
    <xf numFmtId="0" fontId="11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/>
    </xf>
    <xf numFmtId="0" fontId="7" fillId="0" borderId="4" xfId="0" applyFont="1" applyFill="1" applyBorder="1" applyAlignment="1">
      <alignment horizontal="center"/>
    </xf>
    <xf numFmtId="0" fontId="11" fillId="0" borderId="4" xfId="0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/>
    </xf>
    <xf numFmtId="0" fontId="3" fillId="12" borderId="7" xfId="14" applyFont="1" applyFill="1" applyBorder="1" applyAlignment="1">
      <alignment horizontal="center" vertical="center"/>
    </xf>
    <xf numFmtId="0" fontId="3" fillId="12" borderId="8" xfId="14" applyFont="1" applyFill="1" applyBorder="1" applyAlignment="1">
      <alignment horizontal="center" vertical="center"/>
    </xf>
    <xf numFmtId="0" fontId="3" fillId="12" borderId="15" xfId="14" applyFont="1" applyFill="1" applyBorder="1" applyAlignment="1">
      <alignment horizontal="center" vertical="center"/>
    </xf>
    <xf numFmtId="0" fontId="3" fillId="12" borderId="30" xfId="14" applyFont="1" applyFill="1" applyBorder="1" applyAlignment="1">
      <alignment horizontal="center" vertical="center"/>
    </xf>
    <xf numFmtId="0" fontId="3" fillId="12" borderId="16" xfId="14" applyFont="1" applyFill="1" applyBorder="1" applyAlignment="1">
      <alignment horizontal="center" vertical="center"/>
    </xf>
    <xf numFmtId="0" fontId="3" fillId="12" borderId="63" xfId="14" applyFont="1" applyFill="1" applyBorder="1" applyAlignment="1">
      <alignment horizontal="center" vertical="center"/>
    </xf>
    <xf numFmtId="0" fontId="3" fillId="12" borderId="17" xfId="14" applyFont="1" applyFill="1" applyBorder="1" applyAlignment="1">
      <alignment horizontal="center" vertical="center"/>
    </xf>
    <xf numFmtId="0" fontId="3" fillId="12" borderId="57" xfId="14" applyFont="1" applyFill="1" applyBorder="1" applyAlignment="1">
      <alignment horizontal="center" vertical="center"/>
    </xf>
    <xf numFmtId="0" fontId="3" fillId="12" borderId="11" xfId="14" applyFont="1" applyFill="1" applyBorder="1" applyAlignment="1">
      <alignment horizontal="center" vertical="center"/>
    </xf>
    <xf numFmtId="0" fontId="3" fillId="12" borderId="13" xfId="14" applyFont="1" applyFill="1" applyBorder="1" applyAlignment="1">
      <alignment horizontal="center" vertical="center"/>
    </xf>
    <xf numFmtId="0" fontId="3" fillId="12" borderId="47" xfId="14" applyFont="1" applyFill="1" applyBorder="1" applyAlignment="1">
      <alignment horizontal="center" vertical="center"/>
    </xf>
    <xf numFmtId="0" fontId="3" fillId="12" borderId="20" xfId="14" applyFont="1" applyFill="1" applyBorder="1" applyAlignment="1">
      <alignment horizontal="center" vertical="center"/>
    </xf>
    <xf numFmtId="0" fontId="3" fillId="12" borderId="31" xfId="14" applyFont="1" applyFill="1" applyBorder="1" applyAlignment="1">
      <alignment horizontal="center" vertical="center"/>
    </xf>
    <xf numFmtId="0" fontId="3" fillId="12" borderId="1" xfId="14" applyFont="1" applyFill="1" applyBorder="1" applyAlignment="1">
      <alignment horizontal="center" vertical="center"/>
    </xf>
    <xf numFmtId="0" fontId="3" fillId="12" borderId="19" xfId="14" applyFont="1" applyFill="1" applyBorder="1" applyAlignment="1">
      <alignment horizontal="center" vertical="center"/>
    </xf>
    <xf numFmtId="0" fontId="6" fillId="0" borderId="26" xfId="0" applyFont="1" applyFill="1" applyBorder="1" applyAlignment="1">
      <alignment horizontal="center" vertical="center" wrapText="1"/>
    </xf>
    <xf numFmtId="0" fontId="34" fillId="0" borderId="6" xfId="0" applyFont="1" applyFill="1" applyBorder="1" applyAlignment="1" applyProtection="1">
      <alignment horizontal="center" vertical="center"/>
      <protection locked="0"/>
    </xf>
    <xf numFmtId="165" fontId="34" fillId="0" borderId="44" xfId="0" applyNumberFormat="1" applyFont="1" applyFill="1" applyBorder="1" applyAlignment="1" applyProtection="1">
      <alignment horizontal="center" vertical="center"/>
      <protection locked="0"/>
    </xf>
    <xf numFmtId="0" fontId="32" fillId="0" borderId="6" xfId="0" applyFont="1" applyFill="1" applyBorder="1" applyAlignment="1" applyProtection="1">
      <alignment horizontal="center" vertical="center"/>
      <protection locked="0"/>
    </xf>
    <xf numFmtId="0" fontId="5" fillId="0" borderId="42" xfId="0" applyFont="1" applyFill="1" applyBorder="1" applyAlignment="1" applyProtection="1">
      <alignment horizontal="center" vertical="center" wrapText="1"/>
      <protection locked="0"/>
    </xf>
    <xf numFmtId="0" fontId="5" fillId="0" borderId="6" xfId="0" applyFont="1" applyFill="1" applyBorder="1" applyAlignment="1" applyProtection="1">
      <alignment horizontal="center" vertical="center" wrapText="1"/>
      <protection locked="0"/>
    </xf>
    <xf numFmtId="0" fontId="5" fillId="0" borderId="6" xfId="0" applyFont="1" applyFill="1" applyBorder="1" applyAlignment="1">
      <alignment horizontal="center" vertical="center"/>
    </xf>
    <xf numFmtId="1" fontId="5" fillId="0" borderId="6" xfId="0" applyNumberFormat="1" applyFont="1" applyFill="1" applyBorder="1" applyAlignment="1">
      <alignment horizontal="center" vertical="center"/>
    </xf>
    <xf numFmtId="1" fontId="5" fillId="0" borderId="47" xfId="0" applyNumberFormat="1" applyFont="1" applyFill="1" applyBorder="1" applyAlignment="1">
      <alignment horizontal="center" vertical="center"/>
    </xf>
    <xf numFmtId="1" fontId="5" fillId="0" borderId="7" xfId="0" applyNumberFormat="1" applyFont="1" applyFill="1" applyBorder="1" applyAlignment="1">
      <alignment horizontal="center" vertical="center"/>
    </xf>
    <xf numFmtId="1" fontId="5" fillId="0" borderId="2" xfId="0" applyNumberFormat="1" applyFont="1" applyFill="1" applyBorder="1" applyAlignment="1">
      <alignment horizontal="center" vertical="center"/>
    </xf>
    <xf numFmtId="0" fontId="5" fillId="0" borderId="20" xfId="0" applyFont="1" applyFill="1" applyBorder="1" applyAlignment="1" applyProtection="1">
      <alignment horizontal="center" vertical="center" wrapText="1"/>
      <protection locked="0"/>
    </xf>
    <xf numFmtId="0" fontId="36" fillId="0" borderId="48" xfId="0" applyFont="1" applyFill="1" applyBorder="1" applyAlignment="1">
      <alignment horizontal="center" vertical="center"/>
    </xf>
    <xf numFmtId="1" fontId="9" fillId="0" borderId="6" xfId="0" applyNumberFormat="1" applyFont="1" applyFill="1" applyBorder="1" applyAlignment="1">
      <alignment horizontal="center" vertical="center"/>
    </xf>
    <xf numFmtId="1" fontId="9" fillId="0" borderId="49" xfId="0" applyNumberFormat="1" applyFont="1" applyFill="1" applyBorder="1" applyAlignment="1">
      <alignment horizontal="center" vertical="center"/>
    </xf>
    <xf numFmtId="1" fontId="9" fillId="0" borderId="79" xfId="0" applyNumberFormat="1" applyFont="1" applyFill="1" applyBorder="1" applyAlignment="1">
      <alignment horizontal="center" vertical="center"/>
    </xf>
    <xf numFmtId="1" fontId="9" fillId="0" borderId="33" xfId="0" applyNumberFormat="1" applyFont="1" applyFill="1" applyBorder="1" applyAlignment="1">
      <alignment horizontal="center" vertical="center"/>
    </xf>
    <xf numFmtId="1" fontId="9" fillId="0" borderId="57" xfId="0" applyNumberFormat="1" applyFont="1" applyFill="1" applyBorder="1" applyAlignment="1">
      <alignment horizontal="center" vertical="center"/>
    </xf>
    <xf numFmtId="1" fontId="9" fillId="0" borderId="31" xfId="0" applyNumberFormat="1" applyFont="1" applyFill="1" applyBorder="1" applyAlignment="1">
      <alignment horizontal="center" vertical="center"/>
    </xf>
    <xf numFmtId="1" fontId="9" fillId="0" borderId="2" xfId="0" applyNumberFormat="1" applyFont="1" applyFill="1" applyBorder="1" applyAlignment="1">
      <alignment horizontal="center" vertical="center"/>
    </xf>
    <xf numFmtId="1" fontId="9" fillId="0" borderId="45" xfId="0" applyNumberFormat="1" applyFont="1" applyFill="1" applyBorder="1" applyAlignment="1">
      <alignment horizontal="center" vertical="center"/>
    </xf>
    <xf numFmtId="0" fontId="6" fillId="5" borderId="71" xfId="0" applyFont="1" applyFill="1" applyBorder="1" applyAlignment="1">
      <alignment horizontal="center" vertical="center" textRotation="90" wrapText="1"/>
    </xf>
    <xf numFmtId="1" fontId="5" fillId="0" borderId="0" xfId="12" applyNumberFormat="1" applyFont="1" applyFill="1" applyAlignment="1">
      <alignment vertical="center"/>
    </xf>
    <xf numFmtId="9" fontId="5" fillId="0" borderId="4" xfId="12" applyNumberFormat="1" applyFont="1" applyFill="1" applyBorder="1" applyAlignment="1">
      <alignment vertical="center"/>
    </xf>
    <xf numFmtId="0" fontId="5" fillId="0" borderId="21" xfId="0" applyFont="1" applyFill="1" applyBorder="1" applyAlignment="1" applyProtection="1">
      <alignment horizontal="center" vertical="center"/>
      <protection locked="0"/>
    </xf>
    <xf numFmtId="1" fontId="5" fillId="0" borderId="21" xfId="0" applyNumberFormat="1" applyFont="1" applyFill="1" applyBorder="1" applyAlignment="1">
      <alignment horizontal="center" vertical="center"/>
    </xf>
    <xf numFmtId="165" fontId="5" fillId="0" borderId="5" xfId="0" applyNumberFormat="1" applyFont="1" applyFill="1" applyBorder="1" applyAlignment="1">
      <alignment horizontal="center" vertical="center"/>
    </xf>
    <xf numFmtId="1" fontId="5" fillId="0" borderId="5" xfId="0" applyNumberFormat="1" applyFont="1" applyFill="1" applyBorder="1" applyAlignment="1">
      <alignment horizontal="center" vertical="center"/>
    </xf>
    <xf numFmtId="1" fontId="5" fillId="0" borderId="18" xfId="0" applyNumberFormat="1" applyFont="1" applyFill="1" applyBorder="1" applyAlignment="1">
      <alignment horizontal="center" vertical="center"/>
    </xf>
    <xf numFmtId="1" fontId="5" fillId="0" borderId="17" xfId="0" applyNumberFormat="1" applyFont="1" applyFill="1" applyBorder="1" applyAlignment="1">
      <alignment horizontal="center" vertical="center"/>
    </xf>
    <xf numFmtId="1" fontId="5" fillId="0" borderId="27" xfId="0" applyNumberFormat="1" applyFont="1" applyFill="1" applyBorder="1" applyAlignment="1">
      <alignment horizontal="center" vertical="center"/>
    </xf>
    <xf numFmtId="9" fontId="5" fillId="0" borderId="4" xfId="12" applyFont="1" applyFill="1" applyBorder="1" applyAlignment="1">
      <alignment vertical="center"/>
    </xf>
    <xf numFmtId="1" fontId="9" fillId="0" borderId="0" xfId="0" applyNumberFormat="1" applyFont="1" applyFill="1" applyAlignment="1">
      <alignment vertical="center"/>
    </xf>
    <xf numFmtId="1" fontId="9" fillId="0" borderId="0" xfId="0" applyNumberFormat="1" applyFont="1" applyFill="1" applyBorder="1" applyAlignment="1">
      <alignment vertical="center"/>
    </xf>
    <xf numFmtId="1" fontId="19" fillId="0" borderId="0" xfId="0" applyNumberFormat="1" applyFont="1" applyFill="1" applyAlignment="1">
      <alignment horizontal="center" vertical="center" wrapText="1"/>
    </xf>
    <xf numFmtId="1" fontId="16" fillId="0" borderId="0" xfId="1" applyNumberFormat="1" applyFont="1" applyAlignment="1">
      <alignment horizontal="center" vertical="center"/>
    </xf>
    <xf numFmtId="1" fontId="16" fillId="0" borderId="0" xfId="1" applyNumberFormat="1" applyFont="1" applyFill="1" applyAlignment="1">
      <alignment horizontal="center" vertical="center"/>
    </xf>
    <xf numFmtId="1" fontId="17" fillId="0" borderId="0" xfId="0" applyNumberFormat="1" applyFont="1" applyAlignment="1">
      <alignment wrapText="1"/>
    </xf>
    <xf numFmtId="1" fontId="5" fillId="0" borderId="4" xfId="12" applyNumberFormat="1" applyFont="1" applyFill="1" applyBorder="1" applyAlignment="1">
      <alignment vertical="center"/>
    </xf>
    <xf numFmtId="1" fontId="32" fillId="3" borderId="43" xfId="0" applyNumberFormat="1" applyFont="1" applyFill="1" applyBorder="1" applyAlignment="1" applyProtection="1">
      <alignment horizontal="center" vertical="center"/>
      <protection locked="0"/>
    </xf>
    <xf numFmtId="1" fontId="32" fillId="3" borderId="44" xfId="0" applyNumberFormat="1" applyFont="1" applyFill="1" applyBorder="1" applyAlignment="1" applyProtection="1">
      <alignment horizontal="center" vertical="center"/>
      <protection locked="0"/>
    </xf>
    <xf numFmtId="0" fontId="24" fillId="0" borderId="19" xfId="0" applyFont="1" applyFill="1" applyBorder="1" applyAlignment="1" applyProtection="1">
      <alignment horizontal="center" vertical="center"/>
      <protection locked="0"/>
    </xf>
    <xf numFmtId="0" fontId="24" fillId="0" borderId="5" xfId="0" applyFont="1" applyFill="1" applyBorder="1" applyAlignment="1" applyProtection="1">
      <alignment horizontal="center" vertical="center"/>
      <protection locked="0"/>
    </xf>
    <xf numFmtId="0" fontId="25" fillId="0" borderId="4" xfId="0" applyFont="1" applyFill="1" applyBorder="1" applyAlignment="1" applyProtection="1">
      <alignment horizontal="center" vertical="center"/>
      <protection locked="0"/>
    </xf>
    <xf numFmtId="0" fontId="25" fillId="0" borderId="5" xfId="0" applyFont="1" applyFill="1" applyBorder="1" applyAlignment="1" applyProtection="1">
      <alignment horizontal="center" vertical="center"/>
      <protection locked="0"/>
    </xf>
    <xf numFmtId="0" fontId="23" fillId="0" borderId="21" xfId="0" applyFont="1" applyFill="1" applyBorder="1" applyAlignment="1">
      <alignment horizontal="center" vertical="center"/>
    </xf>
    <xf numFmtId="0" fontId="25" fillId="0" borderId="11" xfId="0" applyFont="1" applyFill="1" applyBorder="1" applyAlignment="1" applyProtection="1">
      <alignment horizontal="center" vertical="center"/>
      <protection locked="0"/>
    </xf>
    <xf numFmtId="0" fontId="25" fillId="0" borderId="19" xfId="0" applyFont="1" applyFill="1" applyBorder="1" applyAlignment="1" applyProtection="1">
      <alignment horizontal="center" vertical="center"/>
      <protection locked="0"/>
    </xf>
    <xf numFmtId="0" fontId="25" fillId="0" borderId="3" xfId="0" applyFont="1" applyFill="1" applyBorder="1" applyAlignment="1" applyProtection="1">
      <alignment horizontal="center" vertical="center"/>
      <protection locked="0"/>
    </xf>
    <xf numFmtId="165" fontId="25" fillId="0" borderId="4" xfId="0" applyNumberFormat="1" applyFont="1" applyFill="1" applyBorder="1" applyAlignment="1" applyProtection="1">
      <alignment horizontal="center" vertical="center"/>
      <protection locked="0"/>
    </xf>
    <xf numFmtId="0" fontId="24" fillId="0" borderId="3" xfId="0" applyFont="1" applyFill="1" applyBorder="1" applyAlignment="1" applyProtection="1">
      <alignment horizontal="center" vertical="center"/>
      <protection locked="0"/>
    </xf>
    <xf numFmtId="0" fontId="24" fillId="0" borderId="22" xfId="0" applyFont="1" applyFill="1" applyBorder="1" applyAlignment="1">
      <alignment horizontal="center" vertical="center"/>
    </xf>
    <xf numFmtId="0" fontId="25" fillId="0" borderId="20" xfId="0" applyFont="1" applyFill="1" applyBorder="1" applyAlignment="1" applyProtection="1">
      <alignment horizontal="center" vertical="center"/>
      <protection locked="0"/>
    </xf>
    <xf numFmtId="165" fontId="25" fillId="0" borderId="11" xfId="0" applyNumberFormat="1" applyFont="1" applyFill="1" applyBorder="1" applyAlignment="1" applyProtection="1">
      <alignment horizontal="center" vertical="center"/>
      <protection locked="0"/>
    </xf>
    <xf numFmtId="1" fontId="25" fillId="0" borderId="11" xfId="0" applyNumberFormat="1" applyFont="1" applyFill="1" applyBorder="1" applyAlignment="1" applyProtection="1">
      <alignment horizontal="center" vertical="center"/>
      <protection locked="0"/>
    </xf>
    <xf numFmtId="0" fontId="23" fillId="0" borderId="22" xfId="0" applyFont="1" applyFill="1" applyBorder="1" applyAlignment="1">
      <alignment horizontal="center" vertical="center"/>
    </xf>
    <xf numFmtId="0" fontId="32" fillId="0" borderId="7" xfId="0" applyFont="1" applyFill="1" applyBorder="1" applyAlignment="1" applyProtection="1">
      <alignment horizontal="center" vertical="center"/>
      <protection locked="0"/>
    </xf>
    <xf numFmtId="0" fontId="32" fillId="0" borderId="30" xfId="0" applyFont="1" applyFill="1" applyBorder="1" applyAlignment="1" applyProtection="1">
      <alignment horizontal="center" vertical="center"/>
      <protection locked="0"/>
    </xf>
    <xf numFmtId="0" fontId="24" fillId="0" borderId="6" xfId="0" applyFont="1" applyFill="1" applyBorder="1" applyAlignment="1" applyProtection="1">
      <alignment horizontal="center" vertical="center"/>
      <protection locked="0"/>
    </xf>
    <xf numFmtId="0" fontId="25" fillId="0" borderId="6" xfId="0" applyFont="1" applyFill="1" applyBorder="1" applyAlignment="1" applyProtection="1">
      <alignment horizontal="center" vertical="center"/>
      <protection locked="0"/>
    </xf>
    <xf numFmtId="1" fontId="25" fillId="0" borderId="44" xfId="0" applyNumberFormat="1" applyFont="1" applyFill="1" applyBorder="1" applyAlignment="1" applyProtection="1">
      <alignment horizontal="center" vertical="center"/>
      <protection locked="0"/>
    </xf>
    <xf numFmtId="0" fontId="24" fillId="0" borderId="42" xfId="0" applyFont="1" applyFill="1" applyBorder="1" applyAlignment="1">
      <alignment horizontal="center" vertical="center"/>
    </xf>
    <xf numFmtId="0" fontId="24" fillId="0" borderId="43" xfId="0" applyFont="1" applyFill="1" applyBorder="1" applyAlignment="1">
      <alignment horizontal="center" vertical="center"/>
    </xf>
    <xf numFmtId="0" fontId="25" fillId="0" borderId="57" xfId="0" applyFont="1" applyFill="1" applyBorder="1" applyAlignment="1" applyProtection="1">
      <alignment horizontal="center" vertical="center"/>
      <protection locked="0"/>
    </xf>
    <xf numFmtId="1" fontId="25" fillId="0" borderId="47" xfId="0" applyNumberFormat="1" applyFont="1" applyFill="1" applyBorder="1" applyAlignment="1" applyProtection="1">
      <alignment horizontal="center" vertical="center"/>
      <protection locked="0"/>
    </xf>
    <xf numFmtId="0" fontId="25" fillId="0" borderId="2" xfId="0" applyFont="1" applyFill="1" applyBorder="1" applyAlignment="1" applyProtection="1">
      <alignment horizontal="center" vertical="center"/>
      <protection locked="0"/>
    </xf>
    <xf numFmtId="165" fontId="25" fillId="0" borderId="45" xfId="0" applyNumberFormat="1" applyFont="1" applyFill="1" applyBorder="1" applyAlignment="1" applyProtection="1">
      <alignment horizontal="center" vertical="center"/>
      <protection locked="0"/>
    </xf>
    <xf numFmtId="0" fontId="8" fillId="0" borderId="61" xfId="0" applyFont="1" applyFill="1" applyBorder="1" applyAlignment="1">
      <alignment horizontal="center" vertical="center" wrapText="1"/>
    </xf>
    <xf numFmtId="0" fontId="6" fillId="2" borderId="41" xfId="0" applyFont="1" applyFill="1" applyBorder="1" applyAlignment="1">
      <alignment horizontal="center" vertical="center" wrapText="1"/>
    </xf>
    <xf numFmtId="0" fontId="6" fillId="2" borderId="39" xfId="0" applyFont="1" applyFill="1" applyBorder="1" applyAlignment="1">
      <alignment horizontal="center" vertical="center" wrapText="1"/>
    </xf>
    <xf numFmtId="0" fontId="6" fillId="0" borderId="64" xfId="0" applyFont="1" applyFill="1" applyBorder="1" applyAlignment="1">
      <alignment horizontal="center" vertical="center" wrapText="1"/>
    </xf>
    <xf numFmtId="0" fontId="6" fillId="0" borderId="65" xfId="0" applyFont="1" applyFill="1" applyBorder="1" applyAlignment="1">
      <alignment horizontal="center" vertical="center" wrapText="1"/>
    </xf>
    <xf numFmtId="0" fontId="20" fillId="0" borderId="40" xfId="0" applyFont="1" applyFill="1" applyBorder="1" applyAlignment="1">
      <alignment horizontal="center" vertical="center"/>
    </xf>
    <xf numFmtId="0" fontId="8" fillId="0" borderId="40" xfId="0" applyFont="1" applyFill="1" applyBorder="1" applyAlignment="1">
      <alignment horizontal="center" vertical="center"/>
    </xf>
    <xf numFmtId="0" fontId="8" fillId="0" borderId="61" xfId="0" applyFont="1" applyFill="1" applyBorder="1" applyAlignment="1">
      <alignment horizontal="center" vertical="center"/>
    </xf>
    <xf numFmtId="0" fontId="3" fillId="0" borderId="52" xfId="0" applyFont="1" applyFill="1" applyBorder="1" applyAlignment="1">
      <alignment horizontal="centerContinuous"/>
    </xf>
    <xf numFmtId="0" fontId="3" fillId="14" borderId="7" xfId="1" applyFont="1" applyFill="1" applyBorder="1" applyAlignment="1">
      <alignment horizontal="center" vertical="center" wrapText="1"/>
    </xf>
    <xf numFmtId="0" fontId="3" fillId="14" borderId="8" xfId="1" applyFont="1" applyFill="1" applyBorder="1" applyAlignment="1">
      <alignment horizontal="center" vertical="center" wrapText="1"/>
    </xf>
    <xf numFmtId="0" fontId="3" fillId="14" borderId="63" xfId="1" applyFont="1" applyFill="1" applyBorder="1" applyAlignment="1">
      <alignment horizontal="center" vertical="center" wrapText="1"/>
    </xf>
    <xf numFmtId="0" fontId="3" fillId="14" borderId="16" xfId="1" applyFont="1" applyFill="1" applyBorder="1" applyAlignment="1">
      <alignment horizontal="center" vertical="center" wrapText="1"/>
    </xf>
    <xf numFmtId="0" fontId="3" fillId="14" borderId="30" xfId="1" applyFont="1" applyFill="1" applyBorder="1" applyAlignment="1">
      <alignment horizontal="center" vertical="center" wrapText="1"/>
    </xf>
    <xf numFmtId="0" fontId="3" fillId="14" borderId="17" xfId="1" applyFont="1" applyFill="1" applyBorder="1" applyAlignment="1">
      <alignment horizontal="center" vertical="center" wrapText="1"/>
    </xf>
    <xf numFmtId="0" fontId="11" fillId="14" borderId="42" xfId="0" applyFont="1" applyFill="1" applyBorder="1" applyAlignment="1">
      <alignment horizontal="center" vertical="center"/>
    </xf>
    <xf numFmtId="0" fontId="3" fillId="0" borderId="82" xfId="0" applyFont="1" applyFill="1" applyBorder="1" applyAlignment="1">
      <alignment horizontal="centerContinuous"/>
    </xf>
    <xf numFmtId="0" fontId="3" fillId="14" borderId="64" xfId="0" applyFont="1" applyFill="1" applyBorder="1" applyAlignment="1">
      <alignment horizontal="center" vertical="center"/>
    </xf>
    <xf numFmtId="0" fontId="3" fillId="14" borderId="29" xfId="0" applyFont="1" applyFill="1" applyBorder="1" applyAlignment="1">
      <alignment horizontal="center" vertical="center"/>
    </xf>
    <xf numFmtId="0" fontId="3" fillId="14" borderId="65" xfId="0" applyFont="1" applyFill="1" applyBorder="1" applyAlignment="1">
      <alignment horizontal="center" vertical="center"/>
    </xf>
    <xf numFmtId="0" fontId="3" fillId="14" borderId="26" xfId="0" applyFont="1" applyFill="1" applyBorder="1" applyAlignment="1">
      <alignment horizontal="center" vertical="center"/>
    </xf>
    <xf numFmtId="0" fontId="3" fillId="14" borderId="34" xfId="0" applyFont="1" applyFill="1" applyBorder="1" applyAlignment="1">
      <alignment horizontal="center" vertical="center"/>
    </xf>
    <xf numFmtId="0" fontId="3" fillId="14" borderId="1" xfId="0" applyFont="1" applyFill="1" applyBorder="1" applyAlignment="1">
      <alignment horizontal="center" vertical="center"/>
    </xf>
    <xf numFmtId="0" fontId="11" fillId="14" borderId="6" xfId="0" applyFont="1" applyFill="1" applyBorder="1" applyAlignment="1">
      <alignment horizontal="center" vertical="center"/>
    </xf>
    <xf numFmtId="0" fontId="3" fillId="0" borderId="67" xfId="0" applyFont="1" applyFill="1" applyBorder="1" applyAlignment="1">
      <alignment horizontal="centerContinuous"/>
    </xf>
    <xf numFmtId="0" fontId="3" fillId="0" borderId="64" xfId="0" applyFont="1" applyFill="1" applyBorder="1" applyAlignment="1">
      <alignment horizontal="center" vertical="center"/>
    </xf>
    <xf numFmtId="0" fontId="3" fillId="0" borderId="29" xfId="0" applyFont="1" applyFill="1" applyBorder="1" applyAlignment="1">
      <alignment horizontal="center" vertical="center"/>
    </xf>
    <xf numFmtId="0" fontId="3" fillId="0" borderId="65" xfId="0" applyFont="1" applyFill="1" applyBorder="1" applyAlignment="1">
      <alignment horizontal="center" vertical="center"/>
    </xf>
    <xf numFmtId="0" fontId="3" fillId="0" borderId="26" xfId="0" applyFont="1" applyFill="1" applyBorder="1" applyAlignment="1">
      <alignment horizontal="center" vertical="center"/>
    </xf>
    <xf numFmtId="0" fontId="3" fillId="0" borderId="34" xfId="0" applyFont="1" applyFill="1" applyBorder="1" applyAlignment="1">
      <alignment horizontal="center" vertical="center"/>
    </xf>
    <xf numFmtId="0" fontId="3" fillId="15" borderId="26" xfId="0" applyFont="1" applyFill="1" applyBorder="1" applyAlignment="1">
      <alignment horizontal="center" vertical="center"/>
    </xf>
    <xf numFmtId="0" fontId="3" fillId="15" borderId="29" xfId="0" applyFont="1" applyFill="1" applyBorder="1" applyAlignment="1">
      <alignment horizontal="center" vertical="center"/>
    </xf>
    <xf numFmtId="0" fontId="3" fillId="0" borderId="29" xfId="0" applyFont="1" applyFill="1" applyBorder="1"/>
    <xf numFmtId="0" fontId="11" fillId="0" borderId="57" xfId="0" applyFont="1" applyFill="1" applyBorder="1" applyAlignment="1">
      <alignment horizontal="center" vertical="center"/>
    </xf>
    <xf numFmtId="0" fontId="11" fillId="0" borderId="39" xfId="0" applyFont="1" applyFill="1" applyBorder="1" applyAlignment="1">
      <alignment horizontal="center" vertical="center"/>
    </xf>
    <xf numFmtId="0" fontId="13" fillId="0" borderId="0" xfId="0" applyFont="1" applyFill="1" applyAlignment="1">
      <alignment vertical="center"/>
    </xf>
    <xf numFmtId="0" fontId="11" fillId="0" borderId="82" xfId="0" applyFont="1" applyFill="1" applyBorder="1" applyAlignment="1">
      <alignment horizontal="center" vertical="center" wrapText="1"/>
    </xf>
    <xf numFmtId="0" fontId="11" fillId="0" borderId="71" xfId="0" applyFont="1" applyFill="1" applyBorder="1" applyAlignment="1">
      <alignment horizontal="center" vertical="center" wrapText="1"/>
    </xf>
    <xf numFmtId="0" fontId="11" fillId="0" borderId="22" xfId="0" applyFont="1" applyFill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center" vertical="center" textRotation="90"/>
    </xf>
    <xf numFmtId="0" fontId="11" fillId="0" borderId="22" xfId="0" applyFont="1" applyFill="1" applyBorder="1" applyAlignment="1">
      <alignment horizontal="center" vertical="center" textRotation="90"/>
    </xf>
    <xf numFmtId="0" fontId="11" fillId="0" borderId="32" xfId="0" applyFont="1" applyFill="1" applyBorder="1" applyAlignment="1">
      <alignment horizontal="center" vertical="center" textRotation="90"/>
    </xf>
    <xf numFmtId="0" fontId="13" fillId="0" borderId="25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6" fillId="2" borderId="36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5" fillId="13" borderId="39" xfId="0" applyFont="1" applyFill="1" applyBorder="1" applyAlignment="1">
      <alignment horizontal="center" vertical="center" wrapText="1"/>
    </xf>
    <xf numFmtId="0" fontId="15" fillId="13" borderId="40" xfId="0" applyFont="1" applyFill="1" applyBorder="1" applyAlignment="1">
      <alignment horizontal="center" vertical="center" wrapText="1"/>
    </xf>
    <xf numFmtId="0" fontId="15" fillId="13" borderId="41" xfId="0" applyFont="1" applyFill="1" applyBorder="1" applyAlignment="1">
      <alignment horizontal="center" vertical="center" wrapText="1"/>
    </xf>
    <xf numFmtId="49" fontId="17" fillId="0" borderId="42" xfId="0" applyNumberFormat="1" applyFont="1" applyFill="1" applyBorder="1" applyAlignment="1">
      <alignment horizontal="center" vertical="center" wrapText="1"/>
    </xf>
    <xf numFmtId="0" fontId="17" fillId="0" borderId="9" xfId="0" applyFont="1" applyFill="1" applyBorder="1" applyAlignment="1">
      <alignment wrapText="1"/>
    </xf>
    <xf numFmtId="0" fontId="17" fillId="0" borderId="9" xfId="0" applyFont="1" applyFill="1" applyBorder="1" applyAlignment="1">
      <alignment horizontal="center" vertical="center" wrapText="1"/>
    </xf>
    <xf numFmtId="0" fontId="17" fillId="0" borderId="21" xfId="0" applyFont="1" applyFill="1" applyBorder="1" applyAlignment="1">
      <alignment horizontal="center" vertical="center" wrapText="1"/>
    </xf>
    <xf numFmtId="0" fontId="15" fillId="0" borderId="60" xfId="0" applyFont="1" applyFill="1" applyBorder="1" applyAlignment="1">
      <alignment horizontal="center" vertical="center" wrapText="1"/>
    </xf>
    <xf numFmtId="0" fontId="15" fillId="5" borderId="60" xfId="0" applyFont="1" applyFill="1" applyBorder="1" applyAlignment="1">
      <alignment horizontal="center" vertical="center" wrapText="1"/>
    </xf>
    <xf numFmtId="0" fontId="17" fillId="0" borderId="22" xfId="0" applyFont="1" applyBorder="1" applyAlignment="1">
      <alignment horizontal="center" vertical="center" wrapText="1"/>
    </xf>
    <xf numFmtId="0" fontId="17" fillId="3" borderId="9" xfId="0" applyFont="1" applyFill="1" applyBorder="1" applyAlignment="1">
      <alignment horizontal="center" vertical="center" wrapText="1"/>
    </xf>
    <xf numFmtId="0" fontId="17" fillId="3" borderId="21" xfId="0" applyFont="1" applyFill="1" applyBorder="1" applyAlignment="1">
      <alignment horizontal="center" vertical="center" wrapText="1"/>
    </xf>
    <xf numFmtId="0" fontId="17" fillId="11" borderId="7" xfId="0" applyFont="1" applyFill="1" applyBorder="1" applyAlignment="1">
      <alignment vertical="center" wrapText="1"/>
    </xf>
    <xf numFmtId="0" fontId="17" fillId="11" borderId="63" xfId="0" applyFont="1" applyFill="1" applyBorder="1" applyAlignment="1">
      <alignment horizontal="center" vertical="center" wrapText="1"/>
    </xf>
    <xf numFmtId="0" fontId="17" fillId="15" borderId="42" xfId="0" applyFont="1" applyFill="1" applyBorder="1" applyAlignment="1">
      <alignment horizontal="center" vertical="center" wrapText="1"/>
    </xf>
    <xf numFmtId="0" fontId="17" fillId="15" borderId="32" xfId="0" applyFont="1" applyFill="1" applyBorder="1" applyAlignment="1">
      <alignment horizontal="center" vertical="center" wrapText="1"/>
    </xf>
    <xf numFmtId="0" fontId="17" fillId="15" borderId="22" xfId="0" applyFont="1" applyFill="1" applyBorder="1" applyAlignment="1">
      <alignment horizontal="center" vertical="center" wrapText="1"/>
    </xf>
    <xf numFmtId="0" fontId="17" fillId="0" borderId="42" xfId="0" applyFont="1" applyBorder="1" applyAlignment="1">
      <alignment horizontal="center" vertical="center" wrapText="1"/>
    </xf>
    <xf numFmtId="0" fontId="17" fillId="0" borderId="43" xfId="0" applyFont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 wrapText="1"/>
    </xf>
    <xf numFmtId="0" fontId="17" fillId="6" borderId="30" xfId="0" applyFont="1" applyFill="1" applyBorder="1" applyAlignment="1">
      <alignment horizontal="center" vertical="center" wrapText="1"/>
    </xf>
    <xf numFmtId="0" fontId="17" fillId="6" borderId="0" xfId="0" applyFont="1" applyFill="1" applyBorder="1" applyAlignment="1">
      <alignment wrapText="1"/>
    </xf>
    <xf numFmtId="49" fontId="17" fillId="0" borderId="6" xfId="0" applyNumberFormat="1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wrapText="1"/>
    </xf>
    <xf numFmtId="0" fontId="17" fillId="0" borderId="4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5" fillId="0" borderId="53" xfId="0" applyFont="1" applyFill="1" applyBorder="1" applyAlignment="1">
      <alignment horizontal="center" vertical="center" wrapText="1"/>
    </xf>
    <xf numFmtId="0" fontId="15" fillId="5" borderId="53" xfId="0" applyFont="1" applyFill="1" applyBorder="1" applyAlignment="1">
      <alignment horizontal="center" vertical="center" wrapText="1"/>
    </xf>
    <xf numFmtId="0" fontId="17" fillId="3" borderId="4" xfId="0" applyFont="1" applyFill="1" applyBorder="1" applyAlignment="1">
      <alignment horizontal="center" vertical="center" wrapText="1"/>
    </xf>
    <xf numFmtId="0" fontId="17" fillId="3" borderId="5" xfId="0" applyFont="1" applyFill="1" applyBorder="1" applyAlignment="1">
      <alignment horizontal="center" vertical="center" wrapText="1"/>
    </xf>
    <xf numFmtId="0" fontId="17" fillId="11" borderId="6" xfId="0" applyFont="1" applyFill="1" applyBorder="1" applyAlignment="1">
      <alignment vertical="center" wrapText="1"/>
    </xf>
    <xf numFmtId="0" fontId="17" fillId="11" borderId="49" xfId="0" applyFont="1" applyFill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44" xfId="0" applyFont="1" applyBorder="1" applyAlignment="1">
      <alignment horizontal="center" vertical="center" wrapText="1"/>
    </xf>
    <xf numFmtId="0" fontId="17" fillId="15" borderId="6" xfId="0" applyFont="1" applyFill="1" applyBorder="1" applyAlignment="1">
      <alignment horizontal="center" vertical="center" wrapText="1"/>
    </xf>
    <xf numFmtId="0" fontId="17" fillId="15" borderId="49" xfId="0" applyFont="1" applyFill="1" applyBorder="1" applyAlignment="1">
      <alignment horizontal="center" vertical="center" wrapText="1"/>
    </xf>
    <xf numFmtId="0" fontId="17" fillId="6" borderId="8" xfId="0" applyFont="1" applyFill="1" applyBorder="1" applyAlignment="1">
      <alignment horizontal="center" vertical="center" wrapText="1"/>
    </xf>
    <xf numFmtId="0" fontId="17" fillId="0" borderId="30" xfId="0" applyFont="1" applyFill="1" applyBorder="1" applyAlignment="1">
      <alignment horizontal="center" vertical="center" wrapText="1"/>
    </xf>
    <xf numFmtId="0" fontId="17" fillId="14" borderId="4" xfId="0" applyFont="1" applyFill="1" applyBorder="1" applyAlignment="1">
      <alignment wrapText="1"/>
    </xf>
    <xf numFmtId="0" fontId="17" fillId="15" borderId="3" xfId="0" applyFont="1" applyFill="1" applyBorder="1" applyAlignment="1">
      <alignment horizontal="center" vertical="center" wrapText="1"/>
    </xf>
    <xf numFmtId="0" fontId="17" fillId="6" borderId="7" xfId="0" applyFont="1" applyFill="1" applyBorder="1" applyAlignment="1">
      <alignment horizontal="center" vertical="center" wrapText="1"/>
    </xf>
    <xf numFmtId="0" fontId="17" fillId="8" borderId="8" xfId="0" applyFont="1" applyFill="1" applyBorder="1" applyAlignment="1">
      <alignment horizontal="center" vertical="center" wrapText="1"/>
    </xf>
    <xf numFmtId="49" fontId="17" fillId="0" borderId="57" xfId="0" applyNumberFormat="1" applyFont="1" applyFill="1" applyBorder="1" applyAlignment="1">
      <alignment horizontal="center" vertical="center" wrapText="1"/>
    </xf>
    <xf numFmtId="0" fontId="17" fillId="14" borderId="11" xfId="0" applyFont="1" applyFill="1" applyBorder="1" applyAlignment="1">
      <alignment wrapText="1"/>
    </xf>
    <xf numFmtId="0" fontId="17" fillId="0" borderId="11" xfId="0" applyFont="1" applyFill="1" applyBorder="1" applyAlignment="1">
      <alignment horizontal="center" vertical="center" wrapText="1"/>
    </xf>
    <xf numFmtId="0" fontId="17" fillId="0" borderId="19" xfId="0" applyFont="1" applyFill="1" applyBorder="1" applyAlignment="1">
      <alignment horizontal="center" vertical="center" wrapText="1"/>
    </xf>
    <xf numFmtId="0" fontId="15" fillId="0" borderId="58" xfId="0" applyFont="1" applyFill="1" applyBorder="1" applyAlignment="1">
      <alignment horizontal="center" vertical="center" wrapText="1"/>
    </xf>
    <xf numFmtId="0" fontId="15" fillId="5" borderId="58" xfId="0" applyFont="1" applyFill="1" applyBorder="1" applyAlignment="1">
      <alignment horizontal="center" vertical="center" wrapText="1"/>
    </xf>
    <xf numFmtId="0" fontId="17" fillId="0" borderId="57" xfId="0" applyFont="1" applyBorder="1" applyAlignment="1">
      <alignment horizontal="center" vertical="center" wrapText="1"/>
    </xf>
    <xf numFmtId="0" fontId="17" fillId="3" borderId="11" xfId="0" applyFont="1" applyFill="1" applyBorder="1" applyAlignment="1">
      <alignment horizontal="center" vertical="center" wrapText="1"/>
    </xf>
    <xf numFmtId="0" fontId="17" fillId="3" borderId="19" xfId="0" applyFont="1" applyFill="1" applyBorder="1" applyAlignment="1">
      <alignment horizontal="center" vertical="center" wrapText="1"/>
    </xf>
    <xf numFmtId="0" fontId="17" fillId="11" borderId="57" xfId="0" applyFont="1" applyFill="1" applyBorder="1" applyAlignment="1">
      <alignment vertical="center" wrapText="1"/>
    </xf>
    <xf numFmtId="0" fontId="17" fillId="11" borderId="31" xfId="0" applyFont="1" applyFill="1" applyBorder="1" applyAlignment="1">
      <alignment horizontal="center" vertical="center" wrapText="1"/>
    </xf>
    <xf numFmtId="0" fontId="17" fillId="15" borderId="57" xfId="0" applyFont="1" applyFill="1" applyBorder="1" applyAlignment="1">
      <alignment horizontal="center" vertical="center" wrapText="1"/>
    </xf>
    <xf numFmtId="0" fontId="17" fillId="15" borderId="31" xfId="0" applyFont="1" applyFill="1" applyBorder="1" applyAlignment="1">
      <alignment horizontal="center" vertical="center" wrapText="1"/>
    </xf>
    <xf numFmtId="0" fontId="17" fillId="0" borderId="47" xfId="0" applyFont="1" applyBorder="1" applyAlignment="1">
      <alignment horizontal="center" vertical="center" wrapText="1"/>
    </xf>
    <xf numFmtId="49" fontId="15" fillId="18" borderId="36" xfId="0" applyNumberFormat="1" applyFont="1" applyFill="1" applyBorder="1" applyAlignment="1">
      <alignment horizontal="center" vertical="center" wrapText="1"/>
    </xf>
    <xf numFmtId="0" fontId="15" fillId="18" borderId="39" xfId="0" applyFont="1" applyFill="1" applyBorder="1" applyAlignment="1">
      <alignment wrapText="1"/>
    </xf>
    <xf numFmtId="0" fontId="15" fillId="18" borderId="40" xfId="0" applyFont="1" applyFill="1" applyBorder="1" applyAlignment="1">
      <alignment horizontal="center" wrapText="1"/>
    </xf>
    <xf numFmtId="0" fontId="15" fillId="18" borderId="61" xfId="0" applyFont="1" applyFill="1" applyBorder="1" applyAlignment="1">
      <alignment horizontal="center" wrapText="1"/>
    </xf>
    <xf numFmtId="0" fontId="15" fillId="18" borderId="59" xfId="0" applyFont="1" applyFill="1" applyBorder="1" applyAlignment="1">
      <alignment horizontal="center" wrapText="1"/>
    </xf>
    <xf numFmtId="0" fontId="15" fillId="18" borderId="48" xfId="0" applyFont="1" applyFill="1" applyBorder="1" applyAlignment="1">
      <alignment horizontal="center" wrapText="1"/>
    </xf>
    <xf numFmtId="0" fontId="15" fillId="18" borderId="36" xfId="0" applyFont="1" applyFill="1" applyBorder="1" applyAlignment="1">
      <alignment horizontal="center" wrapText="1"/>
    </xf>
    <xf numFmtId="0" fontId="15" fillId="18" borderId="38" xfId="0" applyFont="1" applyFill="1" applyBorder="1" applyAlignment="1">
      <alignment horizontal="center" wrapText="1"/>
    </xf>
    <xf numFmtId="0" fontId="15" fillId="18" borderId="39" xfId="0" applyFont="1" applyFill="1" applyBorder="1" applyAlignment="1">
      <alignment horizontal="center" wrapText="1"/>
    </xf>
    <xf numFmtId="0" fontId="15" fillId="18" borderId="41" xfId="0" applyFont="1" applyFill="1" applyBorder="1" applyAlignment="1">
      <alignment horizont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18" borderId="54" xfId="0" applyFont="1" applyFill="1" applyBorder="1" applyAlignment="1">
      <alignment vertical="center" wrapText="1"/>
    </xf>
    <xf numFmtId="0" fontId="15" fillId="18" borderId="46" xfId="0" applyFont="1" applyFill="1" applyBorder="1" applyAlignment="1">
      <alignment vertical="center" wrapText="1"/>
    </xf>
    <xf numFmtId="0" fontId="15" fillId="18" borderId="55" xfId="0" applyFont="1" applyFill="1" applyBorder="1" applyAlignment="1">
      <alignment vertical="center" wrapText="1"/>
    </xf>
    <xf numFmtId="0" fontId="15" fillId="6" borderId="0" xfId="0" applyFont="1" applyFill="1" applyBorder="1" applyAlignment="1">
      <alignment wrapText="1"/>
    </xf>
    <xf numFmtId="0" fontId="15" fillId="0" borderId="0" xfId="0" applyFont="1" applyFill="1" applyAlignment="1">
      <alignment wrapText="1"/>
    </xf>
    <xf numFmtId="0" fontId="15" fillId="18" borderId="0" xfId="0" applyFont="1" applyFill="1" applyAlignment="1">
      <alignment wrapText="1"/>
    </xf>
    <xf numFmtId="0" fontId="15" fillId="18" borderId="24" xfId="0" applyFont="1" applyFill="1" applyBorder="1" applyAlignment="1">
      <alignment vertical="center" wrapText="1"/>
    </xf>
    <xf numFmtId="0" fontId="15" fillId="18" borderId="25" xfId="0" applyFont="1" applyFill="1" applyBorder="1" applyAlignment="1">
      <alignment vertical="center" wrapText="1"/>
    </xf>
    <xf numFmtId="0" fontId="15" fillId="18" borderId="35" xfId="0" applyFont="1" applyFill="1" applyBorder="1" applyAlignment="1">
      <alignment vertical="center" wrapText="1"/>
    </xf>
    <xf numFmtId="0" fontId="17" fillId="14" borderId="9" xfId="0" applyFont="1" applyFill="1" applyBorder="1" applyAlignment="1">
      <alignment wrapText="1"/>
    </xf>
    <xf numFmtId="0" fontId="17" fillId="0" borderId="9" xfId="0" applyFont="1" applyFill="1" applyBorder="1" applyAlignment="1">
      <alignment horizontal="center" wrapText="1"/>
    </xf>
    <xf numFmtId="0" fontId="17" fillId="0" borderId="21" xfId="0" applyFont="1" applyFill="1" applyBorder="1" applyAlignment="1">
      <alignment horizontal="center" wrapText="1"/>
    </xf>
    <xf numFmtId="0" fontId="15" fillId="0" borderId="60" xfId="0" applyFont="1" applyFill="1" applyBorder="1" applyAlignment="1">
      <alignment horizontal="center" wrapText="1"/>
    </xf>
    <xf numFmtId="0" fontId="17" fillId="11" borderId="7" xfId="0" applyFont="1" applyFill="1" applyBorder="1" applyAlignment="1">
      <alignment horizontal="center" vertical="center" wrapText="1"/>
    </xf>
    <xf numFmtId="0" fontId="17" fillId="11" borderId="63" xfId="0" applyFont="1" applyFill="1" applyBorder="1" applyAlignment="1">
      <alignment horizontal="center" wrapText="1"/>
    </xf>
    <xf numFmtId="0" fontId="17" fillId="0" borderId="22" xfId="0" applyFont="1" applyBorder="1" applyAlignment="1">
      <alignment horizontal="center" wrapText="1"/>
    </xf>
    <xf numFmtId="0" fontId="17" fillId="0" borderId="43" xfId="0" applyFont="1" applyBorder="1" applyAlignment="1">
      <alignment horizontal="center" wrapText="1"/>
    </xf>
    <xf numFmtId="49" fontId="5" fillId="0" borderId="57" xfId="0" applyNumberFormat="1" applyFont="1" applyFill="1" applyBorder="1" applyAlignment="1">
      <alignment horizontal="center" vertical="center" wrapText="1"/>
    </xf>
    <xf numFmtId="0" fontId="5" fillId="0" borderId="11" xfId="0" applyFont="1" applyFill="1" applyBorder="1" applyAlignment="1" applyProtection="1">
      <alignment vertical="center" wrapText="1"/>
      <protection locked="0"/>
    </xf>
    <xf numFmtId="0" fontId="24" fillId="0" borderId="47" xfId="0" applyFont="1" applyFill="1" applyBorder="1" applyAlignment="1" applyProtection="1">
      <alignment horizontal="center" vertical="center"/>
      <protection locked="0"/>
    </xf>
    <xf numFmtId="0" fontId="23" fillId="0" borderId="58" xfId="0" applyFont="1" applyFill="1" applyBorder="1" applyAlignment="1" applyProtection="1">
      <alignment horizontal="center" vertical="center"/>
      <protection locked="0"/>
    </xf>
    <xf numFmtId="1" fontId="15" fillId="5" borderId="81" xfId="0" applyNumberFormat="1" applyFont="1" applyFill="1" applyBorder="1" applyAlignment="1">
      <alignment horizontal="center" vertical="center" wrapText="1"/>
    </xf>
    <xf numFmtId="0" fontId="17" fillId="0" borderId="69" xfId="0" applyFont="1" applyBorder="1" applyAlignment="1">
      <alignment horizontal="center" vertical="center" wrapText="1"/>
    </xf>
    <xf numFmtId="0" fontId="17" fillId="11" borderId="2" xfId="0" applyFont="1" applyFill="1" applyBorder="1" applyAlignment="1">
      <alignment horizontal="center" vertical="center" wrapText="1"/>
    </xf>
    <xf numFmtId="1" fontId="24" fillId="11" borderId="50" xfId="0" applyNumberFormat="1" applyFont="1" applyFill="1" applyBorder="1" applyAlignment="1" applyProtection="1">
      <alignment horizontal="center" vertical="center"/>
      <protection locked="0"/>
    </xf>
    <xf numFmtId="0" fontId="17" fillId="15" borderId="79" xfId="0" applyFont="1" applyFill="1" applyBorder="1" applyAlignment="1">
      <alignment horizontal="center" vertical="center" wrapText="1"/>
    </xf>
    <xf numFmtId="0" fontId="17" fillId="15" borderId="69" xfId="0" applyFont="1" applyFill="1" applyBorder="1" applyAlignment="1">
      <alignment horizontal="center" vertical="center" wrapText="1"/>
    </xf>
    <xf numFmtId="0" fontId="17" fillId="0" borderId="20" xfId="0" applyFont="1" applyFill="1" applyBorder="1" applyAlignment="1">
      <alignment horizontal="center" wrapText="1"/>
    </xf>
    <xf numFmtId="0" fontId="17" fillId="0" borderId="47" xfId="0" applyFont="1" applyFill="1" applyBorder="1" applyAlignment="1">
      <alignment horizontal="center" wrapText="1"/>
    </xf>
    <xf numFmtId="0" fontId="17" fillId="0" borderId="78" xfId="0" applyFont="1" applyFill="1" applyBorder="1" applyAlignment="1">
      <alignment horizontal="center" vertical="center" wrapText="1"/>
    </xf>
    <xf numFmtId="0" fontId="17" fillId="0" borderId="51" xfId="0" applyFont="1" applyFill="1" applyBorder="1" applyAlignment="1">
      <alignment horizontal="center" vertical="center" wrapText="1"/>
    </xf>
    <xf numFmtId="0" fontId="17" fillId="6" borderId="51" xfId="0" applyFont="1" applyFill="1" applyBorder="1" applyAlignment="1">
      <alignment horizontal="center" vertical="center" wrapText="1"/>
    </xf>
    <xf numFmtId="0" fontId="17" fillId="0" borderId="56" xfId="0" applyFont="1" applyFill="1" applyBorder="1" applyAlignment="1">
      <alignment horizontal="center" vertical="center" wrapText="1"/>
    </xf>
    <xf numFmtId="0" fontId="17" fillId="15" borderId="0" xfId="0" applyFont="1" applyFill="1" applyAlignment="1">
      <alignment wrapText="1"/>
    </xf>
    <xf numFmtId="49" fontId="15" fillId="18" borderId="39" xfId="0" applyNumberFormat="1" applyFont="1" applyFill="1" applyBorder="1" applyAlignment="1">
      <alignment horizontal="center" vertical="center" wrapText="1"/>
    </xf>
    <xf numFmtId="0" fontId="15" fillId="18" borderId="40" xfId="0" applyFont="1" applyFill="1" applyBorder="1" applyAlignment="1">
      <alignment wrapText="1"/>
    </xf>
    <xf numFmtId="0" fontId="15" fillId="18" borderId="37" xfId="0" applyFont="1" applyFill="1" applyBorder="1" applyAlignment="1">
      <alignment horizontal="center" wrapText="1"/>
    </xf>
    <xf numFmtId="0" fontId="23" fillId="0" borderId="43" xfId="0" applyFont="1" applyFill="1" applyBorder="1" applyAlignment="1">
      <alignment horizontal="center" vertical="center"/>
    </xf>
    <xf numFmtId="0" fontId="23" fillId="0" borderId="60" xfId="0" applyFont="1" applyFill="1" applyBorder="1" applyAlignment="1">
      <alignment horizontal="center" vertical="center"/>
    </xf>
    <xf numFmtId="1" fontId="15" fillId="5" borderId="60" xfId="0" applyNumberFormat="1" applyFont="1" applyFill="1" applyBorder="1" applyAlignment="1">
      <alignment horizontal="center" vertical="center" wrapText="1"/>
    </xf>
    <xf numFmtId="1" fontId="24" fillId="11" borderId="63" xfId="0" applyNumberFormat="1" applyFont="1" applyFill="1" applyBorder="1" applyAlignment="1" applyProtection="1">
      <alignment horizontal="center" vertical="center"/>
      <protection locked="0"/>
    </xf>
    <xf numFmtId="0" fontId="17" fillId="15" borderId="42" xfId="0" applyFont="1" applyFill="1" applyBorder="1" applyAlignment="1">
      <alignment horizontal="center" wrapText="1"/>
    </xf>
    <xf numFmtId="0" fontId="17" fillId="15" borderId="32" xfId="0" applyFont="1" applyFill="1" applyBorder="1" applyAlignment="1">
      <alignment horizontal="center" wrapText="1"/>
    </xf>
    <xf numFmtId="0" fontId="17" fillId="0" borderId="42" xfId="0" applyFont="1" applyBorder="1" applyAlignment="1">
      <alignment horizontal="center" wrapText="1"/>
    </xf>
    <xf numFmtId="1" fontId="24" fillId="11" borderId="49" xfId="0" applyNumberFormat="1" applyFont="1" applyFill="1" applyBorder="1" applyAlignment="1" applyProtection="1">
      <alignment horizontal="center" vertical="center"/>
      <protection locked="0"/>
    </xf>
    <xf numFmtId="0" fontId="17" fillId="15" borderId="6" xfId="0" applyFont="1" applyFill="1" applyBorder="1" applyAlignment="1">
      <alignment horizontal="center" wrapText="1"/>
    </xf>
    <xf numFmtId="0" fontId="17" fillId="15" borderId="49" xfId="0" applyFont="1" applyFill="1" applyBorder="1" applyAlignment="1">
      <alignment horizontal="center" wrapText="1"/>
    </xf>
    <xf numFmtId="0" fontId="17" fillId="0" borderId="6" xfId="0" applyFont="1" applyBorder="1" applyAlignment="1">
      <alignment horizontal="center" wrapText="1"/>
    </xf>
    <xf numFmtId="0" fontId="17" fillId="0" borderId="44" xfId="0" applyFont="1" applyBorder="1" applyAlignment="1">
      <alignment horizontal="center" wrapText="1"/>
    </xf>
    <xf numFmtId="1" fontId="15" fillId="5" borderId="53" xfId="0" applyNumberFormat="1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24" fillId="0" borderId="9" xfId="0" applyFont="1" applyFill="1" applyBorder="1" applyAlignment="1" applyProtection="1">
      <alignment horizontal="center" vertical="center"/>
      <protection locked="0"/>
    </xf>
    <xf numFmtId="0" fontId="24" fillId="0" borderId="43" xfId="0" applyFont="1" applyFill="1" applyBorder="1" applyAlignment="1" applyProtection="1">
      <alignment horizontal="center" vertical="center"/>
      <protection locked="0"/>
    </xf>
    <xf numFmtId="0" fontId="10" fillId="0" borderId="82" xfId="1" applyFont="1" applyFill="1" applyBorder="1" applyAlignment="1">
      <alignment horizontal="center" vertical="center"/>
    </xf>
    <xf numFmtId="0" fontId="24" fillId="11" borderId="4" xfId="0" applyFont="1" applyFill="1" applyBorder="1" applyAlignment="1" applyProtection="1">
      <alignment horizontal="center" vertical="center" wrapText="1"/>
      <protection locked="0"/>
    </xf>
    <xf numFmtId="1" fontId="9" fillId="11" borderId="32" xfId="1" applyNumberFormat="1" applyFont="1" applyFill="1" applyBorder="1" applyAlignment="1" applyProtection="1">
      <alignment horizontal="center" vertical="center"/>
      <protection locked="0"/>
    </xf>
    <xf numFmtId="1" fontId="9" fillId="11" borderId="49" xfId="1" applyNumberFormat="1" applyFont="1" applyFill="1" applyBorder="1" applyAlignment="1" applyProtection="1">
      <alignment horizontal="center" vertical="center"/>
      <protection locked="0"/>
    </xf>
    <xf numFmtId="1" fontId="15" fillId="18" borderId="59" xfId="0" applyNumberFormat="1" applyFont="1" applyFill="1" applyBorder="1" applyAlignment="1">
      <alignment horizontal="center" wrapText="1"/>
    </xf>
    <xf numFmtId="1" fontId="15" fillId="18" borderId="39" xfId="0" applyNumberFormat="1" applyFont="1" applyFill="1" applyBorder="1" applyAlignment="1">
      <alignment horizontal="center" wrapText="1"/>
    </xf>
    <xf numFmtId="1" fontId="15" fillId="18" borderId="40" xfId="0" applyNumberFormat="1" applyFont="1" applyFill="1" applyBorder="1" applyAlignment="1">
      <alignment horizontal="center" wrapText="1"/>
    </xf>
    <xf numFmtId="1" fontId="15" fillId="18" borderId="38" xfId="0" applyNumberFormat="1" applyFont="1" applyFill="1" applyBorder="1" applyAlignment="1">
      <alignment horizontal="center" wrapText="1"/>
    </xf>
    <xf numFmtId="1" fontId="15" fillId="18" borderId="37" xfId="0" applyNumberFormat="1" applyFont="1" applyFill="1" applyBorder="1" applyAlignment="1">
      <alignment horizontal="center" wrapText="1"/>
    </xf>
    <xf numFmtId="0" fontId="15" fillId="0" borderId="0" xfId="0" applyFont="1" applyAlignment="1">
      <alignment wrapText="1"/>
    </xf>
    <xf numFmtId="49" fontId="24" fillId="0" borderId="86" xfId="0" applyNumberFormat="1" applyFont="1" applyFill="1" applyBorder="1" applyAlignment="1" applyProtection="1">
      <alignment horizontal="center" vertical="center" wrapText="1"/>
      <protection locked="0"/>
    </xf>
    <xf numFmtId="0" fontId="32" fillId="0" borderId="36" xfId="0" applyFont="1" applyFill="1" applyBorder="1" applyAlignment="1" applyProtection="1">
      <alignment horizontal="left" vertical="center" wrapText="1"/>
      <protection locked="0"/>
    </xf>
    <xf numFmtId="0" fontId="24" fillId="0" borderId="40" xfId="0" applyFont="1" applyFill="1" applyBorder="1" applyAlignment="1" applyProtection="1">
      <alignment horizontal="center" vertical="center"/>
      <protection locked="0"/>
    </xf>
    <xf numFmtId="0" fontId="24" fillId="0" borderId="41" xfId="0" applyFont="1" applyFill="1" applyBorder="1" applyAlignment="1" applyProtection="1">
      <alignment horizontal="center" vertical="center"/>
      <protection locked="0"/>
    </xf>
    <xf numFmtId="0" fontId="23" fillId="0" borderId="59" xfId="0" applyFont="1" applyFill="1" applyBorder="1" applyAlignment="1" applyProtection="1">
      <alignment horizontal="center" vertical="center"/>
      <protection locked="0"/>
    </xf>
    <xf numFmtId="0" fontId="15" fillId="5" borderId="59" xfId="0" applyFont="1" applyFill="1" applyBorder="1" applyAlignment="1">
      <alignment horizontal="center" vertical="center" wrapText="1"/>
    </xf>
    <xf numFmtId="1" fontId="23" fillId="0" borderId="39" xfId="0" applyNumberFormat="1" applyFont="1" applyFill="1" applyBorder="1" applyAlignment="1">
      <alignment horizontal="center" vertical="center"/>
    </xf>
    <xf numFmtId="0" fontId="17" fillId="3" borderId="40" xfId="0" applyFont="1" applyFill="1" applyBorder="1" applyAlignment="1">
      <alignment horizontal="center" vertical="center" wrapText="1"/>
    </xf>
    <xf numFmtId="0" fontId="17" fillId="3" borderId="48" xfId="0" applyFont="1" applyFill="1" applyBorder="1" applyAlignment="1">
      <alignment horizontal="center" vertical="center" wrapText="1"/>
    </xf>
    <xf numFmtId="0" fontId="17" fillId="3" borderId="61" xfId="0" applyFont="1" applyFill="1" applyBorder="1" applyAlignment="1">
      <alignment horizontal="center" vertical="center" wrapText="1"/>
    </xf>
    <xf numFmtId="0" fontId="17" fillId="11" borderId="39" xfId="0" applyFont="1" applyFill="1" applyBorder="1" applyAlignment="1">
      <alignment horizontal="center" vertical="center" wrapText="1"/>
    </xf>
    <xf numFmtId="1" fontId="24" fillId="11" borderId="41" xfId="0" applyNumberFormat="1" applyFont="1" applyFill="1" applyBorder="1" applyAlignment="1" applyProtection="1">
      <alignment horizontal="center" vertical="center"/>
      <protection locked="0"/>
    </xf>
    <xf numFmtId="0" fontId="17" fillId="19" borderId="48" xfId="0" applyFont="1" applyFill="1" applyBorder="1" applyAlignment="1">
      <alignment horizontal="center" wrapText="1"/>
    </xf>
    <xf numFmtId="0" fontId="17" fillId="19" borderId="38" xfId="0" applyFont="1" applyFill="1" applyBorder="1" applyAlignment="1">
      <alignment horizontal="center" wrapText="1"/>
    </xf>
    <xf numFmtId="0" fontId="24" fillId="19" borderId="39" xfId="0" applyFont="1" applyFill="1" applyBorder="1" applyAlignment="1" applyProtection="1">
      <alignment horizontal="center" vertical="center"/>
      <protection locked="0"/>
    </xf>
    <xf numFmtId="0" fontId="24" fillId="19" borderId="38" xfId="0" applyFont="1" applyFill="1" applyBorder="1" applyAlignment="1" applyProtection="1">
      <alignment horizontal="center" vertical="center"/>
      <protection locked="0"/>
    </xf>
    <xf numFmtId="0" fontId="17" fillId="0" borderId="39" xfId="0" applyFont="1" applyBorder="1" applyAlignment="1">
      <alignment horizontal="center" wrapText="1"/>
    </xf>
    <xf numFmtId="0" fontId="17" fillId="0" borderId="41" xfId="0" applyFont="1" applyBorder="1" applyAlignment="1">
      <alignment horizont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7" fillId="0" borderId="30" xfId="0" applyFont="1" applyBorder="1" applyAlignment="1">
      <alignment horizontal="center" vertical="center" wrapText="1"/>
    </xf>
    <xf numFmtId="0" fontId="15" fillId="18" borderId="29" xfId="0" applyFont="1" applyFill="1" applyBorder="1" applyAlignment="1">
      <alignment wrapText="1"/>
    </xf>
    <xf numFmtId="0" fontId="15" fillId="18" borderId="29" xfId="0" applyFont="1" applyFill="1" applyBorder="1" applyAlignment="1">
      <alignment horizontal="center" wrapText="1"/>
    </xf>
    <xf numFmtId="0" fontId="15" fillId="18" borderId="34" xfId="0" applyFont="1" applyFill="1" applyBorder="1" applyAlignment="1">
      <alignment horizontal="center" wrapText="1"/>
    </xf>
    <xf numFmtId="0" fontId="15" fillId="18" borderId="68" xfId="0" applyFont="1" applyFill="1" applyBorder="1" applyAlignment="1">
      <alignment horizontal="center" wrapText="1"/>
    </xf>
    <xf numFmtId="1" fontId="15" fillId="18" borderId="68" xfId="0" applyNumberFormat="1" applyFont="1" applyFill="1" applyBorder="1" applyAlignment="1">
      <alignment horizontal="center" wrapText="1"/>
    </xf>
    <xf numFmtId="1" fontId="15" fillId="18" borderId="64" xfId="0" applyNumberFormat="1" applyFont="1" applyFill="1" applyBorder="1" applyAlignment="1">
      <alignment horizontal="center" wrapText="1"/>
    </xf>
    <xf numFmtId="1" fontId="15" fillId="18" borderId="29" xfId="0" applyNumberFormat="1" applyFont="1" applyFill="1" applyBorder="1" applyAlignment="1">
      <alignment horizontal="center" wrapText="1"/>
    </xf>
    <xf numFmtId="1" fontId="15" fillId="18" borderId="26" xfId="0" applyNumberFormat="1" applyFont="1" applyFill="1" applyBorder="1" applyAlignment="1">
      <alignment horizontal="center" wrapText="1"/>
    </xf>
    <xf numFmtId="1" fontId="15" fillId="18" borderId="35" xfId="0" applyNumberFormat="1" applyFont="1" applyFill="1" applyBorder="1" applyAlignment="1">
      <alignment horizontal="center" wrapText="1"/>
    </xf>
    <xf numFmtId="0" fontId="15" fillId="18" borderId="64" xfId="0" applyFont="1" applyFill="1" applyBorder="1" applyAlignment="1">
      <alignment horizontal="center" wrapText="1"/>
    </xf>
    <xf numFmtId="0" fontId="15" fillId="18" borderId="35" xfId="0" applyFont="1" applyFill="1" applyBorder="1" applyAlignment="1">
      <alignment horizontal="center" wrapText="1"/>
    </xf>
    <xf numFmtId="49" fontId="8" fillId="16" borderId="39" xfId="1" applyNumberFormat="1" applyFont="1" applyFill="1" applyBorder="1" applyAlignment="1">
      <alignment horizontal="center" vertical="center"/>
    </xf>
    <xf numFmtId="164" fontId="8" fillId="16" borderId="40" xfId="1" applyNumberFormat="1" applyFont="1" applyFill="1" applyBorder="1" applyAlignment="1">
      <alignment horizontal="center" vertical="center"/>
    </xf>
    <xf numFmtId="1" fontId="8" fillId="16" borderId="48" xfId="1" applyNumberFormat="1" applyFont="1" applyFill="1" applyBorder="1" applyAlignment="1">
      <alignment horizontal="center" vertical="center"/>
    </xf>
    <xf numFmtId="1" fontId="8" fillId="16" borderId="40" xfId="1" applyNumberFormat="1" applyFont="1" applyFill="1" applyBorder="1" applyAlignment="1">
      <alignment horizontal="center" vertical="center"/>
    </xf>
    <xf numFmtId="1" fontId="8" fillId="16" borderId="61" xfId="1" applyNumberFormat="1" applyFont="1" applyFill="1" applyBorder="1" applyAlignment="1">
      <alignment horizontal="center" vertical="center"/>
    </xf>
    <xf numFmtId="1" fontId="8" fillId="16" borderId="59" xfId="1" applyNumberFormat="1" applyFont="1" applyFill="1" applyBorder="1" applyAlignment="1">
      <alignment horizontal="center" vertical="center"/>
    </xf>
    <xf numFmtId="1" fontId="8" fillId="20" borderId="38" xfId="1" applyNumberFormat="1" applyFont="1" applyFill="1" applyBorder="1" applyAlignment="1">
      <alignment horizontal="center" vertical="center"/>
    </xf>
    <xf numFmtId="1" fontId="8" fillId="20" borderId="39" xfId="1" applyNumberFormat="1" applyFont="1" applyFill="1" applyBorder="1" applyAlignment="1">
      <alignment horizontal="center" vertical="center"/>
    </xf>
    <xf numFmtId="1" fontId="8" fillId="20" borderId="40" xfId="1" applyNumberFormat="1" applyFont="1" applyFill="1" applyBorder="1" applyAlignment="1">
      <alignment horizontal="center" vertical="center"/>
    </xf>
    <xf numFmtId="1" fontId="8" fillId="16" borderId="39" xfId="1" applyNumberFormat="1" applyFont="1" applyFill="1" applyBorder="1" applyAlignment="1">
      <alignment horizontal="center" vertical="center"/>
    </xf>
    <xf numFmtId="1" fontId="8" fillId="16" borderId="41" xfId="1" applyNumberFormat="1" applyFont="1" applyFill="1" applyBorder="1" applyAlignment="1">
      <alignment horizontal="center" vertical="center"/>
    </xf>
    <xf numFmtId="1" fontId="17" fillId="0" borderId="0" xfId="0" applyNumberFormat="1" applyFont="1" applyFill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63" xfId="0" applyFont="1" applyBorder="1" applyAlignment="1">
      <alignment horizontal="center" vertical="center" wrapText="1"/>
    </xf>
    <xf numFmtId="49" fontId="42" fillId="17" borderId="39" xfId="0" applyNumberFormat="1" applyFont="1" applyFill="1" applyBorder="1" applyAlignment="1">
      <alignment horizontal="center" vertical="center" wrapText="1"/>
    </xf>
    <xf numFmtId="0" fontId="17" fillId="17" borderId="40" xfId="0" applyFont="1" applyFill="1" applyBorder="1" applyAlignment="1">
      <alignment wrapText="1"/>
    </xf>
    <xf numFmtId="0" fontId="42" fillId="17" borderId="29" xfId="0" applyFont="1" applyFill="1" applyBorder="1" applyAlignment="1">
      <alignment horizontal="center" wrapText="1"/>
    </xf>
    <xf numFmtId="0" fontId="42" fillId="17" borderId="34" xfId="0" applyFont="1" applyFill="1" applyBorder="1" applyAlignment="1">
      <alignment horizontal="center" wrapText="1"/>
    </xf>
    <xf numFmtId="0" fontId="42" fillId="17" borderId="68" xfId="0" applyFont="1" applyFill="1" applyBorder="1" applyAlignment="1">
      <alignment horizontal="center" wrapText="1"/>
    </xf>
    <xf numFmtId="0" fontId="42" fillId="17" borderId="35" xfId="0" applyFont="1" applyFill="1" applyBorder="1" applyAlignment="1">
      <alignment horizontal="center" wrapText="1"/>
    </xf>
    <xf numFmtId="0" fontId="42" fillId="17" borderId="64" xfId="0" applyFont="1" applyFill="1" applyBorder="1" applyAlignment="1">
      <alignment horizontal="center" wrapText="1"/>
    </xf>
    <xf numFmtId="0" fontId="42" fillId="17" borderId="26" xfId="0" applyFont="1" applyFill="1" applyBorder="1" applyAlignment="1">
      <alignment horizontal="center" wrapText="1"/>
    </xf>
    <xf numFmtId="0" fontId="42" fillId="17" borderId="25" xfId="0" applyFont="1" applyFill="1" applyBorder="1" applyAlignment="1">
      <alignment horizontal="center" wrapText="1"/>
    </xf>
    <xf numFmtId="0" fontId="19" fillId="13" borderId="64" xfId="0" applyFont="1" applyFill="1" applyBorder="1" applyAlignment="1">
      <alignment horizontal="center" wrapText="1"/>
    </xf>
    <xf numFmtId="0" fontId="42" fillId="17" borderId="65" xfId="0" applyFont="1" applyFill="1" applyBorder="1" applyAlignment="1">
      <alignment horizontal="center" wrapText="1"/>
    </xf>
    <xf numFmtId="0" fontId="42" fillId="0" borderId="0" xfId="0" applyFont="1" applyFill="1" applyBorder="1" applyAlignment="1">
      <alignment horizontal="center" vertical="center" wrapText="1"/>
    </xf>
    <xf numFmtId="0" fontId="42" fillId="0" borderId="0" xfId="0" applyFont="1" applyFill="1" applyBorder="1" applyAlignment="1">
      <alignment wrapText="1"/>
    </xf>
    <xf numFmtId="0" fontId="42" fillId="0" borderId="0" xfId="0" applyFont="1" applyAlignment="1">
      <alignment wrapText="1"/>
    </xf>
    <xf numFmtId="0" fontId="43" fillId="0" borderId="0" xfId="0" applyFont="1" applyFill="1" applyAlignment="1">
      <alignment wrapText="1"/>
    </xf>
    <xf numFmtId="0" fontId="5" fillId="0" borderId="0" xfId="0" applyFont="1" applyFill="1" applyBorder="1" applyAlignment="1">
      <alignment horizontal="center" vertical="center"/>
    </xf>
    <xf numFmtId="1" fontId="32" fillId="15" borderId="42" xfId="0" applyNumberFormat="1" applyFont="1" applyFill="1" applyBorder="1" applyAlignment="1" applyProtection="1">
      <alignment horizontal="center" vertical="center"/>
      <protection locked="0"/>
    </xf>
    <xf numFmtId="1" fontId="32" fillId="15" borderId="43" xfId="0" applyNumberFormat="1" applyFont="1" applyFill="1" applyBorder="1" applyAlignment="1" applyProtection="1">
      <alignment horizontal="center" vertical="center"/>
      <protection locked="0"/>
    </xf>
    <xf numFmtId="1" fontId="32" fillId="15" borderId="6" xfId="0" applyNumberFormat="1" applyFont="1" applyFill="1" applyBorder="1" applyAlignment="1" applyProtection="1">
      <alignment horizontal="center" vertical="center"/>
      <protection locked="0"/>
    </xf>
    <xf numFmtId="1" fontId="32" fillId="15" borderId="44" xfId="0" applyNumberFormat="1" applyFont="1" applyFill="1" applyBorder="1" applyAlignment="1" applyProtection="1">
      <alignment horizontal="center" vertical="center"/>
      <protection locked="0"/>
    </xf>
    <xf numFmtId="1" fontId="34" fillId="15" borderId="44" xfId="0" applyNumberFormat="1" applyFont="1" applyFill="1" applyBorder="1" applyAlignment="1" applyProtection="1">
      <alignment horizontal="center" vertical="center"/>
      <protection locked="0"/>
    </xf>
    <xf numFmtId="1" fontId="34" fillId="15" borderId="6" xfId="0" applyNumberFormat="1" applyFont="1" applyFill="1" applyBorder="1" applyAlignment="1" applyProtection="1">
      <alignment horizontal="center" vertical="center"/>
      <protection locked="0"/>
    </xf>
    <xf numFmtId="1" fontId="20" fillId="0" borderId="39" xfId="0" applyNumberFormat="1" applyFont="1" applyFill="1" applyBorder="1" applyAlignment="1">
      <alignment horizontal="center" vertical="center"/>
    </xf>
    <xf numFmtId="1" fontId="20" fillId="0" borderId="38" xfId="0" applyNumberFormat="1" applyFont="1" applyFill="1" applyBorder="1" applyAlignment="1">
      <alignment horizontal="center" vertical="center"/>
    </xf>
    <xf numFmtId="1" fontId="25" fillId="0" borderId="0" xfId="0" applyNumberFormat="1" applyFont="1" applyFill="1" applyBorder="1" applyAlignment="1" applyProtection="1">
      <alignment horizontal="center" vertical="center"/>
      <protection hidden="1"/>
    </xf>
    <xf numFmtId="1" fontId="44" fillId="0" borderId="0" xfId="0" applyNumberFormat="1" applyFont="1" applyFill="1" applyBorder="1" applyAlignment="1" applyProtection="1">
      <alignment horizontal="center" vertical="center"/>
      <protection hidden="1"/>
    </xf>
    <xf numFmtId="1" fontId="45" fillId="0" borderId="0" xfId="0" applyNumberFormat="1" applyFont="1" applyFill="1" applyBorder="1" applyAlignment="1" applyProtection="1">
      <alignment horizontal="center" vertical="center"/>
      <protection hidden="1"/>
    </xf>
    <xf numFmtId="1" fontId="5" fillId="15" borderId="43" xfId="0" applyNumberFormat="1" applyFont="1" applyFill="1" applyBorder="1" applyAlignment="1" applyProtection="1">
      <alignment horizontal="center" vertical="center" wrapText="1"/>
      <protection locked="0"/>
    </xf>
    <xf numFmtId="1" fontId="5" fillId="15" borderId="44" xfId="0" applyNumberFormat="1" applyFont="1" applyFill="1" applyBorder="1" applyAlignment="1" applyProtection="1">
      <alignment horizontal="center" vertical="center" wrapText="1"/>
      <protection locked="0"/>
    </xf>
    <xf numFmtId="1" fontId="9" fillId="0" borderId="0" xfId="0" applyNumberFormat="1" applyFont="1" applyFill="1" applyBorder="1" applyAlignment="1" applyProtection="1">
      <alignment horizontal="center" vertical="center"/>
      <protection hidden="1"/>
    </xf>
    <xf numFmtId="1" fontId="5" fillId="15" borderId="44" xfId="0" applyNumberFormat="1" applyFont="1" applyFill="1" applyBorder="1" applyAlignment="1" applyProtection="1">
      <alignment horizontal="center" vertical="center"/>
      <protection locked="0"/>
    </xf>
    <xf numFmtId="1" fontId="5" fillId="14" borderId="7" xfId="0" applyNumberFormat="1" applyFont="1" applyFill="1" applyBorder="1" applyAlignment="1" applyProtection="1">
      <alignment horizontal="center" vertical="center"/>
      <protection locked="0"/>
    </xf>
    <xf numFmtId="1" fontId="5" fillId="14" borderId="63" xfId="0" applyNumberFormat="1" applyFont="1" applyFill="1" applyBorder="1" applyAlignment="1" applyProtection="1">
      <alignment horizontal="center" vertical="center"/>
      <protection locked="0"/>
    </xf>
    <xf numFmtId="1" fontId="5" fillId="14" borderId="7" xfId="0" applyNumberFormat="1" applyFont="1" applyFill="1" applyBorder="1" applyAlignment="1">
      <alignment horizontal="center" vertical="center"/>
    </xf>
    <xf numFmtId="1" fontId="5" fillId="14" borderId="30" xfId="0" applyNumberFormat="1" applyFont="1" applyFill="1" applyBorder="1" applyAlignment="1">
      <alignment horizontal="center" vertical="center"/>
    </xf>
    <xf numFmtId="1" fontId="5" fillId="14" borderId="6" xfId="0" applyNumberFormat="1" applyFont="1" applyFill="1" applyBorder="1" applyAlignment="1" applyProtection="1">
      <alignment horizontal="center" vertical="center"/>
      <protection locked="0"/>
    </xf>
    <xf numFmtId="1" fontId="5" fillId="14" borderId="49" xfId="0" applyNumberFormat="1" applyFont="1" applyFill="1" applyBorder="1" applyAlignment="1" applyProtection="1">
      <alignment horizontal="center" vertical="center"/>
      <protection locked="0"/>
    </xf>
    <xf numFmtId="1" fontId="5" fillId="14" borderId="6" xfId="0" applyNumberFormat="1" applyFont="1" applyFill="1" applyBorder="1" applyAlignment="1">
      <alignment horizontal="center" vertical="center"/>
    </xf>
    <xf numFmtId="1" fontId="5" fillId="14" borderId="44" xfId="0" applyNumberFormat="1" applyFont="1" applyFill="1" applyBorder="1" applyAlignment="1">
      <alignment horizontal="center" vertical="center"/>
    </xf>
    <xf numFmtId="1" fontId="5" fillId="14" borderId="2" xfId="0" applyNumberFormat="1" applyFont="1" applyFill="1" applyBorder="1" applyAlignment="1" applyProtection="1">
      <alignment horizontal="center" vertical="center"/>
      <protection locked="0"/>
    </xf>
    <xf numFmtId="1" fontId="5" fillId="14" borderId="50" xfId="0" applyNumberFormat="1" applyFont="1" applyFill="1" applyBorder="1" applyAlignment="1" applyProtection="1">
      <alignment horizontal="center" vertical="center"/>
      <protection locked="0"/>
    </xf>
    <xf numFmtId="1" fontId="5" fillId="14" borderId="2" xfId="0" applyNumberFormat="1" applyFont="1" applyFill="1" applyBorder="1" applyAlignment="1">
      <alignment horizontal="center" vertical="center"/>
    </xf>
    <xf numFmtId="1" fontId="5" fillId="14" borderId="45" xfId="0" applyNumberFormat="1" applyFont="1" applyFill="1" applyBorder="1" applyAlignment="1">
      <alignment horizontal="center" vertical="center"/>
    </xf>
    <xf numFmtId="1" fontId="8" fillId="14" borderId="39" xfId="0" applyNumberFormat="1" applyFont="1" applyFill="1" applyBorder="1" applyAlignment="1">
      <alignment horizontal="center" vertical="center"/>
    </xf>
    <xf numFmtId="1" fontId="8" fillId="14" borderId="38" xfId="0" applyNumberFormat="1" applyFont="1" applyFill="1" applyBorder="1" applyAlignment="1">
      <alignment horizontal="center" vertical="center"/>
    </xf>
    <xf numFmtId="1" fontId="8" fillId="14" borderId="48" xfId="0" applyNumberFormat="1" applyFont="1" applyFill="1" applyBorder="1" applyAlignment="1">
      <alignment horizontal="center" vertical="center"/>
    </xf>
    <xf numFmtId="1" fontId="46" fillId="0" borderId="0" xfId="0" applyNumberFormat="1" applyFont="1" applyFill="1" applyBorder="1" applyAlignment="1" applyProtection="1">
      <alignment horizontal="center" vertical="center"/>
      <protection hidden="1"/>
    </xf>
    <xf numFmtId="1" fontId="5" fillId="14" borderId="42" xfId="0" applyNumberFormat="1" applyFont="1" applyFill="1" applyBorder="1" applyAlignment="1" applyProtection="1">
      <alignment horizontal="center" vertical="center" wrapText="1"/>
      <protection locked="0"/>
    </xf>
    <xf numFmtId="1" fontId="5" fillId="14" borderId="32" xfId="0" applyNumberFormat="1" applyFont="1" applyFill="1" applyBorder="1" applyAlignment="1" applyProtection="1">
      <alignment horizontal="center" vertical="center" wrapText="1"/>
      <protection locked="0"/>
    </xf>
    <xf numFmtId="0" fontId="5" fillId="14" borderId="22" xfId="0" applyFont="1" applyFill="1" applyBorder="1" applyAlignment="1" applyProtection="1">
      <alignment horizontal="center" vertical="center" wrapText="1"/>
      <protection locked="0"/>
    </xf>
    <xf numFmtId="0" fontId="5" fillId="14" borderId="9" xfId="0" applyFont="1" applyFill="1" applyBorder="1" applyAlignment="1" applyProtection="1">
      <alignment horizontal="center" vertical="center" wrapText="1"/>
      <protection locked="0"/>
    </xf>
    <xf numFmtId="1" fontId="5" fillId="14" borderId="57" xfId="0" applyNumberFormat="1" applyFont="1" applyFill="1" applyBorder="1" applyAlignment="1" applyProtection="1">
      <alignment horizontal="center" vertical="center" wrapText="1"/>
      <protection locked="0"/>
    </xf>
    <xf numFmtId="1" fontId="5" fillId="14" borderId="31" xfId="0" applyNumberFormat="1" applyFont="1" applyFill="1" applyBorder="1" applyAlignment="1" applyProtection="1">
      <alignment horizontal="center" vertical="center" wrapText="1"/>
      <protection locked="0"/>
    </xf>
    <xf numFmtId="0" fontId="5" fillId="14" borderId="20" xfId="0" applyFont="1" applyFill="1" applyBorder="1" applyAlignment="1" applyProtection="1">
      <alignment horizontal="center" vertical="center" wrapText="1"/>
      <protection locked="0"/>
    </xf>
    <xf numFmtId="0" fontId="5" fillId="14" borderId="11" xfId="0" applyFont="1" applyFill="1" applyBorder="1" applyAlignment="1" applyProtection="1">
      <alignment horizontal="center" vertical="center" wrapText="1"/>
      <protection locked="0"/>
    </xf>
    <xf numFmtId="0" fontId="36" fillId="14" borderId="39" xfId="0" applyFont="1" applyFill="1" applyBorder="1" applyAlignment="1">
      <alignment horizontal="center" vertical="center"/>
    </xf>
    <xf numFmtId="0" fontId="36" fillId="14" borderId="38" xfId="0" applyFont="1" applyFill="1" applyBorder="1" applyAlignment="1">
      <alignment horizontal="center" vertical="center"/>
    </xf>
    <xf numFmtId="0" fontId="36" fillId="14" borderId="48" xfId="0" applyFont="1" applyFill="1" applyBorder="1" applyAlignment="1">
      <alignment horizontal="center" vertical="center"/>
    </xf>
    <xf numFmtId="0" fontId="36" fillId="14" borderId="40" xfId="0" applyFont="1" applyFill="1" applyBorder="1" applyAlignment="1">
      <alignment horizontal="center" vertical="center"/>
    </xf>
    <xf numFmtId="0" fontId="10" fillId="14" borderId="6" xfId="0" applyFont="1" applyFill="1" applyBorder="1" applyAlignment="1">
      <alignment vertical="center"/>
    </xf>
    <xf numFmtId="0" fontId="10" fillId="14" borderId="44" xfId="0" applyFont="1" applyFill="1" applyBorder="1" applyAlignment="1">
      <alignment vertical="center"/>
    </xf>
    <xf numFmtId="1" fontId="8" fillId="0" borderId="0" xfId="0" applyNumberFormat="1" applyFont="1" applyFill="1" applyBorder="1" applyAlignment="1">
      <alignment horizontal="center" vertical="center"/>
    </xf>
    <xf numFmtId="0" fontId="10" fillId="14" borderId="79" xfId="0" applyFont="1" applyFill="1" applyBorder="1" applyAlignment="1">
      <alignment vertical="center"/>
    </xf>
    <xf numFmtId="0" fontId="10" fillId="14" borderId="33" xfId="0" applyFont="1" applyFill="1" applyBorder="1" applyAlignment="1">
      <alignment vertical="center"/>
    </xf>
    <xf numFmtId="0" fontId="10" fillId="14" borderId="57" xfId="0" applyFont="1" applyFill="1" applyBorder="1" applyAlignment="1">
      <alignment vertical="center"/>
    </xf>
    <xf numFmtId="0" fontId="10" fillId="14" borderId="47" xfId="0" applyFont="1" applyFill="1" applyBorder="1" applyAlignment="1">
      <alignment vertical="center"/>
    </xf>
    <xf numFmtId="0" fontId="10" fillId="14" borderId="67" xfId="0" applyFont="1" applyFill="1" applyBorder="1" applyAlignment="1">
      <alignment vertical="center"/>
    </xf>
    <xf numFmtId="0" fontId="10" fillId="14" borderId="45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 wrapText="1"/>
    </xf>
    <xf numFmtId="0" fontId="14" fillId="0" borderId="0" xfId="0" applyFont="1" applyFill="1" applyAlignment="1">
      <alignment vertical="center"/>
    </xf>
    <xf numFmtId="0" fontId="16" fillId="0" borderId="0" xfId="1" applyFont="1" applyFill="1" applyBorder="1" applyAlignment="1">
      <alignment horizontal="center" vertical="center"/>
    </xf>
    <xf numFmtId="1" fontId="15" fillId="13" borderId="64" xfId="0" applyNumberFormat="1" applyFont="1" applyFill="1" applyBorder="1" applyAlignment="1">
      <alignment horizontal="center" wrapText="1"/>
    </xf>
    <xf numFmtId="1" fontId="15" fillId="13" borderId="26" xfId="0" applyNumberFormat="1" applyFont="1" applyFill="1" applyBorder="1" applyAlignment="1">
      <alignment horizontal="center" wrapText="1"/>
    </xf>
    <xf numFmtId="0" fontId="24" fillId="0" borderId="4" xfId="0" applyFont="1" applyFill="1" applyBorder="1" applyAlignment="1" applyProtection="1">
      <alignment vertical="center" wrapText="1"/>
      <protection locked="0"/>
    </xf>
    <xf numFmtId="0" fontId="9" fillId="0" borderId="9" xfId="0" applyFont="1" applyFill="1" applyBorder="1" applyAlignment="1" applyProtection="1">
      <alignment horizontal="left" vertical="center" wrapText="1"/>
      <protection locked="0"/>
    </xf>
    <xf numFmtId="0" fontId="9" fillId="0" borderId="4" xfId="0" applyFont="1" applyFill="1" applyBorder="1" applyAlignment="1" applyProtection="1">
      <alignment horizontal="left" vertical="center" wrapText="1"/>
      <protection locked="0"/>
    </xf>
    <xf numFmtId="0" fontId="9" fillId="0" borderId="9" xfId="0" applyFont="1" applyFill="1" applyBorder="1" applyAlignment="1" applyProtection="1">
      <alignment vertical="center" wrapText="1"/>
      <protection locked="0"/>
    </xf>
    <xf numFmtId="0" fontId="9" fillId="22" borderId="4" xfId="0" applyFont="1" applyFill="1" applyBorder="1" applyAlignment="1" applyProtection="1">
      <alignment vertical="center" wrapText="1"/>
      <protection locked="0"/>
    </xf>
    <xf numFmtId="0" fontId="24" fillId="0" borderId="4" xfId="0" applyFont="1" applyFill="1" applyBorder="1" applyAlignment="1" applyProtection="1">
      <alignment vertical="center" wrapText="1"/>
    </xf>
    <xf numFmtId="0" fontId="16" fillId="0" borderId="0" xfId="0" applyFont="1" applyFill="1" applyAlignment="1">
      <alignment horizontal="left" vertical="center" wrapText="1"/>
    </xf>
    <xf numFmtId="1" fontId="32" fillId="0" borderId="69" xfId="0" applyNumberFormat="1" applyFont="1" applyFill="1" applyBorder="1" applyAlignment="1">
      <alignment horizontal="center" vertical="center"/>
    </xf>
    <xf numFmtId="1" fontId="32" fillId="0" borderId="12" xfId="0" applyNumberFormat="1" applyFont="1" applyFill="1" applyBorder="1" applyAlignment="1" applyProtection="1">
      <alignment horizontal="center" vertical="center"/>
      <protection locked="0"/>
    </xf>
    <xf numFmtId="1" fontId="32" fillId="0" borderId="18" xfId="0" applyNumberFormat="1" applyFont="1" applyFill="1" applyBorder="1" applyAlignment="1" applyProtection="1">
      <alignment horizontal="center" vertical="center"/>
      <protection locked="0"/>
    </xf>
    <xf numFmtId="1" fontId="32" fillId="0" borderId="7" xfId="0" applyNumberFormat="1" applyFont="1" applyFill="1" applyBorder="1" applyAlignment="1" applyProtection="1">
      <alignment horizontal="center" vertical="center"/>
      <protection locked="0"/>
    </xf>
    <xf numFmtId="1" fontId="32" fillId="0" borderId="55" xfId="0" applyNumberFormat="1" applyFont="1" applyFill="1" applyBorder="1" applyAlignment="1" applyProtection="1">
      <alignment horizontal="center" vertical="center"/>
      <protection locked="0"/>
    </xf>
    <xf numFmtId="1" fontId="32" fillId="0" borderId="3" xfId="0" applyNumberFormat="1" applyFont="1" applyFill="1" applyBorder="1" applyAlignment="1">
      <alignment horizontal="center" vertical="center"/>
    </xf>
    <xf numFmtId="1" fontId="32" fillId="0" borderId="4" xfId="0" applyNumberFormat="1" applyFont="1" applyFill="1" applyBorder="1" applyAlignment="1" applyProtection="1">
      <alignment horizontal="center" vertical="center"/>
      <protection locked="0"/>
    </xf>
    <xf numFmtId="1" fontId="32" fillId="0" borderId="5" xfId="0" applyNumberFormat="1" applyFont="1" applyFill="1" applyBorder="1" applyAlignment="1" applyProtection="1">
      <alignment horizontal="center" vertical="center"/>
      <protection locked="0"/>
    </xf>
    <xf numFmtId="1" fontId="32" fillId="0" borderId="6" xfId="0" applyNumberFormat="1" applyFont="1" applyFill="1" applyBorder="1" applyAlignment="1" applyProtection="1">
      <alignment horizontal="center" vertical="center"/>
      <protection locked="0"/>
    </xf>
    <xf numFmtId="1" fontId="32" fillId="0" borderId="31" xfId="0" applyNumberFormat="1" applyFont="1" applyFill="1" applyBorder="1" applyAlignment="1" applyProtection="1">
      <alignment horizontal="center" vertical="center"/>
      <protection locked="0"/>
    </xf>
    <xf numFmtId="1" fontId="34" fillId="0" borderId="4" xfId="0" applyNumberFormat="1" applyFont="1" applyFill="1" applyBorder="1" applyAlignment="1" applyProtection="1">
      <alignment horizontal="center" vertical="center"/>
      <protection locked="0"/>
    </xf>
    <xf numFmtId="1" fontId="34" fillId="0" borderId="5" xfId="0" applyNumberFormat="1" applyFont="1" applyFill="1" applyBorder="1" applyAlignment="1" applyProtection="1">
      <alignment horizontal="center" vertical="center"/>
      <protection locked="0"/>
    </xf>
    <xf numFmtId="1" fontId="34" fillId="0" borderId="6" xfId="0" applyNumberFormat="1" applyFont="1" applyFill="1" applyBorder="1" applyAlignment="1" applyProtection="1">
      <alignment horizontal="center" vertical="center"/>
      <protection locked="0"/>
    </xf>
    <xf numFmtId="1" fontId="32" fillId="0" borderId="22" xfId="0" applyNumberFormat="1" applyFont="1" applyFill="1" applyBorder="1" applyAlignment="1">
      <alignment horizontal="center" vertical="center"/>
    </xf>
    <xf numFmtId="1" fontId="32" fillId="0" borderId="9" xfId="0" applyNumberFormat="1" applyFont="1" applyFill="1" applyBorder="1" applyAlignment="1" applyProtection="1">
      <alignment horizontal="center" vertical="center"/>
      <protection locked="0"/>
    </xf>
    <xf numFmtId="1" fontId="32" fillId="0" borderId="21" xfId="0" applyNumberFormat="1" applyFont="1" applyFill="1" applyBorder="1" applyAlignment="1" applyProtection="1">
      <alignment horizontal="center" vertical="center"/>
      <protection locked="0"/>
    </xf>
    <xf numFmtId="1" fontId="34" fillId="0" borderId="20" xfId="0" applyNumberFormat="1" applyFont="1" applyFill="1" applyBorder="1" applyAlignment="1">
      <alignment horizontal="center" vertical="center"/>
    </xf>
    <xf numFmtId="1" fontId="34" fillId="0" borderId="11" xfId="0" applyNumberFormat="1" applyFont="1" applyFill="1" applyBorder="1" applyAlignment="1" applyProtection="1">
      <alignment horizontal="center" vertical="center"/>
      <protection locked="0"/>
    </xf>
    <xf numFmtId="1" fontId="34" fillId="0" borderId="19" xfId="0" applyNumberFormat="1" applyFont="1" applyFill="1" applyBorder="1" applyAlignment="1" applyProtection="1">
      <alignment horizontal="center" vertical="center"/>
      <protection locked="0"/>
    </xf>
    <xf numFmtId="0" fontId="20" fillId="13" borderId="40" xfId="0" applyFont="1" applyFill="1" applyBorder="1" applyAlignment="1">
      <alignment horizontal="center" vertical="center"/>
    </xf>
    <xf numFmtId="9" fontId="5" fillId="0" borderId="44" xfId="0" applyNumberFormat="1" applyFont="1" applyFill="1" applyBorder="1" applyAlignment="1" applyProtection="1">
      <alignment horizontal="center" vertical="center"/>
      <protection locked="0"/>
    </xf>
    <xf numFmtId="0" fontId="24" fillId="13" borderId="20" xfId="0" applyFont="1" applyFill="1" applyBorder="1" applyAlignment="1" applyProtection="1">
      <alignment horizontal="center" vertical="center"/>
      <protection locked="0"/>
    </xf>
    <xf numFmtId="0" fontId="24" fillId="13" borderId="3" xfId="0" applyFont="1" applyFill="1" applyBorder="1" applyAlignment="1" applyProtection="1">
      <alignment horizontal="center" vertical="center"/>
      <protection locked="0"/>
    </xf>
    <xf numFmtId="1" fontId="25" fillId="13" borderId="4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0" fontId="24" fillId="13" borderId="4" xfId="0" applyFont="1" applyFill="1" applyBorder="1" applyAlignment="1" applyProtection="1">
      <alignment horizontal="center" vertical="center"/>
      <protection locked="0"/>
    </xf>
    <xf numFmtId="0" fontId="17" fillId="13" borderId="4" xfId="0" applyFont="1" applyFill="1" applyBorder="1" applyAlignment="1">
      <alignment horizontal="center" vertical="center"/>
    </xf>
    <xf numFmtId="0" fontId="9" fillId="0" borderId="3" xfId="0" applyFont="1" applyFill="1" applyBorder="1" applyAlignment="1" applyProtection="1">
      <alignment horizontal="left" vertical="center" wrapText="1"/>
      <protection locked="0"/>
    </xf>
    <xf numFmtId="0" fontId="9" fillId="0" borderId="20" xfId="0" applyFont="1" applyFill="1" applyBorder="1" applyAlignment="1" applyProtection="1">
      <alignment horizontal="left" vertical="center" wrapText="1"/>
      <protection locked="0"/>
    </xf>
    <xf numFmtId="0" fontId="9" fillId="0" borderId="3" xfId="0" applyFont="1" applyFill="1" applyBorder="1" applyAlignment="1" applyProtection="1">
      <alignment vertical="center" wrapText="1"/>
      <protection locked="0"/>
    </xf>
    <xf numFmtId="0" fontId="9" fillId="0" borderId="3" xfId="0" applyFont="1" applyFill="1" applyBorder="1" applyAlignment="1" applyProtection="1">
      <alignment horizontal="left" vertical="center"/>
      <protection locked="0"/>
    </xf>
    <xf numFmtId="0" fontId="9" fillId="0" borderId="22" xfId="0" applyFont="1" applyFill="1" applyBorder="1" applyAlignment="1" applyProtection="1">
      <alignment vertical="center" wrapText="1"/>
      <protection locked="0"/>
    </xf>
    <xf numFmtId="0" fontId="9" fillId="0" borderId="3" xfId="0" applyNumberFormat="1" applyFont="1" applyFill="1" applyBorder="1" applyAlignment="1" applyProtection="1">
      <alignment vertical="center" wrapText="1"/>
      <protection locked="0"/>
    </xf>
    <xf numFmtId="1" fontId="5" fillId="13" borderId="9" xfId="0" applyNumberFormat="1" applyFont="1" applyFill="1" applyBorder="1" applyAlignment="1">
      <alignment horizontal="center" vertical="center"/>
    </xf>
    <xf numFmtId="1" fontId="5" fillId="13" borderId="21" xfId="0" applyNumberFormat="1" applyFont="1" applyFill="1" applyBorder="1" applyAlignment="1">
      <alignment horizontal="center" vertical="center"/>
    </xf>
    <xf numFmtId="0" fontId="5" fillId="13" borderId="4" xfId="0" applyFont="1" applyFill="1" applyBorder="1" applyAlignment="1">
      <alignment horizontal="center" vertical="center"/>
    </xf>
    <xf numFmtId="0" fontId="5" fillId="13" borderId="5" xfId="0" applyFont="1" applyFill="1" applyBorder="1" applyAlignment="1">
      <alignment horizontal="center" vertical="center"/>
    </xf>
    <xf numFmtId="0" fontId="8" fillId="13" borderId="53" xfId="0" applyFont="1" applyFill="1" applyBorder="1" applyAlignment="1" applyProtection="1">
      <alignment horizontal="center" vertical="center"/>
      <protection locked="0"/>
    </xf>
    <xf numFmtId="0" fontId="5" fillId="13" borderId="44" xfId="0" applyFont="1" applyFill="1" applyBorder="1" applyAlignment="1">
      <alignment horizontal="center" vertical="center"/>
    </xf>
    <xf numFmtId="1" fontId="5" fillId="13" borderId="22" xfId="0" applyNumberFormat="1" applyFont="1" applyFill="1" applyBorder="1" applyAlignment="1">
      <alignment horizontal="center" vertical="center"/>
    </xf>
    <xf numFmtId="1" fontId="5" fillId="13" borderId="4" xfId="0" applyNumberFormat="1" applyFont="1" applyFill="1" applyBorder="1" applyAlignment="1">
      <alignment horizontal="center" vertical="center"/>
    </xf>
    <xf numFmtId="2" fontId="32" fillId="13" borderId="52" xfId="0" applyNumberFormat="1" applyFont="1" applyFill="1" applyBorder="1" applyAlignment="1" applyProtection="1">
      <alignment horizontal="center" vertical="center" wrapText="1"/>
      <protection locked="0"/>
    </xf>
    <xf numFmtId="2" fontId="32" fillId="13" borderId="53" xfId="0" applyNumberFormat="1" applyFont="1" applyFill="1" applyBorder="1" applyAlignment="1" applyProtection="1">
      <alignment horizontal="center" vertical="center" wrapText="1"/>
      <protection locked="0"/>
    </xf>
    <xf numFmtId="2" fontId="32" fillId="13" borderId="66" xfId="0" applyNumberFormat="1" applyFont="1" applyFill="1" applyBorder="1" applyAlignment="1" applyProtection="1">
      <alignment horizontal="center" vertical="center" wrapText="1"/>
      <protection locked="0"/>
    </xf>
    <xf numFmtId="0" fontId="9" fillId="22" borderId="0" xfId="0" applyFont="1" applyFill="1" applyBorder="1" applyAlignment="1">
      <alignment vertical="center"/>
    </xf>
    <xf numFmtId="0" fontId="14" fillId="0" borderId="0" xfId="0" applyFont="1" applyFill="1" applyBorder="1" applyAlignment="1">
      <alignment horizontal="left" vertical="center"/>
    </xf>
    <xf numFmtId="0" fontId="14" fillId="0" borderId="0" xfId="0" applyFont="1" applyFill="1" applyBorder="1" applyAlignment="1">
      <alignment vertical="center"/>
    </xf>
    <xf numFmtId="0" fontId="16" fillId="0" borderId="0" xfId="0" applyFont="1" applyFill="1" applyBorder="1" applyAlignment="1">
      <alignment vertical="center"/>
    </xf>
    <xf numFmtId="0" fontId="16" fillId="0" borderId="0" xfId="0" applyFont="1" applyFill="1" applyBorder="1" applyAlignment="1">
      <alignment horizontal="left" vertical="center"/>
    </xf>
    <xf numFmtId="0" fontId="16" fillId="0" borderId="0" xfId="0" applyFont="1" applyFill="1" applyBorder="1" applyAlignment="1">
      <alignment horizontal="center" vertical="center"/>
    </xf>
    <xf numFmtId="0" fontId="20" fillId="0" borderId="40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left" vertical="center"/>
    </xf>
    <xf numFmtId="0" fontId="8" fillId="0" borderId="40" xfId="0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center" vertical="center"/>
    </xf>
    <xf numFmtId="0" fontId="24" fillId="0" borderId="20" xfId="0" applyFont="1" applyFill="1" applyBorder="1" applyAlignment="1" applyProtection="1">
      <alignment horizontal="center" vertical="center"/>
      <protection locked="0"/>
    </xf>
    <xf numFmtId="1" fontId="34" fillId="13" borderId="5" xfId="0" applyNumberFormat="1" applyFont="1" applyFill="1" applyBorder="1" applyAlignment="1" applyProtection="1">
      <alignment horizontal="center" vertical="center"/>
      <protection locked="0"/>
    </xf>
    <xf numFmtId="0" fontId="24" fillId="14" borderId="20" xfId="0" applyFont="1" applyFill="1" applyBorder="1" applyAlignment="1" applyProtection="1">
      <alignment horizontal="center" vertical="center"/>
      <protection locked="0"/>
    </xf>
    <xf numFmtId="0" fontId="24" fillId="14" borderId="11" xfId="0" applyFont="1" applyFill="1" applyBorder="1" applyAlignment="1" applyProtection="1">
      <alignment horizontal="center" vertical="center"/>
      <protection locked="0"/>
    </xf>
    <xf numFmtId="0" fontId="25" fillId="14" borderId="3" xfId="0" applyFont="1" applyFill="1" applyBorder="1" applyAlignment="1" applyProtection="1">
      <alignment horizontal="center" vertical="center"/>
      <protection locked="0"/>
    </xf>
    <xf numFmtId="165" fontId="25" fillId="14" borderId="4" xfId="0" applyNumberFormat="1" applyFont="1" applyFill="1" applyBorder="1" applyAlignment="1" applyProtection="1">
      <alignment horizontal="center" vertical="center"/>
      <protection locked="0"/>
    </xf>
    <xf numFmtId="0" fontId="25" fillId="14" borderId="20" xfId="0" applyFont="1" applyFill="1" applyBorder="1" applyAlignment="1" applyProtection="1">
      <alignment horizontal="center" vertical="center"/>
      <protection locked="0"/>
    </xf>
    <xf numFmtId="165" fontId="25" fillId="14" borderId="11" xfId="0" applyNumberFormat="1" applyFont="1" applyFill="1" applyBorder="1" applyAlignment="1" applyProtection="1">
      <alignment horizontal="center" vertical="center"/>
      <protection locked="0"/>
    </xf>
    <xf numFmtId="0" fontId="24" fillId="14" borderId="3" xfId="0" applyFont="1" applyFill="1" applyBorder="1" applyAlignment="1" applyProtection="1">
      <alignment horizontal="center" vertical="center"/>
      <protection locked="0"/>
    </xf>
    <xf numFmtId="0" fontId="24" fillId="14" borderId="4" xfId="0" applyFont="1" applyFill="1" applyBorder="1" applyAlignment="1" applyProtection="1">
      <alignment horizontal="center" vertical="center"/>
      <protection locked="0"/>
    </xf>
    <xf numFmtId="1" fontId="25" fillId="14" borderId="4" xfId="0" applyNumberFormat="1" applyFont="1" applyFill="1" applyBorder="1" applyAlignment="1" applyProtection="1">
      <alignment horizontal="center" vertical="center"/>
      <protection locked="0"/>
    </xf>
    <xf numFmtId="0" fontId="24" fillId="14" borderId="22" xfId="0" applyFont="1" applyFill="1" applyBorder="1" applyAlignment="1">
      <alignment horizontal="center" vertical="center"/>
    </xf>
    <xf numFmtId="0" fontId="24" fillId="14" borderId="9" xfId="0" applyFont="1" applyFill="1" applyBorder="1" applyAlignment="1">
      <alignment horizontal="center" vertical="center"/>
    </xf>
    <xf numFmtId="1" fontId="25" fillId="14" borderId="11" xfId="0" applyNumberFormat="1" applyFont="1" applyFill="1" applyBorder="1" applyAlignment="1" applyProtection="1">
      <alignment horizontal="center" vertical="center"/>
      <protection locked="0"/>
    </xf>
    <xf numFmtId="0" fontId="5" fillId="11" borderId="42" xfId="0" applyFont="1" applyFill="1" applyBorder="1" applyAlignment="1" applyProtection="1">
      <alignment horizontal="center" vertical="center" wrapText="1"/>
      <protection locked="0"/>
    </xf>
    <xf numFmtId="0" fontId="5" fillId="14" borderId="42" xfId="0" applyFont="1" applyFill="1" applyBorder="1" applyAlignment="1" applyProtection="1">
      <alignment horizontal="center" vertical="center" wrapText="1"/>
      <protection locked="0"/>
    </xf>
    <xf numFmtId="0" fontId="5" fillId="14" borderId="43" xfId="0" applyFont="1" applyFill="1" applyBorder="1" applyAlignment="1" applyProtection="1">
      <alignment horizontal="center" vertical="center"/>
      <protection locked="0"/>
    </xf>
    <xf numFmtId="0" fontId="5" fillId="14" borderId="6" xfId="0" applyFont="1" applyFill="1" applyBorder="1" applyAlignment="1" applyProtection="1">
      <alignment horizontal="center" vertical="center" wrapText="1"/>
      <protection locked="0"/>
    </xf>
    <xf numFmtId="0" fontId="5" fillId="14" borderId="44" xfId="0" applyFont="1" applyFill="1" applyBorder="1" applyAlignment="1" applyProtection="1">
      <alignment horizontal="center" vertical="center" wrapText="1"/>
      <protection locked="0"/>
    </xf>
    <xf numFmtId="0" fontId="5" fillId="14" borderId="6" xfId="0" applyFont="1" applyFill="1" applyBorder="1" applyAlignment="1">
      <alignment horizontal="center" vertical="center"/>
    </xf>
    <xf numFmtId="0" fontId="5" fillId="14" borderId="6" xfId="0" applyFont="1" applyFill="1" applyBorder="1" applyAlignment="1" applyProtection="1">
      <alignment horizontal="center" vertical="center"/>
      <protection locked="0"/>
    </xf>
    <xf numFmtId="0" fontId="5" fillId="14" borderId="44" xfId="0" applyFont="1" applyFill="1" applyBorder="1" applyAlignment="1" applyProtection="1">
      <alignment horizontal="center" vertical="center"/>
      <protection locked="0"/>
    </xf>
    <xf numFmtId="0" fontId="5" fillId="14" borderId="44" xfId="0" applyFont="1" applyFill="1" applyBorder="1" applyAlignment="1">
      <alignment horizontal="center" vertical="center"/>
    </xf>
    <xf numFmtId="1" fontId="5" fillId="15" borderId="22" xfId="0" applyNumberFormat="1" applyFont="1" applyFill="1" applyBorder="1" applyAlignment="1" applyProtection="1">
      <alignment horizontal="center" vertical="center" wrapText="1"/>
      <protection locked="0"/>
    </xf>
    <xf numFmtId="1" fontId="5" fillId="15" borderId="3" xfId="0" applyNumberFormat="1" applyFont="1" applyFill="1" applyBorder="1" applyAlignment="1" applyProtection="1">
      <alignment horizontal="center" vertical="center" wrapText="1"/>
      <protection locked="0"/>
    </xf>
    <xf numFmtId="1" fontId="5" fillId="15" borderId="3" xfId="0" applyNumberFormat="1" applyFont="1" applyFill="1" applyBorder="1" applyAlignment="1" applyProtection="1">
      <alignment horizontal="center" vertical="center"/>
      <protection locked="0"/>
    </xf>
    <xf numFmtId="1" fontId="5" fillId="11" borderId="32" xfId="0" applyNumberFormat="1" applyFont="1" applyFill="1" applyBorder="1" applyAlignment="1" applyProtection="1">
      <alignment horizontal="center" vertical="center" wrapText="1"/>
      <protection locked="0"/>
    </xf>
    <xf numFmtId="0" fontId="5" fillId="11" borderId="14" xfId="0" applyFont="1" applyFill="1" applyBorder="1" applyAlignment="1" applyProtection="1">
      <alignment horizontal="center" vertical="center" wrapText="1"/>
      <protection locked="0"/>
    </xf>
    <xf numFmtId="0" fontId="5" fillId="11" borderId="62" xfId="0" applyFont="1" applyFill="1" applyBorder="1" applyAlignment="1" applyProtection="1">
      <alignment horizontal="center" vertical="center" wrapText="1"/>
      <protection locked="0"/>
    </xf>
    <xf numFmtId="1" fontId="5" fillId="11" borderId="62" xfId="0" applyNumberFormat="1" applyFont="1" applyFill="1" applyBorder="1" applyAlignment="1">
      <alignment horizontal="center" vertical="center"/>
    </xf>
    <xf numFmtId="1" fontId="5" fillId="11" borderId="62" xfId="0" applyNumberFormat="1" applyFont="1" applyFill="1" applyBorder="1" applyAlignment="1" applyProtection="1">
      <alignment horizontal="center" vertical="center"/>
      <protection locked="0"/>
    </xf>
    <xf numFmtId="1" fontId="5" fillId="11" borderId="52" xfId="0" applyNumberFormat="1" applyFont="1" applyFill="1" applyBorder="1" applyAlignment="1" applyProtection="1">
      <alignment horizontal="center" vertical="center" wrapText="1"/>
      <protection locked="0"/>
    </xf>
    <xf numFmtId="1" fontId="5" fillId="11" borderId="53" xfId="0" applyNumberFormat="1" applyFont="1" applyFill="1" applyBorder="1" applyAlignment="1" applyProtection="1">
      <alignment horizontal="center" vertical="center" wrapText="1"/>
      <protection locked="0"/>
    </xf>
    <xf numFmtId="1" fontId="5" fillId="11" borderId="66" xfId="0" applyNumberFormat="1" applyFont="1" applyFill="1" applyBorder="1" applyAlignment="1" applyProtection="1">
      <alignment horizontal="center" vertical="center" wrapText="1"/>
      <protection locked="0"/>
    </xf>
    <xf numFmtId="1" fontId="34" fillId="0" borderId="42" xfId="0" applyNumberFormat="1" applyFont="1" applyFill="1" applyBorder="1" applyAlignment="1" applyProtection="1">
      <alignment horizontal="center" vertical="center"/>
      <protection locked="0"/>
    </xf>
    <xf numFmtId="1" fontId="32" fillId="0" borderId="33" xfId="0" applyNumberFormat="1" applyFont="1" applyFill="1" applyBorder="1" applyAlignment="1" applyProtection="1">
      <alignment horizontal="center" vertical="center"/>
      <protection locked="0"/>
    </xf>
    <xf numFmtId="1" fontId="32" fillId="0" borderId="49" xfId="0" applyNumberFormat="1" applyFont="1" applyFill="1" applyBorder="1" applyAlignment="1" applyProtection="1">
      <alignment horizontal="center" vertical="center"/>
      <protection locked="0"/>
    </xf>
    <xf numFmtId="0" fontId="8" fillId="0" borderId="18" xfId="0" applyFont="1" applyFill="1" applyBorder="1" applyAlignment="1">
      <alignment horizontal="center" vertical="center"/>
    </xf>
    <xf numFmtId="0" fontId="8" fillId="0" borderId="81" xfId="0" applyFont="1" applyFill="1" applyBorder="1" applyAlignment="1">
      <alignment horizontal="center" vertical="center"/>
    </xf>
    <xf numFmtId="1" fontId="8" fillId="0" borderId="69" xfId="0" applyNumberFormat="1" applyFont="1" applyFill="1" applyBorder="1" applyAlignment="1">
      <alignment horizontal="center" vertical="center"/>
    </xf>
    <xf numFmtId="1" fontId="8" fillId="0" borderId="12" xfId="0" applyNumberFormat="1" applyFont="1" applyFill="1" applyBorder="1" applyAlignment="1">
      <alignment horizontal="center" vertical="center"/>
    </xf>
    <xf numFmtId="1" fontId="8" fillId="0" borderId="18" xfId="0" applyNumberFormat="1" applyFont="1" applyFill="1" applyBorder="1" applyAlignment="1">
      <alignment horizontal="center" vertical="center"/>
    </xf>
    <xf numFmtId="1" fontId="8" fillId="0" borderId="33" xfId="0" applyNumberFormat="1" applyFont="1" applyFill="1" applyBorder="1" applyAlignment="1">
      <alignment horizontal="center" vertical="center"/>
    </xf>
    <xf numFmtId="1" fontId="8" fillId="0" borderId="79" xfId="0" applyNumberFormat="1" applyFont="1" applyFill="1" applyBorder="1" applyAlignment="1">
      <alignment horizontal="center" vertical="center"/>
    </xf>
    <xf numFmtId="1" fontId="8" fillId="0" borderId="87" xfId="0" applyNumberFormat="1" applyFont="1" applyFill="1" applyBorder="1" applyAlignment="1">
      <alignment horizontal="center" vertical="center"/>
    </xf>
    <xf numFmtId="0" fontId="8" fillId="13" borderId="52" xfId="0" applyFont="1" applyFill="1" applyBorder="1" applyAlignment="1" applyProtection="1">
      <alignment horizontal="center" vertical="center" wrapText="1"/>
      <protection locked="0"/>
    </xf>
    <xf numFmtId="0" fontId="5" fillId="13" borderId="3" xfId="0" applyFont="1" applyFill="1" applyBorder="1" applyAlignment="1" applyProtection="1">
      <alignment horizontal="left" vertical="center" wrapText="1"/>
      <protection locked="0"/>
    </xf>
    <xf numFmtId="1" fontId="32" fillId="0" borderId="42" xfId="0" applyNumberFormat="1" applyFont="1" applyFill="1" applyBorder="1" applyAlignment="1" applyProtection="1">
      <alignment horizontal="center" vertical="center"/>
      <protection locked="0"/>
    </xf>
    <xf numFmtId="0" fontId="5" fillId="13" borderId="7" xfId="0" applyFont="1" applyFill="1" applyBorder="1" applyAlignment="1" applyProtection="1">
      <alignment horizontal="center" vertical="center"/>
      <protection locked="0"/>
    </xf>
    <xf numFmtId="0" fontId="5" fillId="13" borderId="8" xfId="0" applyFont="1" applyFill="1" applyBorder="1" applyAlignment="1" applyProtection="1">
      <alignment horizontal="left" vertical="center" wrapText="1"/>
      <protection locked="0"/>
    </xf>
    <xf numFmtId="2" fontId="5" fillId="13" borderId="82" xfId="0" applyNumberFormat="1" applyFont="1" applyFill="1" applyBorder="1" applyAlignment="1" applyProtection="1">
      <alignment horizontal="center" vertical="center" wrapText="1"/>
      <protection locked="0"/>
    </xf>
    <xf numFmtId="2" fontId="5" fillId="13" borderId="42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Fill="1" applyBorder="1" applyAlignment="1">
      <alignment horizontal="center" vertical="center"/>
    </xf>
    <xf numFmtId="1" fontId="5" fillId="11" borderId="14" xfId="0" applyNumberFormat="1" applyFont="1" applyFill="1" applyBorder="1" applyAlignment="1">
      <alignment horizontal="center" vertical="center"/>
    </xf>
    <xf numFmtId="1" fontId="5" fillId="11" borderId="67" xfId="0" applyNumberFormat="1" applyFont="1" applyFill="1" applyBorder="1" applyAlignment="1">
      <alignment horizontal="center" vertical="center"/>
    </xf>
    <xf numFmtId="1" fontId="9" fillId="0" borderId="44" xfId="0" applyNumberFormat="1" applyFont="1" applyFill="1" applyBorder="1" applyAlignment="1">
      <alignment horizontal="center" vertical="center"/>
    </xf>
    <xf numFmtId="1" fontId="9" fillId="0" borderId="47" xfId="0" applyNumberFormat="1" applyFont="1" applyFill="1" applyBorder="1" applyAlignment="1">
      <alignment horizontal="center" vertical="center"/>
    </xf>
    <xf numFmtId="9" fontId="5" fillId="0" borderId="3" xfId="12" applyFont="1" applyFill="1" applyBorder="1" applyAlignment="1">
      <alignment vertical="center"/>
    </xf>
    <xf numFmtId="1" fontId="5" fillId="0" borderId="20" xfId="0" applyNumberFormat="1" applyFont="1" applyFill="1" applyBorder="1" applyAlignment="1">
      <alignment horizontal="center" vertical="center"/>
    </xf>
    <xf numFmtId="1" fontId="5" fillId="11" borderId="86" xfId="0" applyNumberFormat="1" applyFont="1" applyFill="1" applyBorder="1" applyAlignment="1">
      <alignment horizontal="center" vertical="center"/>
    </xf>
    <xf numFmtId="1" fontId="9" fillId="8" borderId="9" xfId="0" applyNumberFormat="1" applyFont="1" applyFill="1" applyBorder="1" applyAlignment="1">
      <alignment horizontal="center" vertical="center"/>
    </xf>
    <xf numFmtId="1" fontId="9" fillId="8" borderId="21" xfId="0" applyNumberFormat="1" applyFont="1" applyFill="1" applyBorder="1" applyAlignment="1">
      <alignment horizontal="center" vertical="center"/>
    </xf>
    <xf numFmtId="1" fontId="9" fillId="8" borderId="60" xfId="0" applyNumberFormat="1" applyFont="1" applyFill="1" applyBorder="1" applyAlignment="1" applyProtection="1">
      <alignment horizontal="center" vertical="center"/>
      <protection locked="0"/>
    </xf>
    <xf numFmtId="0" fontId="25" fillId="8" borderId="11" xfId="0" applyFont="1" applyFill="1" applyBorder="1" applyAlignment="1" applyProtection="1">
      <alignment horizontal="center" vertical="center"/>
      <protection locked="0"/>
    </xf>
    <xf numFmtId="1" fontId="34" fillId="8" borderId="19" xfId="0" applyNumberFormat="1" applyFont="1" applyFill="1" applyBorder="1" applyAlignment="1" applyProtection="1">
      <alignment horizontal="center" vertical="center"/>
      <protection locked="0"/>
    </xf>
    <xf numFmtId="0" fontId="5" fillId="8" borderId="3" xfId="0" applyFont="1" applyFill="1" applyBorder="1" applyAlignment="1">
      <alignment vertical="center"/>
    </xf>
    <xf numFmtId="1" fontId="34" fillId="8" borderId="11" xfId="0" applyNumberFormat="1" applyFont="1" applyFill="1" applyBorder="1" applyAlignment="1" applyProtection="1">
      <alignment horizontal="center" vertical="center"/>
      <protection locked="0"/>
    </xf>
    <xf numFmtId="1" fontId="32" fillId="8" borderId="50" xfId="0" applyNumberFormat="1" applyFont="1" applyFill="1" applyBorder="1" applyAlignment="1" applyProtection="1">
      <alignment horizontal="center" vertical="center"/>
      <protection locked="0"/>
    </xf>
    <xf numFmtId="0" fontId="8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7" fillId="0" borderId="0" xfId="0" applyFont="1" applyFill="1" applyAlignment="1">
      <alignment horizontal="center" wrapText="1"/>
    </xf>
    <xf numFmtId="0" fontId="16" fillId="0" borderId="0" xfId="0" applyFont="1" applyFill="1" applyAlignment="1">
      <alignment horizontal="center" wrapText="1"/>
    </xf>
    <xf numFmtId="0" fontId="5" fillId="0" borderId="0" xfId="0" applyFont="1" applyFill="1" applyAlignment="1">
      <alignment horizontal="center" vertical="top"/>
    </xf>
    <xf numFmtId="0" fontId="28" fillId="0" borderId="0" xfId="0" applyFont="1" applyFill="1" applyBorder="1" applyAlignment="1">
      <alignment horizontal="center" vertical="center"/>
    </xf>
    <xf numFmtId="0" fontId="0" fillId="0" borderId="0" xfId="0" applyFill="1" applyAlignment="1"/>
    <xf numFmtId="0" fontId="3" fillId="0" borderId="0" xfId="0" applyFont="1" applyFill="1" applyBorder="1" applyAlignment="1">
      <alignment horizontal="center" vertical="top" wrapText="1"/>
    </xf>
    <xf numFmtId="0" fontId="30" fillId="14" borderId="4" xfId="0" applyFont="1" applyFill="1" applyBorder="1" applyAlignment="1">
      <alignment horizontal="center"/>
    </xf>
    <xf numFmtId="0" fontId="3" fillId="0" borderId="0" xfId="13" applyFont="1" applyFill="1" applyAlignment="1">
      <alignment horizontal="left" wrapText="1"/>
    </xf>
    <xf numFmtId="0" fontId="3" fillId="0" borderId="37" xfId="14" applyFont="1" applyFill="1" applyBorder="1" applyAlignment="1">
      <alignment horizontal="center" vertical="center"/>
    </xf>
    <xf numFmtId="0" fontId="0" fillId="0" borderId="37" xfId="0" applyFill="1" applyBorder="1" applyAlignment="1">
      <alignment vertical="center"/>
    </xf>
    <xf numFmtId="0" fontId="0" fillId="0" borderId="38" xfId="0" applyFill="1" applyBorder="1" applyAlignment="1">
      <alignment vertical="center"/>
    </xf>
    <xf numFmtId="0" fontId="3" fillId="0" borderId="0" xfId="13" applyFont="1" applyFill="1" applyAlignment="1">
      <alignment horizontal="left" vertical="center" wrapText="1"/>
    </xf>
    <xf numFmtId="0" fontId="3" fillId="0" borderId="0" xfId="13" applyFont="1" applyFill="1" applyBorder="1" applyAlignment="1">
      <alignment horizontal="left" vertical="top" wrapText="1"/>
    </xf>
    <xf numFmtId="0" fontId="10" fillId="0" borderId="0" xfId="0" applyFont="1" applyFill="1" applyAlignment="1">
      <alignment horizontal="center"/>
    </xf>
    <xf numFmtId="0" fontId="13" fillId="0" borderId="0" xfId="0" applyFont="1" applyFill="1" applyAlignment="1">
      <alignment horizontal="center" vertical="center"/>
    </xf>
    <xf numFmtId="0" fontId="6" fillId="0" borderId="54" xfId="14" applyFont="1" applyFill="1" applyBorder="1" applyAlignment="1">
      <alignment horizontal="center" vertical="center" wrapText="1"/>
    </xf>
    <xf numFmtId="0" fontId="6" fillId="0" borderId="23" xfId="14" applyFont="1" applyFill="1" applyBorder="1" applyAlignment="1">
      <alignment horizontal="center" vertical="center" wrapText="1"/>
    </xf>
    <xf numFmtId="0" fontId="1" fillId="0" borderId="23" xfId="14" applyFont="1" applyFill="1" applyBorder="1" applyAlignment="1">
      <alignment horizontal="center" vertical="center" wrapText="1"/>
    </xf>
    <xf numFmtId="0" fontId="1" fillId="0" borderId="24" xfId="14" applyFont="1" applyFill="1" applyBorder="1" applyAlignment="1">
      <alignment horizontal="center" vertical="center" wrapText="1"/>
    </xf>
    <xf numFmtId="0" fontId="3" fillId="0" borderId="36" xfId="14" applyFont="1" applyFill="1" applyBorder="1" applyAlignment="1">
      <alignment horizontal="center" vertical="center"/>
    </xf>
    <xf numFmtId="0" fontId="0" fillId="0" borderId="37" xfId="0" applyFill="1" applyBorder="1" applyAlignment="1"/>
    <xf numFmtId="0" fontId="31" fillId="0" borderId="37" xfId="0" applyFont="1" applyFill="1" applyBorder="1" applyAlignment="1">
      <alignment vertical="center"/>
    </xf>
    <xf numFmtId="0" fontId="0" fillId="0" borderId="38" xfId="0" applyFill="1" applyBorder="1" applyAlignment="1"/>
    <xf numFmtId="0" fontId="31" fillId="0" borderId="38" xfId="0" applyFont="1" applyFill="1" applyBorder="1" applyAlignment="1">
      <alignment vertical="center"/>
    </xf>
    <xf numFmtId="0" fontId="7" fillId="0" borderId="7" xfId="0" applyFont="1" applyFill="1" applyBorder="1" applyAlignment="1">
      <alignment horizontal="center" vertical="center" textRotation="90" wrapText="1"/>
    </xf>
    <xf numFmtId="0" fontId="7" fillId="0" borderId="6" xfId="0" applyFont="1" applyFill="1" applyBorder="1" applyAlignment="1">
      <alignment horizontal="center" vertical="center" textRotation="90" wrapText="1"/>
    </xf>
    <xf numFmtId="0" fontId="7" fillId="0" borderId="2" xfId="0" applyFont="1" applyFill="1" applyBorder="1" applyAlignment="1">
      <alignment horizontal="center" vertical="center" textRotation="90" wrapText="1"/>
    </xf>
    <xf numFmtId="0" fontId="7" fillId="0" borderId="8" xfId="0" applyFont="1" applyFill="1" applyBorder="1" applyAlignment="1">
      <alignment horizontal="center" vertical="center" textRotation="90" wrapText="1"/>
    </xf>
    <xf numFmtId="0" fontId="7" fillId="0" borderId="4" xfId="0" applyFont="1" applyFill="1" applyBorder="1" applyAlignment="1">
      <alignment horizontal="center" vertical="center" textRotation="90" wrapText="1"/>
    </xf>
    <xf numFmtId="0" fontId="7" fillId="0" borderId="1" xfId="0" applyFont="1" applyFill="1" applyBorder="1" applyAlignment="1">
      <alignment horizontal="center" vertical="center" textRotation="90" wrapText="1"/>
    </xf>
    <xf numFmtId="0" fontId="7" fillId="0" borderId="8" xfId="0" applyFont="1" applyFill="1" applyBorder="1" applyAlignment="1">
      <alignment horizontal="center" vertical="center" textRotation="90"/>
    </xf>
    <xf numFmtId="0" fontId="7" fillId="0" borderId="4" xfId="0" applyFont="1" applyFill="1" applyBorder="1" applyAlignment="1">
      <alignment horizontal="center" vertical="center" textRotation="90"/>
    </xf>
    <xf numFmtId="0" fontId="7" fillId="0" borderId="1" xfId="0" applyFont="1" applyFill="1" applyBorder="1" applyAlignment="1">
      <alignment horizontal="center" vertical="center" textRotation="90"/>
    </xf>
    <xf numFmtId="0" fontId="7" fillId="0" borderId="30" xfId="0" applyFont="1" applyFill="1" applyBorder="1" applyAlignment="1">
      <alignment horizontal="center" vertical="center" textRotation="90" wrapText="1"/>
    </xf>
    <xf numFmtId="0" fontId="7" fillId="0" borderId="44" xfId="0" applyFont="1" applyFill="1" applyBorder="1" applyAlignment="1">
      <alignment horizontal="center" vertical="center" textRotation="90" wrapText="1"/>
    </xf>
    <xf numFmtId="0" fontId="7" fillId="0" borderId="45" xfId="0" applyFont="1" applyFill="1" applyBorder="1" applyAlignment="1">
      <alignment horizontal="center" vertical="center" textRotation="90" wrapText="1"/>
    </xf>
    <xf numFmtId="0" fontId="7" fillId="14" borderId="9" xfId="0" applyFont="1" applyFill="1" applyBorder="1" applyAlignment="1">
      <alignment horizontal="center"/>
    </xf>
    <xf numFmtId="0" fontId="11" fillId="14" borderId="9" xfId="0" applyFont="1" applyFill="1" applyBorder="1" applyAlignment="1">
      <alignment horizontal="center"/>
    </xf>
    <xf numFmtId="0" fontId="11" fillId="14" borderId="43" xfId="0" applyFont="1" applyFill="1" applyBorder="1" applyAlignment="1">
      <alignment horizontal="center"/>
    </xf>
    <xf numFmtId="0" fontId="11" fillId="14" borderId="4" xfId="0" applyFont="1" applyFill="1" applyBorder="1" applyAlignment="1">
      <alignment horizontal="center"/>
    </xf>
    <xf numFmtId="0" fontId="11" fillId="14" borderId="44" xfId="0" applyFont="1" applyFill="1" applyBorder="1" applyAlignment="1">
      <alignment horizontal="center"/>
    </xf>
    <xf numFmtId="0" fontId="7" fillId="0" borderId="11" xfId="0" applyFont="1" applyFill="1" applyBorder="1" applyAlignment="1">
      <alignment horizontal="center"/>
    </xf>
    <xf numFmtId="0" fontId="11" fillId="0" borderId="11" xfId="0" applyFont="1" applyFill="1" applyBorder="1" applyAlignment="1">
      <alignment horizontal="center"/>
    </xf>
    <xf numFmtId="0" fontId="11" fillId="0" borderId="47" xfId="0" applyFont="1" applyFill="1" applyBorder="1" applyAlignment="1">
      <alignment horizontal="center"/>
    </xf>
    <xf numFmtId="0" fontId="7" fillId="14" borderId="4" xfId="0" applyFont="1" applyFill="1" applyBorder="1" applyAlignment="1">
      <alignment horizontal="center"/>
    </xf>
    <xf numFmtId="0" fontId="11" fillId="0" borderId="40" xfId="0" applyFont="1" applyFill="1" applyBorder="1" applyAlignment="1">
      <alignment horizontal="center"/>
    </xf>
    <xf numFmtId="0" fontId="11" fillId="0" borderId="41" xfId="0" applyFont="1" applyFill="1" applyBorder="1" applyAlignment="1">
      <alignment horizontal="center"/>
    </xf>
    <xf numFmtId="0" fontId="13" fillId="0" borderId="0" xfId="0" applyFont="1" applyFill="1" applyAlignment="1">
      <alignment horizontal="center"/>
    </xf>
    <xf numFmtId="0" fontId="11" fillId="0" borderId="14" xfId="0" applyFont="1" applyFill="1" applyBorder="1" applyAlignment="1">
      <alignment horizontal="center" vertical="center" wrapText="1"/>
    </xf>
    <xf numFmtId="0" fontId="11" fillId="0" borderId="15" xfId="0" applyFont="1" applyFill="1" applyBorder="1" applyAlignment="1">
      <alignment horizontal="center" vertical="center" wrapText="1"/>
    </xf>
    <xf numFmtId="0" fontId="11" fillId="0" borderId="16" xfId="0" applyFont="1" applyFill="1" applyBorder="1" applyAlignment="1">
      <alignment horizontal="center" vertical="center" wrapText="1"/>
    </xf>
    <xf numFmtId="0" fontId="11" fillId="0" borderId="17" xfId="0" applyFont="1" applyFill="1" applyBorder="1" applyAlignment="1">
      <alignment horizontal="center" vertical="center" textRotation="90"/>
    </xf>
    <xf numFmtId="0" fontId="11" fillId="0" borderId="16" xfId="0" applyFont="1" applyFill="1" applyBorder="1" applyAlignment="1">
      <alignment horizontal="center" vertical="center" textRotation="90"/>
    </xf>
    <xf numFmtId="0" fontId="11" fillId="0" borderId="63" xfId="0" applyFont="1" applyFill="1" applyBorder="1" applyAlignment="1">
      <alignment horizontal="center" vertical="center" textRotation="90"/>
    </xf>
    <xf numFmtId="0" fontId="11" fillId="0" borderId="72" xfId="0" applyFont="1" applyFill="1" applyBorder="1" applyAlignment="1">
      <alignment horizontal="center" vertical="center" wrapText="1"/>
    </xf>
    <xf numFmtId="0" fontId="11" fillId="0" borderId="73" xfId="0" applyFont="1" applyFill="1" applyBorder="1" applyAlignment="1">
      <alignment horizontal="center" vertical="center" wrapText="1"/>
    </xf>
    <xf numFmtId="0" fontId="11" fillId="0" borderId="74" xfId="0" applyFont="1" applyFill="1" applyBorder="1" applyAlignment="1">
      <alignment horizontal="center" vertical="center" wrapText="1"/>
    </xf>
    <xf numFmtId="0" fontId="11" fillId="0" borderId="17" xfId="0" applyFont="1" applyFill="1" applyBorder="1" applyAlignment="1">
      <alignment horizontal="center" vertical="center" wrapText="1"/>
    </xf>
    <xf numFmtId="0" fontId="11" fillId="0" borderId="17" xfId="0" applyFont="1" applyFill="1" applyBorder="1" applyAlignment="1">
      <alignment horizontal="center" vertical="center" textRotation="90" wrapText="1"/>
    </xf>
    <xf numFmtId="0" fontId="11" fillId="0" borderId="63" xfId="0" applyFont="1" applyFill="1" applyBorder="1" applyAlignment="1">
      <alignment horizontal="center" vertical="center" textRotation="90" wrapText="1"/>
    </xf>
    <xf numFmtId="0" fontId="11" fillId="0" borderId="46" xfId="0" applyFont="1" applyFill="1" applyBorder="1" applyAlignment="1">
      <alignment horizontal="left"/>
    </xf>
    <xf numFmtId="0" fontId="11" fillId="0" borderId="0" xfId="0" applyFont="1" applyFill="1" applyBorder="1" applyAlignment="1">
      <alignment horizontal="left"/>
    </xf>
    <xf numFmtId="0" fontId="11" fillId="15" borderId="5" xfId="0" applyFont="1" applyFill="1" applyBorder="1" applyAlignment="1">
      <alignment horizontal="center" vertical="center" wrapText="1"/>
    </xf>
    <xf numFmtId="0" fontId="11" fillId="15" borderId="10" xfId="0" applyFont="1" applyFill="1" applyBorder="1" applyAlignment="1">
      <alignment horizontal="center" vertical="center" wrapText="1"/>
    </xf>
    <xf numFmtId="0" fontId="11" fillId="15" borderId="3" xfId="0" applyFont="1" applyFill="1" applyBorder="1" applyAlignment="1">
      <alignment horizontal="center" vertical="center" wrapText="1"/>
    </xf>
    <xf numFmtId="0" fontId="7" fillId="0" borderId="19" xfId="0" applyFont="1" applyFill="1" applyBorder="1" applyAlignment="1">
      <alignment horizontal="center" vertical="center" wrapText="1"/>
    </xf>
    <xf numFmtId="0" fontId="7" fillId="0" borderId="31" xfId="0" applyFont="1" applyFill="1" applyBorder="1" applyAlignment="1">
      <alignment horizontal="center" vertical="center" wrapText="1"/>
    </xf>
    <xf numFmtId="0" fontId="3" fillId="0" borderId="62" xfId="0" applyFont="1" applyFill="1" applyBorder="1" applyAlignment="1">
      <alignment horizontal="center"/>
    </xf>
    <xf numFmtId="0" fontId="3" fillId="0" borderId="10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7" fillId="0" borderId="5" xfId="0" applyFont="1" applyFill="1" applyBorder="1" applyAlignment="1" applyProtection="1">
      <alignment horizontal="center" vertical="center" wrapText="1"/>
      <protection locked="0"/>
    </xf>
    <xf numFmtId="0" fontId="7" fillId="0" borderId="3" xfId="0" applyFont="1" applyFill="1" applyBorder="1" applyAlignment="1" applyProtection="1">
      <alignment horizontal="center" vertical="center" wrapText="1"/>
      <protection locked="0"/>
    </xf>
    <xf numFmtId="0" fontId="7" fillId="0" borderId="5" xfId="0" applyFont="1" applyFill="1" applyBorder="1" applyAlignment="1">
      <alignment horizontal="center" vertical="center"/>
    </xf>
    <xf numFmtId="0" fontId="7" fillId="0" borderId="49" xfId="0" applyFont="1" applyFill="1" applyBorder="1" applyAlignment="1">
      <alignment horizontal="center" vertical="center"/>
    </xf>
    <xf numFmtId="0" fontId="7" fillId="0" borderId="75" xfId="0" applyFont="1" applyFill="1" applyBorder="1" applyAlignment="1">
      <alignment horizontal="center" vertical="center"/>
    </xf>
    <xf numFmtId="0" fontId="7" fillId="0" borderId="76" xfId="0" applyFont="1" applyFill="1" applyBorder="1" applyAlignment="1">
      <alignment horizontal="center" vertical="center"/>
    </xf>
    <xf numFmtId="0" fontId="7" fillId="0" borderId="77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 wrapText="1"/>
    </xf>
    <xf numFmtId="0" fontId="7" fillId="0" borderId="20" xfId="0" applyFont="1" applyFill="1" applyBorder="1" applyAlignment="1">
      <alignment horizontal="center" vertical="center" wrapText="1"/>
    </xf>
    <xf numFmtId="0" fontId="7" fillId="0" borderId="18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69" xfId="0" applyFont="1" applyFill="1" applyBorder="1" applyAlignment="1">
      <alignment horizontal="center" vertical="center" wrapText="1"/>
    </xf>
    <xf numFmtId="0" fontId="7" fillId="0" borderId="34" xfId="0" applyFont="1" applyFill="1" applyBorder="1" applyAlignment="1">
      <alignment horizontal="center" vertical="center" wrapText="1"/>
    </xf>
    <xf numFmtId="0" fontId="7" fillId="0" borderId="25" xfId="0" applyFont="1" applyFill="1" applyBorder="1" applyAlignment="1">
      <alignment horizontal="center" vertical="center" wrapText="1"/>
    </xf>
    <xf numFmtId="0" fontId="7" fillId="0" borderId="26" xfId="0" applyFont="1" applyFill="1" applyBorder="1" applyAlignment="1">
      <alignment horizontal="center" vertical="center" wrapText="1"/>
    </xf>
    <xf numFmtId="0" fontId="7" fillId="0" borderId="33" xfId="0" applyFont="1" applyFill="1" applyBorder="1" applyAlignment="1">
      <alignment horizontal="center" vertical="center" wrapText="1"/>
    </xf>
    <xf numFmtId="0" fontId="7" fillId="0" borderId="35" xfId="0" applyFont="1" applyFill="1" applyBorder="1" applyAlignment="1">
      <alignment horizontal="center" vertical="center" wrapText="1"/>
    </xf>
    <xf numFmtId="0" fontId="3" fillId="0" borderId="67" xfId="0" applyFont="1" applyFill="1" applyBorder="1" applyAlignment="1">
      <alignment horizontal="center"/>
    </xf>
    <xf numFmtId="0" fontId="3" fillId="0" borderId="70" xfId="0" applyFont="1" applyFill="1" applyBorder="1" applyAlignment="1">
      <alignment horizontal="center"/>
    </xf>
    <xf numFmtId="0" fontId="3" fillId="0" borderId="28" xfId="0" applyFont="1" applyFill="1" applyBorder="1" applyAlignment="1">
      <alignment horizontal="center"/>
    </xf>
    <xf numFmtId="0" fontId="7" fillId="0" borderId="27" xfId="0" applyFont="1" applyFill="1" applyBorder="1" applyAlignment="1" applyProtection="1">
      <alignment horizontal="center" vertical="center" wrapText="1"/>
      <protection locked="0"/>
    </xf>
    <xf numFmtId="0" fontId="7" fillId="0" borderId="28" xfId="0" applyFont="1" applyFill="1" applyBorder="1" applyAlignment="1" applyProtection="1">
      <alignment horizontal="center" vertical="center" wrapText="1"/>
      <protection locked="0"/>
    </xf>
    <xf numFmtId="0" fontId="7" fillId="0" borderId="27" xfId="0" applyFont="1" applyFill="1" applyBorder="1" applyAlignment="1">
      <alignment horizontal="center" vertical="center"/>
    </xf>
    <xf numFmtId="0" fontId="7" fillId="0" borderId="50" xfId="0" applyFont="1" applyFill="1" applyBorder="1" applyAlignment="1">
      <alignment horizontal="center" vertical="center"/>
    </xf>
    <xf numFmtId="0" fontId="7" fillId="0" borderId="83" xfId="0" applyFont="1" applyFill="1" applyBorder="1" applyAlignment="1">
      <alignment horizontal="center" vertical="center"/>
    </xf>
    <xf numFmtId="0" fontId="7" fillId="0" borderId="84" xfId="0" applyFont="1" applyFill="1" applyBorder="1" applyAlignment="1">
      <alignment horizontal="center" vertical="center"/>
    </xf>
    <xf numFmtId="0" fontId="7" fillId="0" borderId="85" xfId="0" applyFont="1" applyFill="1" applyBorder="1" applyAlignment="1">
      <alignment horizontal="center" vertical="center"/>
    </xf>
    <xf numFmtId="0" fontId="11" fillId="15" borderId="62" xfId="0" applyFont="1" applyFill="1" applyBorder="1" applyAlignment="1">
      <alignment horizontal="center" vertical="center" wrapText="1"/>
    </xf>
    <xf numFmtId="0" fontId="15" fillId="0" borderId="36" xfId="0" applyFont="1" applyBorder="1" applyAlignment="1">
      <alignment horizontal="center" vertical="center" wrapText="1"/>
    </xf>
    <xf numFmtId="0" fontId="15" fillId="0" borderId="37" xfId="0" applyFont="1" applyBorder="1" applyAlignment="1">
      <alignment horizontal="center" vertical="center" wrapText="1"/>
    </xf>
    <xf numFmtId="0" fontId="15" fillId="0" borderId="38" xfId="0" applyFont="1" applyBorder="1" applyAlignment="1">
      <alignment horizontal="center" vertical="center" wrapText="1"/>
    </xf>
    <xf numFmtId="49" fontId="6" fillId="0" borderId="42" xfId="0" applyNumberFormat="1" applyFont="1" applyFill="1" applyBorder="1" applyAlignment="1">
      <alignment horizontal="center" vertical="center" textRotation="90" wrapText="1"/>
    </xf>
    <xf numFmtId="49" fontId="6" fillId="0" borderId="6" xfId="0" applyNumberFormat="1" applyFont="1" applyFill="1" applyBorder="1" applyAlignment="1">
      <alignment horizontal="center" vertical="center" textRotation="90" wrapText="1"/>
    </xf>
    <xf numFmtId="49" fontId="6" fillId="0" borderId="2" xfId="0" applyNumberFormat="1" applyFont="1" applyFill="1" applyBorder="1" applyAlignment="1">
      <alignment horizontal="center" vertical="center" textRotation="90" wrapText="1"/>
    </xf>
    <xf numFmtId="0" fontId="6" fillId="13" borderId="12" xfId="0" applyFont="1" applyFill="1" applyBorder="1" applyAlignment="1">
      <alignment horizontal="center" vertical="center" wrapText="1"/>
    </xf>
    <xf numFmtId="0" fontId="6" fillId="13" borderId="29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21" xfId="0" applyFont="1" applyFill="1" applyBorder="1" applyAlignment="1">
      <alignment horizontal="center" vertical="center" wrapText="1"/>
    </xf>
    <xf numFmtId="0" fontId="6" fillId="5" borderId="60" xfId="0" applyFont="1" applyFill="1" applyBorder="1" applyAlignment="1">
      <alignment horizontal="center" vertical="center" textRotation="90" wrapText="1"/>
    </xf>
    <xf numFmtId="0" fontId="6" fillId="5" borderId="53" xfId="0" applyFont="1" applyFill="1" applyBorder="1" applyAlignment="1">
      <alignment horizontal="center" vertical="center" textRotation="90" wrapText="1"/>
    </xf>
    <xf numFmtId="0" fontId="6" fillId="5" borderId="66" xfId="0" applyFont="1" applyFill="1" applyBorder="1" applyAlignment="1">
      <alignment horizontal="center" vertical="center" textRotation="90" wrapText="1"/>
    </xf>
    <xf numFmtId="0" fontId="6" fillId="0" borderId="64" xfId="0" applyFont="1" applyFill="1" applyBorder="1" applyAlignment="1">
      <alignment horizontal="center" vertical="center" wrapText="1"/>
    </xf>
    <xf numFmtId="0" fontId="6" fillId="0" borderId="29" xfId="0" applyFont="1" applyFill="1" applyBorder="1" applyAlignment="1">
      <alignment horizontal="center" vertical="center" wrapText="1"/>
    </xf>
    <xf numFmtId="0" fontId="6" fillId="0" borderId="34" xfId="0" applyFont="1" applyFill="1" applyBorder="1" applyAlignment="1">
      <alignment horizontal="center" vertical="center" wrapText="1"/>
    </xf>
    <xf numFmtId="0" fontId="6" fillId="0" borderId="65" xfId="0" applyFont="1" applyFill="1" applyBorder="1" applyAlignment="1">
      <alignment horizontal="center" vertical="center" wrapText="1"/>
    </xf>
    <xf numFmtId="0" fontId="6" fillId="0" borderId="36" xfId="0" applyFont="1" applyFill="1" applyBorder="1" applyAlignment="1">
      <alignment horizontal="center" vertical="center" wrapText="1"/>
    </xf>
    <xf numFmtId="0" fontId="6" fillId="0" borderId="37" xfId="0" applyFont="1" applyFill="1" applyBorder="1" applyAlignment="1">
      <alignment horizontal="center" vertical="center" wrapText="1"/>
    </xf>
    <xf numFmtId="0" fontId="6" fillId="0" borderId="38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textRotation="90" wrapText="1"/>
    </xf>
    <xf numFmtId="0" fontId="6" fillId="0" borderId="1" xfId="0" applyFont="1" applyFill="1" applyBorder="1" applyAlignment="1">
      <alignment horizontal="center" vertical="center" textRotation="90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19" xfId="0" applyFont="1" applyFill="1" applyBorder="1" applyAlignment="1">
      <alignment horizontal="center" vertical="center" wrapText="1"/>
    </xf>
    <xf numFmtId="0" fontId="6" fillId="2" borderId="39" xfId="0" applyFont="1" applyFill="1" applyBorder="1" applyAlignment="1">
      <alignment horizontal="center" vertical="center" wrapText="1"/>
    </xf>
    <xf numFmtId="0" fontId="6" fillId="2" borderId="41" xfId="0" applyFont="1" applyFill="1" applyBorder="1" applyAlignment="1">
      <alignment horizontal="center" vertical="center" wrapText="1"/>
    </xf>
    <xf numFmtId="0" fontId="6" fillId="11" borderId="21" xfId="0" applyFont="1" applyFill="1" applyBorder="1" applyAlignment="1">
      <alignment horizontal="center" vertical="center" textRotation="90" wrapText="1"/>
    </xf>
    <xf numFmtId="0" fontId="6" fillId="11" borderId="5" xfId="0" applyFont="1" applyFill="1" applyBorder="1" applyAlignment="1">
      <alignment horizontal="center" vertical="center" textRotation="90" wrapText="1"/>
    </xf>
    <xf numFmtId="0" fontId="6" fillId="11" borderId="27" xfId="0" applyFont="1" applyFill="1" applyBorder="1" applyAlignment="1">
      <alignment horizontal="center" vertical="center" textRotation="90" wrapText="1"/>
    </xf>
    <xf numFmtId="0" fontId="16" fillId="0" borderId="0" xfId="0" applyFont="1" applyFill="1" applyBorder="1" applyAlignment="1">
      <alignment horizontal="left" vertical="top" wrapText="1"/>
    </xf>
    <xf numFmtId="0" fontId="16" fillId="22" borderId="0" xfId="0" applyFont="1" applyFill="1" applyBorder="1" applyAlignment="1">
      <alignment horizontal="left" vertical="center"/>
    </xf>
    <xf numFmtId="0" fontId="15" fillId="17" borderId="36" xfId="0" applyFont="1" applyFill="1" applyBorder="1" applyAlignment="1">
      <alignment horizontal="center" wrapText="1"/>
    </xf>
    <xf numFmtId="0" fontId="15" fillId="17" borderId="37" xfId="0" applyFont="1" applyFill="1" applyBorder="1" applyAlignment="1">
      <alignment horizontal="center" wrapText="1"/>
    </xf>
    <xf numFmtId="0" fontId="15" fillId="17" borderId="38" xfId="0" applyFont="1" applyFill="1" applyBorder="1" applyAlignment="1">
      <alignment horizontal="center" wrapText="1"/>
    </xf>
    <xf numFmtId="164" fontId="41" fillId="16" borderId="36" xfId="1" applyNumberFormat="1" applyFont="1" applyFill="1" applyBorder="1" applyAlignment="1">
      <alignment horizontal="center" vertical="center"/>
    </xf>
    <xf numFmtId="164" fontId="41" fillId="16" borderId="37" xfId="1" applyNumberFormat="1" applyFont="1" applyFill="1" applyBorder="1" applyAlignment="1">
      <alignment horizontal="center" vertical="center"/>
    </xf>
    <xf numFmtId="164" fontId="41" fillId="16" borderId="38" xfId="1" applyNumberFormat="1" applyFont="1" applyFill="1" applyBorder="1" applyAlignment="1">
      <alignment horizontal="center" vertical="center"/>
    </xf>
    <xf numFmtId="0" fontId="8" fillId="4" borderId="36" xfId="0" applyFont="1" applyFill="1" applyBorder="1" applyAlignment="1">
      <alignment horizontal="center" vertical="center"/>
    </xf>
    <xf numFmtId="0" fontId="8" fillId="4" borderId="37" xfId="0" applyFont="1" applyFill="1" applyBorder="1" applyAlignment="1">
      <alignment horizontal="center" vertical="center"/>
    </xf>
    <xf numFmtId="0" fontId="8" fillId="4" borderId="38" xfId="0" applyFont="1" applyFill="1" applyBorder="1" applyAlignment="1">
      <alignment horizontal="center" vertical="center"/>
    </xf>
    <xf numFmtId="0" fontId="20" fillId="0" borderId="39" xfId="0" applyFont="1" applyFill="1" applyBorder="1" applyAlignment="1">
      <alignment horizontal="center" vertical="center"/>
    </xf>
    <xf numFmtId="0" fontId="20" fillId="0" borderId="40" xfId="0" applyFont="1" applyFill="1" applyBorder="1" applyAlignment="1">
      <alignment horizontal="center" vertical="center"/>
    </xf>
    <xf numFmtId="0" fontId="20" fillId="0" borderId="41" xfId="0" applyFont="1" applyFill="1" applyBorder="1" applyAlignment="1">
      <alignment horizontal="center" vertical="center"/>
    </xf>
    <xf numFmtId="0" fontId="20" fillId="0" borderId="36" xfId="0" applyFont="1" applyFill="1" applyBorder="1" applyAlignment="1" applyProtection="1">
      <alignment horizontal="center" vertical="center" wrapText="1"/>
      <protection locked="0"/>
    </xf>
    <xf numFmtId="0" fontId="20" fillId="0" borderId="48" xfId="0" applyFont="1" applyFill="1" applyBorder="1" applyAlignment="1" applyProtection="1">
      <alignment horizontal="center" vertical="center" wrapText="1"/>
      <protection locked="0"/>
    </xf>
    <xf numFmtId="0" fontId="10" fillId="0" borderId="6" xfId="0" applyFont="1" applyFill="1" applyBorder="1" applyAlignment="1">
      <alignment vertical="center"/>
    </xf>
    <xf numFmtId="0" fontId="10" fillId="0" borderId="4" xfId="0" applyFont="1" applyFill="1" applyBorder="1" applyAlignment="1">
      <alignment vertical="center"/>
    </xf>
    <xf numFmtId="0" fontId="10" fillId="0" borderId="5" xfId="0" applyFont="1" applyFill="1" applyBorder="1" applyAlignment="1">
      <alignment vertical="center"/>
    </xf>
    <xf numFmtId="0" fontId="8" fillId="0" borderId="36" xfId="0" applyFont="1" applyFill="1" applyBorder="1" applyAlignment="1">
      <alignment horizontal="center" vertical="center"/>
    </xf>
    <xf numFmtId="0" fontId="8" fillId="0" borderId="37" xfId="0" applyFont="1" applyFill="1" applyBorder="1" applyAlignment="1">
      <alignment horizontal="center" vertical="center"/>
    </xf>
    <xf numFmtId="0" fontId="8" fillId="0" borderId="38" xfId="0" applyFont="1" applyFill="1" applyBorder="1" applyAlignment="1">
      <alignment horizontal="center" vertical="center"/>
    </xf>
    <xf numFmtId="0" fontId="8" fillId="0" borderId="39" xfId="0" applyFont="1" applyFill="1" applyBorder="1" applyAlignment="1">
      <alignment horizontal="center" vertical="center"/>
    </xf>
    <xf numFmtId="0" fontId="8" fillId="0" borderId="40" xfId="0" applyFont="1" applyFill="1" applyBorder="1" applyAlignment="1">
      <alignment horizontal="center" vertical="center"/>
    </xf>
    <xf numFmtId="0" fontId="8" fillId="0" borderId="51" xfId="0" applyFont="1" applyFill="1" applyBorder="1" applyAlignment="1">
      <alignment horizontal="center" vertical="center"/>
    </xf>
    <xf numFmtId="0" fontId="8" fillId="0" borderId="41" xfId="0" applyFont="1" applyFill="1" applyBorder="1" applyAlignment="1">
      <alignment horizontal="center" vertical="center"/>
    </xf>
    <xf numFmtId="0" fontId="8" fillId="0" borderId="79" xfId="0" applyFont="1" applyFill="1" applyBorder="1" applyAlignment="1" applyProtection="1">
      <alignment horizontal="center" vertical="center" wrapText="1"/>
      <protection locked="0"/>
    </xf>
    <xf numFmtId="0" fontId="8" fillId="0" borderId="12" xfId="0" applyFont="1" applyFill="1" applyBorder="1" applyAlignment="1" applyProtection="1">
      <alignment horizontal="center" vertical="center" wrapText="1"/>
      <protection locked="0"/>
    </xf>
    <xf numFmtId="0" fontId="8" fillId="13" borderId="39" xfId="0" applyFont="1" applyFill="1" applyBorder="1" applyAlignment="1">
      <alignment horizontal="center" vertical="center"/>
    </xf>
    <xf numFmtId="0" fontId="8" fillId="13" borderId="40" xfId="0" applyFont="1" applyFill="1" applyBorder="1" applyAlignment="1">
      <alignment horizontal="center" vertical="center"/>
    </xf>
    <xf numFmtId="0" fontId="8" fillId="13" borderId="41" xfId="0" applyFont="1" applyFill="1" applyBorder="1" applyAlignment="1">
      <alignment horizontal="center" vertical="center"/>
    </xf>
    <xf numFmtId="0" fontId="8" fillId="0" borderId="36" xfId="0" applyFont="1" applyFill="1" applyBorder="1" applyAlignment="1" applyProtection="1">
      <alignment horizontal="center" vertical="center" wrapText="1"/>
      <protection locked="0"/>
    </xf>
    <xf numFmtId="0" fontId="8" fillId="0" borderId="48" xfId="0" applyFont="1" applyFill="1" applyBorder="1" applyAlignment="1" applyProtection="1">
      <alignment horizontal="center" vertical="center" wrapText="1"/>
      <protection locked="0"/>
    </xf>
    <xf numFmtId="0" fontId="17" fillId="0" borderId="0" xfId="0" applyFont="1" applyFill="1" applyBorder="1" applyAlignment="1">
      <alignment horizontal="center" vertical="center" textRotation="90" wrapText="1"/>
    </xf>
    <xf numFmtId="0" fontId="15" fillId="13" borderId="36" xfId="0" applyFont="1" applyFill="1" applyBorder="1" applyAlignment="1">
      <alignment horizontal="center" vertical="center" wrapText="1"/>
    </xf>
    <xf numFmtId="0" fontId="15" fillId="13" borderId="37" xfId="0" applyFont="1" applyFill="1" applyBorder="1" applyAlignment="1">
      <alignment horizontal="center" vertical="center" wrapText="1"/>
    </xf>
    <xf numFmtId="0" fontId="15" fillId="13" borderId="38" xfId="0" applyFont="1" applyFill="1" applyBorder="1" applyAlignment="1">
      <alignment horizontal="center" vertical="center" wrapText="1"/>
    </xf>
    <xf numFmtId="0" fontId="15" fillId="17" borderId="36" xfId="0" applyFont="1" applyFill="1" applyBorder="1" applyAlignment="1">
      <alignment horizontal="center" vertical="center" wrapText="1"/>
    </xf>
    <xf numFmtId="0" fontId="15" fillId="17" borderId="37" xfId="0" applyFont="1" applyFill="1" applyBorder="1" applyAlignment="1">
      <alignment horizontal="center" vertical="center" wrapText="1"/>
    </xf>
    <xf numFmtId="0" fontId="15" fillId="17" borderId="38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textRotation="90" wrapText="1"/>
    </xf>
    <xf numFmtId="0" fontId="6" fillId="0" borderId="27" xfId="0" applyFont="1" applyFill="1" applyBorder="1" applyAlignment="1">
      <alignment horizontal="center" vertical="center" textRotation="90" wrapText="1"/>
    </xf>
    <xf numFmtId="0" fontId="6" fillId="0" borderId="19" xfId="0" applyFont="1" applyFill="1" applyBorder="1" applyAlignment="1">
      <alignment horizontal="center" vertical="center" textRotation="90" wrapText="1"/>
    </xf>
    <xf numFmtId="0" fontId="6" fillId="0" borderId="18" xfId="0" applyFont="1" applyFill="1" applyBorder="1" applyAlignment="1">
      <alignment horizontal="center" vertical="center" textRotation="90" wrapText="1"/>
    </xf>
    <xf numFmtId="0" fontId="6" fillId="0" borderId="34" xfId="0" applyFont="1" applyFill="1" applyBorder="1" applyAlignment="1">
      <alignment horizontal="center" vertical="center" textRotation="90" wrapText="1"/>
    </xf>
    <xf numFmtId="0" fontId="6" fillId="0" borderId="3" xfId="0" applyFont="1" applyFill="1" applyBorder="1" applyAlignment="1">
      <alignment horizontal="center" vertical="center" textRotation="90" wrapText="1"/>
    </xf>
    <xf numFmtId="0" fontId="6" fillId="0" borderId="28" xfId="0" applyFont="1" applyFill="1" applyBorder="1" applyAlignment="1">
      <alignment horizontal="center" vertical="center" textRotation="90" wrapText="1"/>
    </xf>
    <xf numFmtId="0" fontId="6" fillId="0" borderId="5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textRotation="90" wrapText="1"/>
    </xf>
    <xf numFmtId="0" fontId="6" fillId="3" borderId="1" xfId="0" applyFont="1" applyFill="1" applyBorder="1" applyAlignment="1">
      <alignment horizontal="center" vertical="center" textRotation="90" wrapText="1"/>
    </xf>
    <xf numFmtId="0" fontId="6" fillId="3" borderId="5" xfId="0" applyFont="1" applyFill="1" applyBorder="1" applyAlignment="1">
      <alignment horizontal="center" vertical="center" textRotation="90" wrapText="1"/>
    </xf>
    <xf numFmtId="0" fontId="6" fillId="3" borderId="27" xfId="0" applyFont="1" applyFill="1" applyBorder="1" applyAlignment="1">
      <alignment horizontal="center" vertical="center" textRotation="90" wrapText="1"/>
    </xf>
    <xf numFmtId="0" fontId="6" fillId="5" borderId="52" xfId="0" applyFont="1" applyFill="1" applyBorder="1" applyAlignment="1">
      <alignment horizontal="center" vertical="center" textRotation="90" wrapText="1"/>
    </xf>
    <xf numFmtId="0" fontId="6" fillId="0" borderId="22" xfId="0" applyFont="1" applyFill="1" applyBorder="1" applyAlignment="1">
      <alignment horizontal="center" vertical="center" wrapText="1"/>
    </xf>
    <xf numFmtId="0" fontId="17" fillId="0" borderId="36" xfId="0" applyFont="1" applyBorder="1" applyAlignment="1">
      <alignment horizontal="center" vertical="center" wrapText="1"/>
    </xf>
    <xf numFmtId="0" fontId="17" fillId="0" borderId="37" xfId="0" applyFont="1" applyBorder="1" applyAlignment="1">
      <alignment horizontal="center" vertical="center" wrapText="1"/>
    </xf>
    <xf numFmtId="0" fontId="17" fillId="0" borderId="38" xfId="0" applyFont="1" applyBorder="1" applyAlignment="1">
      <alignment horizontal="center" vertical="center" wrapText="1"/>
    </xf>
    <xf numFmtId="0" fontId="17" fillId="21" borderId="67" xfId="0" applyFont="1" applyFill="1" applyBorder="1" applyAlignment="1">
      <alignment horizontal="center" vertical="center" wrapText="1"/>
    </xf>
    <xf numFmtId="0" fontId="17" fillId="21" borderId="28" xfId="0" applyFont="1" applyFill="1" applyBorder="1" applyAlignment="1">
      <alignment horizontal="center" vertical="center" wrapText="1"/>
    </xf>
    <xf numFmtId="0" fontId="17" fillId="21" borderId="27" xfId="0" applyFont="1" applyFill="1" applyBorder="1" applyAlignment="1">
      <alignment horizontal="center" vertical="center" wrapText="1"/>
    </xf>
    <xf numFmtId="0" fontId="17" fillId="21" borderId="50" xfId="0" applyFont="1" applyFill="1" applyBorder="1" applyAlignment="1">
      <alignment horizontal="center" vertical="center" wrapText="1"/>
    </xf>
    <xf numFmtId="0" fontId="5" fillId="13" borderId="80" xfId="0" applyFont="1" applyFill="1" applyBorder="1" applyAlignment="1" applyProtection="1">
      <alignment horizontal="center" vertical="center" wrapText="1"/>
    </xf>
    <xf numFmtId="0" fontId="5" fillId="13" borderId="81" xfId="0" applyFont="1" applyFill="1" applyBorder="1" applyAlignment="1" applyProtection="1">
      <alignment horizontal="center" vertical="center" wrapText="1"/>
    </xf>
    <xf numFmtId="0" fontId="35" fillId="13" borderId="68" xfId="0" applyFont="1" applyFill="1" applyBorder="1" applyAlignment="1">
      <alignment horizontal="center" vertical="center" wrapText="1"/>
    </xf>
    <xf numFmtId="0" fontId="36" fillId="0" borderId="36" xfId="0" applyFont="1" applyFill="1" applyBorder="1" applyAlignment="1">
      <alignment vertical="center" wrapText="1"/>
    </xf>
    <xf numFmtId="0" fontId="37" fillId="0" borderId="48" xfId="0" applyFont="1" applyFill="1" applyBorder="1" applyAlignment="1">
      <alignment vertical="center" wrapText="1"/>
    </xf>
    <xf numFmtId="166" fontId="8" fillId="0" borderId="24" xfId="0" applyNumberFormat="1" applyFont="1" applyFill="1" applyBorder="1" applyAlignment="1">
      <alignment horizontal="center" vertical="center"/>
    </xf>
    <xf numFmtId="166" fontId="8" fillId="0" borderId="25" xfId="0" applyNumberFormat="1" applyFont="1" applyFill="1" applyBorder="1" applyAlignment="1">
      <alignment horizontal="center" vertical="center"/>
    </xf>
    <xf numFmtId="166" fontId="8" fillId="0" borderId="0" xfId="0" applyNumberFormat="1" applyFont="1" applyFill="1" applyBorder="1" applyAlignment="1">
      <alignment horizontal="center" vertical="center"/>
    </xf>
    <xf numFmtId="166" fontId="8" fillId="0" borderId="33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wrapText="1"/>
    </xf>
    <xf numFmtId="0" fontId="5" fillId="0" borderId="4" xfId="0" applyFont="1" applyFill="1" applyBorder="1" applyAlignment="1">
      <alignment horizontal="left" wrapText="1"/>
    </xf>
    <xf numFmtId="0" fontId="10" fillId="0" borderId="2" xfId="0" applyFont="1" applyFill="1" applyBorder="1" applyAlignment="1">
      <alignment vertical="center"/>
    </xf>
    <xf numFmtId="0" fontId="10" fillId="0" borderId="1" xfId="0" applyFont="1" applyFill="1" applyBorder="1" applyAlignment="1">
      <alignment vertical="center"/>
    </xf>
    <xf numFmtId="0" fontId="10" fillId="0" borderId="27" xfId="0" applyFont="1" applyFill="1" applyBorder="1" applyAlignment="1">
      <alignment vertical="center"/>
    </xf>
    <xf numFmtId="0" fontId="5" fillId="14" borderId="0" xfId="0" applyFont="1" applyFill="1" applyAlignment="1">
      <alignment horizontal="left" vertical="center" wrapText="1"/>
    </xf>
    <xf numFmtId="0" fontId="8" fillId="14" borderId="0" xfId="0" applyFont="1" applyFill="1" applyAlignment="1">
      <alignment horizontal="left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wrapText="1"/>
    </xf>
    <xf numFmtId="0" fontId="16" fillId="13" borderId="0" xfId="1" applyFont="1" applyFill="1" applyBorder="1" applyAlignment="1">
      <alignment horizontal="left" vertical="top" wrapText="1"/>
    </xf>
    <xf numFmtId="0" fontId="16" fillId="13" borderId="0" xfId="1" applyFont="1" applyFill="1" applyBorder="1" applyAlignment="1">
      <alignment horizontal="left"/>
    </xf>
    <xf numFmtId="0" fontId="16" fillId="0" borderId="0" xfId="1" applyFont="1" applyFill="1" applyAlignment="1">
      <alignment horizontal="left"/>
    </xf>
    <xf numFmtId="0" fontId="14" fillId="0" borderId="0" xfId="1" applyFont="1" applyFill="1" applyBorder="1" applyAlignment="1">
      <alignment horizontal="left"/>
    </xf>
    <xf numFmtId="0" fontId="16" fillId="0" borderId="0" xfId="0" applyFont="1" applyFill="1" applyBorder="1" applyAlignment="1">
      <alignment horizontal="left" vertical="center"/>
    </xf>
    <xf numFmtId="0" fontId="7" fillId="0" borderId="51" xfId="0" applyFont="1" applyFill="1" applyBorder="1" applyAlignment="1">
      <alignment horizontal="center" vertical="center" textRotation="90" wrapText="1"/>
    </xf>
    <xf numFmtId="0" fontId="7" fillId="0" borderId="12" xfId="0" applyFont="1" applyFill="1" applyBorder="1" applyAlignment="1">
      <alignment horizontal="center" vertical="center" textRotation="90" wrapText="1"/>
    </xf>
    <xf numFmtId="0" fontId="7" fillId="0" borderId="29" xfId="0" applyFont="1" applyFill="1" applyBorder="1" applyAlignment="1">
      <alignment horizontal="center" vertical="center" textRotation="90" wrapText="1"/>
    </xf>
    <xf numFmtId="0" fontId="13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vertical="center" textRotation="90" wrapText="1"/>
    </xf>
    <xf numFmtId="0" fontId="7" fillId="0" borderId="0" xfId="0" applyFont="1" applyFill="1" applyBorder="1" applyAlignment="1">
      <alignment horizontal="center" vertical="center" textRotation="90"/>
    </xf>
    <xf numFmtId="0" fontId="11" fillId="0" borderId="0" xfId="0" applyFont="1" applyFill="1" applyBorder="1" applyAlignment="1">
      <alignment horizontal="center"/>
    </xf>
    <xf numFmtId="0" fontId="7" fillId="0" borderId="51" xfId="0" applyFont="1" applyFill="1" applyBorder="1" applyAlignment="1">
      <alignment horizontal="center" vertical="center" textRotation="90"/>
    </xf>
    <xf numFmtId="0" fontId="7" fillId="0" borderId="12" xfId="0" applyFont="1" applyFill="1" applyBorder="1" applyAlignment="1">
      <alignment horizontal="center" vertical="center" textRotation="90"/>
    </xf>
    <xf numFmtId="0" fontId="7" fillId="0" borderId="29" xfId="0" applyFont="1" applyFill="1" applyBorder="1" applyAlignment="1">
      <alignment horizontal="center" vertical="center" textRotation="90"/>
    </xf>
    <xf numFmtId="0" fontId="6" fillId="11" borderId="30" xfId="0" applyFont="1" applyFill="1" applyBorder="1" applyAlignment="1">
      <alignment horizontal="center" vertical="center" textRotation="90" wrapText="1"/>
    </xf>
    <xf numFmtId="0" fontId="6" fillId="11" borderId="44" xfId="0" applyFont="1" applyFill="1" applyBorder="1" applyAlignment="1">
      <alignment horizontal="center" vertical="center" textRotation="90" wrapText="1"/>
    </xf>
    <xf numFmtId="0" fontId="6" fillId="11" borderId="45" xfId="0" applyFont="1" applyFill="1" applyBorder="1" applyAlignment="1">
      <alignment horizontal="center" vertical="center" textRotation="90" wrapText="1"/>
    </xf>
    <xf numFmtId="0" fontId="20" fillId="13" borderId="78" xfId="0" applyFont="1" applyFill="1" applyBorder="1" applyAlignment="1">
      <alignment horizontal="center" vertical="center"/>
    </xf>
    <xf numFmtId="0" fontId="20" fillId="13" borderId="40" xfId="0" applyFont="1" applyFill="1" applyBorder="1" applyAlignment="1">
      <alignment horizontal="center" vertical="center"/>
    </xf>
    <xf numFmtId="0" fontId="20" fillId="13" borderId="41" xfId="0" applyFont="1" applyFill="1" applyBorder="1" applyAlignment="1">
      <alignment horizontal="center" vertical="center"/>
    </xf>
    <xf numFmtId="0" fontId="8" fillId="13" borderId="51" xfId="0" applyFont="1" applyFill="1" applyBorder="1" applyAlignment="1">
      <alignment horizontal="center" vertical="center"/>
    </xf>
    <xf numFmtId="0" fontId="20" fillId="0" borderId="24" xfId="0" applyFont="1" applyFill="1" applyBorder="1" applyAlignment="1" applyProtection="1">
      <alignment horizontal="center" vertical="center" wrapText="1"/>
      <protection locked="0"/>
    </xf>
    <xf numFmtId="0" fontId="5" fillId="13" borderId="12" xfId="0" applyFont="1" applyFill="1" applyBorder="1" applyAlignment="1" applyProtection="1">
      <alignment horizontal="center" vertical="center" wrapText="1"/>
    </xf>
    <xf numFmtId="0" fontId="35" fillId="13" borderId="12" xfId="0" applyFont="1" applyFill="1" applyBorder="1" applyAlignment="1">
      <alignment horizontal="center" vertical="center" wrapText="1"/>
    </xf>
    <xf numFmtId="0" fontId="6" fillId="2" borderId="48" xfId="0" applyFont="1" applyFill="1" applyBorder="1" applyAlignment="1">
      <alignment horizontal="center" vertical="center" wrapText="1"/>
    </xf>
    <xf numFmtId="0" fontId="8" fillId="0" borderId="61" xfId="0" applyFont="1" applyFill="1" applyBorder="1" applyAlignment="1">
      <alignment horizontal="center" vertical="center" wrapText="1"/>
    </xf>
    <xf numFmtId="0" fontId="8" fillId="0" borderId="37" xfId="0" applyFont="1" applyFill="1" applyBorder="1" applyAlignment="1">
      <alignment horizontal="center" vertical="center" wrapText="1"/>
    </xf>
    <xf numFmtId="0" fontId="6" fillId="11" borderId="14" xfId="0" applyFont="1" applyFill="1" applyBorder="1" applyAlignment="1">
      <alignment horizontal="center" vertical="center" textRotation="90" wrapText="1"/>
    </xf>
    <xf numFmtId="0" fontId="6" fillId="11" borderId="62" xfId="0" applyFont="1" applyFill="1" applyBorder="1" applyAlignment="1">
      <alignment horizontal="center" vertical="center" textRotation="90" wrapText="1"/>
    </xf>
    <xf numFmtId="0" fontId="6" fillId="11" borderId="67" xfId="0" applyFont="1" applyFill="1" applyBorder="1" applyAlignment="1">
      <alignment horizontal="center" vertical="center" textRotation="90" wrapText="1"/>
    </xf>
    <xf numFmtId="0" fontId="5" fillId="0" borderId="0" xfId="0" applyFont="1" applyFill="1" applyAlignment="1">
      <alignment horizontal="center" vertical="top" wrapText="1"/>
    </xf>
    <xf numFmtId="0" fontId="47" fillId="0" borderId="51" xfId="0" applyFont="1" applyFill="1" applyBorder="1" applyAlignment="1">
      <alignment horizontal="center" vertical="center" textRotation="90" wrapText="1"/>
    </xf>
    <xf numFmtId="0" fontId="47" fillId="0" borderId="12" xfId="0" applyFont="1" applyFill="1" applyBorder="1" applyAlignment="1">
      <alignment horizontal="center" vertical="center" textRotation="90" wrapText="1"/>
    </xf>
    <xf numFmtId="0" fontId="47" fillId="0" borderId="29" xfId="0" applyFont="1" applyFill="1" applyBorder="1" applyAlignment="1">
      <alignment horizontal="center" vertical="center" textRotation="90" wrapText="1"/>
    </xf>
    <xf numFmtId="0" fontId="6" fillId="0" borderId="26" xfId="0" applyFont="1" applyFill="1" applyBorder="1" applyAlignment="1">
      <alignment horizontal="center" vertical="center" wrapText="1"/>
    </xf>
    <xf numFmtId="0" fontId="8" fillId="13" borderId="61" xfId="0" applyFont="1" applyFill="1" applyBorder="1" applyAlignment="1">
      <alignment horizontal="center" vertical="center"/>
    </xf>
    <xf numFmtId="1" fontId="3" fillId="0" borderId="0" xfId="0" applyNumberFormat="1" applyFont="1" applyFill="1" applyAlignment="1">
      <alignment horizontal="center" vertical="center" wrapText="1"/>
    </xf>
    <xf numFmtId="1" fontId="3" fillId="0" borderId="71" xfId="0" applyNumberFormat="1" applyFont="1" applyFill="1" applyBorder="1" applyAlignment="1">
      <alignment horizontal="center" vertical="center" wrapText="1"/>
    </xf>
    <xf numFmtId="0" fontId="20" fillId="13" borderId="39" xfId="0" applyFont="1" applyFill="1" applyBorder="1" applyAlignment="1">
      <alignment horizontal="center" vertical="center"/>
    </xf>
  </cellXfs>
  <cellStyles count="15">
    <cellStyle name="Відсотковий" xfId="12" builtinId="5"/>
    <cellStyle name="Відсотковий 2" xfId="4"/>
    <cellStyle name="Відсотковий 3" xfId="6"/>
    <cellStyle name="Гиперссылка 2" xfId="7"/>
    <cellStyle name="Гіперпосилання 2" xfId="8"/>
    <cellStyle name="Звичайний" xfId="0" builtinId="0"/>
    <cellStyle name="Звичайний 2" xfId="3"/>
    <cellStyle name="Звичайний 3" xfId="2"/>
    <cellStyle name="Звичайний 4" xfId="5"/>
    <cellStyle name="Обычный 2" xfId="1"/>
    <cellStyle name="Обычный 2 2" xfId="13"/>
    <cellStyle name="Обычный 2 3" xfId="14"/>
    <cellStyle name="Обычный 3" xfId="9"/>
    <cellStyle name="Обычный 4" xfId="10"/>
    <cellStyle name="Процентный 2" xfId="11"/>
  </cellStyles>
  <dxfs count="0"/>
  <tableStyles count="0" defaultTableStyle="TableStyleMedium2" defaultPivotStyle="PivotStyleLight16"/>
  <colors>
    <mruColors>
      <color rgb="FF00FF00"/>
      <color rgb="FF66FF99"/>
      <color rgb="FFF2F2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Q37"/>
  <sheetViews>
    <sheetView view="pageBreakPreview" zoomScale="80" zoomScaleNormal="100" zoomScaleSheetLayoutView="80" workbookViewId="0">
      <selection activeCell="AK36" sqref="AK36"/>
    </sheetView>
  </sheetViews>
  <sheetFormatPr defaultColWidth="9.109375" defaultRowHeight="13.2" x14ac:dyDescent="0.25"/>
  <cols>
    <col min="1" max="1" width="6.88671875" style="92" customWidth="1"/>
    <col min="2" max="53" width="3.33203125" style="92" customWidth="1"/>
    <col min="54" max="54" width="5.33203125" style="92" customWidth="1"/>
    <col min="55" max="69" width="3" style="92" customWidth="1"/>
    <col min="70" max="16384" width="9.109375" style="92"/>
  </cols>
  <sheetData>
    <row r="1" spans="1:61" ht="21" x14ac:dyDescent="0.25">
      <c r="I1" s="832" t="s">
        <v>192</v>
      </c>
      <c r="J1" s="832"/>
      <c r="K1" s="832"/>
      <c r="L1" s="832"/>
      <c r="M1" s="832"/>
      <c r="N1" s="832"/>
      <c r="O1" s="832"/>
      <c r="P1" s="832"/>
      <c r="Q1" s="832"/>
      <c r="R1" s="832"/>
      <c r="S1" s="832"/>
      <c r="T1" s="832"/>
      <c r="U1" s="832"/>
      <c r="V1" s="832"/>
      <c r="W1" s="832"/>
      <c r="X1" s="832"/>
      <c r="Y1" s="832"/>
      <c r="Z1" s="832"/>
      <c r="AA1" s="832"/>
      <c r="AB1" s="832"/>
      <c r="AC1" s="832"/>
      <c r="AD1" s="832"/>
      <c r="AE1" s="832"/>
      <c r="AF1" s="832"/>
      <c r="AG1" s="832"/>
      <c r="AH1" s="832"/>
      <c r="AI1" s="832"/>
      <c r="AJ1" s="832"/>
      <c r="AK1" s="832"/>
      <c r="AL1" s="832"/>
      <c r="AM1" s="832"/>
      <c r="AN1" s="832"/>
      <c r="AO1" s="832"/>
      <c r="AP1" s="832"/>
      <c r="AQ1" s="832"/>
    </row>
    <row r="2" spans="1:61" s="88" customFormat="1" ht="22.8" x14ac:dyDescent="0.3">
      <c r="B2" s="1"/>
      <c r="C2" s="1"/>
      <c r="D2" s="1"/>
      <c r="E2" s="1"/>
      <c r="F2" s="1"/>
      <c r="G2" s="1"/>
      <c r="H2" s="1"/>
      <c r="I2" s="832" t="s">
        <v>102</v>
      </c>
      <c r="J2" s="832"/>
      <c r="K2" s="832"/>
      <c r="L2" s="832"/>
      <c r="M2" s="832"/>
      <c r="N2" s="832"/>
      <c r="O2" s="832"/>
      <c r="P2" s="832"/>
      <c r="Q2" s="832"/>
      <c r="R2" s="832"/>
      <c r="S2" s="832"/>
      <c r="T2" s="832"/>
      <c r="U2" s="832"/>
      <c r="V2" s="832"/>
      <c r="W2" s="832"/>
      <c r="X2" s="832"/>
      <c r="Y2" s="832"/>
      <c r="Z2" s="832"/>
      <c r="AA2" s="832"/>
      <c r="AB2" s="832"/>
      <c r="AC2" s="832"/>
      <c r="AD2" s="832"/>
      <c r="AE2" s="832"/>
      <c r="AF2" s="832"/>
      <c r="AG2" s="832"/>
      <c r="AH2" s="832"/>
      <c r="AI2" s="832"/>
      <c r="AJ2" s="832"/>
      <c r="AK2" s="832"/>
      <c r="AL2" s="832"/>
      <c r="AM2" s="832"/>
      <c r="AN2" s="832"/>
      <c r="AO2" s="832"/>
      <c r="AP2" s="832"/>
      <c r="AQ2" s="832"/>
      <c r="AR2" s="89"/>
      <c r="AS2" s="89"/>
      <c r="AT2" s="89"/>
      <c r="AU2" s="89"/>
      <c r="AV2" s="89"/>
      <c r="AW2" s="89"/>
      <c r="AX2" s="89"/>
      <c r="AY2" s="89"/>
      <c r="AZ2" s="89"/>
      <c r="BA2" s="89"/>
      <c r="BB2" s="90"/>
      <c r="BC2" s="90"/>
      <c r="BD2" s="90"/>
      <c r="BE2" s="90"/>
    </row>
    <row r="3" spans="1:61" s="88" customFormat="1" ht="21" x14ac:dyDescent="0.35">
      <c r="A3" s="91" t="s">
        <v>188</v>
      </c>
      <c r="B3" s="1"/>
      <c r="C3" s="1"/>
      <c r="D3" s="1"/>
      <c r="E3" s="1"/>
      <c r="F3" s="1"/>
      <c r="G3" s="1"/>
      <c r="H3" s="1"/>
      <c r="I3" s="833" t="s">
        <v>147</v>
      </c>
      <c r="J3" s="834"/>
      <c r="K3" s="834"/>
      <c r="L3" s="834"/>
      <c r="M3" s="834"/>
      <c r="N3" s="834"/>
      <c r="O3" s="834"/>
      <c r="P3" s="834"/>
      <c r="Q3" s="834"/>
      <c r="R3" s="834"/>
      <c r="S3" s="834"/>
      <c r="T3" s="834"/>
      <c r="U3" s="834"/>
      <c r="V3" s="834"/>
      <c r="W3" s="834"/>
      <c r="X3" s="834"/>
      <c r="Y3" s="834"/>
      <c r="Z3" s="834"/>
      <c r="AA3" s="834"/>
      <c r="AB3" s="834"/>
      <c r="AC3" s="834"/>
      <c r="AD3" s="834"/>
      <c r="AE3" s="834"/>
      <c r="AF3" s="834"/>
      <c r="AG3" s="834"/>
      <c r="AH3" s="834"/>
      <c r="AI3" s="834"/>
      <c r="AJ3" s="834"/>
      <c r="AK3" s="834"/>
      <c r="AL3" s="834"/>
      <c r="AM3" s="834"/>
      <c r="AN3" s="834"/>
      <c r="AO3" s="834"/>
      <c r="AP3" s="834"/>
      <c r="AQ3" s="834"/>
      <c r="AS3" s="91" t="s">
        <v>189</v>
      </c>
      <c r="AT3" s="2"/>
      <c r="AU3" s="2"/>
      <c r="AV3" s="2"/>
      <c r="AW3" s="2"/>
      <c r="AX3" s="2"/>
      <c r="AY3" s="2"/>
      <c r="AZ3" s="2"/>
      <c r="BA3" s="2"/>
    </row>
    <row r="4" spans="1:61" ht="15.6" x14ac:dyDescent="0.25">
      <c r="A4" s="92" t="s">
        <v>0</v>
      </c>
      <c r="J4" s="835" t="s">
        <v>195</v>
      </c>
      <c r="K4" s="835"/>
      <c r="L4" s="835"/>
      <c r="M4" s="835"/>
      <c r="N4" s="835"/>
      <c r="O4" s="835"/>
      <c r="P4" s="835"/>
      <c r="Q4" s="835"/>
      <c r="R4" s="835"/>
      <c r="S4" s="835"/>
      <c r="T4" s="835"/>
      <c r="U4" s="835"/>
      <c r="V4" s="835"/>
      <c r="W4" s="835"/>
      <c r="X4" s="835"/>
      <c r="Y4" s="835"/>
      <c r="Z4" s="835"/>
      <c r="AA4" s="835"/>
      <c r="AB4" s="835"/>
      <c r="AC4" s="835"/>
      <c r="AD4" s="835"/>
      <c r="AE4" s="835"/>
      <c r="AF4" s="835"/>
      <c r="AG4" s="835"/>
      <c r="AH4" s="835"/>
      <c r="AI4" s="835"/>
      <c r="AJ4" s="835"/>
      <c r="AK4" s="835"/>
      <c r="AL4" s="835"/>
      <c r="AM4" s="835"/>
      <c r="AN4" s="835"/>
      <c r="AO4" s="835"/>
      <c r="AS4" s="92" t="s">
        <v>1</v>
      </c>
    </row>
    <row r="5" spans="1:61" x14ac:dyDescent="0.25">
      <c r="A5" s="92" t="s">
        <v>2</v>
      </c>
      <c r="J5" s="93"/>
      <c r="K5" s="93"/>
      <c r="L5" s="93"/>
      <c r="M5" s="93"/>
      <c r="N5" s="93"/>
      <c r="O5" s="93"/>
      <c r="P5" s="93"/>
      <c r="Q5" s="93"/>
      <c r="R5" s="93"/>
      <c r="S5" s="93"/>
      <c r="T5" s="93"/>
      <c r="U5" s="93"/>
      <c r="V5" s="93"/>
      <c r="W5" s="93"/>
      <c r="X5" s="93"/>
      <c r="Y5" s="93"/>
      <c r="Z5" s="93"/>
      <c r="AA5" s="93"/>
      <c r="AB5" s="93"/>
      <c r="AC5" s="93"/>
      <c r="AD5" s="93"/>
      <c r="AE5" s="93"/>
      <c r="AF5" s="93"/>
      <c r="AG5" s="93"/>
      <c r="AH5" s="93"/>
      <c r="AI5" s="93"/>
      <c r="AJ5" s="93"/>
      <c r="AK5" s="93"/>
      <c r="AL5" s="93"/>
      <c r="AM5" s="93"/>
      <c r="AN5" s="93"/>
      <c r="AO5" s="93"/>
      <c r="AS5" s="92" t="s">
        <v>103</v>
      </c>
    </row>
    <row r="6" spans="1:61" ht="16.8" x14ac:dyDescent="0.25">
      <c r="A6" s="92" t="s">
        <v>4</v>
      </c>
      <c r="J6" s="94"/>
      <c r="K6" s="94"/>
      <c r="L6" s="94"/>
      <c r="M6" s="94"/>
      <c r="N6" s="94"/>
      <c r="O6" s="94"/>
      <c r="P6" s="94"/>
      <c r="R6" s="94"/>
      <c r="S6" s="836" t="s">
        <v>3</v>
      </c>
      <c r="T6" s="836"/>
      <c r="U6" s="836"/>
      <c r="V6" s="836"/>
      <c r="W6" s="836"/>
      <c r="X6" s="836"/>
      <c r="Y6" s="836"/>
      <c r="Z6" s="836"/>
      <c r="AA6" s="836"/>
      <c r="AB6" s="836"/>
      <c r="AC6" s="836"/>
      <c r="AD6" s="836"/>
      <c r="AE6" s="836"/>
      <c r="AF6" s="836"/>
      <c r="AG6" s="94"/>
      <c r="AH6" s="94"/>
      <c r="AI6" s="94"/>
      <c r="AJ6" s="94"/>
      <c r="AK6" s="94"/>
      <c r="AL6" s="94"/>
      <c r="AM6" s="94"/>
      <c r="AN6" s="94"/>
      <c r="AO6" s="94"/>
      <c r="AS6" s="95" t="s">
        <v>238</v>
      </c>
      <c r="AT6" s="94"/>
    </row>
    <row r="7" spans="1:61" ht="15.6" x14ac:dyDescent="0.3">
      <c r="A7" s="92" t="s">
        <v>104</v>
      </c>
      <c r="I7" s="96"/>
      <c r="J7" s="94"/>
      <c r="K7" s="94"/>
      <c r="L7" s="94"/>
      <c r="M7" s="831" t="s">
        <v>186</v>
      </c>
      <c r="N7" s="837"/>
      <c r="O7" s="837"/>
      <c r="P7" s="837"/>
      <c r="Q7" s="837"/>
      <c r="R7" s="837"/>
      <c r="S7" s="837"/>
      <c r="T7" s="837"/>
      <c r="U7" s="837"/>
      <c r="V7" s="837"/>
      <c r="W7" s="837"/>
      <c r="X7" s="837"/>
      <c r="Y7" s="837"/>
      <c r="Z7" s="837"/>
      <c r="AA7" s="837"/>
      <c r="AB7" s="837"/>
      <c r="AC7" s="837"/>
      <c r="AD7" s="837"/>
      <c r="AE7" s="837"/>
      <c r="AF7" s="837"/>
      <c r="AG7" s="837"/>
      <c r="AH7" s="837"/>
      <c r="AI7" s="837"/>
      <c r="AJ7" s="837"/>
      <c r="AK7" s="837"/>
      <c r="AL7" s="837"/>
      <c r="AM7" s="94"/>
      <c r="AS7" s="97" t="s">
        <v>239</v>
      </c>
      <c r="AT7" s="98"/>
      <c r="AU7" s="29"/>
      <c r="AV7" s="29"/>
      <c r="AW7" s="29"/>
      <c r="AX7" s="29"/>
      <c r="AY7" s="29"/>
      <c r="AZ7" s="29"/>
    </row>
    <row r="8" spans="1:61" ht="15.6" x14ac:dyDescent="0.25">
      <c r="A8" s="99" t="s">
        <v>240</v>
      </c>
      <c r="B8" s="29"/>
      <c r="C8" s="29"/>
      <c r="D8" s="29"/>
      <c r="I8" s="96"/>
      <c r="J8" s="94"/>
      <c r="K8" s="94"/>
      <c r="L8" s="94"/>
      <c r="M8" s="94"/>
      <c r="N8" s="94"/>
      <c r="O8" s="831" t="s">
        <v>187</v>
      </c>
      <c r="P8" s="831"/>
      <c r="Q8" s="831"/>
      <c r="R8" s="831"/>
      <c r="S8" s="831"/>
      <c r="T8" s="831"/>
      <c r="U8" s="831"/>
      <c r="V8" s="831"/>
      <c r="W8" s="831"/>
      <c r="X8" s="831"/>
      <c r="Y8" s="831"/>
      <c r="Z8" s="831"/>
      <c r="AA8" s="831"/>
      <c r="AB8" s="831"/>
      <c r="AC8" s="831"/>
      <c r="AD8" s="831"/>
      <c r="AE8" s="831"/>
      <c r="AF8" s="831"/>
      <c r="AG8" s="831"/>
      <c r="AH8" s="831"/>
      <c r="AI8" s="831"/>
      <c r="AJ8" s="831"/>
      <c r="AK8" s="94"/>
      <c r="AL8" s="94"/>
      <c r="AM8" s="94"/>
      <c r="AS8" s="97"/>
      <c r="AT8" s="98"/>
      <c r="AU8" s="29"/>
      <c r="AV8" s="29"/>
      <c r="AW8" s="29"/>
      <c r="AX8" s="29"/>
      <c r="AY8" s="29"/>
      <c r="AZ8" s="29"/>
    </row>
    <row r="9" spans="1:61" x14ac:dyDescent="0.25">
      <c r="E9" s="29"/>
      <c r="F9" s="29"/>
      <c r="I9" s="100"/>
      <c r="K9" s="94"/>
      <c r="L9" s="94"/>
      <c r="M9" s="94"/>
      <c r="N9" s="94"/>
      <c r="O9" s="94"/>
      <c r="P9" s="94"/>
      <c r="Q9" s="94"/>
      <c r="R9" s="838" t="s">
        <v>105</v>
      </c>
      <c r="S9" s="838"/>
      <c r="T9" s="838"/>
      <c r="U9" s="838"/>
      <c r="V9" s="838"/>
      <c r="W9" s="838"/>
      <c r="X9" s="838"/>
      <c r="Y9" s="838"/>
      <c r="Z9" s="838"/>
      <c r="AA9" s="838"/>
      <c r="AB9" s="838"/>
      <c r="AC9" s="838"/>
      <c r="AD9" s="838"/>
      <c r="AE9" s="838"/>
      <c r="AF9" s="838"/>
      <c r="AG9" s="838"/>
      <c r="AH9" s="94"/>
      <c r="AI9" s="94"/>
      <c r="AJ9" s="94"/>
      <c r="AK9" s="94"/>
      <c r="AL9" s="94"/>
      <c r="AM9" s="94"/>
    </row>
    <row r="10" spans="1:61" ht="18" x14ac:dyDescent="0.35">
      <c r="I10" s="100"/>
      <c r="K10" s="94"/>
      <c r="L10" s="94"/>
      <c r="M10" s="94"/>
      <c r="N10" s="94"/>
      <c r="O10" s="839" t="s">
        <v>196</v>
      </c>
      <c r="P10" s="839"/>
      <c r="Q10" s="839"/>
      <c r="R10" s="839"/>
      <c r="S10" s="839"/>
      <c r="T10" s="839"/>
      <c r="U10" s="839"/>
      <c r="V10" s="839"/>
      <c r="W10" s="839"/>
      <c r="X10" s="839"/>
      <c r="Y10" s="839"/>
      <c r="Z10" s="839"/>
      <c r="AA10" s="839"/>
      <c r="AB10" s="839"/>
      <c r="AC10" s="839"/>
      <c r="AD10" s="839"/>
      <c r="AE10" s="839"/>
      <c r="AF10" s="839"/>
      <c r="AG10" s="839"/>
      <c r="AH10" s="839"/>
      <c r="AI10" s="839"/>
      <c r="AJ10" s="839"/>
      <c r="AK10" s="839"/>
      <c r="AL10" s="94"/>
      <c r="AM10" s="94"/>
    </row>
    <row r="11" spans="1:61" ht="18" x14ac:dyDescent="0.35">
      <c r="I11" s="100"/>
      <c r="K11" s="94"/>
      <c r="L11" s="94"/>
      <c r="M11" s="94"/>
      <c r="N11" s="94"/>
      <c r="O11" s="839" t="s">
        <v>197</v>
      </c>
      <c r="P11" s="839"/>
      <c r="Q11" s="839"/>
      <c r="R11" s="839"/>
      <c r="S11" s="839"/>
      <c r="T11" s="839"/>
      <c r="U11" s="839"/>
      <c r="V11" s="839"/>
      <c r="W11" s="839"/>
      <c r="X11" s="839"/>
      <c r="Y11" s="839"/>
      <c r="Z11" s="839"/>
      <c r="AA11" s="839"/>
      <c r="AB11" s="839"/>
      <c r="AC11" s="839"/>
      <c r="AD11" s="839"/>
      <c r="AE11" s="839"/>
      <c r="AF11" s="839"/>
      <c r="AG11" s="839"/>
      <c r="AH11" s="839"/>
      <c r="AI11" s="839"/>
      <c r="AJ11" s="839"/>
      <c r="AK11" s="839"/>
      <c r="AL11" s="94"/>
      <c r="AM11" s="94"/>
    </row>
    <row r="12" spans="1:61" ht="18" customHeight="1" x14ac:dyDescent="0.35">
      <c r="I12" s="100"/>
      <c r="K12" s="94"/>
      <c r="L12" s="94"/>
      <c r="M12" s="94"/>
      <c r="N12" s="94"/>
      <c r="O12" s="839" t="s">
        <v>198</v>
      </c>
      <c r="P12" s="839"/>
      <c r="Q12" s="839"/>
      <c r="R12" s="839"/>
      <c r="S12" s="839"/>
      <c r="T12" s="839"/>
      <c r="U12" s="839"/>
      <c r="V12" s="839"/>
      <c r="W12" s="839"/>
      <c r="X12" s="839"/>
      <c r="Y12" s="839"/>
      <c r="Z12" s="839"/>
      <c r="AA12" s="839"/>
      <c r="AB12" s="839"/>
      <c r="AC12" s="839"/>
      <c r="AD12" s="839"/>
      <c r="AE12" s="839"/>
      <c r="AF12" s="839"/>
      <c r="AG12" s="839"/>
      <c r="AH12" s="839"/>
      <c r="AI12" s="839"/>
      <c r="AJ12" s="839"/>
      <c r="AK12" s="839"/>
      <c r="AL12" s="94"/>
      <c r="AM12" s="94"/>
    </row>
    <row r="13" spans="1:61" s="225" customFormat="1" ht="16.95" customHeight="1" x14ac:dyDescent="0.25">
      <c r="A13" s="223"/>
      <c r="B13" s="223"/>
      <c r="C13" s="223"/>
      <c r="D13" s="223"/>
      <c r="E13" s="223"/>
      <c r="F13" s="223"/>
      <c r="G13" s="840" t="s">
        <v>202</v>
      </c>
      <c r="H13" s="840"/>
      <c r="I13" s="840"/>
      <c r="J13" s="840"/>
      <c r="K13" s="840"/>
      <c r="L13" s="840"/>
      <c r="M13" s="840"/>
      <c r="N13" s="840"/>
      <c r="O13" s="840"/>
      <c r="P13" s="840"/>
      <c r="Q13" s="840"/>
      <c r="R13" s="840"/>
      <c r="S13" s="840"/>
      <c r="T13" s="840"/>
      <c r="U13" s="840"/>
      <c r="V13" s="840"/>
      <c r="W13" s="840"/>
      <c r="X13" s="840"/>
      <c r="Y13" s="223"/>
      <c r="Z13" s="223"/>
      <c r="AA13" s="223"/>
      <c r="AB13" s="223"/>
      <c r="AC13" s="223"/>
      <c r="AD13" s="223"/>
      <c r="AE13" s="223"/>
      <c r="AF13" s="223"/>
      <c r="AG13" s="223"/>
      <c r="AH13" s="223"/>
      <c r="AI13" s="840" t="s">
        <v>121</v>
      </c>
      <c r="AJ13" s="840"/>
      <c r="AK13" s="840"/>
      <c r="AL13" s="840"/>
      <c r="AM13" s="840"/>
      <c r="AN13" s="840"/>
      <c r="AO13" s="840"/>
      <c r="AP13" s="840"/>
      <c r="AQ13" s="840"/>
      <c r="AR13" s="840"/>
      <c r="AS13" s="840"/>
      <c r="AT13" s="840"/>
      <c r="AU13" s="840"/>
      <c r="AV13" s="840"/>
      <c r="AW13" s="840"/>
      <c r="AX13" s="840"/>
      <c r="AY13" s="840"/>
      <c r="AZ13" s="840"/>
      <c r="BA13" s="224"/>
      <c r="BB13" s="223"/>
      <c r="BC13" s="223"/>
    </row>
    <row r="14" spans="1:61" s="225" customFormat="1" ht="7.2" customHeight="1" x14ac:dyDescent="0.25">
      <c r="A14" s="223"/>
      <c r="B14" s="223"/>
      <c r="C14" s="223"/>
      <c r="D14" s="223"/>
      <c r="E14" s="223"/>
      <c r="F14" s="223"/>
      <c r="G14" s="223"/>
      <c r="H14" s="223"/>
      <c r="I14" s="226"/>
      <c r="J14" s="223"/>
      <c r="K14" s="227"/>
      <c r="L14" s="228"/>
      <c r="M14" s="228"/>
      <c r="N14" s="228"/>
      <c r="O14" s="228"/>
      <c r="P14" s="228"/>
      <c r="Q14" s="228"/>
      <c r="R14" s="228"/>
      <c r="S14" s="229"/>
      <c r="T14" s="229"/>
      <c r="U14" s="229"/>
      <c r="V14" s="229"/>
      <c r="W14" s="229"/>
      <c r="X14" s="229"/>
      <c r="Y14" s="229"/>
      <c r="Z14" s="229"/>
      <c r="AA14" s="229"/>
      <c r="AB14" s="229"/>
      <c r="AC14" s="229"/>
      <c r="AD14" s="229"/>
      <c r="AE14" s="229"/>
      <c r="AF14" s="229"/>
      <c r="AG14" s="228"/>
      <c r="AH14" s="228"/>
      <c r="AI14" s="228"/>
      <c r="AJ14" s="228"/>
      <c r="AK14" s="228"/>
      <c r="AL14" s="228"/>
      <c r="AM14" s="228"/>
      <c r="AN14" s="223"/>
      <c r="AO14" s="223"/>
      <c r="AP14" s="223"/>
      <c r="AQ14" s="223"/>
      <c r="AR14" s="223"/>
      <c r="AS14" s="223"/>
      <c r="AT14" s="223"/>
      <c r="AU14" s="223"/>
      <c r="AV14" s="223"/>
      <c r="AW14" s="223"/>
      <c r="AX14" s="223"/>
      <c r="AY14" s="223"/>
      <c r="AZ14" s="223"/>
      <c r="BA14" s="224"/>
      <c r="BB14" s="223"/>
      <c r="BC14" s="223"/>
    </row>
    <row r="15" spans="1:61" s="225" customFormat="1" ht="15.6" customHeight="1" x14ac:dyDescent="0.25">
      <c r="A15" s="223"/>
      <c r="B15" s="223"/>
      <c r="C15" s="223"/>
      <c r="D15" s="223"/>
      <c r="E15" s="223"/>
      <c r="F15" s="223"/>
      <c r="G15" s="840" t="s">
        <v>201</v>
      </c>
      <c r="H15" s="840"/>
      <c r="I15" s="840"/>
      <c r="J15" s="840"/>
      <c r="K15" s="840"/>
      <c r="L15" s="840"/>
      <c r="M15" s="840"/>
      <c r="N15" s="840"/>
      <c r="O15" s="840"/>
      <c r="P15" s="840"/>
      <c r="Q15" s="840"/>
      <c r="R15" s="840"/>
      <c r="S15" s="840"/>
      <c r="T15" s="840"/>
      <c r="U15" s="840"/>
      <c r="V15" s="840"/>
      <c r="W15" s="840"/>
      <c r="X15" s="840"/>
      <c r="Y15" s="223"/>
      <c r="Z15" s="223"/>
      <c r="AA15" s="223"/>
      <c r="AB15" s="223"/>
      <c r="AC15" s="223"/>
      <c r="AD15" s="223"/>
      <c r="AE15" s="223"/>
      <c r="AF15" s="223"/>
      <c r="AG15" s="223"/>
      <c r="AH15" s="223"/>
      <c r="AI15" s="840" t="s">
        <v>129</v>
      </c>
      <c r="AJ15" s="840"/>
      <c r="AK15" s="840"/>
      <c r="AL15" s="840"/>
      <c r="AM15" s="840"/>
      <c r="AN15" s="840"/>
      <c r="AO15" s="840"/>
      <c r="AP15" s="840"/>
      <c r="AQ15" s="840"/>
      <c r="AR15" s="840"/>
      <c r="AS15" s="840"/>
      <c r="AT15" s="840"/>
      <c r="AU15" s="840"/>
      <c r="AV15" s="840"/>
      <c r="AW15" s="840"/>
      <c r="AX15" s="840"/>
      <c r="AY15" s="840"/>
      <c r="AZ15" s="840"/>
      <c r="BA15" s="840"/>
      <c r="BB15" s="840"/>
      <c r="BC15" s="840"/>
      <c r="BD15" s="840"/>
      <c r="BE15" s="840"/>
      <c r="BF15" s="840"/>
      <c r="BG15" s="840"/>
      <c r="BH15" s="840"/>
      <c r="BI15" s="840"/>
    </row>
    <row r="16" spans="1:61" s="225" customFormat="1" ht="7.2" customHeight="1" x14ac:dyDescent="0.25">
      <c r="A16" s="223"/>
      <c r="B16" s="223"/>
      <c r="C16" s="223"/>
      <c r="D16" s="223"/>
      <c r="E16" s="223"/>
      <c r="F16" s="223"/>
      <c r="G16" s="223"/>
      <c r="H16" s="223"/>
      <c r="I16" s="223"/>
      <c r="J16" s="223"/>
      <c r="K16" s="230" t="s">
        <v>5</v>
      </c>
      <c r="L16" s="230"/>
      <c r="M16" s="230"/>
      <c r="N16" s="230"/>
      <c r="O16" s="230"/>
      <c r="P16" s="230"/>
      <c r="Q16" s="230"/>
      <c r="R16" s="230"/>
      <c r="S16" s="230"/>
      <c r="T16" s="223"/>
      <c r="U16" s="223"/>
      <c r="V16" s="223"/>
      <c r="W16" s="223"/>
      <c r="X16" s="223"/>
      <c r="Y16" s="223"/>
      <c r="Z16" s="223"/>
      <c r="AA16" s="223"/>
      <c r="AB16" s="223"/>
      <c r="AC16" s="223"/>
      <c r="AD16" s="223"/>
      <c r="AE16" s="223"/>
      <c r="AF16" s="223"/>
      <c r="AG16" s="223"/>
      <c r="AH16" s="223"/>
      <c r="AI16" s="223"/>
      <c r="AJ16" s="223"/>
      <c r="AK16" s="223"/>
      <c r="AL16" s="223"/>
      <c r="AM16" s="223"/>
      <c r="AN16" s="223"/>
      <c r="AO16" s="223"/>
      <c r="AP16" s="223"/>
      <c r="AQ16" s="223"/>
      <c r="AR16" s="223"/>
      <c r="AS16" s="223"/>
      <c r="AT16" s="223"/>
      <c r="AU16" s="223"/>
      <c r="AV16" s="223"/>
      <c r="AW16" s="223"/>
      <c r="AX16" s="223"/>
      <c r="AY16" s="223"/>
      <c r="AZ16" s="223"/>
      <c r="BA16" s="224"/>
      <c r="BB16" s="223"/>
      <c r="BC16" s="223"/>
    </row>
    <row r="17" spans="1:69" s="225" customFormat="1" x14ac:dyDescent="0.25">
      <c r="A17" s="223"/>
      <c r="B17" s="223"/>
      <c r="C17" s="223"/>
      <c r="D17" s="223"/>
      <c r="E17" s="223"/>
      <c r="F17" s="223"/>
      <c r="G17" s="840" t="s">
        <v>122</v>
      </c>
      <c r="H17" s="840"/>
      <c r="I17" s="840"/>
      <c r="J17" s="840"/>
      <c r="K17" s="840"/>
      <c r="L17" s="840"/>
      <c r="M17" s="840"/>
      <c r="N17" s="840"/>
      <c r="O17" s="840"/>
      <c r="P17" s="840"/>
      <c r="Q17" s="840"/>
      <c r="R17" s="840"/>
      <c r="S17" s="840"/>
      <c r="T17" s="840"/>
      <c r="U17" s="840"/>
      <c r="V17" s="840"/>
      <c r="W17" s="840"/>
      <c r="X17" s="840"/>
      <c r="Y17" s="223"/>
      <c r="Z17" s="223"/>
      <c r="AA17" s="223"/>
      <c r="AB17" s="223"/>
      <c r="AC17" s="223"/>
      <c r="AD17" s="223"/>
      <c r="AE17" s="223"/>
      <c r="AF17" s="223"/>
      <c r="AG17" s="223"/>
      <c r="AH17" s="223"/>
      <c r="AI17" s="840" t="s">
        <v>123</v>
      </c>
      <c r="AJ17" s="840"/>
      <c r="AK17" s="840"/>
      <c r="AL17" s="840"/>
      <c r="AM17" s="840"/>
      <c r="AN17" s="840"/>
      <c r="AO17" s="840"/>
      <c r="AP17" s="840"/>
      <c r="AQ17" s="840"/>
      <c r="AR17" s="840"/>
      <c r="AS17" s="840"/>
      <c r="AT17" s="840"/>
      <c r="AU17" s="840"/>
      <c r="AV17" s="840"/>
      <c r="AW17" s="840"/>
      <c r="AX17" s="840"/>
      <c r="AY17" s="840"/>
      <c r="AZ17" s="840"/>
      <c r="BA17" s="224"/>
      <c r="BB17" s="223"/>
      <c r="BC17" s="223"/>
    </row>
    <row r="18" spans="1:69" s="225" customFormat="1" ht="6.6" customHeight="1" x14ac:dyDescent="0.25">
      <c r="A18" s="223"/>
      <c r="B18" s="228"/>
      <c r="C18" s="228"/>
      <c r="D18" s="228"/>
      <c r="E18" s="228"/>
      <c r="F18" s="228"/>
      <c r="G18" s="228"/>
      <c r="H18" s="228"/>
      <c r="I18" s="223"/>
      <c r="J18" s="223"/>
      <c r="K18" s="230" t="s">
        <v>106</v>
      </c>
      <c r="L18" s="223"/>
      <c r="M18" s="223"/>
      <c r="N18" s="223"/>
      <c r="O18" s="223"/>
      <c r="P18" s="223"/>
      <c r="Q18" s="223"/>
      <c r="R18" s="223"/>
      <c r="S18" s="223"/>
      <c r="T18" s="223"/>
      <c r="U18" s="223"/>
      <c r="V18" s="223"/>
      <c r="W18" s="223"/>
      <c r="X18" s="223"/>
      <c r="Y18" s="223"/>
      <c r="Z18" s="223"/>
      <c r="AA18" s="223"/>
      <c r="AB18" s="223"/>
      <c r="AC18" s="223"/>
      <c r="AD18" s="223"/>
      <c r="AE18" s="223"/>
      <c r="AF18" s="223"/>
      <c r="AG18" s="223"/>
      <c r="AH18" s="223"/>
      <c r="AI18" s="223"/>
      <c r="AJ18" s="223"/>
      <c r="AK18" s="223"/>
      <c r="AL18" s="223"/>
      <c r="AM18" s="223"/>
      <c r="AN18" s="223"/>
      <c r="AO18" s="223"/>
      <c r="AP18" s="223"/>
      <c r="AQ18" s="223"/>
      <c r="AR18" s="223"/>
      <c r="AS18" s="223"/>
      <c r="AT18" s="223"/>
      <c r="AU18" s="223"/>
      <c r="AV18" s="223"/>
      <c r="AW18" s="223"/>
      <c r="AX18" s="223"/>
      <c r="AY18" s="223"/>
      <c r="AZ18" s="223"/>
      <c r="BA18" s="224"/>
      <c r="BB18" s="227"/>
      <c r="BC18" s="227"/>
    </row>
    <row r="19" spans="1:69" s="225" customFormat="1" x14ac:dyDescent="0.25">
      <c r="A19" s="223"/>
      <c r="B19" s="223"/>
      <c r="C19" s="223"/>
      <c r="D19" s="223"/>
      <c r="E19" s="223"/>
      <c r="F19" s="223"/>
      <c r="G19" s="840" t="s">
        <v>124</v>
      </c>
      <c r="H19" s="840"/>
      <c r="I19" s="840"/>
      <c r="J19" s="840"/>
      <c r="K19" s="840"/>
      <c r="L19" s="840"/>
      <c r="M19" s="840"/>
      <c r="N19" s="840"/>
      <c r="O19" s="840"/>
      <c r="P19" s="840"/>
      <c r="Q19" s="840"/>
      <c r="R19" s="840"/>
      <c r="S19" s="840"/>
      <c r="T19" s="840"/>
      <c r="U19" s="840"/>
      <c r="V19" s="840"/>
      <c r="W19" s="840"/>
      <c r="X19" s="840"/>
      <c r="Y19" s="223"/>
      <c r="Z19" s="223"/>
      <c r="AA19" s="223"/>
      <c r="AB19" s="223"/>
      <c r="AC19" s="223"/>
      <c r="AD19" s="223"/>
      <c r="AE19" s="223"/>
      <c r="AF19" s="223"/>
      <c r="AG19" s="223"/>
      <c r="AH19" s="223"/>
      <c r="AI19" s="840" t="s">
        <v>203</v>
      </c>
      <c r="AJ19" s="840"/>
      <c r="AK19" s="840"/>
      <c r="AL19" s="840"/>
      <c r="AM19" s="840"/>
      <c r="AN19" s="840"/>
      <c r="AO19" s="840"/>
      <c r="AP19" s="840"/>
      <c r="AQ19" s="840"/>
      <c r="AR19" s="840"/>
      <c r="AS19" s="840"/>
      <c r="AT19" s="840"/>
      <c r="AU19" s="840"/>
      <c r="AV19" s="840"/>
      <c r="AW19" s="840"/>
      <c r="AX19" s="840"/>
      <c r="AY19" s="840"/>
      <c r="AZ19" s="840"/>
      <c r="BA19" s="224"/>
      <c r="BB19" s="227"/>
      <c r="BC19" s="227"/>
    </row>
    <row r="20" spans="1:69" s="225" customFormat="1" ht="8.4" customHeight="1" x14ac:dyDescent="0.25">
      <c r="A20" s="223"/>
      <c r="B20" s="223"/>
      <c r="C20" s="223"/>
      <c r="D20" s="223"/>
      <c r="E20" s="223"/>
      <c r="F20" s="223"/>
      <c r="G20" s="223"/>
      <c r="H20" s="223"/>
      <c r="I20" s="223"/>
      <c r="J20" s="223"/>
      <c r="K20" s="223"/>
      <c r="L20" s="223"/>
      <c r="M20" s="223"/>
      <c r="N20" s="223"/>
      <c r="O20" s="223"/>
      <c r="P20" s="223"/>
      <c r="Q20" s="223"/>
      <c r="R20" s="223"/>
      <c r="S20" s="223"/>
      <c r="T20" s="223"/>
      <c r="U20" s="223"/>
      <c r="V20" s="223"/>
      <c r="W20" s="223"/>
      <c r="X20" s="223"/>
      <c r="Y20" s="223"/>
      <c r="Z20" s="223"/>
      <c r="AA20" s="223"/>
      <c r="AB20" s="223"/>
      <c r="AC20" s="223"/>
      <c r="AD20" s="223"/>
      <c r="AE20" s="223"/>
      <c r="AF20" s="223"/>
      <c r="AG20" s="223"/>
      <c r="AH20" s="223"/>
      <c r="AI20" s="223"/>
      <c r="AJ20" s="223"/>
      <c r="AK20" s="223"/>
      <c r="AL20" s="223"/>
      <c r="AM20" s="223"/>
      <c r="AN20" s="223"/>
      <c r="AO20" s="223"/>
      <c r="AP20" s="223"/>
      <c r="AQ20" s="223"/>
      <c r="AR20" s="223"/>
      <c r="AS20" s="223"/>
      <c r="AT20" s="223"/>
      <c r="AU20" s="223"/>
      <c r="AV20" s="223"/>
      <c r="AW20" s="223"/>
      <c r="AX20" s="223"/>
      <c r="AY20" s="223"/>
      <c r="AZ20" s="223"/>
      <c r="BA20" s="224"/>
    </row>
    <row r="21" spans="1:69" s="225" customFormat="1" x14ac:dyDescent="0.25">
      <c r="A21" s="223"/>
      <c r="B21" s="230"/>
      <c r="C21" s="230"/>
      <c r="D21" s="230"/>
      <c r="E21" s="230"/>
      <c r="F21" s="230"/>
      <c r="G21" s="844" t="s">
        <v>128</v>
      </c>
      <c r="H21" s="844"/>
      <c r="I21" s="844"/>
      <c r="J21" s="844"/>
      <c r="K21" s="844"/>
      <c r="L21" s="844"/>
      <c r="M21" s="844"/>
      <c r="N21" s="844"/>
      <c r="O21" s="844"/>
      <c r="P21" s="844"/>
      <c r="Q21" s="844"/>
      <c r="R21" s="844"/>
      <c r="S21" s="844"/>
      <c r="T21" s="844"/>
      <c r="U21" s="844"/>
      <c r="V21" s="844"/>
      <c r="W21" s="844"/>
      <c r="X21" s="844"/>
      <c r="Y21" s="230"/>
      <c r="Z21" s="230"/>
      <c r="AA21" s="230"/>
      <c r="AB21" s="230"/>
      <c r="AC21" s="230"/>
      <c r="AD21" s="230"/>
      <c r="AE21" s="230"/>
      <c r="AF21" s="223"/>
      <c r="AG21" s="231"/>
      <c r="AH21" s="231"/>
      <c r="AI21" s="845" t="s">
        <v>190</v>
      </c>
      <c r="AJ21" s="845"/>
      <c r="AK21" s="845"/>
      <c r="AL21" s="845"/>
      <c r="AM21" s="845"/>
      <c r="AN21" s="845"/>
      <c r="AO21" s="845"/>
      <c r="AP21" s="845"/>
      <c r="AQ21" s="845"/>
      <c r="AR21" s="845"/>
      <c r="AS21" s="845"/>
      <c r="AT21" s="845"/>
      <c r="AU21" s="845"/>
      <c r="AV21" s="845"/>
      <c r="AW21" s="845"/>
      <c r="AX21" s="845"/>
      <c r="AY21" s="845"/>
      <c r="AZ21" s="845"/>
      <c r="BA21" s="224"/>
    </row>
    <row r="22" spans="1:69" ht="14.4" thickBot="1" x14ac:dyDescent="0.3">
      <c r="A22" s="846" t="s">
        <v>107</v>
      </c>
      <c r="B22" s="846"/>
      <c r="C22" s="846"/>
      <c r="D22" s="846"/>
      <c r="E22" s="846"/>
      <c r="F22" s="846"/>
      <c r="G22" s="846"/>
      <c r="H22" s="846"/>
      <c r="I22" s="846"/>
      <c r="J22" s="846"/>
      <c r="K22" s="846"/>
      <c r="L22" s="846"/>
      <c r="M22" s="846"/>
      <c r="N22" s="846"/>
      <c r="O22" s="846"/>
      <c r="P22" s="846"/>
      <c r="Q22" s="846"/>
      <c r="R22" s="846"/>
      <c r="S22" s="846"/>
      <c r="T22" s="846"/>
      <c r="U22" s="846"/>
      <c r="V22" s="846"/>
      <c r="W22" s="846"/>
      <c r="X22" s="846"/>
      <c r="Y22" s="846"/>
      <c r="Z22" s="846"/>
      <c r="AA22" s="846"/>
      <c r="AB22" s="846"/>
      <c r="AC22" s="846"/>
      <c r="AD22" s="846"/>
      <c r="AE22" s="846"/>
      <c r="AF22" s="846"/>
      <c r="AG22" s="846"/>
      <c r="AH22" s="846"/>
      <c r="AI22" s="846"/>
      <c r="AJ22" s="846"/>
      <c r="AK22" s="846"/>
      <c r="AL22" s="846"/>
      <c r="AM22" s="846"/>
      <c r="AN22" s="846"/>
      <c r="AO22" s="846"/>
      <c r="AP22" s="846"/>
      <c r="AQ22" s="846"/>
      <c r="AR22" s="846"/>
      <c r="AS22" s="846"/>
      <c r="AT22" s="846"/>
      <c r="AU22" s="846"/>
      <c r="AV22" s="846"/>
      <c r="AW22" s="846"/>
      <c r="AX22" s="846"/>
      <c r="AY22" s="846"/>
      <c r="AZ22" s="846"/>
      <c r="BA22" s="846"/>
      <c r="BB22" s="847" t="s">
        <v>110</v>
      </c>
      <c r="BC22" s="847"/>
      <c r="BD22" s="847"/>
      <c r="BE22" s="847"/>
      <c r="BF22" s="847"/>
      <c r="BG22" s="847"/>
      <c r="BH22" s="847"/>
      <c r="BI22" s="847"/>
      <c r="BJ22" s="847"/>
      <c r="BK22" s="847"/>
      <c r="BL22" s="847"/>
      <c r="BM22" s="847"/>
      <c r="BN22" s="847"/>
      <c r="BO22" s="847"/>
      <c r="BP22" s="847"/>
      <c r="BQ22" s="847"/>
    </row>
    <row r="23" spans="1:69" s="101" customFormat="1" ht="15" thickBot="1" x14ac:dyDescent="0.35">
      <c r="A23" s="848" t="s">
        <v>6</v>
      </c>
      <c r="B23" s="852" t="s">
        <v>7</v>
      </c>
      <c r="C23" s="853"/>
      <c r="D23" s="853"/>
      <c r="E23" s="853"/>
      <c r="F23" s="853"/>
      <c r="G23" s="852" t="s">
        <v>8</v>
      </c>
      <c r="H23" s="842"/>
      <c r="I23" s="842"/>
      <c r="J23" s="843"/>
      <c r="K23" s="852" t="s">
        <v>9</v>
      </c>
      <c r="L23" s="854"/>
      <c r="M23" s="854"/>
      <c r="N23" s="854"/>
      <c r="O23" s="852" t="s">
        <v>10</v>
      </c>
      <c r="P23" s="853"/>
      <c r="Q23" s="853"/>
      <c r="R23" s="853"/>
      <c r="S23" s="855"/>
      <c r="T23" s="841" t="s">
        <v>11</v>
      </c>
      <c r="U23" s="842"/>
      <c r="V23" s="842"/>
      <c r="W23" s="843"/>
      <c r="X23" s="852" t="s">
        <v>12</v>
      </c>
      <c r="Y23" s="854"/>
      <c r="Z23" s="854"/>
      <c r="AA23" s="856"/>
      <c r="AB23" s="852" t="s">
        <v>13</v>
      </c>
      <c r="AC23" s="853"/>
      <c r="AD23" s="853"/>
      <c r="AE23" s="853"/>
      <c r="AF23" s="853"/>
      <c r="AG23" s="852" t="s">
        <v>14</v>
      </c>
      <c r="AH23" s="842"/>
      <c r="AI23" s="842"/>
      <c r="AJ23" s="843"/>
      <c r="AK23" s="852" t="s">
        <v>15</v>
      </c>
      <c r="AL23" s="854"/>
      <c r="AM23" s="854"/>
      <c r="AN23" s="854"/>
      <c r="AO23" s="852" t="s">
        <v>16</v>
      </c>
      <c r="AP23" s="853"/>
      <c r="AQ23" s="853"/>
      <c r="AR23" s="853"/>
      <c r="AS23" s="855"/>
      <c r="AT23" s="841" t="s">
        <v>17</v>
      </c>
      <c r="AU23" s="842"/>
      <c r="AV23" s="842"/>
      <c r="AW23" s="843"/>
      <c r="AX23" s="852" t="s">
        <v>18</v>
      </c>
      <c r="AY23" s="854"/>
      <c r="AZ23" s="854"/>
      <c r="BA23" s="854"/>
      <c r="BB23" s="857" t="s">
        <v>6</v>
      </c>
      <c r="BC23" s="860" t="s">
        <v>113</v>
      </c>
      <c r="BD23" s="860"/>
      <c r="BE23" s="860" t="s">
        <v>114</v>
      </c>
      <c r="BF23" s="860"/>
      <c r="BG23" s="863" t="s">
        <v>24</v>
      </c>
      <c r="BH23" s="863"/>
      <c r="BI23" s="860" t="s">
        <v>115</v>
      </c>
      <c r="BJ23" s="860"/>
      <c r="BK23" s="860"/>
      <c r="BL23" s="860" t="s">
        <v>116</v>
      </c>
      <c r="BM23" s="860"/>
      <c r="BN23" s="863" t="s">
        <v>25</v>
      </c>
      <c r="BO23" s="863"/>
      <c r="BP23" s="860" t="s">
        <v>117</v>
      </c>
      <c r="BQ23" s="866"/>
    </row>
    <row r="24" spans="1:69" s="102" customFormat="1" ht="13.8" thickBot="1" x14ac:dyDescent="0.3">
      <c r="A24" s="849"/>
      <c r="B24" s="105">
        <v>1</v>
      </c>
      <c r="C24" s="106">
        <v>2</v>
      </c>
      <c r="D24" s="106">
        <v>3</v>
      </c>
      <c r="E24" s="106">
        <v>4</v>
      </c>
      <c r="F24" s="107">
        <v>5</v>
      </c>
      <c r="G24" s="105">
        <v>6</v>
      </c>
      <c r="H24" s="106">
        <v>7</v>
      </c>
      <c r="I24" s="106">
        <v>8</v>
      </c>
      <c r="J24" s="108">
        <v>9</v>
      </c>
      <c r="K24" s="105">
        <v>10</v>
      </c>
      <c r="L24" s="106">
        <v>11</v>
      </c>
      <c r="M24" s="106">
        <v>12</v>
      </c>
      <c r="N24" s="109">
        <v>13</v>
      </c>
      <c r="O24" s="105">
        <v>14</v>
      </c>
      <c r="P24" s="106">
        <v>15</v>
      </c>
      <c r="Q24" s="106">
        <v>16</v>
      </c>
      <c r="R24" s="106">
        <v>17</v>
      </c>
      <c r="S24" s="110">
        <v>18</v>
      </c>
      <c r="T24" s="111">
        <v>19</v>
      </c>
      <c r="U24" s="106">
        <v>20</v>
      </c>
      <c r="V24" s="106">
        <v>21</v>
      </c>
      <c r="W24" s="108">
        <v>22</v>
      </c>
      <c r="X24" s="105">
        <v>23</v>
      </c>
      <c r="Y24" s="106">
        <v>24</v>
      </c>
      <c r="Z24" s="106">
        <v>25</v>
      </c>
      <c r="AA24" s="108">
        <v>26</v>
      </c>
      <c r="AB24" s="105">
        <v>27</v>
      </c>
      <c r="AC24" s="106">
        <v>28</v>
      </c>
      <c r="AD24" s="106">
        <v>29</v>
      </c>
      <c r="AE24" s="106">
        <v>30</v>
      </c>
      <c r="AF24" s="107">
        <v>31</v>
      </c>
      <c r="AG24" s="105">
        <v>32</v>
      </c>
      <c r="AH24" s="106">
        <v>33</v>
      </c>
      <c r="AI24" s="106">
        <v>34</v>
      </c>
      <c r="AJ24" s="110">
        <v>35</v>
      </c>
      <c r="AK24" s="105">
        <v>36</v>
      </c>
      <c r="AL24" s="106">
        <v>37</v>
      </c>
      <c r="AM24" s="106">
        <v>38</v>
      </c>
      <c r="AN24" s="109">
        <v>39</v>
      </c>
      <c r="AO24" s="105">
        <v>40</v>
      </c>
      <c r="AP24" s="106">
        <v>41</v>
      </c>
      <c r="AQ24" s="106">
        <v>42</v>
      </c>
      <c r="AR24" s="106">
        <v>43</v>
      </c>
      <c r="AS24" s="110">
        <v>44</v>
      </c>
      <c r="AT24" s="111">
        <v>45</v>
      </c>
      <c r="AU24" s="106">
        <v>46</v>
      </c>
      <c r="AV24" s="106">
        <v>47</v>
      </c>
      <c r="AW24" s="109">
        <v>48</v>
      </c>
      <c r="AX24" s="105">
        <v>49</v>
      </c>
      <c r="AY24" s="111">
        <v>50</v>
      </c>
      <c r="AZ24" s="112">
        <v>51</v>
      </c>
      <c r="BA24" s="232">
        <v>52</v>
      </c>
      <c r="BB24" s="858"/>
      <c r="BC24" s="861"/>
      <c r="BD24" s="861"/>
      <c r="BE24" s="861"/>
      <c r="BF24" s="861"/>
      <c r="BG24" s="864"/>
      <c r="BH24" s="864"/>
      <c r="BI24" s="861"/>
      <c r="BJ24" s="861"/>
      <c r="BK24" s="861"/>
      <c r="BL24" s="861"/>
      <c r="BM24" s="861"/>
      <c r="BN24" s="864"/>
      <c r="BO24" s="864"/>
      <c r="BP24" s="861"/>
      <c r="BQ24" s="867"/>
    </row>
    <row r="25" spans="1:69" s="102" customFormat="1" x14ac:dyDescent="0.2">
      <c r="A25" s="850"/>
      <c r="B25" s="321">
        <v>1</v>
      </c>
      <c r="C25" s="322">
        <v>7</v>
      </c>
      <c r="D25" s="322">
        <v>14</v>
      </c>
      <c r="E25" s="322">
        <v>21</v>
      </c>
      <c r="F25" s="323">
        <v>28</v>
      </c>
      <c r="G25" s="321">
        <v>5</v>
      </c>
      <c r="H25" s="322">
        <v>12</v>
      </c>
      <c r="I25" s="322">
        <v>19</v>
      </c>
      <c r="J25" s="324">
        <v>26</v>
      </c>
      <c r="K25" s="325">
        <v>2</v>
      </c>
      <c r="L25" s="322">
        <v>9</v>
      </c>
      <c r="M25" s="322">
        <v>16</v>
      </c>
      <c r="N25" s="324">
        <v>23</v>
      </c>
      <c r="O25" s="321">
        <v>30</v>
      </c>
      <c r="P25" s="322">
        <v>7</v>
      </c>
      <c r="Q25" s="322">
        <v>14</v>
      </c>
      <c r="R25" s="322">
        <v>21</v>
      </c>
      <c r="S25" s="326">
        <v>28</v>
      </c>
      <c r="T25" s="325">
        <v>4</v>
      </c>
      <c r="U25" s="322">
        <v>11</v>
      </c>
      <c r="V25" s="322">
        <v>18</v>
      </c>
      <c r="W25" s="324">
        <v>25</v>
      </c>
      <c r="X25" s="321">
        <v>1</v>
      </c>
      <c r="Y25" s="322">
        <v>8</v>
      </c>
      <c r="Z25" s="322">
        <v>15</v>
      </c>
      <c r="AA25" s="324">
        <v>22</v>
      </c>
      <c r="AB25" s="321">
        <v>1</v>
      </c>
      <c r="AC25" s="322">
        <v>8</v>
      </c>
      <c r="AD25" s="322">
        <v>15</v>
      </c>
      <c r="AE25" s="322">
        <v>22</v>
      </c>
      <c r="AF25" s="323">
        <v>29</v>
      </c>
      <c r="AG25" s="321">
        <v>5</v>
      </c>
      <c r="AH25" s="322">
        <v>12</v>
      </c>
      <c r="AI25" s="322">
        <v>19</v>
      </c>
      <c r="AJ25" s="324">
        <v>26</v>
      </c>
      <c r="AK25" s="321">
        <v>3</v>
      </c>
      <c r="AL25" s="322">
        <v>10</v>
      </c>
      <c r="AM25" s="322">
        <v>17</v>
      </c>
      <c r="AN25" s="324">
        <v>24</v>
      </c>
      <c r="AO25" s="321">
        <v>31</v>
      </c>
      <c r="AP25" s="322">
        <v>7</v>
      </c>
      <c r="AQ25" s="322">
        <v>14</v>
      </c>
      <c r="AR25" s="322">
        <v>21</v>
      </c>
      <c r="AS25" s="326">
        <v>28</v>
      </c>
      <c r="AT25" s="325">
        <v>5</v>
      </c>
      <c r="AU25" s="322">
        <v>12</v>
      </c>
      <c r="AV25" s="322">
        <v>19</v>
      </c>
      <c r="AW25" s="324">
        <v>26</v>
      </c>
      <c r="AX25" s="325">
        <v>2</v>
      </c>
      <c r="AY25" s="322">
        <v>9</v>
      </c>
      <c r="AZ25" s="322">
        <v>16</v>
      </c>
      <c r="BA25" s="327">
        <v>23</v>
      </c>
      <c r="BB25" s="858"/>
      <c r="BC25" s="861"/>
      <c r="BD25" s="861"/>
      <c r="BE25" s="861"/>
      <c r="BF25" s="861"/>
      <c r="BG25" s="864"/>
      <c r="BH25" s="864"/>
      <c r="BI25" s="861"/>
      <c r="BJ25" s="861"/>
      <c r="BK25" s="861"/>
      <c r="BL25" s="861"/>
      <c r="BM25" s="861"/>
      <c r="BN25" s="864"/>
      <c r="BO25" s="864"/>
      <c r="BP25" s="861"/>
      <c r="BQ25" s="867"/>
    </row>
    <row r="26" spans="1:69" s="102" customFormat="1" ht="13.8" thickBot="1" x14ac:dyDescent="0.25">
      <c r="A26" s="851"/>
      <c r="B26" s="328">
        <v>6</v>
      </c>
      <c r="C26" s="329">
        <v>13</v>
      </c>
      <c r="D26" s="329">
        <v>20</v>
      </c>
      <c r="E26" s="329">
        <v>27</v>
      </c>
      <c r="F26" s="330">
        <v>4</v>
      </c>
      <c r="G26" s="328">
        <v>11</v>
      </c>
      <c r="H26" s="329">
        <v>18</v>
      </c>
      <c r="I26" s="329">
        <v>25</v>
      </c>
      <c r="J26" s="331">
        <v>1</v>
      </c>
      <c r="K26" s="332">
        <v>8</v>
      </c>
      <c r="L26" s="329">
        <v>15</v>
      </c>
      <c r="M26" s="329">
        <v>22</v>
      </c>
      <c r="N26" s="331">
        <v>29</v>
      </c>
      <c r="O26" s="328">
        <v>6</v>
      </c>
      <c r="P26" s="329">
        <v>13</v>
      </c>
      <c r="Q26" s="329">
        <v>20</v>
      </c>
      <c r="R26" s="329">
        <v>27</v>
      </c>
      <c r="S26" s="333">
        <v>3</v>
      </c>
      <c r="T26" s="332">
        <v>10</v>
      </c>
      <c r="U26" s="329">
        <v>17</v>
      </c>
      <c r="V26" s="329">
        <v>24</v>
      </c>
      <c r="W26" s="331">
        <v>31</v>
      </c>
      <c r="X26" s="328">
        <v>7</v>
      </c>
      <c r="Y26" s="329">
        <v>14</v>
      </c>
      <c r="Z26" s="329">
        <v>21</v>
      </c>
      <c r="AA26" s="331">
        <v>28</v>
      </c>
      <c r="AB26" s="328">
        <v>7</v>
      </c>
      <c r="AC26" s="329">
        <v>14</v>
      </c>
      <c r="AD26" s="329">
        <v>21</v>
      </c>
      <c r="AE26" s="334">
        <v>28</v>
      </c>
      <c r="AF26" s="330">
        <v>4</v>
      </c>
      <c r="AG26" s="328">
        <v>11</v>
      </c>
      <c r="AH26" s="329">
        <v>18</v>
      </c>
      <c r="AI26" s="329">
        <v>25</v>
      </c>
      <c r="AJ26" s="331">
        <v>2</v>
      </c>
      <c r="AK26" s="328">
        <v>9</v>
      </c>
      <c r="AL26" s="329">
        <v>16</v>
      </c>
      <c r="AM26" s="329">
        <v>23</v>
      </c>
      <c r="AN26" s="331">
        <v>30</v>
      </c>
      <c r="AO26" s="328">
        <v>6</v>
      </c>
      <c r="AP26" s="329">
        <v>13</v>
      </c>
      <c r="AQ26" s="329">
        <v>20</v>
      </c>
      <c r="AR26" s="329">
        <v>27</v>
      </c>
      <c r="AS26" s="333">
        <v>4</v>
      </c>
      <c r="AT26" s="332">
        <v>11</v>
      </c>
      <c r="AU26" s="329">
        <v>18</v>
      </c>
      <c r="AV26" s="329">
        <v>25</v>
      </c>
      <c r="AW26" s="331">
        <v>1</v>
      </c>
      <c r="AX26" s="332">
        <v>8</v>
      </c>
      <c r="AY26" s="329">
        <v>15</v>
      </c>
      <c r="AZ26" s="329">
        <v>22</v>
      </c>
      <c r="BA26" s="335">
        <v>29</v>
      </c>
      <c r="BB26" s="859"/>
      <c r="BC26" s="862"/>
      <c r="BD26" s="862"/>
      <c r="BE26" s="862"/>
      <c r="BF26" s="862"/>
      <c r="BG26" s="865"/>
      <c r="BH26" s="865"/>
      <c r="BI26" s="862"/>
      <c r="BJ26" s="862"/>
      <c r="BK26" s="862"/>
      <c r="BL26" s="862"/>
      <c r="BM26" s="862"/>
      <c r="BN26" s="865"/>
      <c r="BO26" s="865"/>
      <c r="BP26" s="862"/>
      <c r="BQ26" s="868"/>
    </row>
    <row r="27" spans="1:69" x14ac:dyDescent="0.25">
      <c r="A27" s="411" t="s">
        <v>19</v>
      </c>
      <c r="B27" s="412" t="s">
        <v>20</v>
      </c>
      <c r="C27" s="413" t="s">
        <v>20</v>
      </c>
      <c r="D27" s="413" t="s">
        <v>20</v>
      </c>
      <c r="E27" s="413" t="s">
        <v>20</v>
      </c>
      <c r="F27" s="414" t="s">
        <v>20</v>
      </c>
      <c r="G27" s="415" t="s">
        <v>20</v>
      </c>
      <c r="H27" s="413" t="s">
        <v>20</v>
      </c>
      <c r="I27" s="413" t="s">
        <v>20</v>
      </c>
      <c r="J27" s="416" t="s">
        <v>20</v>
      </c>
      <c r="K27" s="415" t="s">
        <v>20</v>
      </c>
      <c r="L27" s="413" t="s">
        <v>20</v>
      </c>
      <c r="M27" s="413" t="s">
        <v>20</v>
      </c>
      <c r="N27" s="417" t="s">
        <v>20</v>
      </c>
      <c r="O27" s="412" t="s">
        <v>20</v>
      </c>
      <c r="P27" s="413" t="s">
        <v>20</v>
      </c>
      <c r="Q27" s="413" t="s">
        <v>20</v>
      </c>
      <c r="R27" s="413" t="s">
        <v>20</v>
      </c>
      <c r="S27" s="414" t="s">
        <v>22</v>
      </c>
      <c r="T27" s="415" t="s">
        <v>22</v>
      </c>
      <c r="U27" s="413" t="s">
        <v>22</v>
      </c>
      <c r="V27" s="413" t="s">
        <v>20</v>
      </c>
      <c r="W27" s="417" t="s">
        <v>20</v>
      </c>
      <c r="X27" s="412" t="s">
        <v>20</v>
      </c>
      <c r="Y27" s="413" t="s">
        <v>20</v>
      </c>
      <c r="Z27" s="413" t="s">
        <v>20</v>
      </c>
      <c r="AA27" s="416" t="s">
        <v>20</v>
      </c>
      <c r="AB27" s="415" t="s">
        <v>20</v>
      </c>
      <c r="AC27" s="413" t="s">
        <v>20</v>
      </c>
      <c r="AD27" s="413" t="s">
        <v>20</v>
      </c>
      <c r="AE27" s="417" t="s">
        <v>20</v>
      </c>
      <c r="AF27" s="412" t="s">
        <v>20</v>
      </c>
      <c r="AG27" s="413" t="s">
        <v>20</v>
      </c>
      <c r="AH27" s="413" t="s">
        <v>20</v>
      </c>
      <c r="AI27" s="413" t="s">
        <v>20</v>
      </c>
      <c r="AJ27" s="416" t="s">
        <v>20</v>
      </c>
      <c r="AK27" s="415" t="s">
        <v>20</v>
      </c>
      <c r="AL27" s="413" t="s">
        <v>20</v>
      </c>
      <c r="AM27" s="413" t="s">
        <v>20</v>
      </c>
      <c r="AN27" s="417" t="s">
        <v>20</v>
      </c>
      <c r="AO27" s="412" t="s">
        <v>20</v>
      </c>
      <c r="AP27" s="413" t="s">
        <v>20</v>
      </c>
      <c r="AQ27" s="413" t="s">
        <v>20</v>
      </c>
      <c r="AR27" s="413" t="s">
        <v>20</v>
      </c>
      <c r="AS27" s="415" t="s">
        <v>22</v>
      </c>
      <c r="AT27" s="413" t="s">
        <v>22</v>
      </c>
      <c r="AU27" s="413" t="s">
        <v>22</v>
      </c>
      <c r="AV27" s="413" t="s">
        <v>22</v>
      </c>
      <c r="AW27" s="417" t="s">
        <v>22</v>
      </c>
      <c r="AX27" s="412" t="s">
        <v>22</v>
      </c>
      <c r="AY27" s="413" t="s">
        <v>22</v>
      </c>
      <c r="AZ27" s="413" t="s">
        <v>22</v>
      </c>
      <c r="BA27" s="417" t="s">
        <v>22</v>
      </c>
      <c r="BB27" s="418" t="s">
        <v>19</v>
      </c>
      <c r="BC27" s="869">
        <v>40</v>
      </c>
      <c r="BD27" s="869"/>
      <c r="BE27" s="869"/>
      <c r="BF27" s="869"/>
      <c r="BG27" s="869"/>
      <c r="BH27" s="869"/>
      <c r="BI27" s="869"/>
      <c r="BJ27" s="869"/>
      <c r="BK27" s="869"/>
      <c r="BL27" s="869"/>
      <c r="BM27" s="869"/>
      <c r="BN27" s="869">
        <v>12</v>
      </c>
      <c r="BO27" s="869"/>
      <c r="BP27" s="870">
        <f>SUM(BC27:BO27)</f>
        <v>52</v>
      </c>
      <c r="BQ27" s="871"/>
    </row>
    <row r="28" spans="1:69" ht="13.8" thickBot="1" x14ac:dyDescent="0.3">
      <c r="A28" s="419" t="s">
        <v>150</v>
      </c>
      <c r="B28" s="420" t="s">
        <v>20</v>
      </c>
      <c r="C28" s="421" t="s">
        <v>20</v>
      </c>
      <c r="D28" s="421" t="s">
        <v>20</v>
      </c>
      <c r="E28" s="421" t="s">
        <v>20</v>
      </c>
      <c r="F28" s="422" t="s">
        <v>20</v>
      </c>
      <c r="G28" s="423" t="s">
        <v>20</v>
      </c>
      <c r="H28" s="421" t="s">
        <v>20</v>
      </c>
      <c r="I28" s="421" t="s">
        <v>20</v>
      </c>
      <c r="J28" s="422" t="s">
        <v>20</v>
      </c>
      <c r="K28" s="423" t="s">
        <v>20</v>
      </c>
      <c r="L28" s="421" t="s">
        <v>20</v>
      </c>
      <c r="M28" s="421" t="s">
        <v>20</v>
      </c>
      <c r="N28" s="424" t="s">
        <v>20</v>
      </c>
      <c r="O28" s="420" t="s">
        <v>20</v>
      </c>
      <c r="P28" s="425" t="s">
        <v>20</v>
      </c>
      <c r="Q28" s="423" t="s">
        <v>20</v>
      </c>
      <c r="R28" s="421" t="s">
        <v>20</v>
      </c>
      <c r="S28" s="422" t="s">
        <v>21</v>
      </c>
      <c r="T28" s="423" t="s">
        <v>22</v>
      </c>
      <c r="U28" s="421" t="s">
        <v>22</v>
      </c>
      <c r="V28" s="421" t="s">
        <v>23</v>
      </c>
      <c r="W28" s="424" t="s">
        <v>23</v>
      </c>
      <c r="X28" s="420" t="s">
        <v>23</v>
      </c>
      <c r="Y28" s="421" t="s">
        <v>23</v>
      </c>
      <c r="Z28" s="421" t="s">
        <v>20</v>
      </c>
      <c r="AA28" s="422" t="s">
        <v>20</v>
      </c>
      <c r="AB28" s="423" t="s">
        <v>20</v>
      </c>
      <c r="AC28" s="421" t="s">
        <v>20</v>
      </c>
      <c r="AD28" s="421" t="s">
        <v>20</v>
      </c>
      <c r="AE28" s="421" t="s">
        <v>20</v>
      </c>
      <c r="AF28" s="424" t="s">
        <v>20</v>
      </c>
      <c r="AG28" s="420" t="s">
        <v>20</v>
      </c>
      <c r="AH28" s="421" t="s">
        <v>20</v>
      </c>
      <c r="AI28" s="421" t="s">
        <v>20</v>
      </c>
      <c r="AJ28" s="422" t="s">
        <v>20</v>
      </c>
      <c r="AK28" s="423" t="s">
        <v>20</v>
      </c>
      <c r="AL28" s="421" t="s">
        <v>20</v>
      </c>
      <c r="AM28" s="421" t="s">
        <v>20</v>
      </c>
      <c r="AN28" s="424" t="s">
        <v>20</v>
      </c>
      <c r="AO28" s="420" t="s">
        <v>20</v>
      </c>
      <c r="AP28" s="421" t="s">
        <v>20</v>
      </c>
      <c r="AQ28" s="421" t="s">
        <v>21</v>
      </c>
      <c r="AR28" s="421" t="s">
        <v>22</v>
      </c>
      <c r="AS28" s="422" t="s">
        <v>22</v>
      </c>
      <c r="AT28" s="423" t="s">
        <v>22</v>
      </c>
      <c r="AU28" s="421" t="s">
        <v>22</v>
      </c>
      <c r="AV28" s="421" t="s">
        <v>22</v>
      </c>
      <c r="AW28" s="424" t="s">
        <v>22</v>
      </c>
      <c r="AX28" s="420" t="s">
        <v>22</v>
      </c>
      <c r="AY28" s="421" t="s">
        <v>22</v>
      </c>
      <c r="AZ28" s="421" t="s">
        <v>22</v>
      </c>
      <c r="BA28" s="424" t="s">
        <v>22</v>
      </c>
      <c r="BB28" s="426" t="s">
        <v>150</v>
      </c>
      <c r="BC28" s="877">
        <v>34</v>
      </c>
      <c r="BD28" s="877"/>
      <c r="BE28" s="877">
        <v>2</v>
      </c>
      <c r="BF28" s="877"/>
      <c r="BG28" s="877">
        <v>4</v>
      </c>
      <c r="BH28" s="877"/>
      <c r="BI28" s="877"/>
      <c r="BJ28" s="877"/>
      <c r="BK28" s="877"/>
      <c r="BL28" s="877"/>
      <c r="BM28" s="877"/>
      <c r="BN28" s="877">
        <v>12</v>
      </c>
      <c r="BO28" s="877"/>
      <c r="BP28" s="872">
        <f>SUM(BC28:BO28)</f>
        <v>52</v>
      </c>
      <c r="BQ28" s="873"/>
    </row>
    <row r="29" spans="1:69" ht="13.8" thickBot="1" x14ac:dyDescent="0.3">
      <c r="A29" s="427" t="s">
        <v>151</v>
      </c>
      <c r="B29" s="428" t="s">
        <v>20</v>
      </c>
      <c r="C29" s="429" t="s">
        <v>20</v>
      </c>
      <c r="D29" s="429" t="s">
        <v>20</v>
      </c>
      <c r="E29" s="429" t="s">
        <v>20</v>
      </c>
      <c r="F29" s="430" t="s">
        <v>20</v>
      </c>
      <c r="G29" s="431" t="s">
        <v>20</v>
      </c>
      <c r="H29" s="429" t="s">
        <v>20</v>
      </c>
      <c r="I29" s="429" t="s">
        <v>20</v>
      </c>
      <c r="J29" s="430" t="s">
        <v>20</v>
      </c>
      <c r="K29" s="431" t="s">
        <v>20</v>
      </c>
      <c r="L29" s="429" t="s">
        <v>20</v>
      </c>
      <c r="M29" s="429" t="s">
        <v>20</v>
      </c>
      <c r="N29" s="432" t="s">
        <v>20</v>
      </c>
      <c r="O29" s="428" t="s">
        <v>20</v>
      </c>
      <c r="P29" s="429" t="s">
        <v>20</v>
      </c>
      <c r="Q29" s="429" t="s">
        <v>21</v>
      </c>
      <c r="R29" s="429" t="s">
        <v>21</v>
      </c>
      <c r="S29" s="430" t="s">
        <v>21</v>
      </c>
      <c r="T29" s="433" t="s">
        <v>22</v>
      </c>
      <c r="U29" s="434" t="s">
        <v>22</v>
      </c>
      <c r="V29" s="429" t="s">
        <v>23</v>
      </c>
      <c r="W29" s="432" t="s">
        <v>23</v>
      </c>
      <c r="X29" s="428" t="s">
        <v>23</v>
      </c>
      <c r="Y29" s="429" t="s">
        <v>23</v>
      </c>
      <c r="Z29" s="429" t="s">
        <v>20</v>
      </c>
      <c r="AA29" s="430" t="s">
        <v>20</v>
      </c>
      <c r="AB29" s="431" t="s">
        <v>20</v>
      </c>
      <c r="AC29" s="429" t="s">
        <v>20</v>
      </c>
      <c r="AD29" s="429" t="s">
        <v>20</v>
      </c>
      <c r="AE29" s="429" t="s">
        <v>20</v>
      </c>
      <c r="AF29" s="432" t="s">
        <v>20</v>
      </c>
      <c r="AG29" s="428" t="s">
        <v>20</v>
      </c>
      <c r="AH29" s="429" t="s">
        <v>20</v>
      </c>
      <c r="AI29" s="429" t="s">
        <v>20</v>
      </c>
      <c r="AJ29" s="430" t="s">
        <v>20</v>
      </c>
      <c r="AK29" s="431" t="s">
        <v>20</v>
      </c>
      <c r="AL29" s="429" t="s">
        <v>20</v>
      </c>
      <c r="AM29" s="429" t="s">
        <v>20</v>
      </c>
      <c r="AN29" s="432" t="s">
        <v>21</v>
      </c>
      <c r="AO29" s="428" t="s">
        <v>21</v>
      </c>
      <c r="AP29" s="429" t="s">
        <v>21</v>
      </c>
      <c r="AQ29" s="429" t="s">
        <v>108</v>
      </c>
      <c r="AR29" s="435"/>
      <c r="AS29" s="430"/>
      <c r="AT29" s="431"/>
      <c r="AU29" s="429"/>
      <c r="AV29" s="429"/>
      <c r="AW29" s="432"/>
      <c r="AX29" s="428"/>
      <c r="AY29" s="429"/>
      <c r="AZ29" s="429"/>
      <c r="BA29" s="432"/>
      <c r="BB29" s="436" t="s">
        <v>151</v>
      </c>
      <c r="BC29" s="874">
        <v>29</v>
      </c>
      <c r="BD29" s="874"/>
      <c r="BE29" s="874">
        <v>6</v>
      </c>
      <c r="BF29" s="874"/>
      <c r="BG29" s="874">
        <v>4</v>
      </c>
      <c r="BH29" s="874"/>
      <c r="BI29" s="874"/>
      <c r="BJ29" s="874"/>
      <c r="BK29" s="874"/>
      <c r="BL29" s="874">
        <v>1</v>
      </c>
      <c r="BM29" s="874"/>
      <c r="BN29" s="874">
        <v>2</v>
      </c>
      <c r="BO29" s="874"/>
      <c r="BP29" s="875">
        <f>SUM(BC29:BO29)</f>
        <v>42</v>
      </c>
      <c r="BQ29" s="876"/>
    </row>
    <row r="30" spans="1:69" ht="13.8" thickBot="1" x14ac:dyDescent="0.3">
      <c r="A30" s="893" t="s">
        <v>109</v>
      </c>
      <c r="B30" s="894"/>
      <c r="C30" s="894"/>
      <c r="D30" s="894"/>
      <c r="E30" s="894"/>
      <c r="F30" s="894"/>
      <c r="G30" s="894"/>
      <c r="H30" s="894"/>
      <c r="I30" s="894"/>
      <c r="J30" s="894"/>
      <c r="K30" s="894"/>
      <c r="L30" s="894"/>
      <c r="M30" s="894"/>
      <c r="N30" s="894"/>
      <c r="O30" s="894"/>
      <c r="P30" s="894"/>
      <c r="Q30" s="894"/>
      <c r="R30" s="894"/>
      <c r="S30" s="894"/>
      <c r="T30" s="894"/>
      <c r="U30" s="894"/>
      <c r="V30" s="894"/>
      <c r="W30" s="894"/>
      <c r="X30" s="894"/>
      <c r="Y30" s="894"/>
      <c r="Z30" s="894"/>
      <c r="AA30" s="894"/>
      <c r="AB30" s="894"/>
      <c r="AC30" s="894"/>
      <c r="AD30" s="894"/>
      <c r="AE30" s="894"/>
      <c r="AF30" s="894"/>
      <c r="AG30" s="894"/>
      <c r="AH30" s="894"/>
      <c r="AI30" s="894"/>
      <c r="AJ30" s="894"/>
      <c r="AK30" s="894"/>
      <c r="AL30" s="894"/>
      <c r="AM30" s="894"/>
      <c r="AN30" s="894"/>
      <c r="AO30" s="894"/>
      <c r="AP30" s="894"/>
      <c r="AQ30" s="894"/>
      <c r="AR30" s="894"/>
      <c r="AS30" s="894"/>
      <c r="AT30" s="894"/>
      <c r="AU30" s="894"/>
      <c r="AV30" s="894"/>
      <c r="AW30" s="894"/>
      <c r="AX30" s="894"/>
      <c r="AY30" s="894"/>
      <c r="AZ30" s="894"/>
      <c r="BA30" s="894"/>
      <c r="BB30" s="437" t="s">
        <v>49</v>
      </c>
      <c r="BC30" s="878">
        <f>SUM(BC28:BD29)</f>
        <v>63</v>
      </c>
      <c r="BD30" s="878"/>
      <c r="BE30" s="878">
        <f>SUM(BE28:BF29)</f>
        <v>8</v>
      </c>
      <c r="BF30" s="878"/>
      <c r="BG30" s="878">
        <f>SUM(BG28:BH29)</f>
        <v>8</v>
      </c>
      <c r="BH30" s="878"/>
      <c r="BI30" s="878">
        <f>SUM(BI28:BJ29)</f>
        <v>0</v>
      </c>
      <c r="BJ30" s="878"/>
      <c r="BK30" s="878"/>
      <c r="BL30" s="878">
        <f>SUM(BL28:BM29)</f>
        <v>1</v>
      </c>
      <c r="BM30" s="878"/>
      <c r="BN30" s="878">
        <f>SUM(BN28:BO29)</f>
        <v>14</v>
      </c>
      <c r="BO30" s="878"/>
      <c r="BP30" s="878">
        <f>SUM(BP28:BQ29)</f>
        <v>94</v>
      </c>
      <c r="BQ30" s="879"/>
    </row>
    <row r="31" spans="1:69" x14ac:dyDescent="0.25">
      <c r="A31" s="102"/>
    </row>
    <row r="32" spans="1:69" s="103" customFormat="1" ht="12" thickBot="1" x14ac:dyDescent="0.25">
      <c r="A32" s="847" t="s">
        <v>111</v>
      </c>
      <c r="B32" s="847"/>
      <c r="C32" s="847"/>
      <c r="D32" s="847"/>
      <c r="E32" s="847"/>
      <c r="F32" s="847"/>
      <c r="G32" s="847"/>
      <c r="H32" s="847"/>
      <c r="I32" s="847"/>
      <c r="J32" s="847"/>
      <c r="K32" s="847"/>
      <c r="L32" s="438"/>
      <c r="N32" s="880" t="s">
        <v>112</v>
      </c>
      <c r="O32" s="880"/>
      <c r="P32" s="880"/>
      <c r="Q32" s="880"/>
      <c r="R32" s="880"/>
      <c r="S32" s="880"/>
      <c r="T32" s="880"/>
      <c r="U32" s="880"/>
      <c r="V32" s="880"/>
      <c r="W32" s="880"/>
      <c r="X32" s="880"/>
      <c r="Y32" s="880"/>
      <c r="Z32" s="880"/>
      <c r="AA32" s="880"/>
      <c r="AB32" s="880"/>
      <c r="AC32" s="880"/>
      <c r="AD32" s="880"/>
      <c r="AE32" s="880"/>
    </row>
    <row r="33" spans="1:33" s="102" customFormat="1" ht="22.95" customHeight="1" x14ac:dyDescent="0.2">
      <c r="A33" s="881" t="s">
        <v>118</v>
      </c>
      <c r="B33" s="882"/>
      <c r="C33" s="882"/>
      <c r="D33" s="882"/>
      <c r="E33" s="882"/>
      <c r="F33" s="882"/>
      <c r="G33" s="883"/>
      <c r="H33" s="884" t="s">
        <v>26</v>
      </c>
      <c r="I33" s="885"/>
      <c r="J33" s="884" t="s">
        <v>27</v>
      </c>
      <c r="K33" s="886"/>
      <c r="L33" s="438"/>
      <c r="M33" s="887" t="s">
        <v>148</v>
      </c>
      <c r="N33" s="888"/>
      <c r="O33" s="888"/>
      <c r="P33" s="888"/>
      <c r="Q33" s="888"/>
      <c r="R33" s="888"/>
      <c r="S33" s="888"/>
      <c r="T33" s="888"/>
      <c r="U33" s="888"/>
      <c r="V33" s="889"/>
      <c r="W33" s="890" t="s">
        <v>119</v>
      </c>
      <c r="X33" s="882"/>
      <c r="Y33" s="882"/>
      <c r="Z33" s="882"/>
      <c r="AA33" s="882"/>
      <c r="AB33" s="882"/>
      <c r="AC33" s="882"/>
      <c r="AD33" s="883"/>
      <c r="AE33" s="891" t="s">
        <v>26</v>
      </c>
      <c r="AF33" s="892"/>
      <c r="AG33" s="104"/>
    </row>
    <row r="34" spans="1:33" s="102" customFormat="1" ht="11.4" x14ac:dyDescent="0.2">
      <c r="A34" s="439"/>
      <c r="B34" s="440"/>
      <c r="C34" s="440"/>
      <c r="D34" s="440"/>
      <c r="E34" s="440"/>
      <c r="F34" s="440"/>
      <c r="G34" s="441"/>
      <c r="H34" s="442"/>
      <c r="I34" s="443"/>
      <c r="J34" s="442"/>
      <c r="K34" s="444"/>
      <c r="L34" s="438"/>
      <c r="M34" s="930" t="s">
        <v>152</v>
      </c>
      <c r="N34" s="896"/>
      <c r="O34" s="896"/>
      <c r="P34" s="896"/>
      <c r="Q34" s="896"/>
      <c r="R34" s="896"/>
      <c r="S34" s="896"/>
      <c r="T34" s="896"/>
      <c r="U34" s="896"/>
      <c r="V34" s="897"/>
      <c r="W34" s="895" t="s">
        <v>153</v>
      </c>
      <c r="X34" s="896"/>
      <c r="Y34" s="896"/>
      <c r="Z34" s="896"/>
      <c r="AA34" s="896"/>
      <c r="AB34" s="896"/>
      <c r="AC34" s="896"/>
      <c r="AD34" s="897"/>
      <c r="AE34" s="898">
        <v>4</v>
      </c>
      <c r="AF34" s="899"/>
      <c r="AG34" s="104"/>
    </row>
    <row r="35" spans="1:33" s="102" customFormat="1" x14ac:dyDescent="0.25">
      <c r="A35" s="900" t="s">
        <v>120</v>
      </c>
      <c r="B35" s="901"/>
      <c r="C35" s="901"/>
      <c r="D35" s="901"/>
      <c r="E35" s="901"/>
      <c r="F35" s="901"/>
      <c r="G35" s="902"/>
      <c r="H35" s="903">
        <v>3.4</v>
      </c>
      <c r="I35" s="904"/>
      <c r="J35" s="905">
        <v>4</v>
      </c>
      <c r="K35" s="906"/>
      <c r="L35" s="438"/>
      <c r="M35" s="907" t="s">
        <v>204</v>
      </c>
      <c r="N35" s="908"/>
      <c r="O35" s="908"/>
      <c r="P35" s="908"/>
      <c r="Q35" s="908"/>
      <c r="R35" s="908"/>
      <c r="S35" s="908"/>
      <c r="T35" s="908"/>
      <c r="U35" s="908"/>
      <c r="V35" s="909"/>
      <c r="W35" s="898" t="s">
        <v>85</v>
      </c>
      <c r="X35" s="910"/>
      <c r="Y35" s="910"/>
      <c r="Z35" s="910"/>
      <c r="AA35" s="910"/>
      <c r="AB35" s="910"/>
      <c r="AC35" s="910"/>
      <c r="AD35" s="911"/>
      <c r="AE35" s="898">
        <v>6</v>
      </c>
      <c r="AF35" s="899"/>
      <c r="AG35" s="104"/>
    </row>
    <row r="36" spans="1:33" s="102" customFormat="1" ht="13.8" thickBot="1" x14ac:dyDescent="0.3">
      <c r="A36" s="920" t="s">
        <v>28</v>
      </c>
      <c r="B36" s="921"/>
      <c r="C36" s="921"/>
      <c r="D36" s="921"/>
      <c r="E36" s="921"/>
      <c r="F36" s="921"/>
      <c r="G36" s="922"/>
      <c r="H36" s="923">
        <v>5.6</v>
      </c>
      <c r="I36" s="924"/>
      <c r="J36" s="925">
        <v>4</v>
      </c>
      <c r="K36" s="926"/>
      <c r="L36" s="438"/>
      <c r="M36" s="907" t="s">
        <v>205</v>
      </c>
      <c r="N36" s="908"/>
      <c r="O36" s="908"/>
      <c r="P36" s="908"/>
      <c r="Q36" s="908"/>
      <c r="R36" s="908"/>
      <c r="S36" s="908"/>
      <c r="T36" s="908"/>
      <c r="U36" s="908"/>
      <c r="V36" s="909"/>
      <c r="W36" s="912"/>
      <c r="X36" s="913"/>
      <c r="Y36" s="913"/>
      <c r="Z36" s="913"/>
      <c r="AA36" s="913"/>
      <c r="AB36" s="913"/>
      <c r="AC36" s="913"/>
      <c r="AD36" s="914"/>
      <c r="AE36" s="912"/>
      <c r="AF36" s="918"/>
      <c r="AG36" s="104"/>
    </row>
    <row r="37" spans="1:33" s="102" customFormat="1" ht="12" thickBot="1" x14ac:dyDescent="0.25">
      <c r="A37" s="445"/>
      <c r="B37" s="445"/>
      <c r="C37" s="445"/>
      <c r="D37" s="445"/>
      <c r="E37" s="445"/>
      <c r="F37" s="445"/>
      <c r="G37" s="445"/>
      <c r="H37" s="445"/>
      <c r="I37" s="445"/>
      <c r="J37" s="445"/>
      <c r="K37" s="445"/>
      <c r="L37" s="445"/>
      <c r="M37" s="927"/>
      <c r="N37" s="928"/>
      <c r="O37" s="928"/>
      <c r="P37" s="928"/>
      <c r="Q37" s="928"/>
      <c r="R37" s="928"/>
      <c r="S37" s="928"/>
      <c r="T37" s="928"/>
      <c r="U37" s="928"/>
      <c r="V37" s="929"/>
      <c r="W37" s="915"/>
      <c r="X37" s="916"/>
      <c r="Y37" s="916"/>
      <c r="Z37" s="916"/>
      <c r="AA37" s="916"/>
      <c r="AB37" s="916"/>
      <c r="AC37" s="916"/>
      <c r="AD37" s="917"/>
      <c r="AE37" s="915"/>
      <c r="AF37" s="919"/>
      <c r="AG37" s="104"/>
    </row>
  </sheetData>
  <mergeCells count="95">
    <mergeCell ref="I1:AQ1"/>
    <mergeCell ref="W34:AD34"/>
    <mergeCell ref="AE34:AF34"/>
    <mergeCell ref="A35:G35"/>
    <mergeCell ref="H35:I35"/>
    <mergeCell ref="J35:K35"/>
    <mergeCell ref="M35:V35"/>
    <mergeCell ref="W35:AD37"/>
    <mergeCell ref="AE35:AF37"/>
    <mergeCell ref="A36:G36"/>
    <mergeCell ref="H36:I36"/>
    <mergeCell ref="J36:K36"/>
    <mergeCell ref="M36:V36"/>
    <mergeCell ref="M37:V37"/>
    <mergeCell ref="M34:V34"/>
    <mergeCell ref="G15:X15"/>
    <mergeCell ref="BN30:BO30"/>
    <mergeCell ref="BP30:BQ30"/>
    <mergeCell ref="A32:K32"/>
    <mergeCell ref="N32:AE32"/>
    <mergeCell ref="A33:G33"/>
    <mergeCell ref="H33:I33"/>
    <mergeCell ref="J33:K33"/>
    <mergeCell ref="M33:V33"/>
    <mergeCell ref="W33:AD33"/>
    <mergeCell ref="AE33:AF33"/>
    <mergeCell ref="A30:BA30"/>
    <mergeCell ref="BC30:BD30"/>
    <mergeCell ref="BE30:BF30"/>
    <mergeCell ref="BG30:BH30"/>
    <mergeCell ref="BI30:BK30"/>
    <mergeCell ref="BL30:BM30"/>
    <mergeCell ref="BP28:BQ28"/>
    <mergeCell ref="BC29:BD29"/>
    <mergeCell ref="BE29:BF29"/>
    <mergeCell ref="BG29:BH29"/>
    <mergeCell ref="BI29:BK29"/>
    <mergeCell ref="BL29:BM29"/>
    <mergeCell ref="BN29:BO29"/>
    <mergeCell ref="BP29:BQ29"/>
    <mergeCell ref="BC28:BD28"/>
    <mergeCell ref="BE28:BF28"/>
    <mergeCell ref="BG28:BH28"/>
    <mergeCell ref="BI28:BK28"/>
    <mergeCell ref="BL28:BM28"/>
    <mergeCell ref="BN28:BO28"/>
    <mergeCell ref="BL23:BM26"/>
    <mergeCell ref="BN23:BO26"/>
    <mergeCell ref="BP23:BQ26"/>
    <mergeCell ref="BC27:BD27"/>
    <mergeCell ref="BE27:BF27"/>
    <mergeCell ref="BG27:BH27"/>
    <mergeCell ref="BI27:BK27"/>
    <mergeCell ref="BL27:BM27"/>
    <mergeCell ref="BN27:BO27"/>
    <mergeCell ref="BP27:BQ27"/>
    <mergeCell ref="BI23:BK26"/>
    <mergeCell ref="AX23:BA23"/>
    <mergeCell ref="BB23:BB26"/>
    <mergeCell ref="BC23:BD26"/>
    <mergeCell ref="BE23:BF26"/>
    <mergeCell ref="BG23:BH26"/>
    <mergeCell ref="AT23:AW23"/>
    <mergeCell ref="G21:X21"/>
    <mergeCell ref="AI21:AZ21"/>
    <mergeCell ref="A22:BA22"/>
    <mergeCell ref="BB22:BQ22"/>
    <mergeCell ref="A23:A26"/>
    <mergeCell ref="B23:F23"/>
    <mergeCell ref="G23:J23"/>
    <mergeCell ref="K23:N23"/>
    <mergeCell ref="O23:S23"/>
    <mergeCell ref="T23:W23"/>
    <mergeCell ref="X23:AA23"/>
    <mergeCell ref="AB23:AF23"/>
    <mergeCell ref="AG23:AJ23"/>
    <mergeCell ref="AK23:AN23"/>
    <mergeCell ref="AO23:AS23"/>
    <mergeCell ref="G17:X17"/>
    <mergeCell ref="AI17:AZ17"/>
    <mergeCell ref="G19:X19"/>
    <mergeCell ref="AI19:AZ19"/>
    <mergeCell ref="AI15:BI15"/>
    <mergeCell ref="R9:AG9"/>
    <mergeCell ref="O10:AK10"/>
    <mergeCell ref="O11:AK11"/>
    <mergeCell ref="O12:AK12"/>
    <mergeCell ref="G13:X13"/>
    <mergeCell ref="AI13:AZ13"/>
    <mergeCell ref="O8:AJ8"/>
    <mergeCell ref="I2:AQ2"/>
    <mergeCell ref="I3:AQ3"/>
    <mergeCell ref="J4:AO4"/>
    <mergeCell ref="S6:AF6"/>
    <mergeCell ref="M7:AL7"/>
  </mergeCells>
  <pageMargins left="0.7" right="0.7" top="0.75" bottom="0.75" header="0.3" footer="0.3"/>
  <pageSetup paperSize="9" scale="3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U158"/>
  <sheetViews>
    <sheetView view="pageBreakPreview" topLeftCell="A43" zoomScale="80" zoomScaleNormal="100" zoomScaleSheetLayoutView="80" workbookViewId="0">
      <selection activeCell="N62" sqref="N62"/>
    </sheetView>
  </sheetViews>
  <sheetFormatPr defaultColWidth="9.109375" defaultRowHeight="15.6" x14ac:dyDescent="0.3"/>
  <cols>
    <col min="1" max="1" width="10.44140625" style="33" customWidth="1"/>
    <col min="2" max="2" width="61.109375" style="3" customWidth="1"/>
    <col min="3" max="6" width="6.109375" style="38" customWidth="1"/>
    <col min="7" max="7" width="6.33203125" style="38" customWidth="1"/>
    <col min="8" max="8" width="8.6640625" style="38" customWidth="1"/>
    <col min="9" max="13" width="6" style="38" customWidth="1"/>
    <col min="14" max="14" width="6.44140625" style="38" customWidth="1"/>
    <col min="15" max="15" width="8" style="38" customWidth="1"/>
    <col min="16" max="17" width="6.88671875" style="38" customWidth="1"/>
    <col min="18" max="18" width="8.109375" style="38" customWidth="1"/>
    <col min="19" max="20" width="6.88671875" style="38" customWidth="1"/>
    <col min="21" max="21" width="8.33203125" style="568" customWidth="1"/>
    <col min="22" max="22" width="6.88671875" style="3" customWidth="1"/>
    <col min="23" max="25" width="6" style="3" customWidth="1"/>
    <col min="26" max="26" width="8.109375" style="61" customWidth="1"/>
    <col min="27" max="27" width="6" style="34" customWidth="1"/>
    <col min="28" max="31" width="6" style="3" customWidth="1"/>
    <col min="32" max="32" width="9.109375" style="3"/>
    <col min="33" max="33" width="12.6640625" style="3" bestFit="1" customWidth="1"/>
    <col min="34" max="16384" width="9.109375" style="3"/>
  </cols>
  <sheetData>
    <row r="1" spans="1:27" s="1" customFormat="1" ht="22.5" customHeight="1" thickBot="1" x14ac:dyDescent="0.35">
      <c r="A1" s="931" t="s">
        <v>80</v>
      </c>
      <c r="B1" s="932"/>
      <c r="C1" s="932"/>
      <c r="D1" s="932"/>
      <c r="E1" s="932"/>
      <c r="F1" s="932"/>
      <c r="G1" s="932"/>
      <c r="H1" s="932"/>
      <c r="I1" s="932"/>
      <c r="J1" s="932"/>
      <c r="K1" s="932"/>
      <c r="L1" s="932"/>
      <c r="M1" s="932"/>
      <c r="N1" s="932"/>
      <c r="O1" s="932"/>
      <c r="P1" s="932"/>
      <c r="Q1" s="932"/>
      <c r="R1" s="932"/>
      <c r="S1" s="932"/>
      <c r="T1" s="933"/>
      <c r="U1" s="446"/>
      <c r="Z1" s="59"/>
    </row>
    <row r="2" spans="1:27" s="1" customFormat="1" ht="28.2" customHeight="1" thickBot="1" x14ac:dyDescent="0.35">
      <c r="A2" s="934" t="s">
        <v>47</v>
      </c>
      <c r="B2" s="937" t="s">
        <v>256</v>
      </c>
      <c r="C2" s="939" t="s">
        <v>29</v>
      </c>
      <c r="D2" s="939"/>
      <c r="E2" s="939"/>
      <c r="F2" s="940"/>
      <c r="G2" s="941" t="s">
        <v>30</v>
      </c>
      <c r="H2" s="944" t="s">
        <v>31</v>
      </c>
      <c r="I2" s="945"/>
      <c r="J2" s="945"/>
      <c r="K2" s="945"/>
      <c r="L2" s="945"/>
      <c r="M2" s="946"/>
      <c r="N2" s="947"/>
      <c r="O2" s="948" t="s">
        <v>154</v>
      </c>
      <c r="P2" s="949"/>
      <c r="Q2" s="949"/>
      <c r="R2" s="949"/>
      <c r="S2" s="949"/>
      <c r="T2" s="950"/>
      <c r="U2" s="446"/>
      <c r="Z2" s="59"/>
    </row>
    <row r="3" spans="1:27" s="1" customFormat="1" ht="18.75" customHeight="1" thickBot="1" x14ac:dyDescent="0.35">
      <c r="A3" s="935"/>
      <c r="B3" s="937"/>
      <c r="C3" s="951" t="s">
        <v>32</v>
      </c>
      <c r="D3" s="951" t="s">
        <v>33</v>
      </c>
      <c r="E3" s="953" t="s">
        <v>34</v>
      </c>
      <c r="F3" s="954"/>
      <c r="G3" s="942"/>
      <c r="H3" s="1012" t="s">
        <v>35</v>
      </c>
      <c r="I3" s="1013" t="s">
        <v>36</v>
      </c>
      <c r="J3" s="939"/>
      <c r="K3" s="939"/>
      <c r="L3" s="940"/>
      <c r="M3" s="957" t="s">
        <v>134</v>
      </c>
      <c r="N3" s="957" t="s">
        <v>37</v>
      </c>
      <c r="O3" s="955" t="s">
        <v>38</v>
      </c>
      <c r="P3" s="956"/>
      <c r="Q3" s="955" t="s">
        <v>39</v>
      </c>
      <c r="R3" s="956"/>
      <c r="S3" s="955" t="s">
        <v>48</v>
      </c>
      <c r="T3" s="956"/>
      <c r="U3" s="446"/>
      <c r="Z3" s="59"/>
    </row>
    <row r="4" spans="1:27" s="1" customFormat="1" ht="21.75" customHeight="1" thickBot="1" x14ac:dyDescent="0.35">
      <c r="A4" s="935"/>
      <c r="B4" s="937"/>
      <c r="C4" s="951"/>
      <c r="D4" s="951"/>
      <c r="E4" s="1000" t="s">
        <v>40</v>
      </c>
      <c r="F4" s="1002" t="s">
        <v>41</v>
      </c>
      <c r="G4" s="942"/>
      <c r="H4" s="942"/>
      <c r="I4" s="1005" t="s">
        <v>42</v>
      </c>
      <c r="J4" s="953" t="s">
        <v>43</v>
      </c>
      <c r="K4" s="953"/>
      <c r="L4" s="1007"/>
      <c r="M4" s="958"/>
      <c r="N4" s="958"/>
      <c r="O4" s="948" t="s">
        <v>155</v>
      </c>
      <c r="P4" s="949"/>
      <c r="Q4" s="949"/>
      <c r="R4" s="949"/>
      <c r="S4" s="949"/>
      <c r="T4" s="950"/>
      <c r="U4" s="446"/>
      <c r="Z4" s="59"/>
    </row>
    <row r="5" spans="1:27" s="1" customFormat="1" ht="17.25" customHeight="1" thickBot="1" x14ac:dyDescent="0.35">
      <c r="A5" s="935"/>
      <c r="B5" s="937"/>
      <c r="C5" s="951"/>
      <c r="D5" s="951"/>
      <c r="E5" s="1000"/>
      <c r="F5" s="1003"/>
      <c r="G5" s="942"/>
      <c r="H5" s="942"/>
      <c r="I5" s="1005"/>
      <c r="J5" s="1008" t="s">
        <v>44</v>
      </c>
      <c r="K5" s="1008" t="s">
        <v>45</v>
      </c>
      <c r="L5" s="1010" t="s">
        <v>46</v>
      </c>
      <c r="M5" s="958"/>
      <c r="N5" s="958"/>
      <c r="O5" s="406">
        <v>1</v>
      </c>
      <c r="P5" s="407">
        <f>O5+1</f>
        <v>2</v>
      </c>
      <c r="Q5" s="406">
        <f>P5+1</f>
        <v>3</v>
      </c>
      <c r="R5" s="407">
        <f>Q5+1</f>
        <v>4</v>
      </c>
      <c r="S5" s="406">
        <v>5</v>
      </c>
      <c r="T5" s="407">
        <v>6</v>
      </c>
      <c r="U5" s="446"/>
      <c r="Z5" s="59"/>
    </row>
    <row r="6" spans="1:27" s="1" customFormat="1" ht="21.75" customHeight="1" thickBot="1" x14ac:dyDescent="0.35">
      <c r="A6" s="935"/>
      <c r="B6" s="937"/>
      <c r="C6" s="951"/>
      <c r="D6" s="951"/>
      <c r="E6" s="1000"/>
      <c r="F6" s="1003"/>
      <c r="G6" s="942"/>
      <c r="H6" s="942"/>
      <c r="I6" s="1005"/>
      <c r="J6" s="1008"/>
      <c r="K6" s="1008"/>
      <c r="L6" s="1010"/>
      <c r="M6" s="958"/>
      <c r="N6" s="958"/>
      <c r="O6" s="948" t="s">
        <v>156</v>
      </c>
      <c r="P6" s="949"/>
      <c r="Q6" s="949"/>
      <c r="R6" s="949"/>
      <c r="S6" s="949"/>
      <c r="T6" s="950"/>
      <c r="U6" s="446"/>
      <c r="Z6" s="59"/>
    </row>
    <row r="7" spans="1:27" s="1" customFormat="1" ht="31.95" customHeight="1" thickBot="1" x14ac:dyDescent="0.35">
      <c r="A7" s="936"/>
      <c r="B7" s="938"/>
      <c r="C7" s="952"/>
      <c r="D7" s="952"/>
      <c r="E7" s="1001"/>
      <c r="F7" s="1004"/>
      <c r="G7" s="943"/>
      <c r="H7" s="943"/>
      <c r="I7" s="1006"/>
      <c r="J7" s="1009"/>
      <c r="K7" s="1009"/>
      <c r="L7" s="1011"/>
      <c r="M7" s="959"/>
      <c r="N7" s="959"/>
      <c r="O7" s="447">
        <v>17</v>
      </c>
      <c r="P7" s="404">
        <v>23</v>
      </c>
      <c r="Q7" s="11">
        <v>17</v>
      </c>
      <c r="R7" s="12">
        <v>17</v>
      </c>
      <c r="S7" s="405">
        <v>15</v>
      </c>
      <c r="T7" s="58">
        <v>14</v>
      </c>
      <c r="U7" s="446"/>
      <c r="Z7" s="59"/>
    </row>
    <row r="8" spans="1:27" s="2" customFormat="1" ht="14.1" customHeight="1" thickBot="1" x14ac:dyDescent="0.35">
      <c r="A8" s="31">
        <v>1</v>
      </c>
      <c r="B8" s="4">
        <f>A8+1</f>
        <v>2</v>
      </c>
      <c r="C8" s="35">
        <f t="shared" ref="C8:R8" si="0">B8+1</f>
        <v>3</v>
      </c>
      <c r="D8" s="35">
        <f t="shared" si="0"/>
        <v>4</v>
      </c>
      <c r="E8" s="35">
        <f t="shared" si="0"/>
        <v>5</v>
      </c>
      <c r="F8" s="403">
        <f t="shared" si="0"/>
        <v>6</v>
      </c>
      <c r="G8" s="36">
        <f t="shared" si="0"/>
        <v>7</v>
      </c>
      <c r="H8" s="36">
        <f t="shared" si="0"/>
        <v>8</v>
      </c>
      <c r="I8" s="8">
        <f t="shared" si="0"/>
        <v>9</v>
      </c>
      <c r="J8" s="35">
        <f t="shared" si="0"/>
        <v>10</v>
      </c>
      <c r="K8" s="35">
        <f t="shared" si="0"/>
        <v>11</v>
      </c>
      <c r="L8" s="35">
        <f t="shared" si="0"/>
        <v>12</v>
      </c>
      <c r="M8" s="403"/>
      <c r="N8" s="403">
        <f>L8+1</f>
        <v>13</v>
      </c>
      <c r="O8" s="6">
        <f>N8+1</f>
        <v>14</v>
      </c>
      <c r="P8" s="5">
        <f t="shared" si="0"/>
        <v>15</v>
      </c>
      <c r="Q8" s="8">
        <f t="shared" si="0"/>
        <v>16</v>
      </c>
      <c r="R8" s="403">
        <f t="shared" si="0"/>
        <v>17</v>
      </c>
      <c r="S8" s="6">
        <f>P8+1</f>
        <v>16</v>
      </c>
      <c r="T8" s="5">
        <f t="shared" ref="T8" si="1">S8+1</f>
        <v>17</v>
      </c>
      <c r="U8" s="448"/>
      <c r="Z8" s="60"/>
    </row>
    <row r="9" spans="1:27" ht="32.25" customHeight="1" thickBot="1" x14ac:dyDescent="0.35">
      <c r="A9" s="965" t="s">
        <v>157</v>
      </c>
      <c r="B9" s="966"/>
      <c r="C9" s="966"/>
      <c r="D9" s="966"/>
      <c r="E9" s="966"/>
      <c r="F9" s="966"/>
      <c r="G9" s="966"/>
      <c r="H9" s="966"/>
      <c r="I9" s="966"/>
      <c r="J9" s="966"/>
      <c r="K9" s="966"/>
      <c r="L9" s="966"/>
      <c r="M9" s="966"/>
      <c r="N9" s="966"/>
      <c r="O9" s="966"/>
      <c r="P9" s="966"/>
      <c r="Q9" s="966"/>
      <c r="R9" s="966"/>
      <c r="S9" s="966"/>
      <c r="T9" s="967"/>
      <c r="U9" s="993"/>
      <c r="V9" s="994" t="s">
        <v>158</v>
      </c>
      <c r="W9" s="995"/>
      <c r="X9" s="995"/>
      <c r="Y9" s="996"/>
      <c r="AA9" s="7"/>
    </row>
    <row r="10" spans="1:27" ht="16.5" customHeight="1" thickBot="1" x14ac:dyDescent="0.35">
      <c r="A10" s="997" t="s">
        <v>159</v>
      </c>
      <c r="B10" s="998"/>
      <c r="C10" s="998"/>
      <c r="D10" s="998"/>
      <c r="E10" s="998"/>
      <c r="F10" s="998"/>
      <c r="G10" s="998"/>
      <c r="H10" s="998"/>
      <c r="I10" s="998"/>
      <c r="J10" s="998"/>
      <c r="K10" s="998"/>
      <c r="L10" s="998"/>
      <c r="M10" s="998"/>
      <c r="N10" s="998"/>
      <c r="O10" s="998"/>
      <c r="P10" s="998"/>
      <c r="Q10" s="998"/>
      <c r="R10" s="998"/>
      <c r="S10" s="998"/>
      <c r="T10" s="999"/>
      <c r="U10" s="993"/>
      <c r="V10" s="449">
        <v>1</v>
      </c>
      <c r="W10" s="450">
        <v>2</v>
      </c>
      <c r="X10" s="450">
        <v>3</v>
      </c>
      <c r="Y10" s="451">
        <v>4</v>
      </c>
      <c r="AA10" s="7"/>
    </row>
    <row r="11" spans="1:27" ht="16.95" customHeight="1" thickBot="1" x14ac:dyDescent="0.35">
      <c r="A11" s="452">
        <v>1</v>
      </c>
      <c r="B11" s="453" t="s">
        <v>160</v>
      </c>
      <c r="C11" s="454"/>
      <c r="D11" s="454"/>
      <c r="E11" s="454"/>
      <c r="F11" s="455"/>
      <c r="G11" s="456"/>
      <c r="H11" s="457">
        <f t="shared" ref="H11:H16" si="2">I11+N11</f>
        <v>140</v>
      </c>
      <c r="I11" s="458">
        <f>SUM(J11:L11)</f>
        <v>140</v>
      </c>
      <c r="J11" s="459"/>
      <c r="K11" s="459"/>
      <c r="L11" s="460">
        <v>140</v>
      </c>
      <c r="M11" s="461"/>
      <c r="N11" s="462"/>
      <c r="O11" s="463">
        <v>2</v>
      </c>
      <c r="P11" s="464">
        <v>2</v>
      </c>
      <c r="Q11" s="463">
        <v>2</v>
      </c>
      <c r="R11" s="465">
        <v>1.5</v>
      </c>
      <c r="S11" s="466"/>
      <c r="T11" s="467"/>
      <c r="U11" s="468"/>
      <c r="V11" s="469">
        <f>O11*$O$7</f>
        <v>34</v>
      </c>
      <c r="W11" s="470">
        <f>P11*$P$7</f>
        <v>46</v>
      </c>
      <c r="X11" s="470">
        <f>Q11*$Q$7</f>
        <v>34</v>
      </c>
      <c r="Y11" s="471">
        <v>26</v>
      </c>
      <c r="Z11" s="61">
        <f>SUM(V11:Y11)</f>
        <v>140</v>
      </c>
      <c r="AA11" s="472"/>
    </row>
    <row r="12" spans="1:27" ht="16.95" customHeight="1" thickBot="1" x14ac:dyDescent="0.35">
      <c r="A12" s="473">
        <v>2</v>
      </c>
      <c r="B12" s="474" t="s">
        <v>161</v>
      </c>
      <c r="C12" s="454"/>
      <c r="D12" s="475"/>
      <c r="E12" s="475"/>
      <c r="F12" s="476"/>
      <c r="G12" s="477"/>
      <c r="H12" s="478">
        <f t="shared" si="2"/>
        <v>140</v>
      </c>
      <c r="I12" s="458">
        <f t="shared" ref="I12:I24" si="3">SUM(J12:L12)</f>
        <v>140</v>
      </c>
      <c r="J12" s="479">
        <v>26</v>
      </c>
      <c r="K12" s="479"/>
      <c r="L12" s="480">
        <v>114</v>
      </c>
      <c r="M12" s="481"/>
      <c r="N12" s="482"/>
      <c r="O12" s="463">
        <v>2</v>
      </c>
      <c r="P12" s="464">
        <v>2</v>
      </c>
      <c r="Q12" s="463">
        <v>2</v>
      </c>
      <c r="R12" s="465">
        <v>1.5</v>
      </c>
      <c r="S12" s="483"/>
      <c r="T12" s="484"/>
      <c r="U12" s="468"/>
      <c r="V12" s="469">
        <f t="shared" ref="V12:V24" si="4">O12*$O$7</f>
        <v>34</v>
      </c>
      <c r="W12" s="470">
        <f t="shared" ref="W12:W24" si="5">P12*$P$7</f>
        <v>46</v>
      </c>
      <c r="X12" s="470">
        <f t="shared" ref="X12:X20" si="6">Q12*$Q$7</f>
        <v>34</v>
      </c>
      <c r="Y12" s="471">
        <v>26</v>
      </c>
      <c r="Z12" s="61">
        <f>SUM(V12:Y12)</f>
        <v>140</v>
      </c>
      <c r="AA12" s="472"/>
    </row>
    <row r="13" spans="1:27" ht="16.95" customHeight="1" thickBot="1" x14ac:dyDescent="0.35">
      <c r="A13" s="473">
        <v>3</v>
      </c>
      <c r="B13" s="474" t="s">
        <v>162</v>
      </c>
      <c r="C13" s="475"/>
      <c r="D13" s="475"/>
      <c r="E13" s="475"/>
      <c r="F13" s="476"/>
      <c r="G13" s="477"/>
      <c r="H13" s="478">
        <f t="shared" si="2"/>
        <v>70</v>
      </c>
      <c r="I13" s="458">
        <f t="shared" si="3"/>
        <v>70</v>
      </c>
      <c r="J13" s="479">
        <v>12</v>
      </c>
      <c r="K13" s="479"/>
      <c r="L13" s="480">
        <v>58</v>
      </c>
      <c r="M13" s="481"/>
      <c r="N13" s="482"/>
      <c r="O13" s="463">
        <v>2</v>
      </c>
      <c r="P13" s="464">
        <v>1.5</v>
      </c>
      <c r="Q13" s="485"/>
      <c r="R13" s="486"/>
      <c r="S13" s="483"/>
      <c r="T13" s="484"/>
      <c r="U13" s="468"/>
      <c r="V13" s="469">
        <f t="shared" si="4"/>
        <v>34</v>
      </c>
      <c r="W13" s="487">
        <v>36</v>
      </c>
      <c r="X13" s="470">
        <f t="shared" si="6"/>
        <v>0</v>
      </c>
      <c r="Y13" s="488">
        <f t="shared" ref="Y13:Y24" si="7">R13*$R$7</f>
        <v>0</v>
      </c>
      <c r="Z13" s="61">
        <f t="shared" ref="Z13:Z24" si="8">SUM(V13:Y13)</f>
        <v>70</v>
      </c>
      <c r="AA13" s="472"/>
    </row>
    <row r="14" spans="1:27" ht="16.95" customHeight="1" thickBot="1" x14ac:dyDescent="0.35">
      <c r="A14" s="473">
        <v>4</v>
      </c>
      <c r="B14" s="489" t="s">
        <v>163</v>
      </c>
      <c r="C14" s="454"/>
      <c r="D14" s="475">
        <v>3.4</v>
      </c>
      <c r="E14" s="475"/>
      <c r="F14" s="476"/>
      <c r="G14" s="477"/>
      <c r="H14" s="478">
        <f t="shared" si="2"/>
        <v>140</v>
      </c>
      <c r="I14" s="458">
        <f t="shared" si="3"/>
        <v>140</v>
      </c>
      <c r="J14" s="479"/>
      <c r="K14" s="479"/>
      <c r="L14" s="480">
        <v>140</v>
      </c>
      <c r="M14" s="481"/>
      <c r="N14" s="482"/>
      <c r="O14" s="463">
        <v>2</v>
      </c>
      <c r="P14" s="464">
        <v>2</v>
      </c>
      <c r="Q14" s="463">
        <v>2</v>
      </c>
      <c r="R14" s="465">
        <v>1.5</v>
      </c>
      <c r="S14" s="483"/>
      <c r="T14" s="484"/>
      <c r="U14" s="468"/>
      <c r="V14" s="469">
        <f t="shared" si="4"/>
        <v>34</v>
      </c>
      <c r="W14" s="470">
        <f t="shared" si="5"/>
        <v>46</v>
      </c>
      <c r="X14" s="470">
        <f t="shared" si="6"/>
        <v>34</v>
      </c>
      <c r="Y14" s="471">
        <v>26</v>
      </c>
      <c r="Z14" s="61">
        <f t="shared" si="8"/>
        <v>140</v>
      </c>
      <c r="AA14" s="472"/>
    </row>
    <row r="15" spans="1:27" ht="16.95" customHeight="1" thickBot="1" x14ac:dyDescent="0.35">
      <c r="A15" s="473">
        <v>5</v>
      </c>
      <c r="B15" s="474" t="s">
        <v>164</v>
      </c>
      <c r="C15" s="454"/>
      <c r="D15" s="475"/>
      <c r="E15" s="475"/>
      <c r="F15" s="476"/>
      <c r="G15" s="477"/>
      <c r="H15" s="478">
        <f t="shared" si="2"/>
        <v>105</v>
      </c>
      <c r="I15" s="458">
        <f t="shared" si="3"/>
        <v>105</v>
      </c>
      <c r="J15" s="479">
        <v>68</v>
      </c>
      <c r="K15" s="479"/>
      <c r="L15" s="480">
        <v>37</v>
      </c>
      <c r="M15" s="481"/>
      <c r="N15" s="482"/>
      <c r="O15" s="485">
        <v>1</v>
      </c>
      <c r="P15" s="486">
        <v>1.5</v>
      </c>
      <c r="Q15" s="485">
        <v>1.5</v>
      </c>
      <c r="R15" s="490">
        <v>1.5</v>
      </c>
      <c r="S15" s="483"/>
      <c r="T15" s="484"/>
      <c r="U15" s="468"/>
      <c r="V15" s="469">
        <f t="shared" si="4"/>
        <v>17</v>
      </c>
      <c r="W15" s="487">
        <v>36</v>
      </c>
      <c r="X15" s="487">
        <v>26</v>
      </c>
      <c r="Y15" s="471">
        <v>26</v>
      </c>
      <c r="Z15" s="61">
        <f t="shared" si="8"/>
        <v>105</v>
      </c>
      <c r="AA15" s="472"/>
    </row>
    <row r="16" spans="1:27" ht="16.95" customHeight="1" thickBot="1" x14ac:dyDescent="0.35">
      <c r="A16" s="473">
        <v>6</v>
      </c>
      <c r="B16" s="474" t="s">
        <v>165</v>
      </c>
      <c r="C16" s="475"/>
      <c r="D16" s="475"/>
      <c r="E16" s="475"/>
      <c r="F16" s="476"/>
      <c r="G16" s="477"/>
      <c r="H16" s="478">
        <f t="shared" si="2"/>
        <v>70</v>
      </c>
      <c r="I16" s="458">
        <f t="shared" si="3"/>
        <v>70</v>
      </c>
      <c r="J16" s="479">
        <v>42</v>
      </c>
      <c r="K16" s="479"/>
      <c r="L16" s="480">
        <v>28</v>
      </c>
      <c r="M16" s="481"/>
      <c r="N16" s="482"/>
      <c r="O16" s="463">
        <v>2</v>
      </c>
      <c r="P16" s="464">
        <v>1.5</v>
      </c>
      <c r="Q16" s="485"/>
      <c r="R16" s="486"/>
      <c r="S16" s="483"/>
      <c r="T16" s="484"/>
      <c r="U16" s="468"/>
      <c r="V16" s="469">
        <f t="shared" si="4"/>
        <v>34</v>
      </c>
      <c r="W16" s="487">
        <v>36</v>
      </c>
      <c r="X16" s="470">
        <f t="shared" si="6"/>
        <v>0</v>
      </c>
      <c r="Y16" s="488">
        <f t="shared" si="7"/>
        <v>0</v>
      </c>
      <c r="Z16" s="61">
        <f t="shared" si="8"/>
        <v>70</v>
      </c>
      <c r="AA16" s="472"/>
    </row>
    <row r="17" spans="1:46" ht="16.95" customHeight="1" thickBot="1" x14ac:dyDescent="0.35">
      <c r="A17" s="473">
        <v>7</v>
      </c>
      <c r="B17" s="474" t="s">
        <v>166</v>
      </c>
      <c r="C17" s="475"/>
      <c r="D17" s="475"/>
      <c r="E17" s="475"/>
      <c r="F17" s="476"/>
      <c r="G17" s="477"/>
      <c r="H17" s="478">
        <v>70</v>
      </c>
      <c r="I17" s="458">
        <f t="shared" si="3"/>
        <v>70</v>
      </c>
      <c r="J17" s="479">
        <v>42</v>
      </c>
      <c r="K17" s="479"/>
      <c r="L17" s="480">
        <v>28</v>
      </c>
      <c r="M17" s="481"/>
      <c r="N17" s="482"/>
      <c r="O17" s="463">
        <v>2</v>
      </c>
      <c r="P17" s="464">
        <v>1.5</v>
      </c>
      <c r="Q17" s="485"/>
      <c r="R17" s="486"/>
      <c r="S17" s="483"/>
      <c r="T17" s="484"/>
      <c r="U17" s="468"/>
      <c r="V17" s="469">
        <f t="shared" si="4"/>
        <v>34</v>
      </c>
      <c r="W17" s="487">
        <v>36</v>
      </c>
      <c r="X17" s="470">
        <f t="shared" si="6"/>
        <v>0</v>
      </c>
      <c r="Y17" s="488">
        <f t="shared" si="7"/>
        <v>0</v>
      </c>
      <c r="Z17" s="61">
        <f t="shared" si="8"/>
        <v>70</v>
      </c>
      <c r="AA17" s="472"/>
    </row>
    <row r="18" spans="1:46" ht="16.95" customHeight="1" thickBot="1" x14ac:dyDescent="0.35">
      <c r="A18" s="473">
        <v>8</v>
      </c>
      <c r="B18" s="474" t="s">
        <v>167</v>
      </c>
      <c r="C18" s="454"/>
      <c r="D18" s="475"/>
      <c r="E18" s="475"/>
      <c r="F18" s="476"/>
      <c r="G18" s="477"/>
      <c r="H18" s="478">
        <f t="shared" ref="H18:H24" si="9">I18+N18</f>
        <v>210</v>
      </c>
      <c r="I18" s="458">
        <f t="shared" si="3"/>
        <v>210</v>
      </c>
      <c r="J18" s="479">
        <v>90</v>
      </c>
      <c r="K18" s="479"/>
      <c r="L18" s="480">
        <v>120</v>
      </c>
      <c r="M18" s="481"/>
      <c r="N18" s="482"/>
      <c r="O18" s="485">
        <v>3</v>
      </c>
      <c r="P18" s="486">
        <v>3</v>
      </c>
      <c r="Q18" s="485">
        <v>2</v>
      </c>
      <c r="R18" s="486">
        <v>3</v>
      </c>
      <c r="S18" s="483"/>
      <c r="T18" s="484"/>
      <c r="U18" s="468"/>
      <c r="V18" s="469">
        <f t="shared" si="4"/>
        <v>51</v>
      </c>
      <c r="W18" s="470">
        <f t="shared" si="5"/>
        <v>69</v>
      </c>
      <c r="X18" s="487">
        <v>39</v>
      </c>
      <c r="Y18" s="488">
        <f t="shared" si="7"/>
        <v>51</v>
      </c>
      <c r="Z18" s="61">
        <f t="shared" si="8"/>
        <v>210</v>
      </c>
      <c r="AA18" s="472"/>
    </row>
    <row r="19" spans="1:46" ht="16.95" customHeight="1" thickBot="1" x14ac:dyDescent="0.35">
      <c r="A19" s="473">
        <v>9</v>
      </c>
      <c r="B19" s="474" t="s">
        <v>168</v>
      </c>
      <c r="C19" s="475"/>
      <c r="D19" s="475"/>
      <c r="E19" s="475"/>
      <c r="F19" s="476"/>
      <c r="G19" s="477"/>
      <c r="H19" s="478">
        <f t="shared" si="9"/>
        <v>140</v>
      </c>
      <c r="I19" s="458">
        <f t="shared" si="3"/>
        <v>140</v>
      </c>
      <c r="J19" s="479">
        <v>122</v>
      </c>
      <c r="K19" s="479"/>
      <c r="L19" s="480">
        <v>18</v>
      </c>
      <c r="M19" s="481"/>
      <c r="N19" s="482"/>
      <c r="O19" s="463">
        <v>2</v>
      </c>
      <c r="P19" s="464">
        <v>2</v>
      </c>
      <c r="Q19" s="463">
        <v>1.5</v>
      </c>
      <c r="R19" s="465">
        <v>2</v>
      </c>
      <c r="S19" s="483"/>
      <c r="T19" s="484"/>
      <c r="U19" s="468"/>
      <c r="V19" s="469">
        <f t="shared" si="4"/>
        <v>34</v>
      </c>
      <c r="W19" s="470">
        <f t="shared" si="5"/>
        <v>46</v>
      </c>
      <c r="X19" s="487">
        <v>26</v>
      </c>
      <c r="Y19" s="488">
        <f t="shared" si="7"/>
        <v>34</v>
      </c>
      <c r="Z19" s="61">
        <f t="shared" si="8"/>
        <v>140</v>
      </c>
      <c r="AA19" s="472"/>
    </row>
    <row r="20" spans="1:46" ht="16.95" customHeight="1" thickBot="1" x14ac:dyDescent="0.35">
      <c r="A20" s="473">
        <v>10</v>
      </c>
      <c r="B20" s="474" t="s">
        <v>169</v>
      </c>
      <c r="C20" s="475"/>
      <c r="D20" s="475"/>
      <c r="E20" s="475"/>
      <c r="F20" s="476"/>
      <c r="G20" s="477"/>
      <c r="H20" s="478">
        <f t="shared" si="9"/>
        <v>88</v>
      </c>
      <c r="I20" s="458">
        <f t="shared" si="3"/>
        <v>88</v>
      </c>
      <c r="J20" s="479">
        <v>70</v>
      </c>
      <c r="K20" s="479"/>
      <c r="L20" s="480">
        <v>18</v>
      </c>
      <c r="M20" s="481"/>
      <c r="N20" s="482"/>
      <c r="O20" s="485">
        <v>2.5</v>
      </c>
      <c r="P20" s="486">
        <v>2</v>
      </c>
      <c r="Q20" s="485"/>
      <c r="R20" s="486"/>
      <c r="S20" s="483"/>
      <c r="T20" s="484"/>
      <c r="U20" s="468"/>
      <c r="V20" s="491">
        <v>42</v>
      </c>
      <c r="W20" s="470">
        <f t="shared" si="5"/>
        <v>46</v>
      </c>
      <c r="X20" s="470">
        <f t="shared" si="6"/>
        <v>0</v>
      </c>
      <c r="Y20" s="488">
        <f t="shared" si="7"/>
        <v>0</v>
      </c>
      <c r="Z20" s="61">
        <f t="shared" si="8"/>
        <v>88</v>
      </c>
      <c r="AA20" s="472"/>
    </row>
    <row r="21" spans="1:46" ht="16.95" customHeight="1" thickBot="1" x14ac:dyDescent="0.35">
      <c r="A21" s="473">
        <v>11</v>
      </c>
      <c r="B21" s="474" t="s">
        <v>170</v>
      </c>
      <c r="C21" s="475"/>
      <c r="D21" s="475"/>
      <c r="E21" s="475"/>
      <c r="F21" s="476"/>
      <c r="G21" s="477"/>
      <c r="H21" s="478">
        <f t="shared" si="9"/>
        <v>245</v>
      </c>
      <c r="I21" s="458">
        <f t="shared" si="3"/>
        <v>245</v>
      </c>
      <c r="J21" s="479">
        <v>223</v>
      </c>
      <c r="K21" s="479">
        <v>22</v>
      </c>
      <c r="L21" s="480"/>
      <c r="M21" s="481"/>
      <c r="N21" s="482"/>
      <c r="O21" s="485">
        <v>3</v>
      </c>
      <c r="P21" s="486">
        <v>4</v>
      </c>
      <c r="Q21" s="485">
        <v>3</v>
      </c>
      <c r="R21" s="486">
        <v>3</v>
      </c>
      <c r="S21" s="483"/>
      <c r="T21" s="484"/>
      <c r="U21" s="468"/>
      <c r="V21" s="469">
        <f t="shared" si="4"/>
        <v>51</v>
      </c>
      <c r="W21" s="492">
        <f>92-17</f>
        <v>75</v>
      </c>
      <c r="X21" s="492">
        <f>51+17</f>
        <v>68</v>
      </c>
      <c r="Y21" s="488">
        <f t="shared" si="7"/>
        <v>51</v>
      </c>
      <c r="Z21" s="61">
        <f t="shared" si="8"/>
        <v>245</v>
      </c>
      <c r="AA21" s="472"/>
    </row>
    <row r="22" spans="1:46" ht="16.95" customHeight="1" thickBot="1" x14ac:dyDescent="0.35">
      <c r="A22" s="473">
        <v>12</v>
      </c>
      <c r="B22" s="474" t="s">
        <v>171</v>
      </c>
      <c r="C22" s="475"/>
      <c r="D22" s="475"/>
      <c r="E22" s="475"/>
      <c r="F22" s="476"/>
      <c r="G22" s="477"/>
      <c r="H22" s="478">
        <f t="shared" si="9"/>
        <v>122</v>
      </c>
      <c r="I22" s="458">
        <f t="shared" si="3"/>
        <v>122</v>
      </c>
      <c r="J22" s="479">
        <v>64</v>
      </c>
      <c r="K22" s="479">
        <v>8</v>
      </c>
      <c r="L22" s="480">
        <v>50</v>
      </c>
      <c r="M22" s="481"/>
      <c r="N22" s="482"/>
      <c r="O22" s="485">
        <v>2</v>
      </c>
      <c r="P22" s="486">
        <v>2</v>
      </c>
      <c r="Q22" s="463">
        <v>2.5</v>
      </c>
      <c r="R22" s="465"/>
      <c r="S22" s="483"/>
      <c r="T22" s="484"/>
      <c r="U22" s="468"/>
      <c r="V22" s="469">
        <f t="shared" si="4"/>
        <v>34</v>
      </c>
      <c r="W22" s="470">
        <f t="shared" si="5"/>
        <v>46</v>
      </c>
      <c r="X22" s="487">
        <v>42</v>
      </c>
      <c r="Y22" s="488">
        <f t="shared" si="7"/>
        <v>0</v>
      </c>
      <c r="Z22" s="61">
        <f t="shared" si="8"/>
        <v>122</v>
      </c>
      <c r="AA22" s="472"/>
    </row>
    <row r="23" spans="1:46" ht="16.95" customHeight="1" thickBot="1" x14ac:dyDescent="0.35">
      <c r="A23" s="473">
        <v>13</v>
      </c>
      <c r="B23" s="474" t="s">
        <v>172</v>
      </c>
      <c r="C23" s="475"/>
      <c r="D23" s="475"/>
      <c r="E23" s="475"/>
      <c r="F23" s="476"/>
      <c r="G23" s="477"/>
      <c r="H23" s="478">
        <f t="shared" si="9"/>
        <v>105</v>
      </c>
      <c r="I23" s="458">
        <f t="shared" si="3"/>
        <v>105</v>
      </c>
      <c r="J23" s="479">
        <v>87</v>
      </c>
      <c r="K23" s="479"/>
      <c r="L23" s="480">
        <v>18</v>
      </c>
      <c r="M23" s="481"/>
      <c r="N23" s="482"/>
      <c r="O23" s="485">
        <v>2</v>
      </c>
      <c r="P23" s="486">
        <v>2</v>
      </c>
      <c r="Q23" s="485">
        <v>1.5</v>
      </c>
      <c r="R23" s="490"/>
      <c r="S23" s="483"/>
      <c r="T23" s="484"/>
      <c r="U23" s="468"/>
      <c r="V23" s="469">
        <f t="shared" si="4"/>
        <v>34</v>
      </c>
      <c r="W23" s="470">
        <f t="shared" si="5"/>
        <v>46</v>
      </c>
      <c r="X23" s="487">
        <v>25</v>
      </c>
      <c r="Y23" s="488">
        <f t="shared" si="7"/>
        <v>0</v>
      </c>
      <c r="Z23" s="61">
        <f t="shared" si="8"/>
        <v>105</v>
      </c>
      <c r="AA23" s="472"/>
      <c r="AB23" s="7"/>
      <c r="AC23" s="7"/>
      <c r="AD23" s="7"/>
      <c r="AE23" s="7"/>
      <c r="AF23" s="7"/>
      <c r="AG23" s="7"/>
      <c r="AH23" s="7"/>
      <c r="AI23" s="7"/>
    </row>
    <row r="24" spans="1:46" ht="19.95" customHeight="1" thickBot="1" x14ac:dyDescent="0.35">
      <c r="A24" s="493">
        <v>14</v>
      </c>
      <c r="B24" s="494" t="s">
        <v>173</v>
      </c>
      <c r="C24" s="495"/>
      <c r="D24" s="495">
        <v>3.4</v>
      </c>
      <c r="E24" s="495"/>
      <c r="F24" s="496"/>
      <c r="G24" s="497"/>
      <c r="H24" s="498">
        <f t="shared" si="9"/>
        <v>210</v>
      </c>
      <c r="I24" s="499">
        <f t="shared" si="3"/>
        <v>210</v>
      </c>
      <c r="J24" s="500">
        <v>14</v>
      </c>
      <c r="K24" s="500"/>
      <c r="L24" s="501">
        <v>196</v>
      </c>
      <c r="M24" s="502"/>
      <c r="N24" s="503"/>
      <c r="O24" s="504">
        <v>3</v>
      </c>
      <c r="P24" s="505">
        <v>3</v>
      </c>
      <c r="Q24" s="504">
        <v>2</v>
      </c>
      <c r="R24" s="505">
        <v>3</v>
      </c>
      <c r="S24" s="499"/>
      <c r="T24" s="506"/>
      <c r="U24" s="468"/>
      <c r="V24" s="469">
        <f t="shared" si="4"/>
        <v>51</v>
      </c>
      <c r="W24" s="470">
        <f t="shared" si="5"/>
        <v>69</v>
      </c>
      <c r="X24" s="487">
        <v>39</v>
      </c>
      <c r="Y24" s="488">
        <f t="shared" si="7"/>
        <v>51</v>
      </c>
      <c r="Z24" s="61">
        <f t="shared" si="8"/>
        <v>210</v>
      </c>
      <c r="AA24" s="472"/>
      <c r="AB24" s="7"/>
      <c r="AC24" s="7"/>
      <c r="AD24" s="7"/>
      <c r="AE24" s="7"/>
      <c r="AF24" s="7"/>
      <c r="AG24" s="7"/>
      <c r="AH24" s="7"/>
      <c r="AI24" s="7"/>
    </row>
    <row r="25" spans="1:46" s="523" customFormat="1" ht="16.2" thickBot="1" x14ac:dyDescent="0.35">
      <c r="A25" s="507"/>
      <c r="B25" s="508" t="s">
        <v>49</v>
      </c>
      <c r="C25" s="509"/>
      <c r="D25" s="509"/>
      <c r="E25" s="509"/>
      <c r="F25" s="510"/>
      <c r="G25" s="511"/>
      <c r="H25" s="511">
        <f t="shared" ref="H25:N25" si="10">SUM(H11:H24)</f>
        <v>1855</v>
      </c>
      <c r="I25" s="512">
        <f t="shared" si="10"/>
        <v>1855</v>
      </c>
      <c r="J25" s="509">
        <f t="shared" si="10"/>
        <v>860</v>
      </c>
      <c r="K25" s="509">
        <f t="shared" si="10"/>
        <v>30</v>
      </c>
      <c r="L25" s="510">
        <f t="shared" si="10"/>
        <v>965</v>
      </c>
      <c r="M25" s="513"/>
      <c r="N25" s="514">
        <f t="shared" si="10"/>
        <v>0</v>
      </c>
      <c r="O25" s="515">
        <f>SUM(O11:O24)</f>
        <v>30.5</v>
      </c>
      <c r="P25" s="512">
        <f t="shared" ref="P25:R25" si="11">SUM(P11:P24)</f>
        <v>30</v>
      </c>
      <c r="Q25" s="515">
        <f t="shared" si="11"/>
        <v>20</v>
      </c>
      <c r="R25" s="512">
        <f t="shared" si="11"/>
        <v>17</v>
      </c>
      <c r="S25" s="515"/>
      <c r="T25" s="516"/>
      <c r="U25" s="517"/>
      <c r="V25" s="518"/>
      <c r="W25" s="519"/>
      <c r="X25" s="519"/>
      <c r="Y25" s="520"/>
      <c r="Z25" s="61"/>
      <c r="AA25" s="521"/>
      <c r="AB25" s="522"/>
      <c r="AC25" s="522"/>
      <c r="AD25" s="522"/>
      <c r="AE25" s="522"/>
      <c r="AF25" s="522"/>
      <c r="AG25" s="522"/>
      <c r="AH25" s="522"/>
      <c r="AI25" s="522"/>
    </row>
    <row r="26" spans="1:46" ht="16.5" customHeight="1" thickBot="1" x14ac:dyDescent="0.35">
      <c r="A26" s="962" t="s">
        <v>174</v>
      </c>
      <c r="B26" s="963"/>
      <c r="C26" s="963"/>
      <c r="D26" s="963"/>
      <c r="E26" s="963"/>
      <c r="F26" s="963"/>
      <c r="G26" s="963"/>
      <c r="H26" s="963"/>
      <c r="I26" s="963"/>
      <c r="J26" s="963"/>
      <c r="K26" s="963"/>
      <c r="L26" s="963"/>
      <c r="M26" s="963"/>
      <c r="N26" s="963"/>
      <c r="O26" s="963"/>
      <c r="P26" s="963"/>
      <c r="Q26" s="963"/>
      <c r="R26" s="963"/>
      <c r="S26" s="963"/>
      <c r="T26" s="964"/>
      <c r="U26" s="468"/>
      <c r="V26" s="524"/>
      <c r="W26" s="525"/>
      <c r="X26" s="525"/>
      <c r="Y26" s="526"/>
      <c r="AA26" s="472"/>
      <c r="AB26" s="7"/>
      <c r="AC26" s="7"/>
      <c r="AD26" s="7"/>
      <c r="AE26" s="7"/>
      <c r="AF26" s="7"/>
      <c r="AG26" s="7"/>
      <c r="AH26" s="7"/>
      <c r="AI26" s="7"/>
    </row>
    <row r="27" spans="1:46" ht="16.2" thickBot="1" x14ac:dyDescent="0.35">
      <c r="A27" s="452">
        <v>15</v>
      </c>
      <c r="B27" s="527" t="s">
        <v>175</v>
      </c>
      <c r="C27" s="528">
        <v>4</v>
      </c>
      <c r="D27" s="528">
        <v>3</v>
      </c>
      <c r="E27" s="528"/>
      <c r="F27" s="529"/>
      <c r="G27" s="530"/>
      <c r="H27" s="457">
        <f>I27+N27</f>
        <v>105</v>
      </c>
      <c r="I27" s="458">
        <f t="shared" ref="I27:I28" si="12">SUM(J27:L27)</f>
        <v>105</v>
      </c>
      <c r="J27" s="459">
        <v>35</v>
      </c>
      <c r="K27" s="459"/>
      <c r="L27" s="460">
        <v>70</v>
      </c>
      <c r="M27" s="531"/>
      <c r="N27" s="532"/>
      <c r="O27" s="463">
        <v>1</v>
      </c>
      <c r="P27" s="464">
        <v>1.5</v>
      </c>
      <c r="Q27" s="463">
        <v>1</v>
      </c>
      <c r="R27" s="464">
        <v>2</v>
      </c>
      <c r="S27" s="533"/>
      <c r="T27" s="534"/>
      <c r="U27" s="468"/>
      <c r="V27" s="469">
        <f t="shared" ref="V27:V28" si="13">O27*$O$7</f>
        <v>17</v>
      </c>
      <c r="W27" s="487">
        <f>37-9</f>
        <v>28</v>
      </c>
      <c r="X27" s="492">
        <f>17+9</f>
        <v>26</v>
      </c>
      <c r="Y27" s="488">
        <f t="shared" ref="Y27" si="14">R27*$R$7</f>
        <v>34</v>
      </c>
      <c r="Z27" s="61">
        <f t="shared" ref="Z27:Z45" si="15">SUM(V27:Y27)</f>
        <v>105</v>
      </c>
      <c r="AA27" s="472"/>
      <c r="AB27" s="7"/>
      <c r="AC27" s="7"/>
      <c r="AD27" s="7"/>
      <c r="AE27" s="7"/>
      <c r="AF27" s="7"/>
      <c r="AG27" s="7"/>
      <c r="AH27" s="7"/>
      <c r="AI27" s="7"/>
    </row>
    <row r="28" spans="1:46" s="551" customFormat="1" ht="16.2" thickBot="1" x14ac:dyDescent="0.35">
      <c r="A28" s="535" t="s">
        <v>176</v>
      </c>
      <c r="B28" s="536" t="s">
        <v>177</v>
      </c>
      <c r="C28" s="72"/>
      <c r="D28" s="72"/>
      <c r="E28" s="72"/>
      <c r="F28" s="537"/>
      <c r="G28" s="538"/>
      <c r="H28" s="539">
        <f>I28+N28</f>
        <v>105</v>
      </c>
      <c r="I28" s="540">
        <f t="shared" si="12"/>
        <v>105</v>
      </c>
      <c r="J28" s="500">
        <v>80</v>
      </c>
      <c r="K28" s="500"/>
      <c r="L28" s="501">
        <v>25</v>
      </c>
      <c r="M28" s="541"/>
      <c r="N28" s="542"/>
      <c r="O28" s="543"/>
      <c r="P28" s="544"/>
      <c r="Q28" s="504">
        <v>2</v>
      </c>
      <c r="R28" s="505">
        <v>4</v>
      </c>
      <c r="S28" s="545"/>
      <c r="T28" s="546"/>
      <c r="U28" s="468"/>
      <c r="V28" s="547">
        <f t="shared" si="13"/>
        <v>0</v>
      </c>
      <c r="W28" s="548">
        <f t="shared" ref="W28" si="16">P28*$P$7</f>
        <v>0</v>
      </c>
      <c r="X28" s="549">
        <v>37</v>
      </c>
      <c r="Y28" s="550">
        <f>R28*$R$7</f>
        <v>68</v>
      </c>
      <c r="Z28" s="61">
        <f t="shared" si="15"/>
        <v>105</v>
      </c>
      <c r="AA28" s="472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</row>
    <row r="29" spans="1:46" s="523" customFormat="1" ht="16.2" thickBot="1" x14ac:dyDescent="0.35">
      <c r="A29" s="552"/>
      <c r="B29" s="553" t="s">
        <v>49</v>
      </c>
      <c r="C29" s="509"/>
      <c r="D29" s="509"/>
      <c r="E29" s="509"/>
      <c r="F29" s="510"/>
      <c r="G29" s="511"/>
      <c r="H29" s="511">
        <f t="shared" ref="H29:R29" si="17">SUM(H27:H28)</f>
        <v>210</v>
      </c>
      <c r="I29" s="515">
        <f t="shared" si="17"/>
        <v>210</v>
      </c>
      <c r="J29" s="509">
        <f t="shared" si="17"/>
        <v>115</v>
      </c>
      <c r="K29" s="509">
        <f t="shared" si="17"/>
        <v>0</v>
      </c>
      <c r="L29" s="554">
        <f t="shared" si="17"/>
        <v>95</v>
      </c>
      <c r="M29" s="554"/>
      <c r="N29" s="511">
        <f t="shared" si="17"/>
        <v>0</v>
      </c>
      <c r="O29" s="515">
        <f t="shared" si="17"/>
        <v>1</v>
      </c>
      <c r="P29" s="512">
        <f t="shared" si="17"/>
        <v>1.5</v>
      </c>
      <c r="Q29" s="515">
        <f t="shared" si="17"/>
        <v>3</v>
      </c>
      <c r="R29" s="514">
        <f t="shared" si="17"/>
        <v>6</v>
      </c>
      <c r="S29" s="512"/>
      <c r="T29" s="516"/>
      <c r="U29" s="517"/>
      <c r="V29" s="518"/>
      <c r="W29" s="519"/>
      <c r="X29" s="519"/>
      <c r="Y29" s="520"/>
      <c r="Z29" s="61">
        <f t="shared" si="15"/>
        <v>0</v>
      </c>
      <c r="AA29" s="521"/>
      <c r="AB29" s="522"/>
      <c r="AC29" s="522"/>
      <c r="AD29" s="522"/>
      <c r="AE29" s="522"/>
      <c r="AF29" s="522"/>
      <c r="AG29" s="522"/>
      <c r="AH29" s="522"/>
      <c r="AI29" s="522"/>
    </row>
    <row r="30" spans="1:46" ht="16.5" customHeight="1" thickBot="1" x14ac:dyDescent="0.35">
      <c r="A30" s="962" t="s">
        <v>183</v>
      </c>
      <c r="B30" s="963"/>
      <c r="C30" s="963"/>
      <c r="D30" s="963"/>
      <c r="E30" s="963"/>
      <c r="F30" s="963"/>
      <c r="G30" s="963"/>
      <c r="H30" s="963"/>
      <c r="I30" s="963"/>
      <c r="J30" s="963"/>
      <c r="K30" s="963"/>
      <c r="L30" s="963"/>
      <c r="M30" s="963"/>
      <c r="N30" s="963"/>
      <c r="O30" s="963"/>
      <c r="P30" s="963"/>
      <c r="Q30" s="963"/>
      <c r="R30" s="963"/>
      <c r="S30" s="963"/>
      <c r="T30" s="964"/>
      <c r="U30" s="468"/>
      <c r="V30" s="524"/>
      <c r="W30" s="525"/>
      <c r="X30" s="525"/>
      <c r="Y30" s="526"/>
      <c r="Z30" s="61">
        <f t="shared" si="15"/>
        <v>0</v>
      </c>
      <c r="AA30" s="472"/>
      <c r="AB30" s="7"/>
      <c r="AC30" s="7"/>
      <c r="AD30" s="7"/>
      <c r="AE30" s="7"/>
      <c r="AF30" s="7"/>
      <c r="AG30" s="7"/>
      <c r="AH30" s="7"/>
      <c r="AI30" s="7"/>
    </row>
    <row r="31" spans="1:46" ht="16.2" thickBot="1" x14ac:dyDescent="0.35">
      <c r="A31" s="750" t="s">
        <v>51</v>
      </c>
      <c r="B31" s="736" t="s">
        <v>206</v>
      </c>
      <c r="C31" s="72">
        <v>3</v>
      </c>
      <c r="D31" s="72"/>
      <c r="E31" s="13"/>
      <c r="F31" s="555"/>
      <c r="G31" s="556"/>
      <c r="H31" s="557">
        <f t="shared" ref="H31:H42" si="18">I31+N31</f>
        <v>44</v>
      </c>
      <c r="I31" s="280">
        <f>SUM(J31:L31)</f>
        <v>44</v>
      </c>
      <c r="J31" s="709">
        <v>14</v>
      </c>
      <c r="K31" s="709"/>
      <c r="L31" s="710">
        <v>30</v>
      </c>
      <c r="M31" s="572">
        <v>30</v>
      </c>
      <c r="N31" s="558"/>
      <c r="O31" s="559"/>
      <c r="P31" s="560"/>
      <c r="Q31" s="763">
        <v>1</v>
      </c>
      <c r="R31" s="72"/>
      <c r="S31" s="561"/>
      <c r="T31" s="534"/>
      <c r="U31" s="468"/>
      <c r="V31" s="469"/>
      <c r="W31" s="470">
        <f t="shared" ref="W31:W33" si="19">P31*$P$7</f>
        <v>0</v>
      </c>
      <c r="X31" s="470">
        <v>44</v>
      </c>
      <c r="Y31" s="488"/>
      <c r="Z31" s="61">
        <f t="shared" si="15"/>
        <v>44</v>
      </c>
      <c r="AA31" s="472"/>
      <c r="AB31" s="7"/>
      <c r="AC31" s="7"/>
      <c r="AD31" s="7"/>
      <c r="AE31" s="7"/>
      <c r="AF31" s="7"/>
      <c r="AG31" s="7"/>
      <c r="AH31" s="7"/>
      <c r="AI31" s="7"/>
    </row>
    <row r="32" spans="1:46" ht="16.2" thickBot="1" x14ac:dyDescent="0.35">
      <c r="A32" s="751" t="s">
        <v>52</v>
      </c>
      <c r="B32" s="737" t="s">
        <v>230</v>
      </c>
      <c r="C32" s="15"/>
      <c r="D32" s="15">
        <v>3</v>
      </c>
      <c r="E32" s="13"/>
      <c r="F32" s="555"/>
      <c r="G32" s="556"/>
      <c r="H32" s="557">
        <f t="shared" si="18"/>
        <v>44</v>
      </c>
      <c r="I32" s="123">
        <f t="shared" ref="I32" si="20">SUM(J32:L32)</f>
        <v>44</v>
      </c>
      <c r="J32" s="714">
        <v>30</v>
      </c>
      <c r="K32" s="714"/>
      <c r="L32" s="715">
        <v>14</v>
      </c>
      <c r="M32" s="572"/>
      <c r="N32" s="562"/>
      <c r="O32" s="563"/>
      <c r="P32" s="564"/>
      <c r="Q32" s="384">
        <v>1</v>
      </c>
      <c r="R32" s="385"/>
      <c r="S32" s="565"/>
      <c r="T32" s="566"/>
      <c r="U32" s="468"/>
      <c r="V32" s="469">
        <f t="shared" ref="V32:V33" si="21">O32*$O$7</f>
        <v>0</v>
      </c>
      <c r="W32" s="470">
        <f t="shared" si="19"/>
        <v>0</v>
      </c>
      <c r="X32" s="470">
        <v>44</v>
      </c>
      <c r="Y32" s="488"/>
      <c r="Z32" s="61">
        <f t="shared" si="15"/>
        <v>44</v>
      </c>
      <c r="AA32" s="472"/>
      <c r="AB32" s="7"/>
      <c r="AC32" s="7"/>
      <c r="AD32" s="7"/>
      <c r="AE32" s="7"/>
      <c r="AF32" s="7"/>
      <c r="AG32" s="7"/>
      <c r="AH32" s="7"/>
      <c r="AI32" s="7"/>
    </row>
    <row r="33" spans="1:35" ht="16.2" thickBot="1" x14ac:dyDescent="0.35">
      <c r="A33" s="751" t="s">
        <v>53</v>
      </c>
      <c r="B33" s="736" t="s">
        <v>211</v>
      </c>
      <c r="C33" s="382"/>
      <c r="D33" s="382">
        <v>3</v>
      </c>
      <c r="E33" s="13"/>
      <c r="F33" s="555"/>
      <c r="G33" s="556"/>
      <c r="H33" s="557">
        <f t="shared" si="18"/>
        <v>30</v>
      </c>
      <c r="I33" s="119">
        <f t="shared" ref="I33:I35" si="22">SUM(J33:L33)</f>
        <v>30</v>
      </c>
      <c r="J33" s="725">
        <v>16</v>
      </c>
      <c r="K33" s="725"/>
      <c r="L33" s="726">
        <v>14</v>
      </c>
      <c r="M33" s="572"/>
      <c r="N33" s="562"/>
      <c r="O33" s="563"/>
      <c r="P33" s="564"/>
      <c r="Q33" s="388">
        <v>1</v>
      </c>
      <c r="R33" s="389"/>
      <c r="S33" s="565"/>
      <c r="T33" s="566"/>
      <c r="U33" s="468"/>
      <c r="V33" s="469">
        <f t="shared" si="21"/>
        <v>0</v>
      </c>
      <c r="W33" s="470">
        <f t="shared" si="19"/>
        <v>0</v>
      </c>
      <c r="X33" s="470">
        <v>30</v>
      </c>
      <c r="Y33" s="488"/>
      <c r="Z33" s="61">
        <f t="shared" si="15"/>
        <v>30</v>
      </c>
      <c r="AA33" s="472"/>
      <c r="AB33" s="7"/>
      <c r="AC33" s="7"/>
      <c r="AD33" s="7"/>
      <c r="AE33" s="7"/>
      <c r="AF33" s="7"/>
      <c r="AG33" s="7"/>
      <c r="AH33" s="7"/>
      <c r="AI33" s="7"/>
    </row>
    <row r="34" spans="1:35" ht="16.2" thickBot="1" x14ac:dyDescent="0.35">
      <c r="A34" s="751" t="s">
        <v>57</v>
      </c>
      <c r="B34" s="736" t="s">
        <v>213</v>
      </c>
      <c r="C34" s="382"/>
      <c r="D34" s="382">
        <v>4</v>
      </c>
      <c r="E34" s="569"/>
      <c r="F34" s="570"/>
      <c r="G34" s="571"/>
      <c r="H34" s="557">
        <f t="shared" si="18"/>
        <v>30</v>
      </c>
      <c r="I34" s="119">
        <f t="shared" si="22"/>
        <v>30</v>
      </c>
      <c r="J34" s="725">
        <v>16</v>
      </c>
      <c r="K34" s="725"/>
      <c r="L34" s="726">
        <v>14</v>
      </c>
      <c r="M34" s="572"/>
      <c r="N34" s="573"/>
      <c r="O34" s="559"/>
      <c r="P34" s="560"/>
      <c r="Q34" s="388"/>
      <c r="R34" s="389">
        <v>1</v>
      </c>
      <c r="S34" s="561"/>
      <c r="T34" s="534"/>
      <c r="U34" s="468"/>
      <c r="V34" s="469">
        <f t="shared" ref="V34:V35" si="23">O34*$O$7</f>
        <v>0</v>
      </c>
      <c r="W34" s="470">
        <f t="shared" ref="W34:W35" si="24">P34*$P$7</f>
        <v>0</v>
      </c>
      <c r="X34" s="470"/>
      <c r="Y34" s="488">
        <v>30</v>
      </c>
      <c r="Z34" s="61">
        <f t="shared" si="15"/>
        <v>30</v>
      </c>
      <c r="AA34" s="472"/>
    </row>
    <row r="35" spans="1:35" ht="16.2" thickBot="1" x14ac:dyDescent="0.35">
      <c r="A35" s="751" t="s">
        <v>232</v>
      </c>
      <c r="B35" s="740" t="s">
        <v>207</v>
      </c>
      <c r="C35" s="379"/>
      <c r="D35" s="379">
        <v>4</v>
      </c>
      <c r="E35" s="15"/>
      <c r="F35" s="16"/>
      <c r="G35" s="571"/>
      <c r="H35" s="567">
        <f t="shared" si="18"/>
        <v>30</v>
      </c>
      <c r="I35" s="123">
        <f t="shared" si="22"/>
        <v>30</v>
      </c>
      <c r="J35" s="718">
        <v>16</v>
      </c>
      <c r="K35" s="718"/>
      <c r="L35" s="719">
        <v>14</v>
      </c>
      <c r="M35" s="572"/>
      <c r="N35" s="574"/>
      <c r="O35" s="563"/>
      <c r="P35" s="564"/>
      <c r="Q35" s="384"/>
      <c r="R35" s="396">
        <v>1</v>
      </c>
      <c r="S35" s="565"/>
      <c r="T35" s="566"/>
      <c r="U35" s="468"/>
      <c r="V35" s="469">
        <f t="shared" si="23"/>
        <v>0</v>
      </c>
      <c r="W35" s="470">
        <f t="shared" si="24"/>
        <v>0</v>
      </c>
      <c r="X35" s="470"/>
      <c r="Y35" s="488">
        <v>30</v>
      </c>
      <c r="Z35" s="61">
        <f t="shared" si="15"/>
        <v>30</v>
      </c>
      <c r="AA35" s="472"/>
    </row>
    <row r="36" spans="1:35" ht="16.2" thickBot="1" x14ac:dyDescent="0.35">
      <c r="A36" s="144" t="s">
        <v>62</v>
      </c>
      <c r="B36" s="703" t="s">
        <v>214</v>
      </c>
      <c r="C36" s="154">
        <v>3</v>
      </c>
      <c r="D36" s="154"/>
      <c r="E36" s="569"/>
      <c r="F36" s="570"/>
      <c r="G36" s="571"/>
      <c r="H36" s="557">
        <f t="shared" si="18"/>
        <v>44</v>
      </c>
      <c r="I36" s="149">
        <f t="shared" ref="I36:I42" si="25">SUM(J36:L36)</f>
        <v>44</v>
      </c>
      <c r="J36" s="249">
        <v>30</v>
      </c>
      <c r="K36" s="249"/>
      <c r="L36" s="250">
        <v>14</v>
      </c>
      <c r="M36" s="777">
        <v>30</v>
      </c>
      <c r="N36" s="573"/>
      <c r="O36" s="559"/>
      <c r="P36" s="560"/>
      <c r="Q36" s="340">
        <v>2</v>
      </c>
      <c r="R36" s="274"/>
      <c r="S36" s="565"/>
      <c r="T36" s="566"/>
      <c r="U36" s="468"/>
      <c r="V36" s="469">
        <f t="shared" ref="V36:V42" si="26">O36*$O$7</f>
        <v>0</v>
      </c>
      <c r="W36" s="470">
        <f t="shared" ref="W36:W42" si="27">P36*$P$7</f>
        <v>0</v>
      </c>
      <c r="X36" s="470">
        <v>44</v>
      </c>
      <c r="Y36" s="488"/>
      <c r="Z36" s="61">
        <f t="shared" ref="Z36:Z42" si="28">SUM(V36:Y36)</f>
        <v>44</v>
      </c>
      <c r="AA36" s="472"/>
    </row>
    <row r="37" spans="1:35" ht="16.2" thickBot="1" x14ac:dyDescent="0.35">
      <c r="A37" s="144" t="s">
        <v>63</v>
      </c>
      <c r="B37" s="703" t="s">
        <v>215</v>
      </c>
      <c r="C37" s="145"/>
      <c r="D37" s="145">
        <v>3</v>
      </c>
      <c r="E37" s="15"/>
      <c r="F37" s="16"/>
      <c r="G37" s="571"/>
      <c r="H37" s="567">
        <f t="shared" si="18"/>
        <v>46</v>
      </c>
      <c r="I37" s="149">
        <f t="shared" si="25"/>
        <v>46</v>
      </c>
      <c r="J37" s="206"/>
      <c r="K37" s="206">
        <v>46</v>
      </c>
      <c r="L37" s="207"/>
      <c r="M37" s="293"/>
      <c r="N37" s="574"/>
      <c r="O37" s="563"/>
      <c r="P37" s="564"/>
      <c r="Q37" s="341">
        <v>2</v>
      </c>
      <c r="R37" s="153"/>
      <c r="S37" s="565"/>
      <c r="T37" s="566"/>
      <c r="U37" s="468"/>
      <c r="V37" s="469">
        <f t="shared" si="26"/>
        <v>0</v>
      </c>
      <c r="W37" s="470">
        <f t="shared" si="27"/>
        <v>0</v>
      </c>
      <c r="X37" s="470">
        <v>46</v>
      </c>
      <c r="Y37" s="488"/>
      <c r="Z37" s="61">
        <f t="shared" si="28"/>
        <v>46</v>
      </c>
      <c r="AA37" s="472"/>
    </row>
    <row r="38" spans="1:35" ht="16.2" thickBot="1" x14ac:dyDescent="0.35">
      <c r="A38" s="144" t="s">
        <v>64</v>
      </c>
      <c r="B38" s="702" t="s">
        <v>216</v>
      </c>
      <c r="C38" s="154"/>
      <c r="D38" s="154">
        <v>3</v>
      </c>
      <c r="E38" s="15"/>
      <c r="F38" s="16"/>
      <c r="G38" s="571"/>
      <c r="H38" s="567">
        <f t="shared" si="18"/>
        <v>30</v>
      </c>
      <c r="I38" s="149">
        <f t="shared" si="25"/>
        <v>30</v>
      </c>
      <c r="J38" s="206">
        <v>16</v>
      </c>
      <c r="K38" s="206"/>
      <c r="L38" s="207">
        <v>14</v>
      </c>
      <c r="M38" s="293"/>
      <c r="N38" s="574"/>
      <c r="O38" s="563"/>
      <c r="P38" s="564"/>
      <c r="Q38" s="341">
        <v>1</v>
      </c>
      <c r="R38" s="153"/>
      <c r="S38" s="565"/>
      <c r="T38" s="566"/>
      <c r="U38" s="468"/>
      <c r="V38" s="469">
        <f t="shared" si="26"/>
        <v>0</v>
      </c>
      <c r="W38" s="470">
        <f t="shared" si="27"/>
        <v>0</v>
      </c>
      <c r="X38" s="470">
        <v>30</v>
      </c>
      <c r="Y38" s="488"/>
      <c r="Z38" s="61">
        <f t="shared" si="28"/>
        <v>30</v>
      </c>
      <c r="AA38" s="472"/>
    </row>
    <row r="39" spans="1:35" ht="16.2" thickBot="1" x14ac:dyDescent="0.35">
      <c r="A39" s="144" t="s">
        <v>65</v>
      </c>
      <c r="B39" s="704" t="s">
        <v>204</v>
      </c>
      <c r="C39" s="158">
        <v>4</v>
      </c>
      <c r="D39" s="159">
        <v>3</v>
      </c>
      <c r="E39" s="15"/>
      <c r="F39" s="16"/>
      <c r="G39" s="571"/>
      <c r="H39" s="567">
        <f t="shared" si="18"/>
        <v>60</v>
      </c>
      <c r="I39" s="149">
        <f t="shared" si="25"/>
        <v>60</v>
      </c>
      <c r="J39" s="742">
        <v>30</v>
      </c>
      <c r="K39" s="742"/>
      <c r="L39" s="743">
        <v>30</v>
      </c>
      <c r="M39" s="294">
        <v>30</v>
      </c>
      <c r="N39" s="574"/>
      <c r="O39" s="563"/>
      <c r="P39" s="564"/>
      <c r="Q39" s="342">
        <v>1</v>
      </c>
      <c r="R39" s="153">
        <v>1</v>
      </c>
      <c r="S39" s="565"/>
      <c r="T39" s="566"/>
      <c r="U39" s="468"/>
      <c r="V39" s="469">
        <f t="shared" si="26"/>
        <v>0</v>
      </c>
      <c r="W39" s="470">
        <f t="shared" si="27"/>
        <v>0</v>
      </c>
      <c r="X39" s="470">
        <v>30</v>
      </c>
      <c r="Y39" s="488">
        <v>30</v>
      </c>
      <c r="Z39" s="61">
        <f t="shared" si="28"/>
        <v>60</v>
      </c>
      <c r="AA39" s="472"/>
    </row>
    <row r="40" spans="1:35" ht="16.2" thickBot="1" x14ac:dyDescent="0.35">
      <c r="A40" s="144" t="s">
        <v>66</v>
      </c>
      <c r="B40" s="705" t="s">
        <v>217</v>
      </c>
      <c r="C40" s="166">
        <v>4</v>
      </c>
      <c r="D40" s="166"/>
      <c r="E40" s="15"/>
      <c r="F40" s="16"/>
      <c r="G40" s="571"/>
      <c r="H40" s="567">
        <f t="shared" si="18"/>
        <v>74</v>
      </c>
      <c r="I40" s="149">
        <f t="shared" si="25"/>
        <v>74</v>
      </c>
      <c r="J40" s="210">
        <v>40</v>
      </c>
      <c r="K40" s="210"/>
      <c r="L40" s="211">
        <v>34</v>
      </c>
      <c r="M40" s="295">
        <v>30</v>
      </c>
      <c r="N40" s="574"/>
      <c r="O40" s="563"/>
      <c r="P40" s="564"/>
      <c r="Q40" s="180"/>
      <c r="R40" s="151">
        <v>3</v>
      </c>
      <c r="S40" s="565"/>
      <c r="T40" s="566"/>
      <c r="U40" s="468"/>
      <c r="V40" s="469">
        <f t="shared" si="26"/>
        <v>0</v>
      </c>
      <c r="W40" s="470">
        <f t="shared" si="27"/>
        <v>0</v>
      </c>
      <c r="X40" s="470"/>
      <c r="Y40" s="488">
        <v>74</v>
      </c>
      <c r="Z40" s="61">
        <f t="shared" si="28"/>
        <v>74</v>
      </c>
      <c r="AA40" s="472"/>
    </row>
    <row r="41" spans="1:35" ht="16.2" thickBot="1" x14ac:dyDescent="0.35">
      <c r="A41" s="144" t="s">
        <v>67</v>
      </c>
      <c r="B41" s="705" t="s">
        <v>231</v>
      </c>
      <c r="C41" s="166"/>
      <c r="D41" s="166">
        <v>4</v>
      </c>
      <c r="E41" s="15"/>
      <c r="F41" s="16"/>
      <c r="G41" s="571"/>
      <c r="H41" s="567">
        <f t="shared" si="18"/>
        <v>44</v>
      </c>
      <c r="I41" s="149">
        <f t="shared" si="25"/>
        <v>44</v>
      </c>
      <c r="J41" s="210">
        <v>14</v>
      </c>
      <c r="K41" s="210"/>
      <c r="L41" s="211">
        <v>30</v>
      </c>
      <c r="M41" s="295"/>
      <c r="N41" s="574"/>
      <c r="O41" s="563"/>
      <c r="P41" s="564"/>
      <c r="Q41" s="180"/>
      <c r="R41" s="151">
        <v>2</v>
      </c>
      <c r="S41" s="565"/>
      <c r="T41" s="566"/>
      <c r="U41" s="468"/>
      <c r="V41" s="469">
        <f t="shared" si="26"/>
        <v>0</v>
      </c>
      <c r="W41" s="470">
        <f t="shared" si="27"/>
        <v>0</v>
      </c>
      <c r="X41" s="470"/>
      <c r="Y41" s="488">
        <v>44</v>
      </c>
      <c r="Z41" s="61">
        <f t="shared" si="28"/>
        <v>44</v>
      </c>
      <c r="AA41" s="472"/>
    </row>
    <row r="42" spans="1:35" ht="16.2" thickBot="1" x14ac:dyDescent="0.35">
      <c r="A42" s="144" t="s">
        <v>68</v>
      </c>
      <c r="B42" s="701" t="s">
        <v>218</v>
      </c>
      <c r="C42" s="170"/>
      <c r="D42" s="166">
        <v>4</v>
      </c>
      <c r="E42" s="15"/>
      <c r="F42" s="16"/>
      <c r="G42" s="571"/>
      <c r="H42" s="567">
        <f t="shared" si="18"/>
        <v>30</v>
      </c>
      <c r="I42" s="149">
        <f t="shared" si="25"/>
        <v>30</v>
      </c>
      <c r="J42" s="212">
        <v>16</v>
      </c>
      <c r="K42" s="212"/>
      <c r="L42" s="213">
        <v>14</v>
      </c>
      <c r="M42" s="294"/>
      <c r="N42" s="574"/>
      <c r="O42" s="563"/>
      <c r="P42" s="564"/>
      <c r="Q42" s="342"/>
      <c r="R42" s="747">
        <v>1</v>
      </c>
      <c r="S42" s="565"/>
      <c r="T42" s="566"/>
      <c r="U42" s="468"/>
      <c r="V42" s="469">
        <f t="shared" si="26"/>
        <v>0</v>
      </c>
      <c r="W42" s="470">
        <f t="shared" si="27"/>
        <v>0</v>
      </c>
      <c r="X42" s="470"/>
      <c r="Y42" s="488">
        <v>30</v>
      </c>
      <c r="Z42" s="61">
        <f t="shared" si="28"/>
        <v>30</v>
      </c>
      <c r="AA42" s="472"/>
    </row>
    <row r="43" spans="1:35" s="580" customFormat="1" ht="16.2" thickBot="1" x14ac:dyDescent="0.35">
      <c r="A43" s="552"/>
      <c r="B43" s="553" t="s">
        <v>49</v>
      </c>
      <c r="C43" s="509"/>
      <c r="D43" s="509"/>
      <c r="E43" s="509"/>
      <c r="F43" s="510"/>
      <c r="G43" s="511"/>
      <c r="H43" s="575">
        <f>SUM(H31:H42)</f>
        <v>506</v>
      </c>
      <c r="I43" s="576">
        <f>SUM(I31:I42)</f>
        <v>506</v>
      </c>
      <c r="J43" s="577">
        <f>SUM(J31:J42)</f>
        <v>238</v>
      </c>
      <c r="K43" s="577">
        <f>SUM(K31:K42)</f>
        <v>46</v>
      </c>
      <c r="L43" s="578">
        <f>SUM(L31:L42)</f>
        <v>222</v>
      </c>
      <c r="M43" s="579"/>
      <c r="N43" s="578">
        <f>SUM(N31:N42)</f>
        <v>0</v>
      </c>
      <c r="O43" s="576">
        <f>SUM(O31:O42)</f>
        <v>0</v>
      </c>
      <c r="P43" s="578">
        <f>SUM(P31:P42)</f>
        <v>0</v>
      </c>
      <c r="Q43" s="576">
        <f>SUM(Q31:Q42)</f>
        <v>9</v>
      </c>
      <c r="R43" s="578">
        <f>SUM(R31:R42)</f>
        <v>9</v>
      </c>
      <c r="S43" s="515"/>
      <c r="T43" s="514"/>
      <c r="U43" s="517"/>
      <c r="V43" s="1014"/>
      <c r="W43" s="1015"/>
      <c r="X43" s="1015"/>
      <c r="Y43" s="1016"/>
      <c r="Z43" s="61"/>
      <c r="AA43" s="521"/>
    </row>
    <row r="44" spans="1:35" ht="16.5" customHeight="1" thickBot="1" x14ac:dyDescent="0.35">
      <c r="A44" s="962" t="s">
        <v>178</v>
      </c>
      <c r="B44" s="963"/>
      <c r="C44" s="963"/>
      <c r="D44" s="963"/>
      <c r="E44" s="963"/>
      <c r="F44" s="963"/>
      <c r="G44" s="963"/>
      <c r="H44" s="963"/>
      <c r="I44" s="963"/>
      <c r="J44" s="963"/>
      <c r="K44" s="963"/>
      <c r="L44" s="963"/>
      <c r="M44" s="963"/>
      <c r="N44" s="963"/>
      <c r="O44" s="963"/>
      <c r="P44" s="963"/>
      <c r="Q44" s="963"/>
      <c r="R44" s="963"/>
      <c r="S44" s="963"/>
      <c r="T44" s="964"/>
      <c r="U44" s="468"/>
      <c r="V44" s="524"/>
      <c r="W44" s="525"/>
      <c r="X44" s="525"/>
      <c r="Y44" s="526"/>
      <c r="AA44" s="472"/>
      <c r="AB44" s="7"/>
      <c r="AC44" s="7"/>
      <c r="AD44" s="7"/>
      <c r="AE44" s="7"/>
      <c r="AF44" s="7"/>
      <c r="AG44" s="7"/>
      <c r="AH44" s="7"/>
      <c r="AI44" s="7"/>
    </row>
    <row r="45" spans="1:35" s="580" customFormat="1" ht="31.95" customHeight="1" thickBot="1" x14ac:dyDescent="0.35">
      <c r="A45" s="581" t="s">
        <v>179</v>
      </c>
      <c r="B45" s="582" t="s">
        <v>180</v>
      </c>
      <c r="C45" s="583"/>
      <c r="D45" s="583"/>
      <c r="E45" s="583"/>
      <c r="F45" s="584"/>
      <c r="G45" s="585"/>
      <c r="H45" s="586">
        <f>I45+N45</f>
        <v>89</v>
      </c>
      <c r="I45" s="587">
        <f>SUM(J45:L45)</f>
        <v>89</v>
      </c>
      <c r="J45" s="588"/>
      <c r="K45" s="589"/>
      <c r="L45" s="590">
        <v>89</v>
      </c>
      <c r="M45" s="591"/>
      <c r="N45" s="592"/>
      <c r="O45" s="593"/>
      <c r="P45" s="594"/>
      <c r="Q45" s="595">
        <v>45</v>
      </c>
      <c r="R45" s="596">
        <v>44</v>
      </c>
      <c r="S45" s="597"/>
      <c r="T45" s="598"/>
      <c r="U45" s="517"/>
      <c r="V45" s="599">
        <v>0</v>
      </c>
      <c r="W45" s="600">
        <f>$P$7*P45</f>
        <v>0</v>
      </c>
      <c r="X45" s="600">
        <v>45</v>
      </c>
      <c r="Y45" s="601">
        <v>44</v>
      </c>
      <c r="Z45" s="61">
        <f t="shared" si="15"/>
        <v>89</v>
      </c>
      <c r="AA45" s="521"/>
    </row>
    <row r="46" spans="1:35" s="580" customFormat="1" ht="16.2" thickBot="1" x14ac:dyDescent="0.35">
      <c r="A46" s="552"/>
      <c r="B46" s="602" t="s">
        <v>49</v>
      </c>
      <c r="C46" s="603"/>
      <c r="D46" s="603"/>
      <c r="E46" s="603"/>
      <c r="F46" s="604"/>
      <c r="G46" s="605"/>
      <c r="H46" s="606">
        <f>SUM(H45)</f>
        <v>89</v>
      </c>
      <c r="I46" s="607">
        <f t="shared" ref="I46:N46" si="29">SUM(I45)</f>
        <v>89</v>
      </c>
      <c r="J46" s="608">
        <f t="shared" si="29"/>
        <v>0</v>
      </c>
      <c r="K46" s="609">
        <f t="shared" si="29"/>
        <v>0</v>
      </c>
      <c r="L46" s="610">
        <f t="shared" si="29"/>
        <v>89</v>
      </c>
      <c r="M46" s="610"/>
      <c r="N46" s="606">
        <f t="shared" si="29"/>
        <v>0</v>
      </c>
      <c r="O46" s="699">
        <f>O25+O29+O43</f>
        <v>31.5</v>
      </c>
      <c r="P46" s="700">
        <f>P25+P29+P43</f>
        <v>31.5</v>
      </c>
      <c r="Q46" s="607">
        <f>Q25+Q29+Q43</f>
        <v>32</v>
      </c>
      <c r="R46" s="609">
        <f>R25+R29+R43</f>
        <v>32</v>
      </c>
      <c r="S46" s="611"/>
      <c r="T46" s="612"/>
      <c r="U46" s="517"/>
      <c r="V46" s="1014"/>
      <c r="W46" s="1015"/>
      <c r="X46" s="1015"/>
      <c r="Y46" s="1016"/>
      <c r="Z46" s="61"/>
      <c r="AA46" s="521"/>
    </row>
    <row r="47" spans="1:35" ht="26.25" customHeight="1" thickBot="1" x14ac:dyDescent="0.35">
      <c r="A47" s="613"/>
      <c r="B47" s="614" t="s">
        <v>181</v>
      </c>
      <c r="C47" s="615"/>
      <c r="D47" s="616"/>
      <c r="E47" s="616"/>
      <c r="F47" s="617"/>
      <c r="G47" s="618"/>
      <c r="H47" s="619">
        <f>H25+H29+H43+H46</f>
        <v>2660</v>
      </c>
      <c r="I47" s="620">
        <f>I25+I29+I43+I46</f>
        <v>2660</v>
      </c>
      <c r="J47" s="621">
        <f>J25+J29+J43+J46</f>
        <v>1213</v>
      </c>
      <c r="K47" s="621">
        <f>K25+K29+K43+K46</f>
        <v>76</v>
      </c>
      <c r="L47" s="619">
        <f>L25+L29+L43+L46</f>
        <v>1371</v>
      </c>
      <c r="M47" s="619"/>
      <c r="N47" s="619">
        <f>N25+N29+N43+N46</f>
        <v>0</v>
      </c>
      <c r="O47" s="620">
        <f>V47</f>
        <v>535</v>
      </c>
      <c r="P47" s="619">
        <f>W47</f>
        <v>707</v>
      </c>
      <c r="Q47" s="620">
        <f>X47</f>
        <v>743</v>
      </c>
      <c r="R47" s="619">
        <f>Y47</f>
        <v>675</v>
      </c>
      <c r="S47" s="622"/>
      <c r="T47" s="623"/>
      <c r="U47" s="624"/>
      <c r="V47" s="625">
        <f>SUM(V11:V45)</f>
        <v>535</v>
      </c>
      <c r="W47" s="626">
        <f>SUM(W11:W45)</f>
        <v>707</v>
      </c>
      <c r="X47" s="626">
        <f>SUM(X11:X45)</f>
        <v>743</v>
      </c>
      <c r="Y47" s="627">
        <f>SUM(Y11:Y45)</f>
        <v>675</v>
      </c>
      <c r="Z47" s="61">
        <f>SUM(Z11:Z45)</f>
        <v>2660</v>
      </c>
      <c r="AA47" s="7"/>
    </row>
    <row r="48" spans="1:35" s="641" customFormat="1" ht="18.600000000000001" thickBot="1" x14ac:dyDescent="0.4">
      <c r="A48" s="628"/>
      <c r="B48" s="629" t="s">
        <v>193</v>
      </c>
      <c r="C48" s="630"/>
      <c r="D48" s="630"/>
      <c r="E48" s="630"/>
      <c r="F48" s="631"/>
      <c r="G48" s="632"/>
      <c r="H48" s="633"/>
      <c r="I48" s="634"/>
      <c r="J48" s="635"/>
      <c r="K48" s="630"/>
      <c r="L48" s="631"/>
      <c r="M48" s="636"/>
      <c r="N48" s="632"/>
      <c r="O48" s="637">
        <v>32</v>
      </c>
      <c r="P48" s="637">
        <v>32</v>
      </c>
      <c r="Q48" s="637">
        <v>32</v>
      </c>
      <c r="R48" s="637">
        <v>32</v>
      </c>
      <c r="S48" s="634"/>
      <c r="T48" s="638"/>
      <c r="U48" s="639"/>
      <c r="V48" s="1017">
        <f>V47+W47</f>
        <v>1242</v>
      </c>
      <c r="W48" s="1018"/>
      <c r="X48" s="1019">
        <f>X47+Y47</f>
        <v>1418</v>
      </c>
      <c r="Y48" s="1020"/>
      <c r="Z48" s="61">
        <f>SUM(V48:Y48)</f>
        <v>2660</v>
      </c>
      <c r="AA48" s="7"/>
      <c r="AB48" s="640"/>
    </row>
    <row r="49" spans="1:47" ht="30.6" customHeight="1" thickBot="1" x14ac:dyDescent="0.35">
      <c r="A49" s="965" t="s">
        <v>182</v>
      </c>
      <c r="B49" s="966"/>
      <c r="C49" s="966"/>
      <c r="D49" s="966"/>
      <c r="E49" s="966"/>
      <c r="F49" s="966"/>
      <c r="G49" s="966"/>
      <c r="H49" s="966"/>
      <c r="I49" s="966"/>
      <c r="J49" s="966"/>
      <c r="K49" s="966"/>
      <c r="L49" s="966"/>
      <c r="M49" s="966"/>
      <c r="N49" s="966"/>
      <c r="O49" s="966"/>
      <c r="P49" s="966"/>
      <c r="Q49" s="966"/>
      <c r="R49" s="966"/>
      <c r="S49" s="966"/>
      <c r="T49" s="967"/>
      <c r="U49" s="468"/>
      <c r="W49" s="642"/>
      <c r="X49" s="7"/>
      <c r="Y49" s="7"/>
      <c r="AA49" s="7"/>
    </row>
    <row r="50" spans="1:47" s="17" customFormat="1" ht="21" customHeight="1" thickBot="1" x14ac:dyDescent="0.35">
      <c r="A50" s="968" t="s">
        <v>50</v>
      </c>
      <c r="B50" s="969"/>
      <c r="C50" s="969"/>
      <c r="D50" s="969"/>
      <c r="E50" s="969"/>
      <c r="F50" s="969"/>
      <c r="G50" s="969"/>
      <c r="H50" s="969"/>
      <c r="I50" s="969"/>
      <c r="J50" s="969"/>
      <c r="K50" s="969"/>
      <c r="L50" s="969"/>
      <c r="M50" s="969"/>
      <c r="N50" s="969"/>
      <c r="O50" s="969"/>
      <c r="P50" s="969"/>
      <c r="Q50" s="969"/>
      <c r="R50" s="969"/>
      <c r="S50" s="969"/>
      <c r="T50" s="970"/>
      <c r="U50" s="643"/>
      <c r="V50" s="18"/>
      <c r="W50" s="18"/>
      <c r="Z50" s="62"/>
    </row>
    <row r="51" spans="1:47" s="19" customFormat="1" ht="16.2" thickBot="1" x14ac:dyDescent="0.35">
      <c r="A51" s="971" t="s">
        <v>145</v>
      </c>
      <c r="B51" s="972"/>
      <c r="C51" s="972"/>
      <c r="D51" s="972"/>
      <c r="E51" s="972"/>
      <c r="F51" s="972"/>
      <c r="G51" s="972"/>
      <c r="H51" s="972"/>
      <c r="I51" s="972"/>
      <c r="J51" s="972"/>
      <c r="K51" s="972"/>
      <c r="L51" s="972"/>
      <c r="M51" s="972"/>
      <c r="N51" s="972"/>
      <c r="O51" s="972"/>
      <c r="P51" s="972"/>
      <c r="Q51" s="972"/>
      <c r="R51" s="972"/>
      <c r="S51" s="972"/>
      <c r="T51" s="973"/>
      <c r="U51" s="97"/>
      <c r="X51" s="189" t="s">
        <v>88</v>
      </c>
      <c r="Y51" s="189" t="s">
        <v>89</v>
      </c>
      <c r="Z51" s="189" t="s">
        <v>90</v>
      </c>
      <c r="AA51" s="189" t="s">
        <v>91</v>
      </c>
    </row>
    <row r="52" spans="1:47" s="22" customFormat="1" x14ac:dyDescent="0.3">
      <c r="A52" s="750" t="s">
        <v>51</v>
      </c>
      <c r="B52" s="736" t="s">
        <v>206</v>
      </c>
      <c r="C52" s="72"/>
      <c r="D52" s="72"/>
      <c r="E52" s="72"/>
      <c r="F52" s="377"/>
      <c r="G52" s="278">
        <v>4</v>
      </c>
      <c r="H52" s="708">
        <f t="shared" ref="H52:H62" si="30">G52*30</f>
        <v>120</v>
      </c>
      <c r="I52" s="280">
        <f>SUM(J52:L52)</f>
        <v>44</v>
      </c>
      <c r="J52" s="709">
        <v>14</v>
      </c>
      <c r="K52" s="709"/>
      <c r="L52" s="710">
        <v>30</v>
      </c>
      <c r="M52" s="711">
        <v>30</v>
      </c>
      <c r="N52" s="712">
        <f t="shared" ref="N52:N61" si="31">H52-I52-M52</f>
        <v>46</v>
      </c>
      <c r="O52" s="644"/>
      <c r="P52" s="645"/>
      <c r="Q52" s="765"/>
      <c r="R52" s="766"/>
      <c r="S52" s="72"/>
      <c r="T52" s="72"/>
      <c r="U52" s="20"/>
      <c r="V52" s="21">
        <f t="shared" ref="V52:V62" si="32">I52/H52</f>
        <v>0.36666666666666664</v>
      </c>
      <c r="W52" s="21" t="str">
        <f t="shared" ref="W52:W62" si="33">IF(V52&gt;50%,V52,"")</f>
        <v/>
      </c>
      <c r="X52" s="189">
        <v>4</v>
      </c>
      <c r="Y52" s="189"/>
      <c r="Z52" s="189"/>
      <c r="AA52" s="189"/>
    </row>
    <row r="53" spans="1:47" s="23" customFormat="1" x14ac:dyDescent="0.3">
      <c r="A53" s="751" t="s">
        <v>52</v>
      </c>
      <c r="B53" s="737" t="s">
        <v>230</v>
      </c>
      <c r="C53" s="15"/>
      <c r="D53" s="15"/>
      <c r="E53" s="15"/>
      <c r="F53" s="378"/>
      <c r="G53" s="122">
        <v>4</v>
      </c>
      <c r="H53" s="713">
        <f t="shared" si="30"/>
        <v>120</v>
      </c>
      <c r="I53" s="123">
        <f t="shared" ref="I53" si="34">SUM(J53:L53)</f>
        <v>44</v>
      </c>
      <c r="J53" s="714">
        <v>30</v>
      </c>
      <c r="K53" s="714"/>
      <c r="L53" s="715">
        <v>14</v>
      </c>
      <c r="M53" s="716"/>
      <c r="N53" s="717">
        <f t="shared" si="31"/>
        <v>76</v>
      </c>
      <c r="O53" s="646"/>
      <c r="P53" s="647"/>
      <c r="Q53" s="767"/>
      <c r="R53" s="768"/>
      <c r="S53" s="379"/>
      <c r="T53" s="379"/>
      <c r="U53" s="24"/>
      <c r="V53" s="21">
        <f t="shared" si="32"/>
        <v>0.36666666666666664</v>
      </c>
      <c r="W53" s="21" t="str">
        <f t="shared" si="33"/>
        <v/>
      </c>
      <c r="X53" s="189">
        <v>4</v>
      </c>
      <c r="Y53" s="189"/>
      <c r="Z53" s="189"/>
      <c r="AA53" s="189"/>
      <c r="AB53" s="24"/>
      <c r="AC53" s="24"/>
      <c r="AD53" s="24"/>
      <c r="AE53" s="24"/>
      <c r="AF53" s="24"/>
      <c r="AG53" s="24"/>
      <c r="AH53" s="24"/>
      <c r="AI53" s="24"/>
      <c r="AJ53" s="24"/>
      <c r="AK53" s="24"/>
      <c r="AL53" s="24"/>
      <c r="AM53" s="24"/>
      <c r="AN53" s="24"/>
      <c r="AO53" s="24"/>
      <c r="AP53" s="24"/>
      <c r="AQ53" s="24"/>
      <c r="AR53" s="24"/>
      <c r="AS53" s="24"/>
      <c r="AT53" s="24"/>
      <c r="AU53" s="24"/>
    </row>
    <row r="54" spans="1:47" s="22" customFormat="1" x14ac:dyDescent="0.3">
      <c r="A54" s="751" t="s">
        <v>53</v>
      </c>
      <c r="B54" s="736" t="s">
        <v>211</v>
      </c>
      <c r="C54" s="382"/>
      <c r="D54" s="382"/>
      <c r="E54" s="382"/>
      <c r="F54" s="383"/>
      <c r="G54" s="132">
        <v>3</v>
      </c>
      <c r="H54" s="724">
        <f>G54*30</f>
        <v>90</v>
      </c>
      <c r="I54" s="119">
        <f t="shared" ref="I54:I60" si="35">SUM(J54:L54)</f>
        <v>30</v>
      </c>
      <c r="J54" s="725">
        <v>16</v>
      </c>
      <c r="K54" s="725"/>
      <c r="L54" s="726">
        <v>14</v>
      </c>
      <c r="M54" s="720"/>
      <c r="N54" s="799">
        <f t="shared" si="31"/>
        <v>60</v>
      </c>
      <c r="O54" s="646"/>
      <c r="P54" s="647"/>
      <c r="Q54" s="769"/>
      <c r="R54" s="770"/>
      <c r="S54" s="382"/>
      <c r="T54" s="382"/>
      <c r="U54" s="20"/>
      <c r="V54" s="21">
        <f t="shared" si="32"/>
        <v>0.33333333333333331</v>
      </c>
      <c r="W54" s="21" t="str">
        <f t="shared" si="33"/>
        <v/>
      </c>
      <c r="X54" s="189">
        <v>3</v>
      </c>
      <c r="Y54" s="189"/>
      <c r="Z54" s="189"/>
      <c r="AA54" s="189"/>
    </row>
    <row r="55" spans="1:47" s="22" customFormat="1" ht="19.2" customHeight="1" x14ac:dyDescent="0.3">
      <c r="A55" s="751" t="s">
        <v>54</v>
      </c>
      <c r="B55" s="738" t="s">
        <v>245</v>
      </c>
      <c r="C55" s="15"/>
      <c r="D55" s="15"/>
      <c r="E55" s="15"/>
      <c r="F55" s="378"/>
      <c r="G55" s="122">
        <v>4</v>
      </c>
      <c r="H55" s="713">
        <f t="shared" si="30"/>
        <v>120</v>
      </c>
      <c r="I55" s="123">
        <f t="shared" si="35"/>
        <v>44</v>
      </c>
      <c r="J55" s="714">
        <v>14</v>
      </c>
      <c r="K55" s="714"/>
      <c r="L55" s="715">
        <v>30</v>
      </c>
      <c r="M55" s="810">
        <v>30</v>
      </c>
      <c r="N55" s="798">
        <f t="shared" si="31"/>
        <v>46</v>
      </c>
      <c r="O55" s="646"/>
      <c r="P55" s="647"/>
      <c r="Q55" s="771"/>
      <c r="R55" s="772"/>
      <c r="S55" s="15"/>
      <c r="T55" s="15"/>
      <c r="U55" s="20"/>
      <c r="V55" s="21">
        <f t="shared" si="32"/>
        <v>0.36666666666666664</v>
      </c>
      <c r="W55" s="21" t="str">
        <f t="shared" ref="W55:W56" si="36">IF(V55&gt;50%,V55,"")</f>
        <v/>
      </c>
      <c r="X55" s="189">
        <v>2</v>
      </c>
      <c r="Y55" s="189">
        <v>2</v>
      </c>
      <c r="Z55" s="189"/>
      <c r="AA55" s="189"/>
    </row>
    <row r="56" spans="1:47" s="22" customFormat="1" x14ac:dyDescent="0.3">
      <c r="A56" s="751" t="s">
        <v>55</v>
      </c>
      <c r="B56" s="739" t="s">
        <v>163</v>
      </c>
      <c r="C56" s="379">
        <v>5</v>
      </c>
      <c r="D56" s="379"/>
      <c r="E56" s="379"/>
      <c r="F56" s="380"/>
      <c r="G56" s="128">
        <v>4</v>
      </c>
      <c r="H56" s="713">
        <f t="shared" si="30"/>
        <v>120</v>
      </c>
      <c r="I56" s="123">
        <f t="shared" si="35"/>
        <v>14</v>
      </c>
      <c r="J56" s="718"/>
      <c r="K56" s="718"/>
      <c r="L56" s="764">
        <v>14</v>
      </c>
      <c r="M56" s="720">
        <v>30</v>
      </c>
      <c r="N56" s="717">
        <f t="shared" si="31"/>
        <v>76</v>
      </c>
      <c r="O56" s="646"/>
      <c r="P56" s="647"/>
      <c r="Q56" s="767"/>
      <c r="R56" s="773"/>
      <c r="S56" s="379">
        <v>1</v>
      </c>
      <c r="T56" s="379"/>
      <c r="U56" s="20"/>
      <c r="V56" s="21">
        <f t="shared" si="32"/>
        <v>0.11666666666666667</v>
      </c>
      <c r="W56" s="21" t="str">
        <f t="shared" si="36"/>
        <v/>
      </c>
      <c r="X56" s="189">
        <v>1</v>
      </c>
      <c r="Y56" s="189">
        <v>2</v>
      </c>
      <c r="Z56" s="189">
        <v>1</v>
      </c>
      <c r="AA56" s="189"/>
    </row>
    <row r="57" spans="1:47" s="22" customFormat="1" ht="27.6" customHeight="1" x14ac:dyDescent="0.3">
      <c r="A57" s="751" t="s">
        <v>56</v>
      </c>
      <c r="B57" s="738" t="s">
        <v>244</v>
      </c>
      <c r="C57" s="13"/>
      <c r="D57" s="14"/>
      <c r="E57" s="13"/>
      <c r="F57" s="381"/>
      <c r="G57" s="129">
        <v>4</v>
      </c>
      <c r="H57" s="721">
        <f>G57*30</f>
        <v>120</v>
      </c>
      <c r="I57" s="130">
        <f t="shared" si="35"/>
        <v>44</v>
      </c>
      <c r="J57" s="722">
        <v>16</v>
      </c>
      <c r="K57" s="722"/>
      <c r="L57" s="723">
        <v>28</v>
      </c>
      <c r="M57" s="716"/>
      <c r="N57" s="717">
        <f t="shared" si="31"/>
        <v>76</v>
      </c>
      <c r="O57" s="646"/>
      <c r="P57" s="647"/>
      <c r="Q57" s="774"/>
      <c r="R57" s="775"/>
      <c r="S57" s="13"/>
      <c r="T57" s="13"/>
      <c r="U57" s="20"/>
      <c r="V57" s="21">
        <f t="shared" si="32"/>
        <v>0.36666666666666664</v>
      </c>
      <c r="W57" s="21" t="str">
        <f t="shared" si="33"/>
        <v/>
      </c>
      <c r="X57" s="189"/>
      <c r="Y57" s="189">
        <v>4</v>
      </c>
      <c r="Z57" s="189"/>
      <c r="AA57" s="189"/>
    </row>
    <row r="58" spans="1:47" s="22" customFormat="1" x14ac:dyDescent="0.3">
      <c r="A58" s="751" t="s">
        <v>57</v>
      </c>
      <c r="B58" s="736" t="s">
        <v>213</v>
      </c>
      <c r="C58" s="382"/>
      <c r="D58" s="382"/>
      <c r="E58" s="382"/>
      <c r="F58" s="383"/>
      <c r="G58" s="132">
        <v>3</v>
      </c>
      <c r="H58" s="724">
        <f>G58*30</f>
        <v>90</v>
      </c>
      <c r="I58" s="119">
        <f t="shared" si="35"/>
        <v>30</v>
      </c>
      <c r="J58" s="725">
        <v>16</v>
      </c>
      <c r="K58" s="725"/>
      <c r="L58" s="726">
        <v>14</v>
      </c>
      <c r="M58" s="720"/>
      <c r="N58" s="799">
        <f t="shared" si="31"/>
        <v>60</v>
      </c>
      <c r="O58" s="646"/>
      <c r="P58" s="647"/>
      <c r="Q58" s="769"/>
      <c r="R58" s="770"/>
      <c r="S58" s="382"/>
      <c r="T58" s="382"/>
      <c r="U58" s="20"/>
      <c r="V58" s="21">
        <f t="shared" si="32"/>
        <v>0.33333333333333331</v>
      </c>
      <c r="W58" s="21" t="str">
        <f t="shared" si="33"/>
        <v/>
      </c>
      <c r="X58" s="189"/>
      <c r="Y58" s="189">
        <v>3</v>
      </c>
      <c r="Z58" s="189"/>
      <c r="AA58" s="189"/>
    </row>
    <row r="59" spans="1:47" s="23" customFormat="1" x14ac:dyDescent="0.3">
      <c r="A59" s="751" t="s">
        <v>232</v>
      </c>
      <c r="B59" s="740" t="s">
        <v>207</v>
      </c>
      <c r="C59" s="382"/>
      <c r="D59" s="382"/>
      <c r="E59" s="382"/>
      <c r="F59" s="383"/>
      <c r="G59" s="132">
        <v>3</v>
      </c>
      <c r="H59" s="724">
        <f>G59*30</f>
        <v>90</v>
      </c>
      <c r="I59" s="119">
        <f t="shared" si="35"/>
        <v>30</v>
      </c>
      <c r="J59" s="725">
        <v>16</v>
      </c>
      <c r="K59" s="725"/>
      <c r="L59" s="726">
        <v>14</v>
      </c>
      <c r="M59" s="797"/>
      <c r="N59" s="798">
        <f t="shared" si="31"/>
        <v>60</v>
      </c>
      <c r="O59" s="646"/>
      <c r="P59" s="647"/>
      <c r="Q59" s="769"/>
      <c r="R59" s="776"/>
      <c r="S59" s="382"/>
      <c r="T59" s="382"/>
      <c r="U59" s="24"/>
      <c r="V59" s="21">
        <f t="shared" si="32"/>
        <v>0.33333333333333331</v>
      </c>
      <c r="W59" s="21" t="str">
        <f t="shared" si="33"/>
        <v/>
      </c>
      <c r="X59" s="189"/>
      <c r="Y59" s="189">
        <v>3</v>
      </c>
      <c r="Z59" s="189"/>
      <c r="AA59" s="189"/>
      <c r="AB59" s="24"/>
      <c r="AC59" s="24"/>
      <c r="AD59" s="24"/>
      <c r="AE59" s="24"/>
      <c r="AF59" s="24"/>
      <c r="AG59" s="24"/>
      <c r="AH59" s="24"/>
      <c r="AI59" s="24"/>
      <c r="AJ59" s="24"/>
      <c r="AK59" s="24"/>
      <c r="AL59" s="24"/>
      <c r="AM59" s="24"/>
      <c r="AN59" s="24"/>
      <c r="AO59" s="24"/>
      <c r="AP59" s="24"/>
      <c r="AQ59" s="24"/>
      <c r="AR59" s="24"/>
      <c r="AS59" s="24"/>
      <c r="AT59" s="24"/>
      <c r="AU59" s="24"/>
    </row>
    <row r="60" spans="1:47" s="22" customFormat="1" x14ac:dyDescent="0.3">
      <c r="A60" s="751" t="s">
        <v>58</v>
      </c>
      <c r="B60" s="741" t="s">
        <v>212</v>
      </c>
      <c r="C60" s="15"/>
      <c r="D60" s="15">
        <v>5</v>
      </c>
      <c r="E60" s="15"/>
      <c r="F60" s="378"/>
      <c r="G60" s="122">
        <v>3</v>
      </c>
      <c r="H60" s="713">
        <f>G60*30</f>
        <v>90</v>
      </c>
      <c r="I60" s="123">
        <f t="shared" si="35"/>
        <v>30</v>
      </c>
      <c r="J60" s="714">
        <v>16</v>
      </c>
      <c r="K60" s="714"/>
      <c r="L60" s="715">
        <v>14</v>
      </c>
      <c r="M60" s="716"/>
      <c r="N60" s="717">
        <f t="shared" si="31"/>
        <v>60</v>
      </c>
      <c r="O60" s="646"/>
      <c r="P60" s="647"/>
      <c r="Q60" s="771"/>
      <c r="R60" s="772"/>
      <c r="S60" s="15">
        <v>2</v>
      </c>
      <c r="T60" s="15"/>
      <c r="U60" s="20"/>
      <c r="V60" s="21">
        <f t="shared" si="32"/>
        <v>0.33333333333333331</v>
      </c>
      <c r="W60" s="21" t="str">
        <f t="shared" si="33"/>
        <v/>
      </c>
      <c r="X60" s="735"/>
      <c r="Y60" s="189"/>
      <c r="Z60" s="189">
        <v>3</v>
      </c>
      <c r="AA60" s="189"/>
    </row>
    <row r="61" spans="1:47" s="22" customFormat="1" x14ac:dyDescent="0.3">
      <c r="A61" s="751" t="s">
        <v>59</v>
      </c>
      <c r="B61" s="809" t="s">
        <v>255</v>
      </c>
      <c r="C61" s="15"/>
      <c r="D61" s="15">
        <v>6</v>
      </c>
      <c r="E61" s="15"/>
      <c r="F61" s="378"/>
      <c r="G61" s="122">
        <v>3</v>
      </c>
      <c r="H61" s="713">
        <f t="shared" si="30"/>
        <v>90</v>
      </c>
      <c r="I61" s="123">
        <f t="shared" ref="I61" si="37">SUM(J61:L61)</f>
        <v>30</v>
      </c>
      <c r="J61" s="714">
        <v>16</v>
      </c>
      <c r="K61" s="714"/>
      <c r="L61" s="715">
        <v>14</v>
      </c>
      <c r="M61" s="716"/>
      <c r="N61" s="717">
        <f t="shared" si="31"/>
        <v>60</v>
      </c>
      <c r="O61" s="646"/>
      <c r="P61" s="647"/>
      <c r="Q61" s="771"/>
      <c r="R61" s="772"/>
      <c r="S61" s="15"/>
      <c r="T61" s="15">
        <v>2</v>
      </c>
      <c r="U61" s="20"/>
      <c r="V61" s="21">
        <f t="shared" si="32"/>
        <v>0.33333333333333331</v>
      </c>
      <c r="W61" s="21" t="str">
        <f t="shared" si="33"/>
        <v/>
      </c>
      <c r="X61" s="189"/>
      <c r="Y61" s="189"/>
      <c r="Z61" s="189"/>
      <c r="AA61" s="189">
        <v>3</v>
      </c>
    </row>
    <row r="62" spans="1:47" s="23" customFormat="1" ht="16.2" thickBot="1" x14ac:dyDescent="0.35">
      <c r="A62" s="752" t="s">
        <v>84</v>
      </c>
      <c r="B62" s="736" t="s">
        <v>229</v>
      </c>
      <c r="C62" s="382"/>
      <c r="D62" s="382">
        <v>6</v>
      </c>
      <c r="E62" s="382"/>
      <c r="F62" s="383"/>
      <c r="G62" s="132">
        <v>5</v>
      </c>
      <c r="H62" s="724">
        <f t="shared" si="30"/>
        <v>150</v>
      </c>
      <c r="I62" s="119">
        <f>SUM(J62:L62)</f>
        <v>80</v>
      </c>
      <c r="J62" s="823">
        <v>46</v>
      </c>
      <c r="K62" s="823" t="s">
        <v>257</v>
      </c>
      <c r="L62" s="824">
        <v>34</v>
      </c>
      <c r="M62" s="825"/>
      <c r="N62" s="830">
        <v>40</v>
      </c>
      <c r="O62" s="649"/>
      <c r="P62" s="648"/>
      <c r="Q62" s="769"/>
      <c r="R62" s="770"/>
      <c r="S62" s="382"/>
      <c r="T62" s="826">
        <v>5</v>
      </c>
      <c r="U62" s="24"/>
      <c r="V62" s="21">
        <f t="shared" si="32"/>
        <v>0.53333333333333333</v>
      </c>
      <c r="W62" s="21">
        <f t="shared" si="33"/>
        <v>0.53333333333333333</v>
      </c>
      <c r="X62" s="189"/>
      <c r="Y62" s="189"/>
      <c r="Z62" s="189"/>
      <c r="AA62" s="189">
        <v>5</v>
      </c>
      <c r="AB62" s="24"/>
      <c r="AC62" s="24"/>
      <c r="AD62" s="24"/>
      <c r="AE62" s="24"/>
      <c r="AF62" s="24"/>
      <c r="AG62" s="24"/>
      <c r="AH62" s="24"/>
      <c r="AI62" s="24"/>
      <c r="AJ62" s="24"/>
      <c r="AK62" s="24"/>
      <c r="AL62" s="24"/>
      <c r="AM62" s="24"/>
      <c r="AN62" s="24"/>
      <c r="AO62" s="24"/>
      <c r="AP62" s="24"/>
      <c r="AQ62" s="24"/>
      <c r="AR62" s="24"/>
      <c r="AS62" s="24"/>
      <c r="AT62" s="24"/>
      <c r="AU62" s="24"/>
    </row>
    <row r="63" spans="1:47" s="22" customFormat="1" ht="16.2" thickBot="1" x14ac:dyDescent="0.35">
      <c r="A63" s="974" t="s">
        <v>60</v>
      </c>
      <c r="B63" s="975"/>
      <c r="C63" s="759">
        <v>3</v>
      </c>
      <c r="D63" s="759">
        <v>11</v>
      </c>
      <c r="E63" s="408"/>
      <c r="F63" s="133"/>
      <c r="G63" s="134">
        <f t="shared" ref="G63:L63" si="38">SUM(G52:G62)</f>
        <v>40</v>
      </c>
      <c r="H63" s="135">
        <f t="shared" si="38"/>
        <v>1200</v>
      </c>
      <c r="I63" s="136">
        <f t="shared" si="38"/>
        <v>420</v>
      </c>
      <c r="J63" s="136">
        <f t="shared" si="38"/>
        <v>200</v>
      </c>
      <c r="K63" s="136">
        <f t="shared" si="38"/>
        <v>0</v>
      </c>
      <c r="L63" s="136">
        <f t="shared" si="38"/>
        <v>220</v>
      </c>
      <c r="M63" s="135"/>
      <c r="N63" s="137">
        <f>SUM(N52:N62)</f>
        <v>660</v>
      </c>
      <c r="O63" s="650"/>
      <c r="P63" s="651"/>
      <c r="Q63" s="275">
        <f>SUM(Q52:Q62)</f>
        <v>0</v>
      </c>
      <c r="R63" s="138">
        <f>SUM(R52:R62)</f>
        <v>0</v>
      </c>
      <c r="S63" s="198">
        <f>SUM(S52:S62)</f>
        <v>3</v>
      </c>
      <c r="T63" s="138">
        <f>SUM(T52:T62)</f>
        <v>7</v>
      </c>
      <c r="U63" s="652"/>
      <c r="X63" s="189"/>
      <c r="Y63" s="189"/>
      <c r="Z63" s="189"/>
      <c r="AA63" s="189"/>
    </row>
    <row r="64" spans="1:47" s="17" customFormat="1" ht="16.2" thickBot="1" x14ac:dyDescent="0.35">
      <c r="A64" s="979" t="s">
        <v>61</v>
      </c>
      <c r="B64" s="980"/>
      <c r="C64" s="980"/>
      <c r="D64" s="980"/>
      <c r="E64" s="980"/>
      <c r="F64" s="980"/>
      <c r="G64" s="980"/>
      <c r="H64" s="980"/>
      <c r="I64" s="980"/>
      <c r="J64" s="980"/>
      <c r="K64" s="980"/>
      <c r="L64" s="980"/>
      <c r="M64" s="980"/>
      <c r="N64" s="980"/>
      <c r="O64" s="980"/>
      <c r="P64" s="980"/>
      <c r="Q64" s="980"/>
      <c r="R64" s="980"/>
      <c r="S64" s="980"/>
      <c r="T64" s="981"/>
      <c r="U64" s="653"/>
      <c r="X64" s="189"/>
      <c r="Y64" s="189"/>
      <c r="Z64" s="189"/>
      <c r="AA64" s="189"/>
    </row>
    <row r="65" spans="1:27" s="17" customFormat="1" ht="16.2" thickBot="1" x14ac:dyDescent="0.35">
      <c r="A65" s="982" t="s">
        <v>146</v>
      </c>
      <c r="B65" s="983"/>
      <c r="C65" s="983"/>
      <c r="D65" s="983"/>
      <c r="E65" s="983"/>
      <c r="F65" s="983"/>
      <c r="G65" s="983"/>
      <c r="H65" s="983"/>
      <c r="I65" s="983"/>
      <c r="J65" s="983"/>
      <c r="K65" s="983"/>
      <c r="L65" s="983"/>
      <c r="M65" s="983"/>
      <c r="N65" s="984"/>
      <c r="O65" s="983"/>
      <c r="P65" s="983"/>
      <c r="Q65" s="983"/>
      <c r="R65" s="983"/>
      <c r="S65" s="983"/>
      <c r="T65" s="985"/>
      <c r="U65" s="653"/>
      <c r="X65" s="189"/>
      <c r="Y65" s="189"/>
      <c r="Z65" s="189"/>
      <c r="AA65" s="189"/>
    </row>
    <row r="66" spans="1:27" s="22" customFormat="1" x14ac:dyDescent="0.3">
      <c r="A66" s="144" t="s">
        <v>62</v>
      </c>
      <c r="B66" s="703" t="s">
        <v>214</v>
      </c>
      <c r="C66" s="154"/>
      <c r="D66" s="154"/>
      <c r="E66" s="154"/>
      <c r="F66" s="155"/>
      <c r="G66" s="179">
        <v>4</v>
      </c>
      <c r="H66" s="221">
        <f>G66*30</f>
        <v>120</v>
      </c>
      <c r="I66" s="149">
        <f t="shared" ref="I66:I80" si="39">SUM(J66:L66)</f>
        <v>44</v>
      </c>
      <c r="J66" s="249">
        <v>30</v>
      </c>
      <c r="K66" s="249"/>
      <c r="L66" s="250">
        <v>14</v>
      </c>
      <c r="M66" s="790">
        <v>30</v>
      </c>
      <c r="N66" s="794">
        <f>H66-I66-M66</f>
        <v>46</v>
      </c>
      <c r="O66" s="786"/>
      <c r="P66" s="655"/>
      <c r="Q66" s="778"/>
      <c r="R66" s="779"/>
      <c r="S66" s="273"/>
      <c r="T66" s="274"/>
      <c r="U66" s="20"/>
      <c r="V66" s="21">
        <f t="shared" ref="V66:V80" si="40">I66/H66</f>
        <v>0.36666666666666664</v>
      </c>
      <c r="W66" s="21" t="str">
        <f>IF(V66&gt;50%,V66,"")</f>
        <v/>
      </c>
      <c r="X66" s="190">
        <v>4</v>
      </c>
      <c r="Y66" s="189"/>
      <c r="Z66" s="189"/>
      <c r="AA66" s="189"/>
    </row>
    <row r="67" spans="1:27" s="22" customFormat="1" x14ac:dyDescent="0.3">
      <c r="A67" s="144" t="s">
        <v>63</v>
      </c>
      <c r="B67" s="703" t="s">
        <v>215</v>
      </c>
      <c r="C67" s="145"/>
      <c r="D67" s="145"/>
      <c r="E67" s="145"/>
      <c r="F67" s="146"/>
      <c r="G67" s="147">
        <v>4</v>
      </c>
      <c r="H67" s="220">
        <f>G67*30</f>
        <v>120</v>
      </c>
      <c r="I67" s="149">
        <f t="shared" si="39"/>
        <v>46</v>
      </c>
      <c r="J67" s="206"/>
      <c r="K67" s="206">
        <v>46</v>
      </c>
      <c r="L67" s="207"/>
      <c r="M67" s="791"/>
      <c r="N67" s="795">
        <f t="shared" ref="N67:N80" si="41">H67-I67-M67</f>
        <v>74</v>
      </c>
      <c r="O67" s="787"/>
      <c r="P67" s="656"/>
      <c r="Q67" s="780"/>
      <c r="R67" s="781"/>
      <c r="S67" s="152"/>
      <c r="T67" s="153"/>
      <c r="U67" s="657"/>
      <c r="V67" s="21">
        <f t="shared" si="40"/>
        <v>0.38333333333333336</v>
      </c>
      <c r="W67" s="21" t="str">
        <f>IF(V67&gt;50%,V67,"")</f>
        <v/>
      </c>
      <c r="X67" s="189">
        <v>4</v>
      </c>
      <c r="Y67" s="189"/>
      <c r="Z67" s="189"/>
      <c r="AA67" s="189"/>
    </row>
    <row r="68" spans="1:27" s="22" customFormat="1" x14ac:dyDescent="0.3">
      <c r="A68" s="144" t="s">
        <v>64</v>
      </c>
      <c r="B68" s="702" t="s">
        <v>216</v>
      </c>
      <c r="C68" s="154"/>
      <c r="D68" s="154"/>
      <c r="E68" s="154"/>
      <c r="F68" s="155"/>
      <c r="G68" s="147">
        <v>3</v>
      </c>
      <c r="H68" s="220">
        <f>G68*30</f>
        <v>90</v>
      </c>
      <c r="I68" s="149">
        <f t="shared" si="39"/>
        <v>30</v>
      </c>
      <c r="J68" s="206">
        <v>16</v>
      </c>
      <c r="K68" s="206"/>
      <c r="L68" s="207">
        <v>14</v>
      </c>
      <c r="M68" s="791"/>
      <c r="N68" s="795">
        <f t="shared" si="41"/>
        <v>60</v>
      </c>
      <c r="O68" s="787"/>
      <c r="P68" s="656"/>
      <c r="Q68" s="780"/>
      <c r="R68" s="781"/>
      <c r="S68" s="156"/>
      <c r="T68" s="157"/>
      <c r="U68" s="657"/>
      <c r="V68" s="21">
        <f t="shared" si="40"/>
        <v>0.33333333333333331</v>
      </c>
      <c r="W68" s="21" t="str">
        <f>IF(V68&gt;50%,V68,"")</f>
        <v/>
      </c>
      <c r="X68" s="190">
        <v>3</v>
      </c>
      <c r="Y68" s="189"/>
      <c r="Z68" s="189"/>
      <c r="AA68" s="189"/>
    </row>
    <row r="69" spans="1:27" s="22" customFormat="1" x14ac:dyDescent="0.3">
      <c r="A69" s="144" t="s">
        <v>65</v>
      </c>
      <c r="B69" s="704" t="s">
        <v>204</v>
      </c>
      <c r="C69" s="158"/>
      <c r="D69" s="159"/>
      <c r="E69" s="160"/>
      <c r="F69" s="161"/>
      <c r="G69" s="162">
        <v>4</v>
      </c>
      <c r="H69" s="221">
        <f t="shared" ref="H69" si="42">G69*30</f>
        <v>120</v>
      </c>
      <c r="I69" s="149">
        <f t="shared" si="39"/>
        <v>60</v>
      </c>
      <c r="J69" s="742">
        <v>30</v>
      </c>
      <c r="K69" s="742"/>
      <c r="L69" s="743">
        <v>30</v>
      </c>
      <c r="M69" s="792">
        <v>30</v>
      </c>
      <c r="N69" s="795">
        <f t="shared" si="41"/>
        <v>30</v>
      </c>
      <c r="O69" s="788"/>
      <c r="P69" s="658"/>
      <c r="Q69" s="782"/>
      <c r="R69" s="781"/>
      <c r="S69" s="164"/>
      <c r="T69" s="165"/>
      <c r="U69" s="654"/>
      <c r="V69" s="21">
        <f t="shared" si="40"/>
        <v>0.5</v>
      </c>
      <c r="W69" s="21" t="str">
        <f>IF(V69&gt;50%,V69,"")</f>
        <v/>
      </c>
      <c r="X69" s="190">
        <v>2</v>
      </c>
      <c r="Y69" s="191">
        <v>2</v>
      </c>
      <c r="Z69" s="189"/>
      <c r="AA69" s="189"/>
    </row>
    <row r="70" spans="1:27" s="22" customFormat="1" x14ac:dyDescent="0.3">
      <c r="A70" s="144" t="s">
        <v>66</v>
      </c>
      <c r="B70" s="705" t="s">
        <v>217</v>
      </c>
      <c r="C70" s="166"/>
      <c r="D70" s="166"/>
      <c r="E70" s="166"/>
      <c r="F70" s="167"/>
      <c r="G70" s="168">
        <v>5</v>
      </c>
      <c r="H70" s="220">
        <f>G70*30</f>
        <v>150</v>
      </c>
      <c r="I70" s="149">
        <f t="shared" si="39"/>
        <v>74</v>
      </c>
      <c r="J70" s="210">
        <v>40</v>
      </c>
      <c r="K70" s="210"/>
      <c r="L70" s="211">
        <v>34</v>
      </c>
      <c r="M70" s="793">
        <v>30</v>
      </c>
      <c r="N70" s="795">
        <f t="shared" si="41"/>
        <v>46</v>
      </c>
      <c r="O70" s="788"/>
      <c r="P70" s="658"/>
      <c r="Q70" s="783"/>
      <c r="R70" s="784"/>
      <c r="S70" s="150"/>
      <c r="T70" s="151"/>
      <c r="U70" s="20"/>
      <c r="V70" s="21">
        <f t="shared" si="40"/>
        <v>0.49333333333333335</v>
      </c>
      <c r="W70" s="21" t="str">
        <f>IF(V70&gt;50%,V70,"")</f>
        <v/>
      </c>
      <c r="X70" s="189"/>
      <c r="Y70" s="190">
        <v>5</v>
      </c>
      <c r="Z70" s="189"/>
      <c r="AA70" s="189"/>
    </row>
    <row r="71" spans="1:27" s="22" customFormat="1" x14ac:dyDescent="0.3">
      <c r="A71" s="144" t="s">
        <v>67</v>
      </c>
      <c r="B71" s="705" t="s">
        <v>231</v>
      </c>
      <c r="C71" s="166"/>
      <c r="D71" s="166"/>
      <c r="E71" s="166"/>
      <c r="F71" s="167"/>
      <c r="G71" s="168">
        <v>3</v>
      </c>
      <c r="H71" s="220">
        <v>90</v>
      </c>
      <c r="I71" s="149">
        <f t="shared" si="39"/>
        <v>44</v>
      </c>
      <c r="J71" s="210">
        <v>14</v>
      </c>
      <c r="K71" s="210"/>
      <c r="L71" s="211">
        <v>30</v>
      </c>
      <c r="M71" s="793"/>
      <c r="N71" s="795">
        <f t="shared" si="41"/>
        <v>46</v>
      </c>
      <c r="O71" s="788"/>
      <c r="P71" s="658"/>
      <c r="Q71" s="783"/>
      <c r="R71" s="784"/>
      <c r="S71" s="150"/>
      <c r="T71" s="728"/>
      <c r="U71" s="657"/>
      <c r="V71" s="21">
        <f t="shared" si="40"/>
        <v>0.48888888888888887</v>
      </c>
      <c r="W71" s="21" t="str">
        <f t="shared" ref="W71:W72" si="43">IF(V71&gt;50%,V71,"")</f>
        <v/>
      </c>
      <c r="X71" s="189"/>
      <c r="Y71" s="190">
        <v>3</v>
      </c>
      <c r="Z71" s="189"/>
      <c r="AA71" s="189"/>
    </row>
    <row r="72" spans="1:27" s="22" customFormat="1" x14ac:dyDescent="0.3">
      <c r="A72" s="144" t="s">
        <v>68</v>
      </c>
      <c r="B72" s="701" t="s">
        <v>218</v>
      </c>
      <c r="C72" s="170"/>
      <c r="D72" s="166"/>
      <c r="E72" s="78"/>
      <c r="F72" s="171"/>
      <c r="G72" s="168">
        <v>3</v>
      </c>
      <c r="H72" s="220">
        <f t="shared" ref="H72:H81" si="44">G72*30</f>
        <v>90</v>
      </c>
      <c r="I72" s="149">
        <f t="shared" si="39"/>
        <v>30</v>
      </c>
      <c r="J72" s="212">
        <v>16</v>
      </c>
      <c r="K72" s="212"/>
      <c r="L72" s="213">
        <v>14</v>
      </c>
      <c r="M72" s="792"/>
      <c r="N72" s="795">
        <f t="shared" si="41"/>
        <v>60</v>
      </c>
      <c r="O72" s="788"/>
      <c r="P72" s="658"/>
      <c r="Q72" s="782"/>
      <c r="R72" s="785"/>
      <c r="S72" s="152"/>
      <c r="T72" s="172"/>
      <c r="U72" s="657"/>
      <c r="V72" s="21">
        <f t="shared" si="40"/>
        <v>0.33333333333333331</v>
      </c>
      <c r="W72" s="21" t="str">
        <f t="shared" si="43"/>
        <v/>
      </c>
      <c r="X72" s="189"/>
      <c r="Y72" s="189">
        <v>3</v>
      </c>
      <c r="Z72" s="189"/>
      <c r="AA72" s="189"/>
    </row>
    <row r="73" spans="1:27" s="22" customFormat="1" x14ac:dyDescent="0.3">
      <c r="A73" s="144" t="s">
        <v>69</v>
      </c>
      <c r="B73" s="117" t="s">
        <v>219</v>
      </c>
      <c r="C73" s="170">
        <v>5</v>
      </c>
      <c r="D73" s="166"/>
      <c r="E73" s="78"/>
      <c r="F73" s="171"/>
      <c r="G73" s="168">
        <v>3</v>
      </c>
      <c r="H73" s="220">
        <f t="shared" si="44"/>
        <v>90</v>
      </c>
      <c r="I73" s="149">
        <f t="shared" si="39"/>
        <v>44</v>
      </c>
      <c r="J73" s="212">
        <v>30</v>
      </c>
      <c r="K73" s="212"/>
      <c r="L73" s="213">
        <v>14</v>
      </c>
      <c r="M73" s="792">
        <v>30</v>
      </c>
      <c r="N73" s="795">
        <f t="shared" si="41"/>
        <v>16</v>
      </c>
      <c r="O73" s="788"/>
      <c r="P73" s="658"/>
      <c r="Q73" s="782"/>
      <c r="R73" s="785"/>
      <c r="S73" s="152">
        <v>3</v>
      </c>
      <c r="T73" s="172"/>
      <c r="U73" s="654"/>
      <c r="V73" s="21">
        <f t="shared" si="40"/>
        <v>0.48888888888888887</v>
      </c>
      <c r="W73" s="21" t="str">
        <f>IF(V73&gt;50%,V73,"")</f>
        <v/>
      </c>
      <c r="X73" s="189"/>
      <c r="Y73" s="189"/>
      <c r="Z73" s="189">
        <v>3</v>
      </c>
      <c r="AA73" s="189"/>
    </row>
    <row r="74" spans="1:27" s="22" customFormat="1" x14ac:dyDescent="0.3">
      <c r="A74" s="144" t="s">
        <v>70</v>
      </c>
      <c r="B74" s="701" t="s">
        <v>220</v>
      </c>
      <c r="C74" s="78">
        <v>5</v>
      </c>
      <c r="D74" s="78"/>
      <c r="E74" s="78"/>
      <c r="F74" s="171"/>
      <c r="G74" s="168">
        <v>3</v>
      </c>
      <c r="H74" s="220">
        <f>G74*30</f>
        <v>90</v>
      </c>
      <c r="I74" s="149">
        <f t="shared" si="39"/>
        <v>30</v>
      </c>
      <c r="J74" s="212">
        <v>16</v>
      </c>
      <c r="K74" s="212">
        <v>14</v>
      </c>
      <c r="L74" s="213"/>
      <c r="M74" s="792">
        <v>30</v>
      </c>
      <c r="N74" s="795">
        <f t="shared" si="41"/>
        <v>30</v>
      </c>
      <c r="O74" s="788"/>
      <c r="P74" s="658"/>
      <c r="Q74" s="665"/>
      <c r="R74" s="666"/>
      <c r="S74" s="163">
        <v>2</v>
      </c>
      <c r="T74" s="173"/>
      <c r="U74" s="654"/>
      <c r="V74" s="21">
        <f t="shared" si="40"/>
        <v>0.33333333333333331</v>
      </c>
      <c r="W74" s="21" t="str">
        <f>IF(V74&gt;50%,V74,"")</f>
        <v/>
      </c>
      <c r="X74" s="189"/>
      <c r="Y74" s="189"/>
      <c r="Z74" s="189">
        <v>3</v>
      </c>
      <c r="AA74" s="189"/>
    </row>
    <row r="75" spans="1:27" s="22" customFormat="1" x14ac:dyDescent="0.3">
      <c r="A75" s="144" t="s">
        <v>86</v>
      </c>
      <c r="B75" s="701" t="s">
        <v>205</v>
      </c>
      <c r="C75" s="78">
        <v>5</v>
      </c>
      <c r="D75" s="78"/>
      <c r="E75" s="78"/>
      <c r="F75" s="171"/>
      <c r="G75" s="746">
        <v>6</v>
      </c>
      <c r="H75" s="220">
        <f>G75*30</f>
        <v>180</v>
      </c>
      <c r="I75" s="149">
        <f t="shared" si="39"/>
        <v>90</v>
      </c>
      <c r="J75" s="749">
        <v>60</v>
      </c>
      <c r="K75" s="749">
        <v>30</v>
      </c>
      <c r="L75" s="213"/>
      <c r="M75" s="792">
        <v>30</v>
      </c>
      <c r="N75" s="795">
        <f t="shared" si="41"/>
        <v>60</v>
      </c>
      <c r="O75" s="788"/>
      <c r="P75" s="658"/>
      <c r="Q75" s="665"/>
      <c r="R75" s="666"/>
      <c r="S75" s="748">
        <v>6</v>
      </c>
      <c r="T75" s="173"/>
      <c r="U75" s="657"/>
      <c r="V75" s="21">
        <f t="shared" si="40"/>
        <v>0.5</v>
      </c>
      <c r="W75" s="21" t="str">
        <f>IF(V75&gt;50%,V75,"")</f>
        <v/>
      </c>
      <c r="X75" s="189"/>
      <c r="Y75" s="189"/>
      <c r="Z75" s="189">
        <v>6</v>
      </c>
      <c r="AA75" s="189"/>
    </row>
    <row r="76" spans="1:27" s="22" customFormat="1" ht="27.6" x14ac:dyDescent="0.3">
      <c r="A76" s="144" t="s">
        <v>87</v>
      </c>
      <c r="B76" s="705" t="s">
        <v>221</v>
      </c>
      <c r="C76" s="78"/>
      <c r="D76" s="78">
        <v>5</v>
      </c>
      <c r="E76" s="78"/>
      <c r="F76" s="171"/>
      <c r="G76" s="168">
        <v>3</v>
      </c>
      <c r="H76" s="220">
        <f>G76*30</f>
        <v>90</v>
      </c>
      <c r="I76" s="149">
        <f t="shared" si="39"/>
        <v>30</v>
      </c>
      <c r="J76" s="212">
        <v>16</v>
      </c>
      <c r="K76" s="212"/>
      <c r="L76" s="213">
        <v>14</v>
      </c>
      <c r="M76" s="792"/>
      <c r="N76" s="795">
        <f t="shared" si="41"/>
        <v>60</v>
      </c>
      <c r="O76" s="788"/>
      <c r="P76" s="658"/>
      <c r="Q76" s="780"/>
      <c r="R76" s="666"/>
      <c r="S76" s="148">
        <v>2</v>
      </c>
      <c r="T76" s="174"/>
      <c r="U76" s="20"/>
      <c r="V76" s="21">
        <f t="shared" si="40"/>
        <v>0.33333333333333331</v>
      </c>
      <c r="W76" s="21" t="str">
        <f>IF(V76&gt;50%,V76,"")</f>
        <v/>
      </c>
      <c r="X76" s="189"/>
      <c r="Y76" s="189"/>
      <c r="Z76" s="190">
        <v>3</v>
      </c>
      <c r="AA76" s="191"/>
    </row>
    <row r="77" spans="1:27" s="22" customFormat="1" x14ac:dyDescent="0.3">
      <c r="A77" s="144" t="s">
        <v>92</v>
      </c>
      <c r="B77" s="705" t="s">
        <v>222</v>
      </c>
      <c r="C77" s="78"/>
      <c r="D77" s="78">
        <v>6</v>
      </c>
      <c r="E77" s="78"/>
      <c r="F77" s="171"/>
      <c r="G77" s="168">
        <v>3</v>
      </c>
      <c r="H77" s="220">
        <f>G77*30</f>
        <v>90</v>
      </c>
      <c r="I77" s="149">
        <f t="shared" si="39"/>
        <v>30</v>
      </c>
      <c r="J77" s="212">
        <v>16</v>
      </c>
      <c r="K77" s="212"/>
      <c r="L77" s="213">
        <v>14</v>
      </c>
      <c r="M77" s="792"/>
      <c r="N77" s="795">
        <f t="shared" si="41"/>
        <v>60</v>
      </c>
      <c r="O77" s="788"/>
      <c r="P77" s="658"/>
      <c r="Q77" s="780"/>
      <c r="R77" s="666"/>
      <c r="S77" s="148"/>
      <c r="T77" s="175">
        <v>2</v>
      </c>
      <c r="U77" s="657"/>
      <c r="V77" s="21">
        <f t="shared" si="40"/>
        <v>0.33333333333333331</v>
      </c>
      <c r="W77" s="21" t="str">
        <f t="shared" ref="W77:W78" si="45">IF(V77&gt;50%,V77,"")</f>
        <v/>
      </c>
      <c r="X77" s="189"/>
      <c r="Y77" s="189"/>
      <c r="Z77" s="191"/>
      <c r="AA77" s="191">
        <v>3</v>
      </c>
    </row>
    <row r="78" spans="1:27" s="22" customFormat="1" x14ac:dyDescent="0.3">
      <c r="A78" s="144" t="s">
        <v>93</v>
      </c>
      <c r="B78" s="705" t="s">
        <v>223</v>
      </c>
      <c r="C78" s="78"/>
      <c r="D78" s="78">
        <v>6</v>
      </c>
      <c r="E78" s="78"/>
      <c r="F78" s="171"/>
      <c r="G78" s="168">
        <v>3</v>
      </c>
      <c r="H78" s="220">
        <f>G78*30</f>
        <v>90</v>
      </c>
      <c r="I78" s="149">
        <f t="shared" si="39"/>
        <v>30</v>
      </c>
      <c r="J78" s="212">
        <v>16</v>
      </c>
      <c r="K78" s="212"/>
      <c r="L78" s="213">
        <v>14</v>
      </c>
      <c r="M78" s="792"/>
      <c r="N78" s="795">
        <f t="shared" si="41"/>
        <v>60</v>
      </c>
      <c r="O78" s="788"/>
      <c r="P78" s="658"/>
      <c r="Q78" s="665"/>
      <c r="R78" s="781"/>
      <c r="S78" s="148"/>
      <c r="T78" s="175">
        <v>2</v>
      </c>
      <c r="U78" s="657"/>
      <c r="V78" s="21">
        <f t="shared" si="40"/>
        <v>0.33333333333333331</v>
      </c>
      <c r="W78" s="21" t="str">
        <f t="shared" si="45"/>
        <v/>
      </c>
      <c r="X78" s="189"/>
      <c r="Y78" s="192"/>
      <c r="Z78" s="189"/>
      <c r="AA78" s="190">
        <v>3</v>
      </c>
    </row>
    <row r="79" spans="1:27" s="22" customFormat="1" x14ac:dyDescent="0.3">
      <c r="A79" s="176" t="s">
        <v>94</v>
      </c>
      <c r="B79" s="701" t="s">
        <v>224</v>
      </c>
      <c r="C79" s="78">
        <v>6</v>
      </c>
      <c r="D79" s="78"/>
      <c r="E79" s="78"/>
      <c r="F79" s="171"/>
      <c r="G79" s="168">
        <v>3</v>
      </c>
      <c r="H79" s="220">
        <f t="shared" si="44"/>
        <v>90</v>
      </c>
      <c r="I79" s="149">
        <f t="shared" si="39"/>
        <v>30</v>
      </c>
      <c r="J79" s="212">
        <v>16</v>
      </c>
      <c r="K79" s="212"/>
      <c r="L79" s="213">
        <v>14</v>
      </c>
      <c r="M79" s="792">
        <v>30</v>
      </c>
      <c r="N79" s="795">
        <f t="shared" si="41"/>
        <v>30</v>
      </c>
      <c r="O79" s="788"/>
      <c r="P79" s="658"/>
      <c r="Q79" s="665"/>
      <c r="R79" s="666"/>
      <c r="S79" s="163"/>
      <c r="T79" s="173">
        <v>2</v>
      </c>
      <c r="U79" s="654"/>
      <c r="V79" s="21">
        <f t="shared" si="40"/>
        <v>0.33333333333333331</v>
      </c>
      <c r="W79" s="21" t="str">
        <f>IF(V79&gt;50%,V79,"")</f>
        <v/>
      </c>
      <c r="X79" s="189"/>
      <c r="Y79" s="189"/>
      <c r="Z79" s="189"/>
      <c r="AA79" s="190">
        <v>3</v>
      </c>
    </row>
    <row r="80" spans="1:27" s="22" customFormat="1" ht="16.2" thickBot="1" x14ac:dyDescent="0.35">
      <c r="A80" s="176" t="s">
        <v>95</v>
      </c>
      <c r="B80" s="706" t="s">
        <v>225</v>
      </c>
      <c r="C80" s="78">
        <v>6</v>
      </c>
      <c r="D80" s="78"/>
      <c r="E80" s="78"/>
      <c r="F80" s="171"/>
      <c r="G80" s="147">
        <v>3</v>
      </c>
      <c r="H80" s="220">
        <f t="shared" si="44"/>
        <v>90</v>
      </c>
      <c r="I80" s="149">
        <f t="shared" si="39"/>
        <v>36</v>
      </c>
      <c r="J80" s="212">
        <v>16</v>
      </c>
      <c r="K80" s="212"/>
      <c r="L80" s="213">
        <v>20</v>
      </c>
      <c r="M80" s="792">
        <v>30</v>
      </c>
      <c r="N80" s="796">
        <f t="shared" si="41"/>
        <v>24</v>
      </c>
      <c r="O80" s="788"/>
      <c r="P80" s="658"/>
      <c r="Q80" s="665"/>
      <c r="R80" s="666"/>
      <c r="S80" s="148"/>
      <c r="T80" s="174">
        <v>2.5</v>
      </c>
      <c r="U80" s="654"/>
      <c r="V80" s="21">
        <f t="shared" si="40"/>
        <v>0.4</v>
      </c>
      <c r="W80" s="21" t="str">
        <f>IF(V80&gt;50%,V80,"")</f>
        <v/>
      </c>
      <c r="X80" s="189"/>
      <c r="Y80" s="189"/>
      <c r="Z80" s="189"/>
      <c r="AA80" s="190">
        <v>3</v>
      </c>
    </row>
    <row r="81" spans="1:27" s="22" customFormat="1" ht="16.2" thickBot="1" x14ac:dyDescent="0.35">
      <c r="A81" s="811" t="s">
        <v>253</v>
      </c>
      <c r="B81" s="812" t="s">
        <v>254</v>
      </c>
      <c r="C81" s="257"/>
      <c r="D81" s="257"/>
      <c r="E81" s="257">
        <v>5</v>
      </c>
      <c r="F81" s="258"/>
      <c r="G81" s="808">
        <v>1</v>
      </c>
      <c r="H81" s="260">
        <f t="shared" si="44"/>
        <v>30</v>
      </c>
      <c r="I81" s="261"/>
      <c r="J81" s="262"/>
      <c r="K81" s="262"/>
      <c r="L81" s="263"/>
      <c r="M81" s="296"/>
      <c r="N81" s="789">
        <f>H81-I81-M81</f>
        <v>30</v>
      </c>
      <c r="O81" s="659"/>
      <c r="P81" s="660"/>
      <c r="Q81" s="661"/>
      <c r="R81" s="662"/>
      <c r="S81" s="264"/>
      <c r="T81" s="265"/>
      <c r="U81" s="654"/>
      <c r="X81" s="193"/>
      <c r="Y81" s="193"/>
      <c r="Z81" s="193">
        <v>1</v>
      </c>
      <c r="AA81" s="193"/>
    </row>
    <row r="82" spans="1:27" s="22" customFormat="1" x14ac:dyDescent="0.3">
      <c r="A82" s="255" t="s">
        <v>71</v>
      </c>
      <c r="B82" s="256" t="s">
        <v>96</v>
      </c>
      <c r="C82" s="257"/>
      <c r="D82" s="257">
        <v>4</v>
      </c>
      <c r="E82" s="257"/>
      <c r="F82" s="258"/>
      <c r="G82" s="259">
        <v>6</v>
      </c>
      <c r="H82" s="260">
        <f t="shared" ref="H82:H84" si="46">G82*30</f>
        <v>180</v>
      </c>
      <c r="I82" s="261"/>
      <c r="J82" s="262"/>
      <c r="K82" s="262"/>
      <c r="L82" s="263"/>
      <c r="M82" s="296"/>
      <c r="N82" s="789">
        <f>H82-I82-M82</f>
        <v>180</v>
      </c>
      <c r="O82" s="659"/>
      <c r="P82" s="660"/>
      <c r="Q82" s="661"/>
      <c r="R82" s="662"/>
      <c r="S82" s="264"/>
      <c r="T82" s="265"/>
      <c r="U82" s="654"/>
      <c r="X82" s="193">
        <v>3</v>
      </c>
      <c r="Y82" s="193">
        <v>3</v>
      </c>
      <c r="Z82" s="193"/>
      <c r="AA82" s="193"/>
    </row>
    <row r="83" spans="1:27" s="22" customFormat="1" x14ac:dyDescent="0.3">
      <c r="A83" s="180" t="s">
        <v>72</v>
      </c>
      <c r="B83" s="118" t="s">
        <v>73</v>
      </c>
      <c r="C83" s="78"/>
      <c r="D83" s="78">
        <v>6</v>
      </c>
      <c r="E83" s="78"/>
      <c r="F83" s="171"/>
      <c r="G83" s="147">
        <v>6</v>
      </c>
      <c r="H83" s="220">
        <f t="shared" si="46"/>
        <v>180</v>
      </c>
      <c r="I83" s="169"/>
      <c r="J83" s="212"/>
      <c r="K83" s="212"/>
      <c r="L83" s="213"/>
      <c r="M83" s="294"/>
      <c r="N83" s="245">
        <f>H83-I83-M83</f>
        <v>180</v>
      </c>
      <c r="O83" s="663"/>
      <c r="P83" s="664"/>
      <c r="Q83" s="665"/>
      <c r="R83" s="666"/>
      <c r="S83" s="148"/>
      <c r="T83" s="175"/>
      <c r="U83" s="654"/>
      <c r="X83" s="193"/>
      <c r="Y83" s="193"/>
      <c r="Z83" s="190">
        <v>2</v>
      </c>
      <c r="AA83" s="190">
        <v>4</v>
      </c>
    </row>
    <row r="84" spans="1:27" s="22" customFormat="1" ht="16.2" thickBot="1" x14ac:dyDescent="0.35">
      <c r="A84" s="266"/>
      <c r="B84" s="267" t="s">
        <v>85</v>
      </c>
      <c r="C84" s="268">
        <v>6</v>
      </c>
      <c r="D84" s="269"/>
      <c r="E84" s="269"/>
      <c r="F84" s="270"/>
      <c r="G84" s="177">
        <v>2</v>
      </c>
      <c r="H84" s="222">
        <f t="shared" si="46"/>
        <v>60</v>
      </c>
      <c r="I84" s="178"/>
      <c r="J84" s="214"/>
      <c r="K84" s="214"/>
      <c r="L84" s="215"/>
      <c r="M84" s="297"/>
      <c r="N84" s="298">
        <f>H84-I84-M84</f>
        <v>60</v>
      </c>
      <c r="O84" s="667"/>
      <c r="P84" s="668"/>
      <c r="Q84" s="669"/>
      <c r="R84" s="670"/>
      <c r="S84" s="271"/>
      <c r="T84" s="272"/>
      <c r="U84" s="654"/>
      <c r="X84" s="189"/>
      <c r="Y84" s="189"/>
      <c r="Z84" s="189"/>
      <c r="AA84" s="189">
        <v>2</v>
      </c>
    </row>
    <row r="85" spans="1:27" s="22" customFormat="1" ht="16.2" thickBot="1" x14ac:dyDescent="0.35">
      <c r="A85" s="986" t="s">
        <v>74</v>
      </c>
      <c r="B85" s="987"/>
      <c r="C85" s="762">
        <v>9</v>
      </c>
      <c r="D85" s="762">
        <v>10</v>
      </c>
      <c r="E85" s="762">
        <v>1</v>
      </c>
      <c r="F85" s="800"/>
      <c r="G85" s="801">
        <f t="shared" ref="G85:L85" si="47">SUM(G66:G84)</f>
        <v>68</v>
      </c>
      <c r="H85" s="802">
        <f t="shared" si="47"/>
        <v>2040</v>
      </c>
      <c r="I85" s="803">
        <f t="shared" si="47"/>
        <v>648</v>
      </c>
      <c r="J85" s="803">
        <f t="shared" si="47"/>
        <v>332</v>
      </c>
      <c r="K85" s="803">
        <f t="shared" si="47"/>
        <v>90</v>
      </c>
      <c r="L85" s="804">
        <f t="shared" si="47"/>
        <v>226</v>
      </c>
      <c r="M85" s="803"/>
      <c r="N85" s="805">
        <f>SUM(N66:N84)</f>
        <v>1152</v>
      </c>
      <c r="O85" s="806"/>
      <c r="P85" s="805"/>
      <c r="Q85" s="806">
        <f>SUM(Q66:Q84)</f>
        <v>0</v>
      </c>
      <c r="R85" s="807">
        <f>SUM(R66:R84)</f>
        <v>0</v>
      </c>
      <c r="S85" s="802">
        <f>SUM(S66:S84)</f>
        <v>13</v>
      </c>
      <c r="T85" s="807">
        <f>SUM(T66:T84)</f>
        <v>8.5</v>
      </c>
      <c r="U85" s="654"/>
      <c r="X85" s="189"/>
      <c r="Y85" s="189"/>
      <c r="Z85" s="189"/>
      <c r="AA85" s="189"/>
    </row>
    <row r="86" spans="1:27" s="22" customFormat="1" ht="16.2" thickBot="1" x14ac:dyDescent="0.35">
      <c r="A86" s="988" t="s">
        <v>247</v>
      </c>
      <c r="B86" s="989"/>
      <c r="C86" s="989"/>
      <c r="D86" s="989"/>
      <c r="E86" s="989"/>
      <c r="F86" s="989"/>
      <c r="G86" s="989"/>
      <c r="H86" s="989"/>
      <c r="I86" s="989"/>
      <c r="J86" s="989"/>
      <c r="K86" s="989"/>
      <c r="L86" s="989"/>
      <c r="M86" s="989"/>
      <c r="N86" s="989"/>
      <c r="O86" s="989"/>
      <c r="P86" s="989"/>
      <c r="Q86" s="989"/>
      <c r="R86" s="989"/>
      <c r="S86" s="989"/>
      <c r="T86" s="990"/>
      <c r="U86" s="654"/>
      <c r="X86" s="189"/>
      <c r="Y86" s="189"/>
      <c r="Z86" s="189"/>
      <c r="AA86" s="189"/>
    </row>
    <row r="87" spans="1:27" s="20" customFormat="1" x14ac:dyDescent="0.3">
      <c r="A87" s="813" t="s">
        <v>249</v>
      </c>
      <c r="B87" s="1021" t="s">
        <v>248</v>
      </c>
      <c r="C87" s="156"/>
      <c r="D87" s="154">
        <v>5</v>
      </c>
      <c r="E87" s="154"/>
      <c r="F87" s="155"/>
      <c r="G87" s="179">
        <v>4</v>
      </c>
      <c r="H87" s="221">
        <f t="shared" ref="H87:H89" si="48">G87*30</f>
        <v>120</v>
      </c>
      <c r="I87" s="182">
        <v>44</v>
      </c>
      <c r="J87" s="249"/>
      <c r="K87" s="249"/>
      <c r="L87" s="250"/>
      <c r="M87" s="291"/>
      <c r="N87" s="292">
        <f>H87-I87</f>
        <v>76</v>
      </c>
      <c r="O87" s="675"/>
      <c r="P87" s="676"/>
      <c r="Q87" s="677"/>
      <c r="R87" s="678"/>
      <c r="S87" s="154">
        <v>3</v>
      </c>
      <c r="T87" s="157"/>
      <c r="U87" s="674"/>
      <c r="V87" s="21">
        <f>I87/H87</f>
        <v>0.36666666666666664</v>
      </c>
      <c r="W87" s="21" t="str">
        <f t="shared" ref="W87:W89" si="49">IF(V87&gt;50%,V87,"")</f>
        <v/>
      </c>
      <c r="X87" s="189"/>
      <c r="Y87" s="189"/>
      <c r="Z87" s="190">
        <v>4</v>
      </c>
      <c r="AA87" s="189"/>
    </row>
    <row r="88" spans="1:27" s="20" customFormat="1" x14ac:dyDescent="0.3">
      <c r="A88" s="813" t="s">
        <v>250</v>
      </c>
      <c r="B88" s="1022"/>
      <c r="C88" s="156"/>
      <c r="D88" s="154">
        <v>5</v>
      </c>
      <c r="E88" s="154"/>
      <c r="F88" s="155"/>
      <c r="G88" s="179">
        <v>4</v>
      </c>
      <c r="H88" s="221">
        <f t="shared" ref="H88" si="50">G88*30</f>
        <v>120</v>
      </c>
      <c r="I88" s="182">
        <v>44</v>
      </c>
      <c r="J88" s="249"/>
      <c r="K88" s="249"/>
      <c r="L88" s="250"/>
      <c r="M88" s="777"/>
      <c r="N88" s="789">
        <f>H88-I88</f>
        <v>76</v>
      </c>
      <c r="O88" s="675"/>
      <c r="P88" s="676"/>
      <c r="Q88" s="677"/>
      <c r="R88" s="678"/>
      <c r="S88" s="154">
        <v>3</v>
      </c>
      <c r="T88" s="157"/>
      <c r="U88" s="674"/>
      <c r="V88" s="21">
        <f>I88/H88</f>
        <v>0.36666666666666664</v>
      </c>
      <c r="W88" s="21" t="str">
        <f t="shared" ref="W88" si="51">IF(V88&gt;50%,V88,"")</f>
        <v/>
      </c>
      <c r="X88" s="189"/>
      <c r="Y88" s="189"/>
      <c r="Z88" s="190">
        <v>4</v>
      </c>
      <c r="AA88" s="189"/>
    </row>
    <row r="89" spans="1:27" s="20" customFormat="1" ht="16.2" thickBot="1" x14ac:dyDescent="0.35">
      <c r="A89" s="813" t="s">
        <v>251</v>
      </c>
      <c r="B89" s="1023"/>
      <c r="C89" s="347"/>
      <c r="D89" s="140">
        <v>6</v>
      </c>
      <c r="E89" s="140"/>
      <c r="F89" s="141"/>
      <c r="G89" s="142">
        <v>4</v>
      </c>
      <c r="H89" s="219">
        <f t="shared" si="48"/>
        <v>120</v>
      </c>
      <c r="I89" s="246">
        <v>44</v>
      </c>
      <c r="J89" s="205"/>
      <c r="K89" s="205"/>
      <c r="L89" s="247"/>
      <c r="M89" s="299"/>
      <c r="N89" s="298">
        <f>H89-I89</f>
        <v>76</v>
      </c>
      <c r="O89" s="679"/>
      <c r="P89" s="680"/>
      <c r="Q89" s="681"/>
      <c r="R89" s="682"/>
      <c r="S89" s="140"/>
      <c r="T89" s="248">
        <v>3</v>
      </c>
      <c r="U89" s="674"/>
      <c r="V89" s="21">
        <f>I89/H89</f>
        <v>0.36666666666666664</v>
      </c>
      <c r="W89" s="21" t="str">
        <f t="shared" si="49"/>
        <v/>
      </c>
      <c r="X89" s="189"/>
      <c r="Y89" s="189"/>
      <c r="Z89" s="189"/>
      <c r="AA89" s="190">
        <v>4</v>
      </c>
    </row>
    <row r="90" spans="1:27" s="20" customFormat="1" ht="16.2" thickBot="1" x14ac:dyDescent="0.35">
      <c r="A90" s="991" t="s">
        <v>252</v>
      </c>
      <c r="B90" s="992"/>
      <c r="C90" s="409"/>
      <c r="D90" s="409">
        <v>3</v>
      </c>
      <c r="E90" s="409"/>
      <c r="F90" s="410"/>
      <c r="G90" s="69">
        <f>SUM(G87:G89)</f>
        <v>12</v>
      </c>
      <c r="H90" s="70">
        <f>SUM(H87:H89)</f>
        <v>360</v>
      </c>
      <c r="I90" s="67">
        <f>SUM(I87:I89)</f>
        <v>132</v>
      </c>
      <c r="J90" s="67"/>
      <c r="K90" s="67"/>
      <c r="L90" s="68"/>
      <c r="M90" s="67"/>
      <c r="N90" s="139">
        <f>SUM(N87:N89)</f>
        <v>228</v>
      </c>
      <c r="O90" s="671"/>
      <c r="P90" s="672"/>
      <c r="Q90" s="673">
        <f>SUM(Q87:Q89)</f>
        <v>0</v>
      </c>
      <c r="R90" s="673">
        <f>SUM(R87:R89)</f>
        <v>0</v>
      </c>
      <c r="S90" s="70">
        <f>SUM(S87:S89)</f>
        <v>6</v>
      </c>
      <c r="T90" s="139">
        <f>SUM(T87:T89)</f>
        <v>3</v>
      </c>
      <c r="U90" s="674"/>
      <c r="X90" s="189"/>
      <c r="Y90" s="189"/>
      <c r="Z90" s="189"/>
      <c r="AA90" s="189"/>
    </row>
    <row r="91" spans="1:27" s="20" customFormat="1" ht="37.200000000000003" customHeight="1" thickBot="1" x14ac:dyDescent="0.35">
      <c r="A91" s="1024" t="s">
        <v>79</v>
      </c>
      <c r="B91" s="1025"/>
      <c r="C91" s="183"/>
      <c r="D91" s="183"/>
      <c r="E91" s="183"/>
      <c r="F91" s="183"/>
      <c r="G91" s="184"/>
      <c r="H91" s="185">
        <f>G90/G93</f>
        <v>0.1</v>
      </c>
      <c r="I91" s="183"/>
      <c r="J91" s="183"/>
      <c r="K91" s="183"/>
      <c r="L91" s="186"/>
      <c r="M91" s="183"/>
      <c r="N91" s="244"/>
      <c r="O91" s="683"/>
      <c r="P91" s="684"/>
      <c r="Q91" s="685"/>
      <c r="R91" s="686"/>
      <c r="S91" s="183"/>
      <c r="T91" s="187"/>
      <c r="U91" s="674"/>
      <c r="X91" s="25">
        <f>SUM(X52:X90)</f>
        <v>30</v>
      </c>
      <c r="Y91" s="25">
        <f t="shared" ref="Y91:AA91" si="52">SUM(Y52:Y90)</f>
        <v>30</v>
      </c>
      <c r="Z91" s="25">
        <f t="shared" si="52"/>
        <v>30</v>
      </c>
      <c r="AA91" s="25">
        <f t="shared" si="52"/>
        <v>30</v>
      </c>
    </row>
    <row r="92" spans="1:27" s="22" customFormat="1" ht="16.2" thickBot="1" x14ac:dyDescent="0.35">
      <c r="A92" s="1026" t="s">
        <v>75</v>
      </c>
      <c r="B92" s="1027"/>
      <c r="C92" s="1028"/>
      <c r="D92" s="1028"/>
      <c r="E92" s="1028"/>
      <c r="F92" s="1028"/>
      <c r="G92" s="1028"/>
      <c r="H92" s="1028"/>
      <c r="I92" s="1028"/>
      <c r="J92" s="1028"/>
      <c r="K92" s="1028"/>
      <c r="L92" s="1028"/>
      <c r="M92" s="1028"/>
      <c r="N92" s="1028"/>
      <c r="O92" s="1028"/>
      <c r="P92" s="1028"/>
      <c r="Q92" s="1028"/>
      <c r="R92" s="1028"/>
      <c r="S92" s="1028"/>
      <c r="T92" s="1029"/>
      <c r="U92" s="674"/>
      <c r="X92" s="25"/>
      <c r="Y92" s="25"/>
      <c r="Z92" s="63"/>
      <c r="AA92" s="25"/>
    </row>
    <row r="93" spans="1:27" s="22" customFormat="1" ht="16.2" thickBot="1" x14ac:dyDescent="0.35">
      <c r="A93" s="79"/>
      <c r="B93" s="188"/>
      <c r="C93" s="69">
        <f t="shared" ref="C93:F93" si="53">SUM(C63,C85,C90)</f>
        <v>12</v>
      </c>
      <c r="D93" s="69">
        <f t="shared" si="53"/>
        <v>24</v>
      </c>
      <c r="E93" s="69">
        <f t="shared" si="53"/>
        <v>1</v>
      </c>
      <c r="F93" s="69">
        <f t="shared" si="53"/>
        <v>0</v>
      </c>
      <c r="G93" s="69">
        <f>SUM(G63,G85,G90)</f>
        <v>120</v>
      </c>
      <c r="H93" s="69">
        <f t="shared" ref="H93:T93" si="54">SUM(H63,H85,H90)</f>
        <v>3600</v>
      </c>
      <c r="I93" s="69">
        <f t="shared" si="54"/>
        <v>1200</v>
      </c>
      <c r="J93" s="69">
        <f t="shared" si="54"/>
        <v>532</v>
      </c>
      <c r="K93" s="69">
        <f t="shared" si="54"/>
        <v>90</v>
      </c>
      <c r="L93" s="69">
        <f t="shared" si="54"/>
        <v>446</v>
      </c>
      <c r="M93" s="69">
        <f t="shared" si="54"/>
        <v>0</v>
      </c>
      <c r="N93" s="69">
        <f t="shared" si="54"/>
        <v>2040</v>
      </c>
      <c r="O93" s="69">
        <f t="shared" si="54"/>
        <v>0</v>
      </c>
      <c r="P93" s="69">
        <f t="shared" si="54"/>
        <v>0</v>
      </c>
      <c r="Q93" s="69">
        <f t="shared" si="54"/>
        <v>0</v>
      </c>
      <c r="R93" s="69">
        <f t="shared" si="54"/>
        <v>0</v>
      </c>
      <c r="S93" s="69">
        <f t="shared" si="54"/>
        <v>22</v>
      </c>
      <c r="T93" s="69">
        <f t="shared" si="54"/>
        <v>18.5</v>
      </c>
      <c r="U93" s="654"/>
      <c r="V93" s="27">
        <f t="shared" ref="V93:V97" si="55">SUM(Q93:T93)</f>
        <v>40.5</v>
      </c>
      <c r="X93" s="18"/>
      <c r="Y93" s="18"/>
      <c r="Z93" s="64"/>
      <c r="AA93" s="25"/>
    </row>
    <row r="94" spans="1:27" s="22" customFormat="1" x14ac:dyDescent="0.3">
      <c r="A94" s="827" t="s">
        <v>257</v>
      </c>
      <c r="B94" s="28" t="s">
        <v>246</v>
      </c>
      <c r="C94" s="976" t="s">
        <v>82</v>
      </c>
      <c r="D94" s="977"/>
      <c r="E94" s="977"/>
      <c r="F94" s="977"/>
      <c r="G94" s="977"/>
      <c r="H94" s="977"/>
      <c r="I94" s="977"/>
      <c r="J94" s="977"/>
      <c r="K94" s="977"/>
      <c r="L94" s="977"/>
      <c r="M94" s="978"/>
      <c r="N94" s="978"/>
      <c r="O94" s="687"/>
      <c r="P94" s="688"/>
      <c r="Q94" s="349">
        <v>2</v>
      </c>
      <c r="R94" s="350">
        <v>3</v>
      </c>
      <c r="S94" s="80">
        <v>4</v>
      </c>
      <c r="T94" s="114">
        <v>3</v>
      </c>
      <c r="U94" s="689"/>
      <c r="V94" s="27">
        <f t="shared" si="55"/>
        <v>12</v>
      </c>
      <c r="X94" s="25"/>
      <c r="Y94" s="25"/>
      <c r="Z94" s="63"/>
      <c r="AA94" s="25"/>
    </row>
    <row r="95" spans="1:27" s="17" customFormat="1" x14ac:dyDescent="0.3">
      <c r="A95" s="20"/>
      <c r="B95" s="28"/>
      <c r="C95" s="976" t="s">
        <v>76</v>
      </c>
      <c r="D95" s="977"/>
      <c r="E95" s="977"/>
      <c r="F95" s="977"/>
      <c r="G95" s="977"/>
      <c r="H95" s="977"/>
      <c r="I95" s="977"/>
      <c r="J95" s="977"/>
      <c r="K95" s="977"/>
      <c r="L95" s="977"/>
      <c r="M95" s="978"/>
      <c r="N95" s="978"/>
      <c r="O95" s="690"/>
      <c r="P95" s="691"/>
      <c r="Q95" s="351">
        <v>7</v>
      </c>
      <c r="R95" s="352">
        <v>7</v>
      </c>
      <c r="S95" s="80">
        <v>3</v>
      </c>
      <c r="T95" s="114">
        <v>7</v>
      </c>
      <c r="U95" s="654"/>
      <c r="V95" s="27">
        <f t="shared" si="55"/>
        <v>24</v>
      </c>
      <c r="X95" s="7"/>
      <c r="Y95" s="7"/>
      <c r="Z95" s="61"/>
      <c r="AA95" s="18"/>
    </row>
    <row r="96" spans="1:27" s="22" customFormat="1" x14ac:dyDescent="0.3">
      <c r="A96" s="20"/>
      <c r="B96" s="28"/>
      <c r="C96" s="976" t="s">
        <v>77</v>
      </c>
      <c r="D96" s="977"/>
      <c r="E96" s="977"/>
      <c r="F96" s="977"/>
      <c r="G96" s="977"/>
      <c r="H96" s="977"/>
      <c r="I96" s="977"/>
      <c r="J96" s="977"/>
      <c r="K96" s="977"/>
      <c r="L96" s="977"/>
      <c r="M96" s="978"/>
      <c r="N96" s="978"/>
      <c r="O96" s="692"/>
      <c r="P96" s="693"/>
      <c r="Q96" s="353"/>
      <c r="R96" s="354"/>
      <c r="S96" s="71"/>
      <c r="T96" s="116"/>
      <c r="U96" s="654"/>
      <c r="V96" s="27">
        <f t="shared" si="55"/>
        <v>0</v>
      </c>
      <c r="X96" s="7"/>
      <c r="Y96" s="7"/>
      <c r="Z96" s="61"/>
      <c r="AA96" s="25"/>
    </row>
    <row r="97" spans="1:29" s="22" customFormat="1" ht="16.2" thickBot="1" x14ac:dyDescent="0.35">
      <c r="A97" s="20"/>
      <c r="B97" s="28"/>
      <c r="C97" s="1032" t="s">
        <v>78</v>
      </c>
      <c r="D97" s="1033"/>
      <c r="E97" s="1033"/>
      <c r="F97" s="1033"/>
      <c r="G97" s="1033"/>
      <c r="H97" s="1033"/>
      <c r="I97" s="1033"/>
      <c r="J97" s="1033"/>
      <c r="K97" s="1033"/>
      <c r="L97" s="1033"/>
      <c r="M97" s="1034"/>
      <c r="N97" s="1034"/>
      <c r="O97" s="694"/>
      <c r="P97" s="695"/>
      <c r="Q97" s="355"/>
      <c r="R97" s="356"/>
      <c r="S97" s="197">
        <v>1</v>
      </c>
      <c r="T97" s="115"/>
      <c r="U97" s="654"/>
      <c r="V97" s="27">
        <f t="shared" si="55"/>
        <v>1</v>
      </c>
      <c r="X97" s="3"/>
      <c r="Y97" s="7"/>
      <c r="Z97" s="61"/>
      <c r="AA97" s="25"/>
    </row>
    <row r="98" spans="1:29" s="22" customFormat="1" x14ac:dyDescent="0.3">
      <c r="A98" s="20"/>
      <c r="B98" s="83"/>
      <c r="C98" s="84"/>
      <c r="D98" s="84"/>
      <c r="E98" s="84"/>
      <c r="F98" s="84"/>
      <c r="G98" s="84"/>
      <c r="H98" s="84"/>
      <c r="I98" s="84"/>
      <c r="J98" s="84"/>
      <c r="K98" s="84"/>
      <c r="L98" s="84"/>
      <c r="M98" s="84"/>
      <c r="N98" s="84"/>
      <c r="O98" s="84"/>
      <c r="P98" s="84"/>
      <c r="Q98" s="85"/>
      <c r="R98" s="85"/>
      <c r="S98" s="85"/>
      <c r="T98" s="85"/>
      <c r="U98" s="654"/>
      <c r="V98" s="27"/>
      <c r="X98" s="3"/>
      <c r="Y98" s="7"/>
      <c r="Z98" s="61"/>
      <c r="AA98" s="25"/>
    </row>
    <row r="99" spans="1:29" ht="41.4" customHeight="1" x14ac:dyDescent="0.3">
      <c r="A99" s="1035" t="s">
        <v>194</v>
      </c>
      <c r="B99" s="1035"/>
      <c r="C99" s="1035"/>
      <c r="D99" s="1035"/>
      <c r="E99" s="1035"/>
      <c r="F99" s="1035"/>
      <c r="G99" s="1035"/>
      <c r="H99" s="1035"/>
      <c r="I99" s="1035"/>
      <c r="J99" s="1035"/>
      <c r="K99" s="1035"/>
      <c r="L99" s="1035"/>
      <c r="M99" s="1035"/>
      <c r="N99" s="1035"/>
      <c r="O99" s="1035"/>
      <c r="P99" s="1035"/>
      <c r="Q99" s="1035"/>
      <c r="R99" s="1035"/>
      <c r="S99" s="1035"/>
      <c r="T99" s="1035"/>
      <c r="U99" s="696"/>
      <c r="V99" s="2"/>
      <c r="W99" s="30"/>
      <c r="Y99" s="7"/>
      <c r="AA99" s="7"/>
      <c r="AB99" s="50"/>
      <c r="AC99" s="38"/>
    </row>
    <row r="100" spans="1:29" ht="24" customHeight="1" x14ac:dyDescent="0.3">
      <c r="A100" s="1035" t="s">
        <v>185</v>
      </c>
      <c r="B100" s="1035"/>
      <c r="C100" s="1035"/>
      <c r="D100" s="1035"/>
      <c r="E100" s="1035"/>
      <c r="F100" s="1035"/>
      <c r="G100" s="1035"/>
      <c r="H100" s="1035"/>
      <c r="I100" s="1035"/>
      <c r="J100" s="1035"/>
      <c r="K100" s="1035"/>
      <c r="L100" s="1035"/>
      <c r="M100" s="1035"/>
      <c r="N100" s="1035"/>
      <c r="O100" s="1035"/>
      <c r="P100" s="1035"/>
      <c r="Q100" s="1035"/>
      <c r="R100" s="1035"/>
      <c r="S100" s="1035"/>
      <c r="T100" s="1035"/>
      <c r="U100" s="696"/>
      <c r="V100" s="2"/>
      <c r="W100" s="30"/>
      <c r="Y100" s="7"/>
      <c r="AA100" s="7"/>
      <c r="AB100" s="50"/>
      <c r="AC100" s="38"/>
    </row>
    <row r="101" spans="1:29" ht="36.6" customHeight="1" x14ac:dyDescent="0.3">
      <c r="A101" s="1036" t="s">
        <v>184</v>
      </c>
      <c r="B101" s="1036"/>
      <c r="C101" s="1036"/>
      <c r="D101" s="1036"/>
      <c r="E101" s="1036"/>
      <c r="F101" s="1036"/>
      <c r="G101" s="1036"/>
      <c r="H101" s="1036"/>
      <c r="I101" s="1036"/>
      <c r="J101" s="1036"/>
      <c r="K101" s="1036"/>
      <c r="L101" s="1036"/>
      <c r="M101" s="1036"/>
      <c r="N101" s="1036"/>
      <c r="O101" s="1036"/>
      <c r="P101" s="1036"/>
      <c r="Q101" s="1036"/>
      <c r="R101" s="1036"/>
      <c r="S101" s="1036"/>
      <c r="T101" s="1036"/>
      <c r="U101" s="696"/>
      <c r="V101" s="2"/>
      <c r="W101" s="30"/>
      <c r="Y101" s="7"/>
      <c r="AA101" s="7"/>
      <c r="AB101" s="50"/>
      <c r="AC101" s="38"/>
    </row>
    <row r="102" spans="1:29" s="7" customFormat="1" ht="16.95" customHeight="1" x14ac:dyDescent="0.3">
      <c r="A102" s="113"/>
      <c r="B102" s="113"/>
      <c r="C102" s="113"/>
      <c r="D102" s="113"/>
      <c r="E102" s="113"/>
      <c r="F102" s="113"/>
      <c r="G102" s="113"/>
      <c r="H102" s="113"/>
      <c r="I102" s="113"/>
      <c r="J102" s="113"/>
      <c r="K102" s="113"/>
      <c r="L102" s="113"/>
      <c r="M102" s="113"/>
      <c r="N102" s="113"/>
      <c r="O102" s="113"/>
      <c r="P102" s="113"/>
      <c r="Q102" s="113"/>
      <c r="R102" s="113"/>
      <c r="S102" s="113"/>
      <c r="T102" s="113"/>
      <c r="U102" s="696"/>
      <c r="V102" s="2"/>
      <c r="W102" s="30"/>
      <c r="Z102" s="61"/>
      <c r="AB102" s="50"/>
      <c r="AC102" s="50"/>
    </row>
    <row r="103" spans="1:29" s="7" customFormat="1" x14ac:dyDescent="0.3">
      <c r="A103" s="1037" t="s">
        <v>97</v>
      </c>
      <c r="B103" s="1037"/>
      <c r="C103" s="1037"/>
      <c r="D103" s="1037"/>
      <c r="E103" s="1037"/>
      <c r="F103" s="1037"/>
      <c r="G103" s="1037"/>
      <c r="H103" s="1037"/>
      <c r="I103" s="1037"/>
      <c r="J103" s="1037"/>
      <c r="K103" s="1037"/>
      <c r="L103" s="1037"/>
      <c r="M103" s="1037"/>
      <c r="N103" s="1037"/>
      <c r="O103" s="1037"/>
      <c r="P103" s="1037"/>
      <c r="Q103" s="1037"/>
      <c r="R103" s="1037"/>
      <c r="S103" s="1037"/>
      <c r="T103" s="1037"/>
      <c r="U103" s="568"/>
      <c r="Z103" s="61"/>
    </row>
    <row r="104" spans="1:29" s="7" customFormat="1" x14ac:dyDescent="0.3">
      <c r="A104" s="86" t="s">
        <v>98</v>
      </c>
      <c r="B104" s="86" t="s">
        <v>99</v>
      </c>
      <c r="C104" s="10"/>
      <c r="D104" s="87" t="s">
        <v>98</v>
      </c>
      <c r="E104" s="1038" t="s">
        <v>100</v>
      </c>
      <c r="F104" s="1038"/>
      <c r="G104" s="1038"/>
      <c r="H104" s="1038"/>
      <c r="I104" s="1038"/>
      <c r="J104" s="81"/>
      <c r="K104" s="87" t="s">
        <v>98</v>
      </c>
      <c r="L104" s="1038" t="s">
        <v>101</v>
      </c>
      <c r="M104" s="1038"/>
      <c r="N104" s="1038"/>
      <c r="O104" s="1038"/>
      <c r="P104" s="1038"/>
      <c r="Q104" s="1038"/>
      <c r="R104" s="1038"/>
      <c r="S104" s="1038"/>
      <c r="T104" s="81"/>
      <c r="U104" s="568"/>
      <c r="Z104" s="61"/>
    </row>
    <row r="105" spans="1:29" s="7" customFormat="1" x14ac:dyDescent="0.3">
      <c r="A105" s="233"/>
      <c r="B105" s="234"/>
      <c r="C105" s="10"/>
      <c r="D105" s="235"/>
      <c r="E105" s="1030"/>
      <c r="F105" s="1030"/>
      <c r="G105" s="1030"/>
      <c r="H105" s="1030"/>
      <c r="I105" s="1030"/>
      <c r="J105" s="82"/>
      <c r="K105" s="196"/>
      <c r="L105" s="1031"/>
      <c r="M105" s="1031"/>
      <c r="N105" s="1031"/>
      <c r="O105" s="1031"/>
      <c r="P105" s="1031"/>
      <c r="Q105" s="1031"/>
      <c r="R105" s="1031"/>
      <c r="S105" s="1031"/>
      <c r="T105" s="82"/>
      <c r="U105" s="568"/>
      <c r="Z105" s="61"/>
    </row>
    <row r="106" spans="1:29" s="7" customFormat="1" x14ac:dyDescent="0.3">
      <c r="A106" s="233"/>
      <c r="B106" s="234"/>
      <c r="C106" s="10"/>
      <c r="D106" s="235"/>
      <c r="E106" s="1030"/>
      <c r="F106" s="1030"/>
      <c r="G106" s="1030"/>
      <c r="H106" s="1030"/>
      <c r="I106" s="1030"/>
      <c r="J106" s="82"/>
      <c r="K106" s="196"/>
      <c r="L106" s="1031"/>
      <c r="M106" s="1031"/>
      <c r="N106" s="1031"/>
      <c r="O106" s="1031"/>
      <c r="P106" s="1031"/>
      <c r="Q106" s="1031"/>
      <c r="R106" s="1031"/>
      <c r="S106" s="1031"/>
      <c r="T106" s="82"/>
      <c r="U106" s="568"/>
      <c r="Z106" s="61"/>
    </row>
    <row r="107" spans="1:29" s="7" customFormat="1" x14ac:dyDescent="0.3">
      <c r="A107" s="233"/>
      <c r="B107" s="234"/>
      <c r="C107" s="10"/>
      <c r="D107" s="235"/>
      <c r="E107" s="1030"/>
      <c r="F107" s="1030"/>
      <c r="G107" s="1030"/>
      <c r="H107" s="1030"/>
      <c r="I107" s="1030"/>
      <c r="J107" s="82"/>
      <c r="K107" s="196"/>
      <c r="L107" s="1031"/>
      <c r="M107" s="1031"/>
      <c r="N107" s="1031"/>
      <c r="O107" s="1031"/>
      <c r="P107" s="1031"/>
      <c r="Q107" s="1031"/>
      <c r="R107" s="1031"/>
      <c r="S107" s="1031"/>
      <c r="T107" s="82"/>
      <c r="U107" s="568"/>
      <c r="Z107" s="61"/>
    </row>
    <row r="108" spans="1:29" s="7" customFormat="1" x14ac:dyDescent="0.3">
      <c r="A108" s="233"/>
      <c r="B108" s="234"/>
      <c r="C108" s="10"/>
      <c r="D108" s="235"/>
      <c r="E108" s="1030"/>
      <c r="F108" s="1030"/>
      <c r="G108" s="1030"/>
      <c r="H108" s="1030"/>
      <c r="I108" s="1030"/>
      <c r="J108" s="82"/>
      <c r="K108" s="196"/>
      <c r="L108" s="1030"/>
      <c r="M108" s="1030"/>
      <c r="N108" s="1030"/>
      <c r="O108" s="1030"/>
      <c r="P108" s="1030"/>
      <c r="Q108" s="1030"/>
      <c r="R108" s="1030"/>
      <c r="S108" s="1030"/>
      <c r="T108" s="82"/>
      <c r="U108" s="568"/>
      <c r="Z108" s="61"/>
    </row>
    <row r="109" spans="1:29" ht="17.25" customHeight="1" x14ac:dyDescent="0.3">
      <c r="A109" s="32"/>
      <c r="B109" s="10"/>
      <c r="C109" s="37"/>
      <c r="D109" s="37"/>
      <c r="E109" s="37"/>
      <c r="F109" s="37"/>
      <c r="G109" s="37"/>
      <c r="H109" s="37"/>
      <c r="I109" s="37"/>
      <c r="J109" s="37"/>
      <c r="K109" s="50"/>
      <c r="L109" s="50"/>
      <c r="M109" s="50"/>
      <c r="N109" s="50"/>
      <c r="O109" s="37"/>
      <c r="P109" s="37"/>
      <c r="Q109" s="37"/>
      <c r="R109" s="37"/>
      <c r="S109" s="37"/>
      <c r="T109" s="37"/>
      <c r="V109" s="7"/>
      <c r="W109" s="7"/>
      <c r="X109" s="7"/>
      <c r="Y109" s="7"/>
      <c r="AA109" s="7"/>
    </row>
    <row r="110" spans="1:29" s="40" customFormat="1" ht="18" x14ac:dyDescent="0.35">
      <c r="A110" s="51"/>
      <c r="B110" s="52" t="s">
        <v>81</v>
      </c>
      <c r="C110" s="1042" t="s">
        <v>81</v>
      </c>
      <c r="D110" s="1042"/>
      <c r="E110" s="1042"/>
      <c r="F110" s="1042"/>
      <c r="G110" s="1042"/>
      <c r="H110" s="1042"/>
      <c r="I110" s="1042"/>
      <c r="J110" s="1042"/>
      <c r="K110" s="1042"/>
      <c r="L110" s="194"/>
      <c r="M110" s="754" t="s">
        <v>81</v>
      </c>
      <c r="N110" s="755"/>
      <c r="O110" s="755"/>
      <c r="P110" s="755"/>
      <c r="Q110" s="756"/>
      <c r="R110" s="756"/>
      <c r="S110" s="53"/>
      <c r="T110" s="17"/>
      <c r="U110" s="698"/>
      <c r="V110" s="54"/>
      <c r="W110" s="39"/>
      <c r="X110" s="39"/>
      <c r="Z110" s="65"/>
    </row>
    <row r="111" spans="1:29" s="73" customFormat="1" ht="18" x14ac:dyDescent="0.35">
      <c r="A111" s="51"/>
      <c r="B111" s="55" t="s">
        <v>149</v>
      </c>
      <c r="C111" s="1040" t="s">
        <v>241</v>
      </c>
      <c r="D111" s="1040"/>
      <c r="E111" s="1040"/>
      <c r="F111" s="1040"/>
      <c r="G111" s="1040"/>
      <c r="H111" s="1040"/>
      <c r="I111" s="1040"/>
      <c r="J111" s="1040"/>
      <c r="K111" s="1040"/>
      <c r="L111" s="195"/>
      <c r="M111" s="1043" t="s">
        <v>233</v>
      </c>
      <c r="N111" s="1043"/>
      <c r="O111" s="1043"/>
      <c r="P111" s="1043"/>
      <c r="Q111" s="1043"/>
      <c r="R111" s="1043"/>
      <c r="S111" s="53"/>
      <c r="T111" s="17"/>
      <c r="U111" s="698"/>
      <c r="V111" s="54"/>
      <c r="W111" s="54"/>
      <c r="X111" s="54"/>
      <c r="Z111" s="74"/>
    </row>
    <row r="112" spans="1:29" s="73" customFormat="1" ht="18" x14ac:dyDescent="0.35">
      <c r="A112" s="51"/>
      <c r="B112" s="56" t="s">
        <v>226</v>
      </c>
      <c r="C112" s="1039" t="s">
        <v>242</v>
      </c>
      <c r="D112" s="1039"/>
      <c r="E112" s="1039"/>
      <c r="F112" s="1039"/>
      <c r="G112" s="1039"/>
      <c r="H112" s="1039"/>
      <c r="I112" s="1039"/>
      <c r="J112" s="1039"/>
      <c r="K112" s="1039"/>
      <c r="L112" s="195"/>
      <c r="M112" s="760" t="s">
        <v>83</v>
      </c>
      <c r="N112" s="756"/>
      <c r="O112" s="756"/>
      <c r="P112" s="756"/>
      <c r="Q112" s="756"/>
      <c r="R112" s="756"/>
      <c r="S112" s="53"/>
      <c r="T112" s="17"/>
      <c r="U112" s="698"/>
      <c r="V112" s="54"/>
      <c r="W112" s="54"/>
      <c r="X112" s="54"/>
      <c r="Z112" s="74"/>
    </row>
    <row r="113" spans="1:27" s="73" customFormat="1" ht="18" x14ac:dyDescent="0.35">
      <c r="A113" s="51"/>
      <c r="B113" s="56" t="s">
        <v>131</v>
      </c>
      <c r="C113" s="1039"/>
      <c r="D113" s="1039"/>
      <c r="E113" s="1039"/>
      <c r="F113" s="1039"/>
      <c r="G113" s="1039"/>
      <c r="H113" s="1039"/>
      <c r="I113" s="1039"/>
      <c r="J113" s="1039"/>
      <c r="K113" s="1039"/>
      <c r="L113" s="195"/>
      <c r="M113" s="756" t="s">
        <v>234</v>
      </c>
      <c r="N113" s="756"/>
      <c r="O113" s="756"/>
      <c r="P113" s="756"/>
      <c r="Q113" s="756"/>
      <c r="R113" s="756"/>
      <c r="S113" s="53"/>
      <c r="T113" s="17"/>
      <c r="U113" s="698"/>
      <c r="V113" s="54"/>
      <c r="W113" s="54"/>
      <c r="X113" s="54"/>
      <c r="Z113" s="74"/>
    </row>
    <row r="114" spans="1:27" s="73" customFormat="1" ht="18" x14ac:dyDescent="0.35">
      <c r="A114" s="51"/>
      <c r="B114" s="10"/>
      <c r="C114" s="1040" t="s">
        <v>243</v>
      </c>
      <c r="D114" s="1040"/>
      <c r="E114" s="1040"/>
      <c r="F114" s="1040"/>
      <c r="G114" s="1040"/>
      <c r="H114" s="1040"/>
      <c r="I114" s="1040"/>
      <c r="J114" s="1040"/>
      <c r="K114" s="1040"/>
      <c r="L114" s="195"/>
      <c r="M114" s="961" t="s">
        <v>235</v>
      </c>
      <c r="N114" s="961"/>
      <c r="O114" s="961"/>
      <c r="P114" s="961"/>
      <c r="Q114" s="961"/>
      <c r="R114" s="756"/>
      <c r="S114" s="53"/>
      <c r="T114" s="17"/>
      <c r="U114" s="698"/>
      <c r="V114" s="54"/>
      <c r="W114" s="54"/>
      <c r="X114" s="54"/>
      <c r="Z114" s="74"/>
    </row>
    <row r="115" spans="1:27" s="73" customFormat="1" ht="18" x14ac:dyDescent="0.35">
      <c r="A115" s="51"/>
      <c r="B115" s="56"/>
      <c r="C115" s="1041" t="s">
        <v>133</v>
      </c>
      <c r="D115" s="1041"/>
      <c r="E115" s="1041"/>
      <c r="F115" s="1041"/>
      <c r="G115" s="1041"/>
      <c r="H115" s="1041"/>
      <c r="I115" s="1041"/>
      <c r="J115" s="1041"/>
      <c r="K115" s="1041"/>
      <c r="L115" s="43"/>
      <c r="M115" s="756"/>
      <c r="N115" s="756"/>
      <c r="O115" s="756"/>
      <c r="P115" s="756"/>
      <c r="Q115" s="756"/>
      <c r="R115" s="756"/>
      <c r="S115" s="53"/>
      <c r="T115" s="17"/>
      <c r="U115" s="698"/>
      <c r="V115" s="54"/>
      <c r="W115" s="54"/>
      <c r="X115" s="54"/>
      <c r="Z115" s="74"/>
    </row>
    <row r="116" spans="1:27" s="7" customFormat="1" ht="18" x14ac:dyDescent="0.35">
      <c r="A116" s="41"/>
      <c r="B116" s="42" t="s">
        <v>81</v>
      </c>
      <c r="C116" s="43"/>
      <c r="M116" s="754" t="s">
        <v>81</v>
      </c>
      <c r="N116" s="760"/>
      <c r="O116" s="760"/>
      <c r="P116" s="760"/>
      <c r="Q116" s="760"/>
      <c r="R116" s="760"/>
      <c r="S116" s="44"/>
      <c r="U116" s="48"/>
      <c r="V116" s="45"/>
      <c r="W116" s="45"/>
      <c r="X116" s="45"/>
      <c r="Y116" s="45"/>
      <c r="Z116" s="66"/>
    </row>
    <row r="117" spans="1:27" s="7" customFormat="1" ht="54" x14ac:dyDescent="0.35">
      <c r="A117" s="41"/>
      <c r="B117" s="707" t="s">
        <v>227</v>
      </c>
      <c r="C117" s="46"/>
      <c r="M117" s="960" t="s">
        <v>236</v>
      </c>
      <c r="N117" s="960"/>
      <c r="O117" s="960"/>
      <c r="P117" s="960"/>
      <c r="Q117" s="960"/>
      <c r="R117" s="49"/>
      <c r="S117" s="47"/>
      <c r="U117" s="48"/>
      <c r="V117" s="45"/>
      <c r="W117" s="45"/>
      <c r="X117" s="45"/>
      <c r="Y117" s="45"/>
      <c r="Z117" s="66"/>
    </row>
    <row r="118" spans="1:27" s="7" customFormat="1" ht="18" x14ac:dyDescent="0.35">
      <c r="A118" s="41"/>
      <c r="B118" s="53" t="s">
        <v>228</v>
      </c>
      <c r="C118" s="46"/>
      <c r="M118" s="756" t="s">
        <v>237</v>
      </c>
      <c r="N118" s="756"/>
      <c r="O118" s="756"/>
      <c r="P118" s="756"/>
      <c r="Q118" s="756"/>
      <c r="R118" s="49"/>
      <c r="S118" s="47"/>
      <c r="U118" s="48"/>
      <c r="V118" s="45"/>
      <c r="W118" s="45"/>
      <c r="X118" s="45"/>
      <c r="Y118" s="45"/>
      <c r="Z118" s="66"/>
    </row>
    <row r="119" spans="1:27" s="7" customFormat="1" ht="18" x14ac:dyDescent="0.35">
      <c r="A119" s="41"/>
      <c r="B119" s="49" t="s">
        <v>132</v>
      </c>
      <c r="C119" s="48"/>
      <c r="M119" s="961" t="s">
        <v>235</v>
      </c>
      <c r="N119" s="961"/>
      <c r="O119" s="961"/>
      <c r="P119" s="961"/>
      <c r="Q119" s="961"/>
      <c r="R119" s="756"/>
      <c r="S119" s="47"/>
      <c r="U119" s="48"/>
      <c r="V119" s="45"/>
      <c r="W119" s="45"/>
      <c r="X119" s="45"/>
      <c r="Y119" s="45"/>
      <c r="Z119" s="66"/>
    </row>
    <row r="120" spans="1:27" s="40" customFormat="1" ht="18" x14ac:dyDescent="0.35">
      <c r="A120" s="51"/>
      <c r="B120" s="56"/>
      <c r="C120" s="43"/>
      <c r="N120" s="53"/>
      <c r="O120" s="53"/>
      <c r="P120" s="57"/>
      <c r="Q120" s="57"/>
      <c r="R120" s="57"/>
      <c r="S120" s="53"/>
      <c r="T120" s="17"/>
      <c r="U120" s="698"/>
      <c r="V120" s="54"/>
      <c r="W120" s="39"/>
      <c r="X120" s="39"/>
      <c r="Z120" s="65"/>
    </row>
    <row r="121" spans="1:27" x14ac:dyDescent="0.3">
      <c r="A121" s="20"/>
      <c r="B121" s="83"/>
      <c r="C121" s="84"/>
      <c r="D121" s="84"/>
      <c r="E121" s="84"/>
      <c r="F121" s="84"/>
      <c r="G121" s="84"/>
      <c r="H121" s="84"/>
      <c r="I121" s="84"/>
      <c r="J121" s="84"/>
      <c r="K121" s="84"/>
      <c r="L121" s="84"/>
      <c r="M121" s="84"/>
      <c r="N121" s="84"/>
      <c r="O121" s="84"/>
      <c r="P121" s="84"/>
      <c r="Q121" s="85"/>
      <c r="R121" s="85"/>
      <c r="S121" s="85"/>
      <c r="T121" s="85"/>
      <c r="W121" s="7"/>
      <c r="X121" s="7"/>
      <c r="Y121" s="7"/>
      <c r="AA121" s="7"/>
    </row>
    <row r="122" spans="1:27" x14ac:dyDescent="0.3">
      <c r="W122" s="7"/>
      <c r="X122" s="7"/>
      <c r="Y122" s="7"/>
      <c r="AA122" s="7"/>
    </row>
    <row r="123" spans="1:27" x14ac:dyDescent="0.3">
      <c r="W123" s="7"/>
      <c r="X123" s="7"/>
      <c r="Y123" s="7"/>
      <c r="AA123" s="7"/>
    </row>
    <row r="124" spans="1:27" x14ac:dyDescent="0.3">
      <c r="W124" s="7"/>
      <c r="X124" s="7"/>
      <c r="Y124" s="7"/>
      <c r="AA124" s="7"/>
    </row>
    <row r="125" spans="1:27" x14ac:dyDescent="0.3">
      <c r="W125" s="7"/>
      <c r="X125" s="7"/>
      <c r="Y125" s="7"/>
      <c r="AA125" s="7"/>
    </row>
    <row r="126" spans="1:27" x14ac:dyDescent="0.3">
      <c r="W126" s="7"/>
      <c r="X126" s="7"/>
      <c r="Y126" s="7"/>
      <c r="AA126" s="7"/>
    </row>
    <row r="127" spans="1:27" x14ac:dyDescent="0.3">
      <c r="W127" s="7"/>
      <c r="X127" s="7"/>
      <c r="Y127" s="7"/>
      <c r="AA127" s="7"/>
    </row>
    <row r="128" spans="1:27" x14ac:dyDescent="0.3">
      <c r="W128" s="7"/>
      <c r="X128" s="7"/>
      <c r="Y128" s="7"/>
      <c r="AA128" s="7"/>
    </row>
    <row r="129" spans="23:27" x14ac:dyDescent="0.3">
      <c r="W129" s="7"/>
      <c r="X129" s="7"/>
      <c r="Y129" s="7"/>
      <c r="AA129" s="7"/>
    </row>
    <row r="130" spans="23:27" x14ac:dyDescent="0.3">
      <c r="W130" s="7"/>
      <c r="X130" s="7"/>
      <c r="Y130" s="7"/>
      <c r="AA130" s="7"/>
    </row>
    <row r="131" spans="23:27" x14ac:dyDescent="0.3">
      <c r="W131" s="7"/>
      <c r="X131" s="7"/>
      <c r="Y131" s="7"/>
      <c r="AA131" s="7"/>
    </row>
    <row r="132" spans="23:27" x14ac:dyDescent="0.3">
      <c r="W132" s="7"/>
      <c r="X132" s="7"/>
      <c r="Y132" s="7"/>
      <c r="AA132" s="7"/>
    </row>
    <row r="133" spans="23:27" x14ac:dyDescent="0.3">
      <c r="W133" s="7"/>
      <c r="X133" s="7"/>
      <c r="Y133" s="7"/>
      <c r="AA133" s="7"/>
    </row>
    <row r="134" spans="23:27" x14ac:dyDescent="0.3">
      <c r="W134" s="7"/>
      <c r="X134" s="7"/>
      <c r="Y134" s="7"/>
      <c r="AA134" s="7"/>
    </row>
    <row r="135" spans="23:27" x14ac:dyDescent="0.3">
      <c r="W135" s="7"/>
      <c r="X135" s="7"/>
      <c r="Y135" s="7"/>
      <c r="AA135" s="7"/>
    </row>
    <row r="136" spans="23:27" x14ac:dyDescent="0.3">
      <c r="W136" s="7"/>
      <c r="X136" s="7"/>
      <c r="Y136" s="7"/>
      <c r="AA136" s="7"/>
    </row>
    <row r="137" spans="23:27" x14ac:dyDescent="0.3">
      <c r="W137" s="7"/>
      <c r="X137" s="7"/>
      <c r="Y137" s="7"/>
      <c r="AA137" s="7"/>
    </row>
    <row r="138" spans="23:27" x14ac:dyDescent="0.3">
      <c r="W138" s="7"/>
      <c r="X138" s="7"/>
      <c r="Y138" s="7"/>
      <c r="AA138" s="7"/>
    </row>
    <row r="139" spans="23:27" x14ac:dyDescent="0.3">
      <c r="W139" s="7"/>
      <c r="X139" s="7"/>
      <c r="Y139" s="7"/>
      <c r="AA139" s="7"/>
    </row>
    <row r="140" spans="23:27" x14ac:dyDescent="0.3">
      <c r="W140" s="7"/>
      <c r="X140" s="7"/>
      <c r="Y140" s="7"/>
      <c r="AA140" s="7"/>
    </row>
    <row r="141" spans="23:27" x14ac:dyDescent="0.3">
      <c r="W141" s="7"/>
      <c r="X141" s="7"/>
      <c r="Y141" s="7"/>
      <c r="AA141" s="7"/>
    </row>
    <row r="142" spans="23:27" x14ac:dyDescent="0.3">
      <c r="W142" s="7"/>
      <c r="X142" s="7"/>
      <c r="Y142" s="7"/>
      <c r="AA142" s="7"/>
    </row>
    <row r="143" spans="23:27" x14ac:dyDescent="0.3">
      <c r="W143" s="7"/>
      <c r="X143" s="7"/>
      <c r="Y143" s="7"/>
      <c r="AA143" s="7"/>
    </row>
    <row r="144" spans="23:27" x14ac:dyDescent="0.3">
      <c r="W144" s="7"/>
      <c r="X144" s="7"/>
      <c r="Y144" s="7"/>
      <c r="AA144" s="7"/>
    </row>
    <row r="145" spans="23:27" x14ac:dyDescent="0.3">
      <c r="W145" s="7"/>
      <c r="X145" s="7"/>
      <c r="Y145" s="7"/>
      <c r="AA145" s="7"/>
    </row>
    <row r="146" spans="23:27" x14ac:dyDescent="0.3">
      <c r="W146" s="7"/>
      <c r="X146" s="7"/>
      <c r="Y146" s="7"/>
      <c r="AA146" s="7"/>
    </row>
    <row r="147" spans="23:27" x14ac:dyDescent="0.3">
      <c r="W147" s="7"/>
      <c r="X147" s="7"/>
      <c r="Y147" s="7"/>
      <c r="AA147" s="7"/>
    </row>
    <row r="148" spans="23:27" x14ac:dyDescent="0.3">
      <c r="W148" s="7"/>
      <c r="X148" s="7"/>
      <c r="Y148" s="7"/>
      <c r="AA148" s="7"/>
    </row>
    <row r="149" spans="23:27" x14ac:dyDescent="0.3">
      <c r="W149" s="7"/>
      <c r="X149" s="7"/>
      <c r="Y149" s="7"/>
      <c r="AA149" s="7"/>
    </row>
    <row r="150" spans="23:27" x14ac:dyDescent="0.3">
      <c r="W150" s="7"/>
      <c r="X150" s="7"/>
      <c r="Y150" s="7"/>
      <c r="AA150" s="7"/>
    </row>
    <row r="151" spans="23:27" x14ac:dyDescent="0.3">
      <c r="W151" s="7"/>
      <c r="X151" s="7"/>
      <c r="Y151" s="7"/>
      <c r="AA151" s="7"/>
    </row>
    <row r="152" spans="23:27" x14ac:dyDescent="0.3">
      <c r="W152" s="7"/>
      <c r="X152" s="7"/>
      <c r="Y152" s="7"/>
      <c r="AA152" s="7"/>
    </row>
    <row r="153" spans="23:27" x14ac:dyDescent="0.3">
      <c r="W153" s="7"/>
      <c r="X153" s="7"/>
      <c r="Y153" s="7"/>
      <c r="AA153" s="7"/>
    </row>
    <row r="154" spans="23:27" x14ac:dyDescent="0.3">
      <c r="W154" s="7"/>
      <c r="X154" s="7"/>
      <c r="Y154" s="7"/>
      <c r="AA154" s="7"/>
    </row>
    <row r="155" spans="23:27" x14ac:dyDescent="0.3">
      <c r="W155" s="7"/>
      <c r="X155" s="7"/>
      <c r="Y155" s="7"/>
      <c r="AA155" s="7"/>
    </row>
    <row r="156" spans="23:27" x14ac:dyDescent="0.3">
      <c r="W156" s="7"/>
      <c r="X156" s="7"/>
      <c r="Y156" s="7"/>
      <c r="AA156" s="7"/>
    </row>
    <row r="157" spans="23:27" x14ac:dyDescent="0.3">
      <c r="W157" s="7"/>
      <c r="X157" s="7"/>
      <c r="Y157" s="7"/>
      <c r="AA157" s="7"/>
    </row>
    <row r="158" spans="23:27" x14ac:dyDescent="0.3">
      <c r="W158" s="7"/>
      <c r="X158" s="7"/>
      <c r="Y158" s="7"/>
      <c r="AA158" s="7"/>
    </row>
  </sheetData>
  <mergeCells count="76">
    <mergeCell ref="C112:K113"/>
    <mergeCell ref="C114:K114"/>
    <mergeCell ref="C115:K115"/>
    <mergeCell ref="E107:I107"/>
    <mergeCell ref="L107:S107"/>
    <mergeCell ref="E108:I108"/>
    <mergeCell ref="L108:S108"/>
    <mergeCell ref="C110:K110"/>
    <mergeCell ref="C111:K111"/>
    <mergeCell ref="M111:R111"/>
    <mergeCell ref="M114:Q114"/>
    <mergeCell ref="B87:B89"/>
    <mergeCell ref="A91:B91"/>
    <mergeCell ref="A92:T92"/>
    <mergeCell ref="E106:I106"/>
    <mergeCell ref="L106:S106"/>
    <mergeCell ref="C95:N95"/>
    <mergeCell ref="C96:N96"/>
    <mergeCell ref="C97:N97"/>
    <mergeCell ref="A99:T99"/>
    <mergeCell ref="A100:T100"/>
    <mergeCell ref="A101:T101"/>
    <mergeCell ref="A103:T103"/>
    <mergeCell ref="E104:I104"/>
    <mergeCell ref="L104:S104"/>
    <mergeCell ref="E105:I105"/>
    <mergeCell ref="L105:S105"/>
    <mergeCell ref="V43:Y43"/>
    <mergeCell ref="A44:T44"/>
    <mergeCell ref="V46:Y46"/>
    <mergeCell ref="V48:W48"/>
    <mergeCell ref="X48:Y48"/>
    <mergeCell ref="U9:U10"/>
    <mergeCell ref="V9:Y9"/>
    <mergeCell ref="A10:T10"/>
    <mergeCell ref="A26:T26"/>
    <mergeCell ref="S3:T3"/>
    <mergeCell ref="E4:E7"/>
    <mergeCell ref="F4:F7"/>
    <mergeCell ref="I4:I7"/>
    <mergeCell ref="J4:L4"/>
    <mergeCell ref="O4:T4"/>
    <mergeCell ref="J5:J7"/>
    <mergeCell ref="K5:K7"/>
    <mergeCell ref="L5:L7"/>
    <mergeCell ref="H3:H7"/>
    <mergeCell ref="I3:L3"/>
    <mergeCell ref="M3:M7"/>
    <mergeCell ref="M117:Q117"/>
    <mergeCell ref="M119:Q119"/>
    <mergeCell ref="O3:P3"/>
    <mergeCell ref="O6:T6"/>
    <mergeCell ref="A30:T30"/>
    <mergeCell ref="A49:T49"/>
    <mergeCell ref="A50:T50"/>
    <mergeCell ref="A51:T51"/>
    <mergeCell ref="A63:B63"/>
    <mergeCell ref="A9:T9"/>
    <mergeCell ref="C94:N94"/>
    <mergeCell ref="A64:T64"/>
    <mergeCell ref="A65:T65"/>
    <mergeCell ref="A85:B85"/>
    <mergeCell ref="A86:T86"/>
    <mergeCell ref="A90:B90"/>
    <mergeCell ref="A1:T1"/>
    <mergeCell ref="A2:A7"/>
    <mergeCell ref="B2:B7"/>
    <mergeCell ref="C2:F2"/>
    <mergeCell ref="G2:G7"/>
    <mergeCell ref="H2:N2"/>
    <mergeCell ref="O2:T2"/>
    <mergeCell ref="C3:C7"/>
    <mergeCell ref="D3:D7"/>
    <mergeCell ref="E3:F3"/>
    <mergeCell ref="Q3:R3"/>
    <mergeCell ref="N3:N7"/>
  </mergeCells>
  <pageMargins left="0.7" right="0.7" top="0.75" bottom="0.75" header="0.3" footer="0.3"/>
  <pageSetup paperSize="9" scale="44" orientation="portrait" r:id="rId1"/>
  <rowBreaks count="1" manualBreakCount="1">
    <brk id="48" max="20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I34"/>
  <sheetViews>
    <sheetView view="pageBreakPreview" zoomScale="80" zoomScaleNormal="80" zoomScaleSheetLayoutView="80" workbookViewId="0">
      <selection activeCell="AH33" sqref="AH33:AQ34"/>
    </sheetView>
  </sheetViews>
  <sheetFormatPr defaultColWidth="9.109375" defaultRowHeight="13.2" x14ac:dyDescent="0.25"/>
  <cols>
    <col min="1" max="1" width="6.88671875" style="92" customWidth="1"/>
    <col min="2" max="53" width="3.33203125" style="92" customWidth="1"/>
    <col min="54" max="54" width="5.33203125" style="92" customWidth="1"/>
    <col min="55" max="61" width="4.5546875" style="92" customWidth="1"/>
    <col min="62" max="16384" width="9.109375" style="92"/>
  </cols>
  <sheetData>
    <row r="1" spans="1:61" ht="21" x14ac:dyDescent="0.25">
      <c r="I1" s="832" t="s">
        <v>192</v>
      </c>
      <c r="J1" s="832"/>
      <c r="K1" s="832"/>
      <c r="L1" s="832"/>
      <c r="M1" s="832"/>
      <c r="N1" s="832"/>
      <c r="O1" s="832"/>
      <c r="P1" s="832"/>
      <c r="Q1" s="832"/>
      <c r="R1" s="832"/>
      <c r="S1" s="832"/>
      <c r="T1" s="832"/>
      <c r="U1" s="832"/>
      <c r="V1" s="832"/>
      <c r="W1" s="832"/>
      <c r="X1" s="832"/>
      <c r="Y1" s="832"/>
      <c r="Z1" s="832"/>
      <c r="AA1" s="832"/>
      <c r="AB1" s="832"/>
      <c r="AC1" s="832"/>
      <c r="AD1" s="832"/>
      <c r="AE1" s="832"/>
      <c r="AF1" s="832"/>
      <c r="AG1" s="832"/>
      <c r="AH1" s="832"/>
      <c r="AI1" s="832"/>
      <c r="AJ1" s="832"/>
      <c r="AK1" s="832"/>
      <c r="AL1" s="832"/>
      <c r="AM1" s="832"/>
      <c r="AN1" s="832"/>
      <c r="AO1" s="832"/>
      <c r="AP1" s="832"/>
      <c r="AQ1" s="832"/>
    </row>
    <row r="2" spans="1:61" s="88" customFormat="1" ht="22.8" x14ac:dyDescent="0.3">
      <c r="B2" s="1"/>
      <c r="C2" s="1"/>
      <c r="D2" s="1"/>
      <c r="E2" s="1"/>
      <c r="F2" s="1"/>
      <c r="G2" s="1"/>
      <c r="H2" s="1"/>
      <c r="I2" s="832" t="s">
        <v>102</v>
      </c>
      <c r="J2" s="832"/>
      <c r="K2" s="832"/>
      <c r="L2" s="832"/>
      <c r="M2" s="832"/>
      <c r="N2" s="832"/>
      <c r="O2" s="832"/>
      <c r="P2" s="832"/>
      <c r="Q2" s="832"/>
      <c r="R2" s="832"/>
      <c r="S2" s="832"/>
      <c r="T2" s="832"/>
      <c r="U2" s="832"/>
      <c r="V2" s="832"/>
      <c r="W2" s="832"/>
      <c r="X2" s="832"/>
      <c r="Y2" s="832"/>
      <c r="Z2" s="832"/>
      <c r="AA2" s="832"/>
      <c r="AB2" s="832"/>
      <c r="AC2" s="832"/>
      <c r="AD2" s="832"/>
      <c r="AE2" s="832"/>
      <c r="AF2" s="832"/>
      <c r="AG2" s="832"/>
      <c r="AH2" s="832"/>
      <c r="AI2" s="832"/>
      <c r="AJ2" s="832"/>
      <c r="AK2" s="832"/>
      <c r="AL2" s="832"/>
      <c r="AM2" s="832"/>
      <c r="AN2" s="832"/>
      <c r="AO2" s="832"/>
      <c r="AP2" s="832"/>
      <c r="AQ2" s="832"/>
      <c r="AR2" s="89"/>
      <c r="AS2" s="89"/>
      <c r="AT2" s="89"/>
      <c r="AU2" s="89"/>
      <c r="AV2" s="89"/>
      <c r="AW2" s="89"/>
      <c r="AX2" s="89"/>
      <c r="AY2" s="89"/>
      <c r="AZ2" s="89"/>
      <c r="BA2" s="89"/>
      <c r="BB2" s="90"/>
      <c r="BC2" s="90"/>
      <c r="BD2" s="90"/>
      <c r="BE2" s="90"/>
    </row>
    <row r="3" spans="1:61" s="88" customFormat="1" ht="21" x14ac:dyDescent="0.35">
      <c r="A3" s="91" t="s">
        <v>188</v>
      </c>
      <c r="B3" s="1"/>
      <c r="C3" s="1"/>
      <c r="D3" s="1"/>
      <c r="E3" s="1"/>
      <c r="F3" s="1"/>
      <c r="G3" s="1"/>
      <c r="H3" s="1"/>
      <c r="I3" s="833" t="s">
        <v>147</v>
      </c>
      <c r="J3" s="834"/>
      <c r="K3" s="834"/>
      <c r="L3" s="834"/>
      <c r="M3" s="834"/>
      <c r="N3" s="834"/>
      <c r="O3" s="834"/>
      <c r="P3" s="834"/>
      <c r="Q3" s="834"/>
      <c r="R3" s="834"/>
      <c r="S3" s="834"/>
      <c r="T3" s="834"/>
      <c r="U3" s="834"/>
      <c r="V3" s="834"/>
      <c r="W3" s="834"/>
      <c r="X3" s="834"/>
      <c r="Y3" s="834"/>
      <c r="Z3" s="834"/>
      <c r="AA3" s="834"/>
      <c r="AB3" s="834"/>
      <c r="AC3" s="834"/>
      <c r="AD3" s="834"/>
      <c r="AE3" s="834"/>
      <c r="AF3" s="834"/>
      <c r="AG3" s="834"/>
      <c r="AH3" s="834"/>
      <c r="AI3" s="834"/>
      <c r="AJ3" s="834"/>
      <c r="AK3" s="834"/>
      <c r="AL3" s="834"/>
      <c r="AM3" s="834"/>
      <c r="AN3" s="834"/>
      <c r="AO3" s="834"/>
      <c r="AP3" s="834"/>
      <c r="AQ3" s="834"/>
      <c r="AS3" s="91" t="s">
        <v>189</v>
      </c>
      <c r="AT3" s="2"/>
      <c r="AU3" s="2"/>
      <c r="AV3" s="2"/>
      <c r="AW3" s="2"/>
      <c r="AX3" s="2"/>
      <c r="AY3" s="2"/>
      <c r="AZ3" s="2"/>
      <c r="BA3" s="2"/>
    </row>
    <row r="4" spans="1:61" ht="15.6" x14ac:dyDescent="0.25">
      <c r="A4" s="92" t="s">
        <v>0</v>
      </c>
      <c r="J4" s="835" t="s">
        <v>195</v>
      </c>
      <c r="K4" s="835"/>
      <c r="L4" s="835"/>
      <c r="M4" s="835"/>
      <c r="N4" s="835"/>
      <c r="O4" s="835"/>
      <c r="P4" s="835"/>
      <c r="Q4" s="835"/>
      <c r="R4" s="835"/>
      <c r="S4" s="835"/>
      <c r="T4" s="835"/>
      <c r="U4" s="835"/>
      <c r="V4" s="835"/>
      <c r="W4" s="835"/>
      <c r="X4" s="835"/>
      <c r="Y4" s="835"/>
      <c r="Z4" s="835"/>
      <c r="AA4" s="835"/>
      <c r="AB4" s="835"/>
      <c r="AC4" s="835"/>
      <c r="AD4" s="835"/>
      <c r="AE4" s="835"/>
      <c r="AF4" s="835"/>
      <c r="AG4" s="835"/>
      <c r="AH4" s="835"/>
      <c r="AI4" s="835"/>
      <c r="AJ4" s="835"/>
      <c r="AK4" s="835"/>
      <c r="AL4" s="835"/>
      <c r="AM4" s="835"/>
      <c r="AN4" s="835"/>
      <c r="AO4" s="835"/>
      <c r="AS4" s="92" t="s">
        <v>1</v>
      </c>
    </row>
    <row r="5" spans="1:61" x14ac:dyDescent="0.25">
      <c r="A5" s="92" t="s">
        <v>2</v>
      </c>
      <c r="J5" s="93"/>
      <c r="K5" s="93"/>
      <c r="L5" s="93"/>
      <c r="M5" s="93"/>
      <c r="N5" s="93"/>
      <c r="O5" s="93"/>
      <c r="P5" s="93"/>
      <c r="Q5" s="93"/>
      <c r="R5" s="93"/>
      <c r="S5" s="93"/>
      <c r="T5" s="93"/>
      <c r="U5" s="93"/>
      <c r="V5" s="93"/>
      <c r="W5" s="93"/>
      <c r="X5" s="93"/>
      <c r="Y5" s="93"/>
      <c r="Z5" s="93"/>
      <c r="AA5" s="93"/>
      <c r="AB5" s="93"/>
      <c r="AC5" s="93"/>
      <c r="AD5" s="93"/>
      <c r="AE5" s="93"/>
      <c r="AF5" s="93"/>
      <c r="AG5" s="93"/>
      <c r="AH5" s="93"/>
      <c r="AI5" s="93"/>
      <c r="AJ5" s="93"/>
      <c r="AK5" s="93"/>
      <c r="AL5" s="93"/>
      <c r="AM5" s="93"/>
      <c r="AN5" s="93"/>
      <c r="AO5" s="93"/>
      <c r="AS5" s="92" t="s">
        <v>103</v>
      </c>
    </row>
    <row r="6" spans="1:61" ht="16.8" x14ac:dyDescent="0.25">
      <c r="A6" s="92" t="s">
        <v>4</v>
      </c>
      <c r="J6" s="94"/>
      <c r="K6" s="94"/>
      <c r="L6" s="94"/>
      <c r="M6" s="94"/>
      <c r="N6" s="94"/>
      <c r="O6" s="94"/>
      <c r="P6" s="94"/>
      <c r="R6" s="94"/>
      <c r="S6" s="836" t="s">
        <v>3</v>
      </c>
      <c r="T6" s="836"/>
      <c r="U6" s="836"/>
      <c r="V6" s="836"/>
      <c r="W6" s="836"/>
      <c r="X6" s="836"/>
      <c r="Y6" s="836"/>
      <c r="Z6" s="836"/>
      <c r="AA6" s="836"/>
      <c r="AB6" s="836"/>
      <c r="AC6" s="836"/>
      <c r="AD6" s="836"/>
      <c r="AE6" s="836"/>
      <c r="AF6" s="836"/>
      <c r="AG6" s="94"/>
      <c r="AH6" s="94"/>
      <c r="AI6" s="94"/>
      <c r="AJ6" s="94"/>
      <c r="AK6" s="94"/>
      <c r="AL6" s="94"/>
      <c r="AM6" s="94"/>
      <c r="AN6" s="94"/>
      <c r="AO6" s="94"/>
      <c r="AS6" s="95" t="s">
        <v>238</v>
      </c>
      <c r="AT6" s="94"/>
    </row>
    <row r="7" spans="1:61" ht="15.6" x14ac:dyDescent="0.3">
      <c r="A7" s="92" t="s">
        <v>104</v>
      </c>
      <c r="I7" s="96"/>
      <c r="J7" s="94"/>
      <c r="K7" s="94"/>
      <c r="L7" s="94"/>
      <c r="M7" s="831" t="s">
        <v>186</v>
      </c>
      <c r="N7" s="837"/>
      <c r="O7" s="837"/>
      <c r="P7" s="837"/>
      <c r="Q7" s="837"/>
      <c r="R7" s="837"/>
      <c r="S7" s="837"/>
      <c r="T7" s="837"/>
      <c r="U7" s="837"/>
      <c r="V7" s="837"/>
      <c r="W7" s="837"/>
      <c r="X7" s="837"/>
      <c r="Y7" s="837"/>
      <c r="Z7" s="837"/>
      <c r="AA7" s="837"/>
      <c r="AB7" s="837"/>
      <c r="AC7" s="837"/>
      <c r="AD7" s="837"/>
      <c r="AE7" s="837"/>
      <c r="AF7" s="837"/>
      <c r="AG7" s="837"/>
      <c r="AH7" s="837"/>
      <c r="AI7" s="837"/>
      <c r="AJ7" s="837"/>
      <c r="AK7" s="837"/>
      <c r="AL7" s="837"/>
      <c r="AM7" s="94"/>
      <c r="AS7" s="97" t="s">
        <v>239</v>
      </c>
      <c r="AT7" s="98"/>
      <c r="AU7" s="29"/>
      <c r="AV7" s="29"/>
      <c r="AW7" s="29"/>
      <c r="AX7" s="29"/>
      <c r="AY7" s="29"/>
      <c r="AZ7" s="29"/>
    </row>
    <row r="8" spans="1:61" ht="15.6" x14ac:dyDescent="0.25">
      <c r="A8" s="99" t="s">
        <v>240</v>
      </c>
      <c r="B8" s="29"/>
      <c r="C8" s="29"/>
      <c r="D8" s="29"/>
      <c r="I8" s="96"/>
      <c r="J8" s="94"/>
      <c r="K8" s="94"/>
      <c r="L8" s="94"/>
      <c r="M8" s="94"/>
      <c r="N8" s="94"/>
      <c r="O8" s="831" t="s">
        <v>187</v>
      </c>
      <c r="P8" s="831"/>
      <c r="Q8" s="831"/>
      <c r="R8" s="831"/>
      <c r="S8" s="831"/>
      <c r="T8" s="831"/>
      <c r="U8" s="831"/>
      <c r="V8" s="831"/>
      <c r="W8" s="831"/>
      <c r="X8" s="831"/>
      <c r="Y8" s="831"/>
      <c r="Z8" s="831"/>
      <c r="AA8" s="831"/>
      <c r="AB8" s="831"/>
      <c r="AC8" s="831"/>
      <c r="AD8" s="831"/>
      <c r="AE8" s="831"/>
      <c r="AF8" s="831"/>
      <c r="AG8" s="831"/>
      <c r="AH8" s="831"/>
      <c r="AI8" s="831"/>
      <c r="AJ8" s="831"/>
      <c r="AK8" s="94"/>
      <c r="AL8" s="94"/>
      <c r="AM8" s="94"/>
      <c r="AS8" s="97"/>
      <c r="AT8" s="98"/>
      <c r="AU8" s="29"/>
      <c r="AV8" s="29"/>
      <c r="AW8" s="29"/>
      <c r="AX8" s="29"/>
      <c r="AY8" s="29"/>
      <c r="AZ8" s="29"/>
    </row>
    <row r="9" spans="1:61" x14ac:dyDescent="0.25">
      <c r="E9" s="29"/>
      <c r="F9" s="29"/>
      <c r="I9" s="100"/>
      <c r="K9" s="94"/>
      <c r="L9" s="94"/>
      <c r="M9" s="94"/>
      <c r="N9" s="94"/>
      <c r="O9" s="94"/>
      <c r="P9" s="94"/>
      <c r="Q9" s="94"/>
      <c r="R9" s="838" t="s">
        <v>105</v>
      </c>
      <c r="S9" s="838"/>
      <c r="T9" s="838"/>
      <c r="U9" s="838"/>
      <c r="V9" s="838"/>
      <c r="W9" s="838"/>
      <c r="X9" s="838"/>
      <c r="Y9" s="838"/>
      <c r="Z9" s="838"/>
      <c r="AA9" s="838"/>
      <c r="AB9" s="838"/>
      <c r="AC9" s="838"/>
      <c r="AD9" s="838"/>
      <c r="AE9" s="838"/>
      <c r="AF9" s="838"/>
      <c r="AG9" s="838"/>
      <c r="AH9" s="94"/>
      <c r="AI9" s="94"/>
      <c r="AJ9" s="94"/>
      <c r="AK9" s="94"/>
      <c r="AL9" s="94"/>
      <c r="AM9" s="94"/>
    </row>
    <row r="10" spans="1:61" ht="18" x14ac:dyDescent="0.35">
      <c r="I10" s="100"/>
      <c r="K10" s="94"/>
      <c r="L10" s="94"/>
      <c r="M10" s="94"/>
      <c r="N10" s="94"/>
      <c r="O10" s="839" t="s">
        <v>196</v>
      </c>
      <c r="P10" s="839"/>
      <c r="Q10" s="839"/>
      <c r="R10" s="839"/>
      <c r="S10" s="839"/>
      <c r="T10" s="839"/>
      <c r="U10" s="839"/>
      <c r="V10" s="839"/>
      <c r="W10" s="839"/>
      <c r="X10" s="839"/>
      <c r="Y10" s="839"/>
      <c r="Z10" s="839"/>
      <c r="AA10" s="839"/>
      <c r="AB10" s="839"/>
      <c r="AC10" s="839"/>
      <c r="AD10" s="839"/>
      <c r="AE10" s="839"/>
      <c r="AF10" s="839"/>
      <c r="AG10" s="839"/>
      <c r="AH10" s="839"/>
      <c r="AI10" s="839"/>
      <c r="AJ10" s="839"/>
      <c r="AK10" s="839"/>
      <c r="AL10" s="94"/>
      <c r="AM10" s="94"/>
    </row>
    <row r="11" spans="1:61" ht="18" x14ac:dyDescent="0.35">
      <c r="I11" s="100"/>
      <c r="K11" s="94"/>
      <c r="L11" s="94"/>
      <c r="M11" s="94"/>
      <c r="N11" s="94"/>
      <c r="O11" s="839" t="s">
        <v>197</v>
      </c>
      <c r="P11" s="839"/>
      <c r="Q11" s="839"/>
      <c r="R11" s="839"/>
      <c r="S11" s="839"/>
      <c r="T11" s="839"/>
      <c r="U11" s="839"/>
      <c r="V11" s="839"/>
      <c r="W11" s="839"/>
      <c r="X11" s="839"/>
      <c r="Y11" s="839"/>
      <c r="Z11" s="839"/>
      <c r="AA11" s="839"/>
      <c r="AB11" s="839"/>
      <c r="AC11" s="839"/>
      <c r="AD11" s="839"/>
      <c r="AE11" s="839"/>
      <c r="AF11" s="839"/>
      <c r="AG11" s="839"/>
      <c r="AH11" s="839"/>
      <c r="AI11" s="839"/>
      <c r="AJ11" s="839"/>
      <c r="AK11" s="839"/>
      <c r="AL11" s="94"/>
      <c r="AM11" s="94"/>
    </row>
    <row r="12" spans="1:61" ht="18" customHeight="1" x14ac:dyDescent="0.35">
      <c r="I12" s="100"/>
      <c r="K12" s="94"/>
      <c r="L12" s="94"/>
      <c r="M12" s="94"/>
      <c r="N12" s="94"/>
      <c r="O12" s="839" t="s">
        <v>198</v>
      </c>
      <c r="P12" s="839"/>
      <c r="Q12" s="839"/>
      <c r="R12" s="839"/>
      <c r="S12" s="839"/>
      <c r="T12" s="839"/>
      <c r="U12" s="839"/>
      <c r="V12" s="839"/>
      <c r="W12" s="839"/>
      <c r="X12" s="839"/>
      <c r="Y12" s="839"/>
      <c r="Z12" s="839"/>
      <c r="AA12" s="839"/>
      <c r="AB12" s="839"/>
      <c r="AC12" s="839"/>
      <c r="AD12" s="839"/>
      <c r="AE12" s="839"/>
      <c r="AF12" s="839"/>
      <c r="AG12" s="839"/>
      <c r="AH12" s="839"/>
      <c r="AI12" s="839"/>
      <c r="AJ12" s="839"/>
      <c r="AK12" s="839"/>
      <c r="AL12" s="94"/>
      <c r="AM12" s="94"/>
    </row>
    <row r="13" spans="1:61" s="225" customFormat="1" ht="16.95" customHeight="1" x14ac:dyDescent="0.25">
      <c r="A13" s="223"/>
      <c r="B13" s="223"/>
      <c r="C13" s="223"/>
      <c r="D13" s="223"/>
      <c r="E13" s="223"/>
      <c r="F13" s="223"/>
      <c r="G13" s="840" t="s">
        <v>202</v>
      </c>
      <c r="H13" s="840"/>
      <c r="I13" s="840"/>
      <c r="J13" s="840"/>
      <c r="K13" s="840"/>
      <c r="L13" s="840"/>
      <c r="M13" s="840"/>
      <c r="N13" s="840"/>
      <c r="O13" s="840"/>
      <c r="P13" s="840"/>
      <c r="Q13" s="840"/>
      <c r="R13" s="840"/>
      <c r="S13" s="840"/>
      <c r="T13" s="840"/>
      <c r="U13" s="840"/>
      <c r="V13" s="840"/>
      <c r="W13" s="840"/>
      <c r="X13" s="840"/>
      <c r="Y13" s="223"/>
      <c r="Z13" s="223"/>
      <c r="AA13" s="223"/>
      <c r="AB13" s="223"/>
      <c r="AC13" s="223"/>
      <c r="AD13" s="223"/>
      <c r="AE13" s="223"/>
      <c r="AF13" s="223"/>
      <c r="AG13" s="223"/>
      <c r="AH13" s="223"/>
      <c r="AI13" s="840" t="s">
        <v>121</v>
      </c>
      <c r="AJ13" s="840"/>
      <c r="AK13" s="840"/>
      <c r="AL13" s="840"/>
      <c r="AM13" s="840"/>
      <c r="AN13" s="840"/>
      <c r="AO13" s="840"/>
      <c r="AP13" s="840"/>
      <c r="AQ13" s="840"/>
      <c r="AR13" s="840"/>
      <c r="AS13" s="840"/>
      <c r="AT13" s="840"/>
      <c r="AU13" s="840"/>
      <c r="AV13" s="840"/>
      <c r="AW13" s="840"/>
      <c r="AX13" s="840"/>
      <c r="AY13" s="840"/>
      <c r="AZ13" s="840"/>
      <c r="BA13" s="224"/>
      <c r="BB13" s="223"/>
      <c r="BC13" s="223"/>
    </row>
    <row r="14" spans="1:61" s="225" customFormat="1" ht="7.2" customHeight="1" x14ac:dyDescent="0.25">
      <c r="A14" s="223"/>
      <c r="B14" s="223"/>
      <c r="C14" s="223"/>
      <c r="D14" s="223"/>
      <c r="E14" s="223"/>
      <c r="F14" s="223"/>
      <c r="G14" s="223"/>
      <c r="H14" s="223"/>
      <c r="I14" s="226"/>
      <c r="J14" s="223"/>
      <c r="K14" s="227"/>
      <c r="L14" s="228"/>
      <c r="M14" s="228"/>
      <c r="N14" s="228"/>
      <c r="O14" s="228"/>
      <c r="P14" s="228"/>
      <c r="Q14" s="228"/>
      <c r="R14" s="228"/>
      <c r="S14" s="229"/>
      <c r="T14" s="229"/>
      <c r="U14" s="229"/>
      <c r="V14" s="229"/>
      <c r="W14" s="229"/>
      <c r="X14" s="229"/>
      <c r="Y14" s="229"/>
      <c r="Z14" s="229"/>
      <c r="AA14" s="229"/>
      <c r="AB14" s="229"/>
      <c r="AC14" s="229"/>
      <c r="AD14" s="229"/>
      <c r="AE14" s="229"/>
      <c r="AF14" s="229"/>
      <c r="AG14" s="228"/>
      <c r="AH14" s="228"/>
      <c r="AI14" s="228"/>
      <c r="AJ14" s="228"/>
      <c r="AK14" s="228"/>
      <c r="AL14" s="228"/>
      <c r="AM14" s="228"/>
      <c r="AN14" s="223"/>
      <c r="AO14" s="223"/>
      <c r="AP14" s="223"/>
      <c r="AQ14" s="223"/>
      <c r="AR14" s="223"/>
      <c r="AS14" s="223"/>
      <c r="AT14" s="223"/>
      <c r="AU14" s="223"/>
      <c r="AV14" s="223"/>
      <c r="AW14" s="223"/>
      <c r="AX14" s="223"/>
      <c r="AY14" s="223"/>
      <c r="AZ14" s="223"/>
      <c r="BA14" s="224"/>
      <c r="BB14" s="223"/>
      <c r="BC14" s="223"/>
    </row>
    <row r="15" spans="1:61" s="225" customFormat="1" ht="15.6" customHeight="1" x14ac:dyDescent="0.25">
      <c r="A15" s="223"/>
      <c r="B15" s="223"/>
      <c r="C15" s="223"/>
      <c r="D15" s="223"/>
      <c r="E15" s="223"/>
      <c r="F15" s="223"/>
      <c r="G15" s="840" t="s">
        <v>201</v>
      </c>
      <c r="H15" s="840"/>
      <c r="I15" s="840"/>
      <c r="J15" s="840"/>
      <c r="K15" s="840"/>
      <c r="L15" s="840"/>
      <c r="M15" s="840"/>
      <c r="N15" s="840"/>
      <c r="O15" s="840"/>
      <c r="P15" s="840"/>
      <c r="Q15" s="840"/>
      <c r="R15" s="840"/>
      <c r="S15" s="840"/>
      <c r="T15" s="840"/>
      <c r="U15" s="840"/>
      <c r="V15" s="840"/>
      <c r="W15" s="840"/>
      <c r="X15" s="840"/>
      <c r="Y15" s="223"/>
      <c r="Z15" s="223"/>
      <c r="AA15" s="223"/>
      <c r="AB15" s="223"/>
      <c r="AC15" s="223"/>
      <c r="AD15" s="223"/>
      <c r="AE15" s="223"/>
      <c r="AF15" s="223"/>
      <c r="AG15" s="223"/>
      <c r="AH15" s="223"/>
      <c r="AI15" s="840" t="s">
        <v>129</v>
      </c>
      <c r="AJ15" s="840"/>
      <c r="AK15" s="840"/>
      <c r="AL15" s="840"/>
      <c r="AM15" s="840"/>
      <c r="AN15" s="840"/>
      <c r="AO15" s="840"/>
      <c r="AP15" s="840"/>
      <c r="AQ15" s="840"/>
      <c r="AR15" s="840"/>
      <c r="AS15" s="840"/>
      <c r="AT15" s="840"/>
      <c r="AU15" s="840"/>
      <c r="AV15" s="840"/>
      <c r="AW15" s="840"/>
      <c r="AX15" s="840"/>
      <c r="AY15" s="840"/>
      <c r="AZ15" s="840"/>
      <c r="BA15" s="840"/>
      <c r="BB15" s="840"/>
      <c r="BC15" s="840"/>
      <c r="BD15" s="840"/>
      <c r="BE15" s="840"/>
      <c r="BF15" s="840"/>
      <c r="BG15" s="840"/>
      <c r="BH15" s="840"/>
      <c r="BI15" s="840"/>
    </row>
    <row r="16" spans="1:61" s="225" customFormat="1" ht="7.2" customHeight="1" x14ac:dyDescent="0.25">
      <c r="A16" s="223"/>
      <c r="B16" s="223"/>
      <c r="C16" s="223"/>
      <c r="D16" s="223"/>
      <c r="E16" s="223"/>
      <c r="F16" s="223"/>
      <c r="G16" s="223"/>
      <c r="H16" s="223"/>
      <c r="I16" s="223"/>
      <c r="J16" s="223"/>
      <c r="K16" s="230" t="s">
        <v>5</v>
      </c>
      <c r="L16" s="230"/>
      <c r="M16" s="230"/>
      <c r="N16" s="230"/>
      <c r="O16" s="230"/>
      <c r="P16" s="230"/>
      <c r="Q16" s="230"/>
      <c r="R16" s="230"/>
      <c r="S16" s="230"/>
      <c r="T16" s="223"/>
      <c r="U16" s="223"/>
      <c r="V16" s="223"/>
      <c r="W16" s="223"/>
      <c r="X16" s="223"/>
      <c r="Y16" s="223"/>
      <c r="Z16" s="223"/>
      <c r="AA16" s="223"/>
      <c r="AB16" s="223"/>
      <c r="AC16" s="223"/>
      <c r="AD16" s="223"/>
      <c r="AE16" s="223"/>
      <c r="AF16" s="223"/>
      <c r="AG16" s="223"/>
      <c r="AH16" s="223"/>
      <c r="AI16" s="223"/>
      <c r="AJ16" s="223"/>
      <c r="AK16" s="223"/>
      <c r="AL16" s="223"/>
      <c r="AM16" s="223"/>
      <c r="AN16" s="223"/>
      <c r="AO16" s="223"/>
      <c r="AP16" s="223"/>
      <c r="AQ16" s="223"/>
      <c r="AR16" s="223"/>
      <c r="AS16" s="223"/>
      <c r="AT16" s="223"/>
      <c r="AU16" s="223"/>
      <c r="AV16" s="223"/>
      <c r="AW16" s="223"/>
      <c r="AX16" s="223"/>
      <c r="AY16" s="223"/>
      <c r="AZ16" s="223"/>
      <c r="BA16" s="224"/>
      <c r="BB16" s="223"/>
      <c r="BC16" s="223"/>
    </row>
    <row r="17" spans="1:61" s="225" customFormat="1" x14ac:dyDescent="0.25">
      <c r="A17" s="223"/>
      <c r="B17" s="223"/>
      <c r="C17" s="223"/>
      <c r="D17" s="223"/>
      <c r="E17" s="223"/>
      <c r="F17" s="223"/>
      <c r="G17" s="840" t="s">
        <v>122</v>
      </c>
      <c r="H17" s="840"/>
      <c r="I17" s="840"/>
      <c r="J17" s="840"/>
      <c r="K17" s="840"/>
      <c r="L17" s="840"/>
      <c r="M17" s="840"/>
      <c r="N17" s="840"/>
      <c r="O17" s="840"/>
      <c r="P17" s="840"/>
      <c r="Q17" s="840"/>
      <c r="R17" s="840"/>
      <c r="S17" s="840"/>
      <c r="T17" s="840"/>
      <c r="U17" s="840"/>
      <c r="V17" s="840"/>
      <c r="W17" s="840"/>
      <c r="X17" s="840"/>
      <c r="Y17" s="223"/>
      <c r="Z17" s="223"/>
      <c r="AA17" s="223"/>
      <c r="AB17" s="223"/>
      <c r="AC17" s="223"/>
      <c r="AD17" s="223"/>
      <c r="AE17" s="223"/>
      <c r="AF17" s="223"/>
      <c r="AG17" s="223"/>
      <c r="AH17" s="223"/>
      <c r="AI17" s="840" t="s">
        <v>123</v>
      </c>
      <c r="AJ17" s="840"/>
      <c r="AK17" s="840"/>
      <c r="AL17" s="840"/>
      <c r="AM17" s="840"/>
      <c r="AN17" s="840"/>
      <c r="AO17" s="840"/>
      <c r="AP17" s="840"/>
      <c r="AQ17" s="840"/>
      <c r="AR17" s="840"/>
      <c r="AS17" s="840"/>
      <c r="AT17" s="840"/>
      <c r="AU17" s="840"/>
      <c r="AV17" s="840"/>
      <c r="AW17" s="840"/>
      <c r="AX17" s="840"/>
      <c r="AY17" s="840"/>
      <c r="AZ17" s="840"/>
      <c r="BA17" s="224"/>
      <c r="BB17" s="223"/>
      <c r="BC17" s="223"/>
    </row>
    <row r="18" spans="1:61" s="225" customFormat="1" ht="6.6" customHeight="1" x14ac:dyDescent="0.25">
      <c r="A18" s="223"/>
      <c r="B18" s="228"/>
      <c r="C18" s="228"/>
      <c r="D18" s="228"/>
      <c r="E18" s="228"/>
      <c r="F18" s="228"/>
      <c r="G18" s="228"/>
      <c r="H18" s="228"/>
      <c r="I18" s="223"/>
      <c r="J18" s="223"/>
      <c r="K18" s="230" t="s">
        <v>106</v>
      </c>
      <c r="L18" s="223"/>
      <c r="M18" s="223"/>
      <c r="N18" s="223"/>
      <c r="O18" s="223"/>
      <c r="P18" s="223"/>
      <c r="Q18" s="223"/>
      <c r="R18" s="223"/>
      <c r="S18" s="223"/>
      <c r="T18" s="223"/>
      <c r="U18" s="223"/>
      <c r="V18" s="223"/>
      <c r="W18" s="223"/>
      <c r="X18" s="223"/>
      <c r="Y18" s="223"/>
      <c r="Z18" s="223"/>
      <c r="AA18" s="223"/>
      <c r="AB18" s="223"/>
      <c r="AC18" s="223"/>
      <c r="AD18" s="223"/>
      <c r="AE18" s="223"/>
      <c r="AF18" s="223"/>
      <c r="AG18" s="223"/>
      <c r="AH18" s="223"/>
      <c r="AI18" s="223"/>
      <c r="AJ18" s="223"/>
      <c r="AK18" s="223"/>
      <c r="AL18" s="223"/>
      <c r="AM18" s="223"/>
      <c r="AN18" s="223"/>
      <c r="AO18" s="223"/>
      <c r="AP18" s="223"/>
      <c r="AQ18" s="223"/>
      <c r="AR18" s="223"/>
      <c r="AS18" s="223"/>
      <c r="AT18" s="223"/>
      <c r="AU18" s="223"/>
      <c r="AV18" s="223"/>
      <c r="AW18" s="223"/>
      <c r="AX18" s="223"/>
      <c r="AY18" s="223"/>
      <c r="AZ18" s="223"/>
      <c r="BA18" s="224"/>
      <c r="BB18" s="227"/>
      <c r="BC18" s="227"/>
    </row>
    <row r="19" spans="1:61" s="225" customFormat="1" x14ac:dyDescent="0.25">
      <c r="A19" s="223"/>
      <c r="B19" s="223"/>
      <c r="C19" s="223"/>
      <c r="D19" s="223"/>
      <c r="E19" s="223"/>
      <c r="F19" s="223"/>
      <c r="G19" s="840" t="s">
        <v>124</v>
      </c>
      <c r="H19" s="840"/>
      <c r="I19" s="840"/>
      <c r="J19" s="840"/>
      <c r="K19" s="840"/>
      <c r="L19" s="840"/>
      <c r="M19" s="840"/>
      <c r="N19" s="840"/>
      <c r="O19" s="840"/>
      <c r="P19" s="840"/>
      <c r="Q19" s="840"/>
      <c r="R19" s="840"/>
      <c r="S19" s="840"/>
      <c r="T19" s="840"/>
      <c r="U19" s="840"/>
      <c r="V19" s="840"/>
      <c r="W19" s="840"/>
      <c r="X19" s="840"/>
      <c r="Y19" s="223"/>
      <c r="Z19" s="223"/>
      <c r="AA19" s="223"/>
      <c r="AB19" s="223"/>
      <c r="AC19" s="223"/>
      <c r="AD19" s="223"/>
      <c r="AE19" s="223"/>
      <c r="AF19" s="223"/>
      <c r="AG19" s="223"/>
      <c r="AH19" s="223"/>
      <c r="AI19" s="840" t="s">
        <v>203</v>
      </c>
      <c r="AJ19" s="840"/>
      <c r="AK19" s="840"/>
      <c r="AL19" s="840"/>
      <c r="AM19" s="840"/>
      <c r="AN19" s="840"/>
      <c r="AO19" s="840"/>
      <c r="AP19" s="840"/>
      <c r="AQ19" s="840"/>
      <c r="AR19" s="840"/>
      <c r="AS19" s="840"/>
      <c r="AT19" s="840"/>
      <c r="AU19" s="840"/>
      <c r="AV19" s="840"/>
      <c r="AW19" s="840"/>
      <c r="AX19" s="840"/>
      <c r="AY19" s="840"/>
      <c r="AZ19" s="840"/>
      <c r="BA19" s="224"/>
      <c r="BB19" s="227"/>
      <c r="BC19" s="227"/>
    </row>
    <row r="20" spans="1:61" s="225" customFormat="1" ht="8.4" customHeight="1" x14ac:dyDescent="0.25">
      <c r="A20" s="223"/>
      <c r="B20" s="223"/>
      <c r="C20" s="223"/>
      <c r="D20" s="223"/>
      <c r="E20" s="223"/>
      <c r="F20" s="223"/>
      <c r="G20" s="223"/>
      <c r="H20" s="223"/>
      <c r="I20" s="223"/>
      <c r="J20" s="223"/>
      <c r="K20" s="223"/>
      <c r="L20" s="223"/>
      <c r="M20" s="223"/>
      <c r="N20" s="223"/>
      <c r="O20" s="223"/>
      <c r="P20" s="223"/>
      <c r="Q20" s="223"/>
      <c r="R20" s="223"/>
      <c r="S20" s="223"/>
      <c r="T20" s="223"/>
      <c r="U20" s="223"/>
      <c r="V20" s="223"/>
      <c r="W20" s="223"/>
      <c r="X20" s="223"/>
      <c r="Y20" s="223"/>
      <c r="Z20" s="223"/>
      <c r="AA20" s="223"/>
      <c r="AB20" s="223"/>
      <c r="AC20" s="223"/>
      <c r="AD20" s="223"/>
      <c r="AE20" s="223"/>
      <c r="AF20" s="223"/>
      <c r="AG20" s="223"/>
      <c r="AH20" s="223"/>
      <c r="AI20" s="223"/>
      <c r="AJ20" s="223"/>
      <c r="AK20" s="223"/>
      <c r="AL20" s="223"/>
      <c r="AM20" s="223"/>
      <c r="AN20" s="223"/>
      <c r="AO20" s="223"/>
      <c r="AP20" s="223"/>
      <c r="AQ20" s="223"/>
      <c r="AR20" s="223"/>
      <c r="AS20" s="223"/>
      <c r="AT20" s="223"/>
      <c r="AU20" s="223"/>
      <c r="AV20" s="223"/>
      <c r="AW20" s="223"/>
      <c r="AX20" s="223"/>
      <c r="AY20" s="223"/>
      <c r="AZ20" s="223"/>
      <c r="BA20" s="224"/>
    </row>
    <row r="21" spans="1:61" s="225" customFormat="1" x14ac:dyDescent="0.25">
      <c r="A21" s="223"/>
      <c r="B21" s="230"/>
      <c r="C21" s="230"/>
      <c r="D21" s="230"/>
      <c r="E21" s="230"/>
      <c r="F21" s="230"/>
      <c r="G21" s="844" t="s">
        <v>128</v>
      </c>
      <c r="H21" s="844"/>
      <c r="I21" s="844"/>
      <c r="J21" s="844"/>
      <c r="K21" s="844"/>
      <c r="L21" s="844"/>
      <c r="M21" s="844"/>
      <c r="N21" s="844"/>
      <c r="O21" s="844"/>
      <c r="P21" s="844"/>
      <c r="Q21" s="844"/>
      <c r="R21" s="844"/>
      <c r="S21" s="844"/>
      <c r="T21" s="844"/>
      <c r="U21" s="844"/>
      <c r="V21" s="844"/>
      <c r="W21" s="844"/>
      <c r="X21" s="844"/>
      <c r="Y21" s="230"/>
      <c r="Z21" s="230"/>
      <c r="AA21" s="230"/>
      <c r="AB21" s="230"/>
      <c r="AC21" s="230"/>
      <c r="AD21" s="230"/>
      <c r="AE21" s="230"/>
      <c r="AF21" s="223"/>
      <c r="AG21" s="231"/>
      <c r="AH21" s="231"/>
      <c r="AI21" s="845" t="s">
        <v>191</v>
      </c>
      <c r="AJ21" s="845"/>
      <c r="AK21" s="845"/>
      <c r="AL21" s="845"/>
      <c r="AM21" s="845"/>
      <c r="AN21" s="845"/>
      <c r="AO21" s="845"/>
      <c r="AP21" s="845"/>
      <c r="AQ21" s="845"/>
      <c r="AR21" s="845"/>
      <c r="AS21" s="845"/>
      <c r="AT21" s="845"/>
      <c r="AU21" s="845"/>
      <c r="AV21" s="845"/>
      <c r="AW21" s="845"/>
      <c r="AX21" s="845"/>
      <c r="AY21" s="845"/>
      <c r="AZ21" s="845"/>
      <c r="BA21" s="224"/>
    </row>
    <row r="22" spans="1:61" ht="14.4" thickBot="1" x14ac:dyDescent="0.3">
      <c r="A22" s="846" t="s">
        <v>107</v>
      </c>
      <c r="B22" s="846"/>
      <c r="C22" s="846"/>
      <c r="D22" s="846"/>
      <c r="E22" s="846"/>
      <c r="F22" s="846"/>
      <c r="G22" s="846"/>
      <c r="H22" s="846"/>
      <c r="I22" s="846"/>
      <c r="J22" s="846"/>
      <c r="K22" s="846"/>
      <c r="L22" s="846"/>
      <c r="M22" s="846"/>
      <c r="N22" s="846"/>
      <c r="O22" s="846"/>
      <c r="P22" s="846"/>
      <c r="Q22" s="846"/>
      <c r="R22" s="846"/>
      <c r="S22" s="846"/>
      <c r="T22" s="846"/>
      <c r="U22" s="846"/>
      <c r="V22" s="846"/>
      <c r="W22" s="846"/>
      <c r="X22" s="846"/>
      <c r="Y22" s="846"/>
      <c r="Z22" s="846"/>
      <c r="AA22" s="846"/>
      <c r="AB22" s="846"/>
      <c r="AC22" s="846"/>
      <c r="AD22" s="846"/>
      <c r="AE22" s="846"/>
      <c r="AF22" s="846"/>
      <c r="AG22" s="846"/>
      <c r="AH22" s="846"/>
      <c r="AI22" s="846"/>
      <c r="AJ22" s="846"/>
      <c r="AK22" s="846"/>
      <c r="AL22" s="846"/>
      <c r="AM22" s="846"/>
      <c r="AN22" s="846"/>
      <c r="AO22" s="846"/>
      <c r="AP22" s="846"/>
      <c r="AQ22" s="846"/>
      <c r="AR22" s="846"/>
      <c r="AS22" s="846"/>
      <c r="AT22" s="846"/>
      <c r="AU22" s="846"/>
      <c r="AV22" s="846"/>
      <c r="AW22" s="846"/>
      <c r="AX22" s="846"/>
      <c r="AY22" s="846"/>
      <c r="AZ22" s="846"/>
      <c r="BA22" s="846"/>
      <c r="BB22" s="847" t="s">
        <v>110</v>
      </c>
      <c r="BC22" s="847"/>
      <c r="BD22" s="847"/>
      <c r="BE22" s="847"/>
      <c r="BF22" s="847"/>
      <c r="BG22" s="847"/>
      <c r="BH22" s="847"/>
      <c r="BI22" s="847"/>
    </row>
    <row r="23" spans="1:61" s="101" customFormat="1" ht="15" customHeight="1" thickBot="1" x14ac:dyDescent="0.35">
      <c r="A23" s="848" t="s">
        <v>6</v>
      </c>
      <c r="B23" s="852" t="s">
        <v>7</v>
      </c>
      <c r="C23" s="853"/>
      <c r="D23" s="853"/>
      <c r="E23" s="853"/>
      <c r="F23" s="853"/>
      <c r="G23" s="852" t="s">
        <v>8</v>
      </c>
      <c r="H23" s="842"/>
      <c r="I23" s="842"/>
      <c r="J23" s="843"/>
      <c r="K23" s="852" t="s">
        <v>9</v>
      </c>
      <c r="L23" s="854"/>
      <c r="M23" s="854"/>
      <c r="N23" s="854"/>
      <c r="O23" s="852" t="s">
        <v>10</v>
      </c>
      <c r="P23" s="853"/>
      <c r="Q23" s="853"/>
      <c r="R23" s="853"/>
      <c r="S23" s="855"/>
      <c r="T23" s="841" t="s">
        <v>11</v>
      </c>
      <c r="U23" s="842"/>
      <c r="V23" s="842"/>
      <c r="W23" s="843"/>
      <c r="X23" s="852" t="s">
        <v>12</v>
      </c>
      <c r="Y23" s="854"/>
      <c r="Z23" s="854"/>
      <c r="AA23" s="856"/>
      <c r="AB23" s="852" t="s">
        <v>13</v>
      </c>
      <c r="AC23" s="853"/>
      <c r="AD23" s="853"/>
      <c r="AE23" s="853"/>
      <c r="AF23" s="853"/>
      <c r="AG23" s="852" t="s">
        <v>14</v>
      </c>
      <c r="AH23" s="842"/>
      <c r="AI23" s="842"/>
      <c r="AJ23" s="843"/>
      <c r="AK23" s="852" t="s">
        <v>15</v>
      </c>
      <c r="AL23" s="854"/>
      <c r="AM23" s="854"/>
      <c r="AN23" s="854"/>
      <c r="AO23" s="852" t="s">
        <v>16</v>
      </c>
      <c r="AP23" s="853"/>
      <c r="AQ23" s="853"/>
      <c r="AR23" s="853"/>
      <c r="AS23" s="855"/>
      <c r="AT23" s="841" t="s">
        <v>17</v>
      </c>
      <c r="AU23" s="842"/>
      <c r="AV23" s="842"/>
      <c r="AW23" s="843"/>
      <c r="AX23" s="852" t="s">
        <v>18</v>
      </c>
      <c r="AY23" s="854"/>
      <c r="AZ23" s="854"/>
      <c r="BA23" s="854"/>
      <c r="BB23" s="857" t="s">
        <v>6</v>
      </c>
      <c r="BC23" s="1044" t="s">
        <v>113</v>
      </c>
      <c r="BD23" s="1044" t="s">
        <v>114</v>
      </c>
      <c r="BE23" s="1052" t="s">
        <v>24</v>
      </c>
      <c r="BF23" s="1044" t="s">
        <v>115</v>
      </c>
      <c r="BG23" s="1044" t="s">
        <v>116</v>
      </c>
      <c r="BH23" s="1052" t="s">
        <v>25</v>
      </c>
      <c r="BI23" s="1044" t="s">
        <v>117</v>
      </c>
    </row>
    <row r="24" spans="1:61" s="102" customFormat="1" ht="15" customHeight="1" thickBot="1" x14ac:dyDescent="0.3">
      <c r="A24" s="849"/>
      <c r="B24" s="105">
        <v>1</v>
      </c>
      <c r="C24" s="106">
        <v>2</v>
      </c>
      <c r="D24" s="106">
        <v>3</v>
      </c>
      <c r="E24" s="106">
        <v>4</v>
      </c>
      <c r="F24" s="107">
        <v>5</v>
      </c>
      <c r="G24" s="105">
        <v>6</v>
      </c>
      <c r="H24" s="106">
        <v>7</v>
      </c>
      <c r="I24" s="106">
        <v>8</v>
      </c>
      <c r="J24" s="108">
        <v>9</v>
      </c>
      <c r="K24" s="105">
        <v>10</v>
      </c>
      <c r="L24" s="106">
        <v>11</v>
      </c>
      <c r="M24" s="106">
        <v>12</v>
      </c>
      <c r="N24" s="109">
        <v>13</v>
      </c>
      <c r="O24" s="105">
        <v>14</v>
      </c>
      <c r="P24" s="106">
        <v>15</v>
      </c>
      <c r="Q24" s="106">
        <v>16</v>
      </c>
      <c r="R24" s="106">
        <v>17</v>
      </c>
      <c r="S24" s="110">
        <v>18</v>
      </c>
      <c r="T24" s="111">
        <v>19</v>
      </c>
      <c r="U24" s="106">
        <v>20</v>
      </c>
      <c r="V24" s="106">
        <v>21</v>
      </c>
      <c r="W24" s="108">
        <v>22</v>
      </c>
      <c r="X24" s="105">
        <v>23</v>
      </c>
      <c r="Y24" s="106">
        <v>24</v>
      </c>
      <c r="Z24" s="106">
        <v>25</v>
      </c>
      <c r="AA24" s="108">
        <v>26</v>
      </c>
      <c r="AB24" s="105">
        <v>27</v>
      </c>
      <c r="AC24" s="106">
        <v>28</v>
      </c>
      <c r="AD24" s="106">
        <v>29</v>
      </c>
      <c r="AE24" s="106">
        <v>30</v>
      </c>
      <c r="AF24" s="107">
        <v>31</v>
      </c>
      <c r="AG24" s="105">
        <v>32</v>
      </c>
      <c r="AH24" s="106">
        <v>33</v>
      </c>
      <c r="AI24" s="106">
        <v>34</v>
      </c>
      <c r="AJ24" s="110">
        <v>35</v>
      </c>
      <c r="AK24" s="105">
        <v>36</v>
      </c>
      <c r="AL24" s="106">
        <v>37</v>
      </c>
      <c r="AM24" s="106">
        <v>38</v>
      </c>
      <c r="AN24" s="109">
        <v>39</v>
      </c>
      <c r="AO24" s="105">
        <v>40</v>
      </c>
      <c r="AP24" s="106">
        <v>41</v>
      </c>
      <c r="AQ24" s="106">
        <v>42</v>
      </c>
      <c r="AR24" s="106">
        <v>43</v>
      </c>
      <c r="AS24" s="110">
        <v>44</v>
      </c>
      <c r="AT24" s="111">
        <v>45</v>
      </c>
      <c r="AU24" s="106">
        <v>46</v>
      </c>
      <c r="AV24" s="106">
        <v>47</v>
      </c>
      <c r="AW24" s="109">
        <v>48</v>
      </c>
      <c r="AX24" s="105">
        <v>49</v>
      </c>
      <c r="AY24" s="111">
        <v>50</v>
      </c>
      <c r="AZ24" s="112">
        <v>51</v>
      </c>
      <c r="BA24" s="232">
        <v>52</v>
      </c>
      <c r="BB24" s="858"/>
      <c r="BC24" s="1045"/>
      <c r="BD24" s="1045"/>
      <c r="BE24" s="1053"/>
      <c r="BF24" s="1045"/>
      <c r="BG24" s="1045"/>
      <c r="BH24" s="1053"/>
      <c r="BI24" s="1045"/>
    </row>
    <row r="25" spans="1:61" s="102" customFormat="1" ht="15" customHeight="1" x14ac:dyDescent="0.2">
      <c r="A25" s="850"/>
      <c r="B25" s="321">
        <v>1</v>
      </c>
      <c r="C25" s="322">
        <v>7</v>
      </c>
      <c r="D25" s="322">
        <v>14</v>
      </c>
      <c r="E25" s="322">
        <v>21</v>
      </c>
      <c r="F25" s="323">
        <v>28</v>
      </c>
      <c r="G25" s="321">
        <v>5</v>
      </c>
      <c r="H25" s="322">
        <v>12</v>
      </c>
      <c r="I25" s="322">
        <v>19</v>
      </c>
      <c r="J25" s="324">
        <v>26</v>
      </c>
      <c r="K25" s="325">
        <v>2</v>
      </c>
      <c r="L25" s="322">
        <v>9</v>
      </c>
      <c r="M25" s="322">
        <v>16</v>
      </c>
      <c r="N25" s="324">
        <v>23</v>
      </c>
      <c r="O25" s="321">
        <v>30</v>
      </c>
      <c r="P25" s="322">
        <v>7</v>
      </c>
      <c r="Q25" s="322">
        <v>14</v>
      </c>
      <c r="R25" s="322">
        <v>21</v>
      </c>
      <c r="S25" s="326">
        <v>28</v>
      </c>
      <c r="T25" s="325">
        <v>4</v>
      </c>
      <c r="U25" s="322">
        <v>11</v>
      </c>
      <c r="V25" s="322">
        <v>18</v>
      </c>
      <c r="W25" s="324">
        <v>25</v>
      </c>
      <c r="X25" s="321">
        <v>1</v>
      </c>
      <c r="Y25" s="322">
        <v>8</v>
      </c>
      <c r="Z25" s="322">
        <v>15</v>
      </c>
      <c r="AA25" s="324">
        <v>22</v>
      </c>
      <c r="AB25" s="321">
        <v>1</v>
      </c>
      <c r="AC25" s="322">
        <v>8</v>
      </c>
      <c r="AD25" s="322">
        <v>15</v>
      </c>
      <c r="AE25" s="322">
        <v>22</v>
      </c>
      <c r="AF25" s="323">
        <v>29</v>
      </c>
      <c r="AG25" s="321">
        <v>5</v>
      </c>
      <c r="AH25" s="322">
        <v>12</v>
      </c>
      <c r="AI25" s="322">
        <v>19</v>
      </c>
      <c r="AJ25" s="324">
        <v>26</v>
      </c>
      <c r="AK25" s="321">
        <v>3</v>
      </c>
      <c r="AL25" s="322">
        <v>10</v>
      </c>
      <c r="AM25" s="322">
        <v>17</v>
      </c>
      <c r="AN25" s="324">
        <v>24</v>
      </c>
      <c r="AO25" s="321">
        <v>31</v>
      </c>
      <c r="AP25" s="322">
        <v>7</v>
      </c>
      <c r="AQ25" s="322">
        <v>14</v>
      </c>
      <c r="AR25" s="322">
        <v>21</v>
      </c>
      <c r="AS25" s="326">
        <v>28</v>
      </c>
      <c r="AT25" s="325">
        <v>5</v>
      </c>
      <c r="AU25" s="322">
        <v>12</v>
      </c>
      <c r="AV25" s="322">
        <v>19</v>
      </c>
      <c r="AW25" s="324">
        <v>26</v>
      </c>
      <c r="AX25" s="325">
        <v>2</v>
      </c>
      <c r="AY25" s="322">
        <v>9</v>
      </c>
      <c r="AZ25" s="322">
        <v>16</v>
      </c>
      <c r="BA25" s="327">
        <v>23</v>
      </c>
      <c r="BB25" s="858"/>
      <c r="BC25" s="1045"/>
      <c r="BD25" s="1045"/>
      <c r="BE25" s="1053"/>
      <c r="BF25" s="1045"/>
      <c r="BG25" s="1045"/>
      <c r="BH25" s="1053"/>
      <c r="BI25" s="1045"/>
    </row>
    <row r="26" spans="1:61" s="102" customFormat="1" ht="13.95" customHeight="1" thickBot="1" x14ac:dyDescent="0.25">
      <c r="A26" s="851"/>
      <c r="B26" s="328">
        <v>6</v>
      </c>
      <c r="C26" s="329">
        <v>13</v>
      </c>
      <c r="D26" s="329">
        <v>20</v>
      </c>
      <c r="E26" s="329">
        <v>27</v>
      </c>
      <c r="F26" s="330">
        <v>4</v>
      </c>
      <c r="G26" s="328">
        <v>11</v>
      </c>
      <c r="H26" s="329">
        <v>18</v>
      </c>
      <c r="I26" s="329">
        <v>25</v>
      </c>
      <c r="J26" s="331">
        <v>1</v>
      </c>
      <c r="K26" s="332">
        <v>8</v>
      </c>
      <c r="L26" s="329">
        <v>15</v>
      </c>
      <c r="M26" s="329">
        <v>22</v>
      </c>
      <c r="N26" s="331">
        <v>29</v>
      </c>
      <c r="O26" s="328">
        <v>6</v>
      </c>
      <c r="P26" s="329">
        <v>13</v>
      </c>
      <c r="Q26" s="329">
        <v>20</v>
      </c>
      <c r="R26" s="329">
        <v>27</v>
      </c>
      <c r="S26" s="333">
        <v>3</v>
      </c>
      <c r="T26" s="332">
        <v>10</v>
      </c>
      <c r="U26" s="329">
        <v>17</v>
      </c>
      <c r="V26" s="329">
        <v>24</v>
      </c>
      <c r="W26" s="331">
        <v>31</v>
      </c>
      <c r="X26" s="328">
        <v>7</v>
      </c>
      <c r="Y26" s="329">
        <v>14</v>
      </c>
      <c r="Z26" s="329">
        <v>21</v>
      </c>
      <c r="AA26" s="331">
        <v>28</v>
      </c>
      <c r="AB26" s="328">
        <v>7</v>
      </c>
      <c r="AC26" s="329">
        <v>14</v>
      </c>
      <c r="AD26" s="329">
        <v>21</v>
      </c>
      <c r="AE26" s="334">
        <v>28</v>
      </c>
      <c r="AF26" s="330">
        <v>4</v>
      </c>
      <c r="AG26" s="328">
        <v>11</v>
      </c>
      <c r="AH26" s="329">
        <v>18</v>
      </c>
      <c r="AI26" s="329">
        <v>25</v>
      </c>
      <c r="AJ26" s="331">
        <v>2</v>
      </c>
      <c r="AK26" s="328">
        <v>9</v>
      </c>
      <c r="AL26" s="329">
        <v>16</v>
      </c>
      <c r="AM26" s="329">
        <v>23</v>
      </c>
      <c r="AN26" s="331">
        <v>30</v>
      </c>
      <c r="AO26" s="328">
        <v>6</v>
      </c>
      <c r="AP26" s="329">
        <v>13</v>
      </c>
      <c r="AQ26" s="329">
        <v>20</v>
      </c>
      <c r="AR26" s="329">
        <v>27</v>
      </c>
      <c r="AS26" s="333">
        <v>4</v>
      </c>
      <c r="AT26" s="332">
        <v>11</v>
      </c>
      <c r="AU26" s="329">
        <v>18</v>
      </c>
      <c r="AV26" s="329">
        <v>25</v>
      </c>
      <c r="AW26" s="331">
        <v>1</v>
      </c>
      <c r="AX26" s="332">
        <v>8</v>
      </c>
      <c r="AY26" s="329">
        <v>15</v>
      </c>
      <c r="AZ26" s="329">
        <v>22</v>
      </c>
      <c r="BA26" s="335">
        <v>29</v>
      </c>
      <c r="BB26" s="859"/>
      <c r="BC26" s="1046"/>
      <c r="BD26" s="1046"/>
      <c r="BE26" s="1054"/>
      <c r="BF26" s="1046"/>
      <c r="BG26" s="1046"/>
      <c r="BH26" s="1054"/>
      <c r="BI26" s="1046"/>
    </row>
    <row r="27" spans="1:61" ht="13.2" customHeight="1" x14ac:dyDescent="0.25">
      <c r="A27" s="300" t="s">
        <v>19</v>
      </c>
      <c r="B27" s="301" t="s">
        <v>20</v>
      </c>
      <c r="C27" s="302" t="s">
        <v>20</v>
      </c>
      <c r="D27" s="302" t="s">
        <v>20</v>
      </c>
      <c r="E27" s="302" t="s">
        <v>20</v>
      </c>
      <c r="F27" s="303" t="s">
        <v>20</v>
      </c>
      <c r="G27" s="301" t="s">
        <v>20</v>
      </c>
      <c r="H27" s="302" t="s">
        <v>20</v>
      </c>
      <c r="I27" s="302" t="s">
        <v>20</v>
      </c>
      <c r="J27" s="304" t="s">
        <v>20</v>
      </c>
      <c r="K27" s="305" t="s">
        <v>20</v>
      </c>
      <c r="L27" s="302" t="s">
        <v>20</v>
      </c>
      <c r="M27" s="302" t="s">
        <v>20</v>
      </c>
      <c r="N27" s="303" t="s">
        <v>20</v>
      </c>
      <c r="O27" s="301" t="s">
        <v>20</v>
      </c>
      <c r="P27" s="302" t="s">
        <v>20</v>
      </c>
      <c r="Q27" s="302" t="s">
        <v>21</v>
      </c>
      <c r="R27" s="302" t="s">
        <v>21</v>
      </c>
      <c r="S27" s="304" t="s">
        <v>21</v>
      </c>
      <c r="T27" s="305" t="s">
        <v>22</v>
      </c>
      <c r="U27" s="302" t="s">
        <v>22</v>
      </c>
      <c r="V27" s="302" t="s">
        <v>23</v>
      </c>
      <c r="W27" s="303" t="s">
        <v>23</v>
      </c>
      <c r="X27" s="301" t="s">
        <v>23</v>
      </c>
      <c r="Y27" s="302" t="s">
        <v>23</v>
      </c>
      <c r="Z27" s="302" t="s">
        <v>20</v>
      </c>
      <c r="AA27" s="304" t="s">
        <v>20</v>
      </c>
      <c r="AB27" s="305" t="s">
        <v>20</v>
      </c>
      <c r="AC27" s="302" t="s">
        <v>20</v>
      </c>
      <c r="AD27" s="302" t="s">
        <v>20</v>
      </c>
      <c r="AE27" s="302" t="s">
        <v>20</v>
      </c>
      <c r="AF27" s="303" t="s">
        <v>20</v>
      </c>
      <c r="AG27" s="301" t="s">
        <v>20</v>
      </c>
      <c r="AH27" s="302" t="s">
        <v>20</v>
      </c>
      <c r="AI27" s="302" t="s">
        <v>20</v>
      </c>
      <c r="AJ27" s="304" t="s">
        <v>20</v>
      </c>
      <c r="AK27" s="305" t="s">
        <v>20</v>
      </c>
      <c r="AL27" s="302" t="s">
        <v>20</v>
      </c>
      <c r="AM27" s="302" t="s">
        <v>20</v>
      </c>
      <c r="AN27" s="303" t="s">
        <v>20</v>
      </c>
      <c r="AO27" s="301" t="s">
        <v>21</v>
      </c>
      <c r="AP27" s="302" t="s">
        <v>21</v>
      </c>
      <c r="AQ27" s="302" t="s">
        <v>21</v>
      </c>
      <c r="AR27" s="302" t="s">
        <v>22</v>
      </c>
      <c r="AS27" s="304" t="s">
        <v>22</v>
      </c>
      <c r="AT27" s="305" t="s">
        <v>22</v>
      </c>
      <c r="AU27" s="302" t="s">
        <v>22</v>
      </c>
      <c r="AV27" s="302" t="s">
        <v>22</v>
      </c>
      <c r="AW27" s="303" t="s">
        <v>22</v>
      </c>
      <c r="AX27" s="301" t="s">
        <v>22</v>
      </c>
      <c r="AY27" s="302" t="s">
        <v>22</v>
      </c>
      <c r="AZ27" s="302" t="s">
        <v>22</v>
      </c>
      <c r="BA27" s="304" t="s">
        <v>22</v>
      </c>
      <c r="BB27" s="306" t="s">
        <v>19</v>
      </c>
      <c r="BC27" s="318">
        <v>30</v>
      </c>
      <c r="BD27" s="318">
        <v>6</v>
      </c>
      <c r="BE27" s="318">
        <v>4</v>
      </c>
      <c r="BF27" s="318"/>
      <c r="BG27" s="318"/>
      <c r="BH27" s="318">
        <v>12</v>
      </c>
      <c r="BI27" s="319">
        <f>SUM(BC27:BH27)</f>
        <v>52</v>
      </c>
    </row>
    <row r="28" spans="1:61" ht="13.95" customHeight="1" thickBot="1" x14ac:dyDescent="0.3">
      <c r="A28" s="307" t="s">
        <v>135</v>
      </c>
      <c r="B28" s="308" t="s">
        <v>20</v>
      </c>
      <c r="C28" s="309" t="s">
        <v>20</v>
      </c>
      <c r="D28" s="309" t="s">
        <v>20</v>
      </c>
      <c r="E28" s="309" t="s">
        <v>20</v>
      </c>
      <c r="F28" s="238" t="s">
        <v>20</v>
      </c>
      <c r="G28" s="308" t="s">
        <v>20</v>
      </c>
      <c r="H28" s="309" t="s">
        <v>20</v>
      </c>
      <c r="I28" s="309" t="s">
        <v>20</v>
      </c>
      <c r="J28" s="310" t="s">
        <v>20</v>
      </c>
      <c r="K28" s="311" t="s">
        <v>20</v>
      </c>
      <c r="L28" s="309" t="s">
        <v>20</v>
      </c>
      <c r="M28" s="309" t="s">
        <v>20</v>
      </c>
      <c r="N28" s="238" t="s">
        <v>20</v>
      </c>
      <c r="O28" s="308" t="s">
        <v>20</v>
      </c>
      <c r="P28" s="309" t="s">
        <v>20</v>
      </c>
      <c r="Q28" s="309" t="s">
        <v>21</v>
      </c>
      <c r="R28" s="309" t="s">
        <v>21</v>
      </c>
      <c r="S28" s="310" t="s">
        <v>21</v>
      </c>
      <c r="T28" s="311" t="s">
        <v>22</v>
      </c>
      <c r="U28" s="309" t="s">
        <v>22</v>
      </c>
      <c r="V28" s="309" t="s">
        <v>23</v>
      </c>
      <c r="W28" s="238" t="s">
        <v>23</v>
      </c>
      <c r="X28" s="308" t="s">
        <v>23</v>
      </c>
      <c r="Y28" s="309" t="s">
        <v>23</v>
      </c>
      <c r="Z28" s="309" t="s">
        <v>20</v>
      </c>
      <c r="AA28" s="310" t="s">
        <v>20</v>
      </c>
      <c r="AB28" s="311" t="s">
        <v>20</v>
      </c>
      <c r="AC28" s="309" t="s">
        <v>20</v>
      </c>
      <c r="AD28" s="309" t="s">
        <v>20</v>
      </c>
      <c r="AE28" s="309" t="s">
        <v>20</v>
      </c>
      <c r="AF28" s="238" t="s">
        <v>20</v>
      </c>
      <c r="AG28" s="308" t="s">
        <v>20</v>
      </c>
      <c r="AH28" s="309" t="s">
        <v>20</v>
      </c>
      <c r="AI28" s="309" t="s">
        <v>20</v>
      </c>
      <c r="AJ28" s="310" t="s">
        <v>20</v>
      </c>
      <c r="AK28" s="311" t="s">
        <v>20</v>
      </c>
      <c r="AL28" s="309" t="s">
        <v>20</v>
      </c>
      <c r="AM28" s="309" t="s">
        <v>20</v>
      </c>
      <c r="AN28" s="238" t="s">
        <v>21</v>
      </c>
      <c r="AO28" s="308" t="s">
        <v>21</v>
      </c>
      <c r="AP28" s="309" t="s">
        <v>21</v>
      </c>
      <c r="AQ28" s="309" t="s">
        <v>108</v>
      </c>
      <c r="AR28" s="312"/>
      <c r="AS28" s="310"/>
      <c r="AT28" s="311"/>
      <c r="AU28" s="309"/>
      <c r="AV28" s="309"/>
      <c r="AW28" s="238"/>
      <c r="AX28" s="308"/>
      <c r="AY28" s="309"/>
      <c r="AZ28" s="309"/>
      <c r="BA28" s="310"/>
      <c r="BB28" s="306" t="s">
        <v>135</v>
      </c>
      <c r="BC28" s="318">
        <v>29</v>
      </c>
      <c r="BD28" s="318">
        <v>6</v>
      </c>
      <c r="BE28" s="318">
        <v>4</v>
      </c>
      <c r="BF28" s="318"/>
      <c r="BG28" s="318">
        <v>1</v>
      </c>
      <c r="BH28" s="318">
        <v>2</v>
      </c>
      <c r="BI28" s="319">
        <f>SUM(BC28:BH28)</f>
        <v>42</v>
      </c>
    </row>
    <row r="29" spans="1:61" ht="13.2" customHeight="1" thickBot="1" x14ac:dyDescent="0.3">
      <c r="A29" s="893" t="s">
        <v>109</v>
      </c>
      <c r="B29" s="894"/>
      <c r="C29" s="894"/>
      <c r="D29" s="894"/>
      <c r="E29" s="894"/>
      <c r="F29" s="894"/>
      <c r="G29" s="894"/>
      <c r="H29" s="894"/>
      <c r="I29" s="894"/>
      <c r="J29" s="894"/>
      <c r="K29" s="894"/>
      <c r="L29" s="894"/>
      <c r="M29" s="894"/>
      <c r="N29" s="894"/>
      <c r="O29" s="894"/>
      <c r="P29" s="894"/>
      <c r="Q29" s="894"/>
      <c r="R29" s="894"/>
      <c r="S29" s="894"/>
      <c r="T29" s="894"/>
      <c r="U29" s="894"/>
      <c r="V29" s="894"/>
      <c r="W29" s="894"/>
      <c r="X29" s="894"/>
      <c r="Y29" s="894"/>
      <c r="Z29" s="894"/>
      <c r="AA29" s="894"/>
      <c r="AB29" s="894"/>
      <c r="AC29" s="894"/>
      <c r="AD29" s="894"/>
      <c r="AE29" s="894"/>
      <c r="AF29" s="894"/>
      <c r="AG29" s="894"/>
      <c r="AH29" s="894"/>
      <c r="AI29" s="894"/>
      <c r="AJ29" s="894"/>
      <c r="AK29" s="894"/>
      <c r="AL29" s="894"/>
      <c r="AM29" s="894"/>
      <c r="AN29" s="894"/>
      <c r="AO29" s="894"/>
      <c r="AP29" s="894"/>
      <c r="AQ29" s="894"/>
      <c r="AR29" s="894"/>
      <c r="AS29" s="894"/>
      <c r="AT29" s="894"/>
      <c r="AU29" s="894"/>
      <c r="AV29" s="894"/>
      <c r="AW29" s="894"/>
      <c r="AX29" s="894"/>
      <c r="AY29" s="894"/>
      <c r="AZ29" s="894"/>
      <c r="BA29" s="894"/>
      <c r="BB29" s="313" t="s">
        <v>49</v>
      </c>
      <c r="BC29" s="320">
        <f t="shared" ref="BC29:BI29" si="0">SUM(BC27:BC28)</f>
        <v>59</v>
      </c>
      <c r="BD29" s="320">
        <f t="shared" si="0"/>
        <v>12</v>
      </c>
      <c r="BE29" s="320">
        <f t="shared" si="0"/>
        <v>8</v>
      </c>
      <c r="BF29" s="320">
        <f t="shared" si="0"/>
        <v>0</v>
      </c>
      <c r="BG29" s="320">
        <f t="shared" si="0"/>
        <v>1</v>
      </c>
      <c r="BH29" s="320">
        <f t="shared" si="0"/>
        <v>14</v>
      </c>
      <c r="BI29" s="320">
        <f t="shared" si="0"/>
        <v>94</v>
      </c>
    </row>
    <row r="30" spans="1:61" x14ac:dyDescent="0.25">
      <c r="A30" s="102"/>
    </row>
    <row r="31" spans="1:61" s="103" customFormat="1" ht="12" thickBot="1" x14ac:dyDescent="0.25">
      <c r="A31" s="1047"/>
      <c r="B31" s="1047"/>
      <c r="C31" s="1047"/>
      <c r="D31" s="1047"/>
      <c r="E31" s="1047"/>
      <c r="F31" s="1047"/>
      <c r="G31" s="1047"/>
      <c r="H31" s="1047"/>
      <c r="I31" s="1047"/>
      <c r="J31" s="1047"/>
      <c r="K31" s="1047"/>
      <c r="L31" s="1047"/>
      <c r="M31" s="1047"/>
      <c r="N31" s="1047"/>
      <c r="O31" s="1047"/>
      <c r="P31" s="1047"/>
      <c r="T31" s="847" t="s">
        <v>111</v>
      </c>
      <c r="U31" s="847"/>
      <c r="V31" s="847"/>
      <c r="W31" s="847"/>
      <c r="X31" s="847"/>
      <c r="Y31" s="847"/>
      <c r="Z31" s="847"/>
      <c r="AA31" s="847"/>
      <c r="AB31" s="847"/>
      <c r="AC31" s="847"/>
      <c r="AD31" s="847"/>
      <c r="AI31" s="880" t="s">
        <v>112</v>
      </c>
      <c r="AJ31" s="880"/>
      <c r="AK31" s="880"/>
      <c r="AL31" s="880"/>
      <c r="AM31" s="880"/>
      <c r="AN31" s="880"/>
      <c r="AO31" s="880"/>
      <c r="AP31" s="880"/>
      <c r="AQ31" s="880"/>
      <c r="AR31" s="880"/>
      <c r="AS31" s="880"/>
      <c r="AT31" s="880"/>
      <c r="AU31" s="880"/>
      <c r="AV31" s="880"/>
      <c r="AW31" s="880"/>
      <c r="AX31" s="880"/>
      <c r="AY31" s="880"/>
      <c r="AZ31" s="880"/>
    </row>
    <row r="32" spans="1:61" s="102" customFormat="1" ht="39.6" customHeight="1" x14ac:dyDescent="0.2">
      <c r="A32" s="314"/>
      <c r="B32" s="1049"/>
      <c r="C32" s="1049"/>
      <c r="D32" s="1049"/>
      <c r="E32" s="1049"/>
      <c r="F32" s="1050"/>
      <c r="G32" s="1050"/>
      <c r="H32" s="1049"/>
      <c r="I32" s="1049"/>
      <c r="J32" s="1049"/>
      <c r="K32" s="1049"/>
      <c r="L32" s="1049"/>
      <c r="M32" s="1050"/>
      <c r="N32" s="1050"/>
      <c r="O32" s="1049"/>
      <c r="P32" s="1049"/>
      <c r="Q32" s="315"/>
      <c r="R32" s="315"/>
      <c r="T32" s="881" t="s">
        <v>118</v>
      </c>
      <c r="U32" s="882"/>
      <c r="V32" s="882"/>
      <c r="W32" s="882"/>
      <c r="X32" s="882"/>
      <c r="Y32" s="882"/>
      <c r="Z32" s="883"/>
      <c r="AA32" s="884" t="s">
        <v>26</v>
      </c>
      <c r="AB32" s="885"/>
      <c r="AC32" s="884" t="s">
        <v>27</v>
      </c>
      <c r="AD32" s="886"/>
      <c r="AG32" s="104"/>
      <c r="AH32" s="887" t="s">
        <v>148</v>
      </c>
      <c r="AI32" s="888"/>
      <c r="AJ32" s="888"/>
      <c r="AK32" s="888"/>
      <c r="AL32" s="888"/>
      <c r="AM32" s="888"/>
      <c r="AN32" s="888"/>
      <c r="AO32" s="888"/>
      <c r="AP32" s="888"/>
      <c r="AQ32" s="889"/>
      <c r="AR32" s="890" t="s">
        <v>119</v>
      </c>
      <c r="AS32" s="882"/>
      <c r="AT32" s="882"/>
      <c r="AU32" s="882"/>
      <c r="AV32" s="882"/>
      <c r="AW32" s="882"/>
      <c r="AX32" s="882"/>
      <c r="AY32" s="883"/>
      <c r="AZ32" s="891" t="s">
        <v>26</v>
      </c>
      <c r="BA32" s="892"/>
    </row>
    <row r="33" spans="1:53" s="102" customFormat="1" ht="12.75" customHeight="1" x14ac:dyDescent="0.25">
      <c r="A33" s="316"/>
      <c r="B33" s="1048"/>
      <c r="C33" s="1048"/>
      <c r="D33" s="1048"/>
      <c r="E33" s="1048"/>
      <c r="F33" s="1048"/>
      <c r="G33" s="1048"/>
      <c r="H33" s="1048"/>
      <c r="I33" s="1048"/>
      <c r="J33" s="1048"/>
      <c r="K33" s="1048"/>
      <c r="L33" s="1048"/>
      <c r="M33" s="1048"/>
      <c r="N33" s="1048"/>
      <c r="O33" s="1051"/>
      <c r="P33" s="1051"/>
      <c r="Q33" s="317"/>
      <c r="R33" s="317"/>
      <c r="T33" s="900" t="s">
        <v>120</v>
      </c>
      <c r="U33" s="901"/>
      <c r="V33" s="901"/>
      <c r="W33" s="901"/>
      <c r="X33" s="901"/>
      <c r="Y33" s="901"/>
      <c r="Z33" s="902"/>
      <c r="AA33" s="903">
        <v>1.2</v>
      </c>
      <c r="AB33" s="904"/>
      <c r="AC33" s="905">
        <v>4</v>
      </c>
      <c r="AD33" s="906"/>
      <c r="AG33" s="104"/>
      <c r="AH33" s="907" t="s">
        <v>204</v>
      </c>
      <c r="AI33" s="908"/>
      <c r="AJ33" s="908"/>
      <c r="AK33" s="908"/>
      <c r="AL33" s="908"/>
      <c r="AM33" s="908"/>
      <c r="AN33" s="908"/>
      <c r="AO33" s="908"/>
      <c r="AP33" s="908"/>
      <c r="AQ33" s="909"/>
      <c r="AR33" s="898" t="s">
        <v>85</v>
      </c>
      <c r="AS33" s="910"/>
      <c r="AT33" s="910"/>
      <c r="AU33" s="910"/>
      <c r="AV33" s="910"/>
      <c r="AW33" s="910"/>
      <c r="AX33" s="910"/>
      <c r="AY33" s="911"/>
      <c r="AZ33" s="898">
        <v>4</v>
      </c>
      <c r="BA33" s="899"/>
    </row>
    <row r="34" spans="1:53" s="102" customFormat="1" ht="13.8" thickBot="1" x14ac:dyDescent="0.3">
      <c r="A34" s="316"/>
      <c r="B34" s="1048"/>
      <c r="C34" s="1048"/>
      <c r="D34" s="1048"/>
      <c r="E34" s="1048"/>
      <c r="F34" s="1048"/>
      <c r="G34" s="1048"/>
      <c r="H34" s="1048"/>
      <c r="I34" s="1048"/>
      <c r="J34" s="1048"/>
      <c r="K34" s="1048"/>
      <c r="L34" s="1048"/>
      <c r="M34" s="1048"/>
      <c r="N34" s="1048"/>
      <c r="O34" s="1051"/>
      <c r="P34" s="1051"/>
      <c r="Q34" s="317"/>
      <c r="R34" s="317"/>
      <c r="T34" s="920" t="s">
        <v>28</v>
      </c>
      <c r="U34" s="921"/>
      <c r="V34" s="921"/>
      <c r="W34" s="921"/>
      <c r="X34" s="921"/>
      <c r="Y34" s="921"/>
      <c r="Z34" s="922"/>
      <c r="AA34" s="923">
        <v>3.4</v>
      </c>
      <c r="AB34" s="924"/>
      <c r="AC34" s="925">
        <v>4</v>
      </c>
      <c r="AD34" s="926"/>
      <c r="AG34" s="104"/>
      <c r="AH34" s="907" t="s">
        <v>205</v>
      </c>
      <c r="AI34" s="908"/>
      <c r="AJ34" s="908"/>
      <c r="AK34" s="908"/>
      <c r="AL34" s="908"/>
      <c r="AM34" s="908"/>
      <c r="AN34" s="908"/>
      <c r="AO34" s="908"/>
      <c r="AP34" s="908"/>
      <c r="AQ34" s="909"/>
      <c r="AR34" s="912"/>
      <c r="AS34" s="913"/>
      <c r="AT34" s="913"/>
      <c r="AU34" s="913"/>
      <c r="AV34" s="913"/>
      <c r="AW34" s="913"/>
      <c r="AX34" s="913"/>
      <c r="AY34" s="914"/>
      <c r="AZ34" s="912"/>
      <c r="BA34" s="918"/>
    </row>
  </sheetData>
  <mergeCells count="85">
    <mergeCell ref="I1:AQ1"/>
    <mergeCell ref="BE23:BE26"/>
    <mergeCell ref="BF23:BF26"/>
    <mergeCell ref="BG23:BG26"/>
    <mergeCell ref="BH23:BH26"/>
    <mergeCell ref="BB22:BI22"/>
    <mergeCell ref="G13:X13"/>
    <mergeCell ref="AI13:AZ13"/>
    <mergeCell ref="G15:X15"/>
    <mergeCell ref="AI15:BI15"/>
    <mergeCell ref="G17:X17"/>
    <mergeCell ref="AI17:AZ17"/>
    <mergeCell ref="G19:X19"/>
    <mergeCell ref="AI19:AZ19"/>
    <mergeCell ref="G21:X21"/>
    <mergeCell ref="AI21:AZ21"/>
    <mergeCell ref="AZ33:BA34"/>
    <mergeCell ref="A29:BA29"/>
    <mergeCell ref="BB23:BB26"/>
    <mergeCell ref="B32:C32"/>
    <mergeCell ref="D32:E32"/>
    <mergeCell ref="F32:G32"/>
    <mergeCell ref="H32:J32"/>
    <mergeCell ref="AZ32:BA32"/>
    <mergeCell ref="AG23:AJ23"/>
    <mergeCell ref="AK23:AN23"/>
    <mergeCell ref="AO23:AS23"/>
    <mergeCell ref="B34:C34"/>
    <mergeCell ref="D34:E34"/>
    <mergeCell ref="F34:G34"/>
    <mergeCell ref="H34:J34"/>
    <mergeCell ref="K34:L34"/>
    <mergeCell ref="M34:N34"/>
    <mergeCell ref="O34:P34"/>
    <mergeCell ref="T34:Z34"/>
    <mergeCell ref="AA34:AB34"/>
    <mergeCell ref="AC34:AD34"/>
    <mergeCell ref="AH34:AQ34"/>
    <mergeCell ref="AH33:AQ33"/>
    <mergeCell ref="AR33:AY34"/>
    <mergeCell ref="K32:L32"/>
    <mergeCell ref="M32:N32"/>
    <mergeCell ref="O32:P32"/>
    <mergeCell ref="AC32:AD32"/>
    <mergeCell ref="AH32:AQ32"/>
    <mergeCell ref="AR32:AY32"/>
    <mergeCell ref="M33:N33"/>
    <mergeCell ref="O33:P33"/>
    <mergeCell ref="T33:Z33"/>
    <mergeCell ref="AA33:AB33"/>
    <mergeCell ref="AC33:AD33"/>
    <mergeCell ref="T32:Z32"/>
    <mergeCell ref="AA32:AB32"/>
    <mergeCell ref="B33:C33"/>
    <mergeCell ref="D33:E33"/>
    <mergeCell ref="F33:G33"/>
    <mergeCell ref="H33:J33"/>
    <mergeCell ref="K33:L33"/>
    <mergeCell ref="BI23:BI26"/>
    <mergeCell ref="BC23:BC26"/>
    <mergeCell ref="BD23:BD26"/>
    <mergeCell ref="A31:P31"/>
    <mergeCell ref="T31:AD31"/>
    <mergeCell ref="AI31:AZ31"/>
    <mergeCell ref="A23:A26"/>
    <mergeCell ref="B23:F23"/>
    <mergeCell ref="G23:J23"/>
    <mergeCell ref="K23:N23"/>
    <mergeCell ref="O23:S23"/>
    <mergeCell ref="T23:W23"/>
    <mergeCell ref="AX23:BA23"/>
    <mergeCell ref="AT23:AW23"/>
    <mergeCell ref="X23:AA23"/>
    <mergeCell ref="AB23:AF23"/>
    <mergeCell ref="A22:BA22"/>
    <mergeCell ref="O10:AK10"/>
    <mergeCell ref="O11:AK11"/>
    <mergeCell ref="O12:AK12"/>
    <mergeCell ref="I2:AQ2"/>
    <mergeCell ref="I3:AQ3"/>
    <mergeCell ref="J4:AO4"/>
    <mergeCell ref="S6:AF6"/>
    <mergeCell ref="R9:AG9"/>
    <mergeCell ref="O8:AJ8"/>
    <mergeCell ref="M7:AL7"/>
  </mergeCells>
  <pageMargins left="0.7" right="0.7" top="0.75" bottom="0.75" header="0.3" footer="0.3"/>
  <pageSetup paperSize="9" scale="3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114"/>
  <sheetViews>
    <sheetView tabSelected="1" view="pageBreakPreview" zoomScale="70" zoomScaleNormal="70" zoomScaleSheetLayoutView="70" workbookViewId="0">
      <selection activeCell="J21" sqref="J21:N21"/>
    </sheetView>
  </sheetViews>
  <sheetFormatPr defaultColWidth="9.109375" defaultRowHeight="15.6" x14ac:dyDescent="0.3"/>
  <cols>
    <col min="1" max="1" width="10.44140625" style="33" customWidth="1"/>
    <col min="2" max="2" width="61.109375" style="3" customWidth="1"/>
    <col min="3" max="6" width="6.109375" style="38" customWidth="1"/>
    <col min="7" max="7" width="6.33203125" style="38" customWidth="1"/>
    <col min="8" max="8" width="8.6640625" style="38" customWidth="1"/>
    <col min="9" max="13" width="6" style="38" customWidth="1"/>
    <col min="14" max="14" width="6.44140625" style="38" customWidth="1"/>
    <col min="15" max="15" width="6.88671875" style="38" customWidth="1"/>
    <col min="16" max="16" width="8.109375" style="38" customWidth="1"/>
    <col min="17" max="18" width="6.88671875" style="38" customWidth="1"/>
    <col min="19" max="19" width="6.88671875" style="3" customWidth="1"/>
    <col min="20" max="20" width="6" style="7" customWidth="1"/>
    <col min="21" max="22" width="6" style="3" customWidth="1"/>
    <col min="23" max="23" width="8.109375" style="61" customWidth="1"/>
    <col min="24" max="24" width="6" style="34" customWidth="1"/>
    <col min="25" max="28" width="6" style="3" customWidth="1"/>
    <col min="29" max="29" width="9.109375" style="3"/>
    <col min="30" max="30" width="12.6640625" style="3" bestFit="1" customWidth="1"/>
    <col min="31" max="16384" width="9.109375" style="3"/>
  </cols>
  <sheetData>
    <row r="1" spans="1:44" s="1" customFormat="1" ht="22.5" customHeight="1" thickBot="1" x14ac:dyDescent="0.35">
      <c r="A1" s="931" t="s">
        <v>80</v>
      </c>
      <c r="B1" s="932"/>
      <c r="C1" s="932"/>
      <c r="D1" s="932"/>
      <c r="E1" s="932"/>
      <c r="F1" s="932"/>
      <c r="G1" s="932"/>
      <c r="H1" s="932"/>
      <c r="I1" s="932"/>
      <c r="J1" s="932"/>
      <c r="K1" s="932"/>
      <c r="L1" s="932"/>
      <c r="M1" s="932"/>
      <c r="N1" s="932"/>
      <c r="O1" s="932"/>
      <c r="P1" s="932"/>
      <c r="Q1" s="932"/>
      <c r="R1" s="933"/>
      <c r="W1" s="59"/>
    </row>
    <row r="2" spans="1:44" s="1" customFormat="1" ht="28.2" customHeight="1" thickBot="1" x14ac:dyDescent="0.35">
      <c r="A2" s="934" t="s">
        <v>47</v>
      </c>
      <c r="B2" s="937" t="s">
        <v>256</v>
      </c>
      <c r="C2" s="939" t="s">
        <v>29</v>
      </c>
      <c r="D2" s="939"/>
      <c r="E2" s="939"/>
      <c r="F2" s="940"/>
      <c r="G2" s="941" t="s">
        <v>30</v>
      </c>
      <c r="H2" s="944" t="s">
        <v>31</v>
      </c>
      <c r="I2" s="945"/>
      <c r="J2" s="945"/>
      <c r="K2" s="945"/>
      <c r="L2" s="945"/>
      <c r="M2" s="946"/>
      <c r="N2" s="947"/>
      <c r="O2" s="949"/>
      <c r="P2" s="949"/>
      <c r="Q2" s="949"/>
      <c r="R2" s="950"/>
      <c r="W2" s="59"/>
    </row>
    <row r="3" spans="1:44" s="1" customFormat="1" ht="18.75" customHeight="1" thickBot="1" x14ac:dyDescent="0.35">
      <c r="A3" s="935"/>
      <c r="B3" s="937"/>
      <c r="C3" s="951" t="s">
        <v>32</v>
      </c>
      <c r="D3" s="951" t="s">
        <v>33</v>
      </c>
      <c r="E3" s="953" t="s">
        <v>34</v>
      </c>
      <c r="F3" s="954"/>
      <c r="G3" s="942"/>
      <c r="H3" s="1012" t="s">
        <v>35</v>
      </c>
      <c r="I3" s="1013" t="s">
        <v>36</v>
      </c>
      <c r="J3" s="939"/>
      <c r="K3" s="939"/>
      <c r="L3" s="940"/>
      <c r="M3" s="1068" t="s">
        <v>134</v>
      </c>
      <c r="N3" s="1055" t="s">
        <v>37</v>
      </c>
      <c r="O3" s="1065" t="s">
        <v>38</v>
      </c>
      <c r="P3" s="956"/>
      <c r="Q3" s="955" t="s">
        <v>141</v>
      </c>
      <c r="R3" s="956"/>
      <c r="W3" s="59"/>
    </row>
    <row r="4" spans="1:44" s="1" customFormat="1" ht="21.75" customHeight="1" thickBot="1" x14ac:dyDescent="0.35">
      <c r="A4" s="935"/>
      <c r="B4" s="937"/>
      <c r="C4" s="951"/>
      <c r="D4" s="951"/>
      <c r="E4" s="1000" t="s">
        <v>40</v>
      </c>
      <c r="F4" s="1002" t="s">
        <v>41</v>
      </c>
      <c r="G4" s="942"/>
      <c r="H4" s="942"/>
      <c r="I4" s="1005" t="s">
        <v>42</v>
      </c>
      <c r="J4" s="953" t="s">
        <v>43</v>
      </c>
      <c r="K4" s="953"/>
      <c r="L4" s="1007"/>
      <c r="M4" s="1069"/>
      <c r="N4" s="1056"/>
      <c r="O4" s="949"/>
      <c r="P4" s="949"/>
      <c r="Q4" s="949"/>
      <c r="R4" s="950"/>
      <c r="W4" s="59"/>
    </row>
    <row r="5" spans="1:44" s="1" customFormat="1" ht="17.25" customHeight="1" thickBot="1" x14ac:dyDescent="0.35">
      <c r="A5" s="935"/>
      <c r="B5" s="937"/>
      <c r="C5" s="951"/>
      <c r="D5" s="951"/>
      <c r="E5" s="1000"/>
      <c r="F5" s="1003"/>
      <c r="G5" s="942"/>
      <c r="H5" s="942"/>
      <c r="I5" s="1005"/>
      <c r="J5" s="1008" t="s">
        <v>44</v>
      </c>
      <c r="K5" s="1008" t="s">
        <v>45</v>
      </c>
      <c r="L5" s="1010" t="s">
        <v>46</v>
      </c>
      <c r="M5" s="1069"/>
      <c r="N5" s="1056"/>
      <c r="O5" s="336">
        <v>1</v>
      </c>
      <c r="P5" s="77">
        <v>2</v>
      </c>
      <c r="Q5" s="76">
        <v>3</v>
      </c>
      <c r="R5" s="77">
        <v>4</v>
      </c>
      <c r="W5" s="59"/>
    </row>
    <row r="6" spans="1:44" s="1" customFormat="1" ht="21.75" customHeight="1" thickBot="1" x14ac:dyDescent="0.35">
      <c r="A6" s="935"/>
      <c r="B6" s="937"/>
      <c r="C6" s="951"/>
      <c r="D6" s="951"/>
      <c r="E6" s="1000"/>
      <c r="F6" s="1003"/>
      <c r="G6" s="942"/>
      <c r="H6" s="942"/>
      <c r="I6" s="1005"/>
      <c r="J6" s="1008"/>
      <c r="K6" s="1008"/>
      <c r="L6" s="1010"/>
      <c r="M6" s="1069"/>
      <c r="N6" s="1056"/>
      <c r="O6" s="949"/>
      <c r="P6" s="949"/>
      <c r="Q6" s="949"/>
      <c r="R6" s="950"/>
      <c r="W6" s="59"/>
    </row>
    <row r="7" spans="1:44" s="1" customFormat="1" ht="31.95" customHeight="1" thickBot="1" x14ac:dyDescent="0.35">
      <c r="A7" s="936"/>
      <c r="B7" s="938"/>
      <c r="C7" s="952"/>
      <c r="D7" s="952"/>
      <c r="E7" s="1001"/>
      <c r="F7" s="1004"/>
      <c r="G7" s="943"/>
      <c r="H7" s="943"/>
      <c r="I7" s="1006"/>
      <c r="J7" s="1009"/>
      <c r="K7" s="1009"/>
      <c r="L7" s="1011"/>
      <c r="M7" s="1070"/>
      <c r="N7" s="1057"/>
      <c r="O7" s="11">
        <v>15</v>
      </c>
      <c r="P7" s="12">
        <v>15</v>
      </c>
      <c r="Q7" s="75">
        <v>15</v>
      </c>
      <c r="R7" s="58">
        <v>14</v>
      </c>
      <c r="W7" s="59"/>
    </row>
    <row r="8" spans="1:44" s="2" customFormat="1" ht="14.1" customHeight="1" thickBot="1" x14ac:dyDescent="0.35">
      <c r="A8" s="31">
        <v>1</v>
      </c>
      <c r="B8" s="4">
        <f>A8+1</f>
        <v>2</v>
      </c>
      <c r="C8" s="35">
        <f t="shared" ref="C8:L8" si="0">B8+1</f>
        <v>3</v>
      </c>
      <c r="D8" s="35">
        <f t="shared" si="0"/>
        <v>4</v>
      </c>
      <c r="E8" s="35">
        <f t="shared" si="0"/>
        <v>5</v>
      </c>
      <c r="F8" s="9">
        <f t="shared" si="0"/>
        <v>6</v>
      </c>
      <c r="G8" s="36">
        <f t="shared" si="0"/>
        <v>7</v>
      </c>
      <c r="H8" s="36">
        <f t="shared" si="0"/>
        <v>8</v>
      </c>
      <c r="I8" s="8">
        <f t="shared" si="0"/>
        <v>9</v>
      </c>
      <c r="J8" s="35">
        <f t="shared" si="0"/>
        <v>10</v>
      </c>
      <c r="K8" s="35">
        <f t="shared" si="0"/>
        <v>11</v>
      </c>
      <c r="L8" s="35">
        <f t="shared" si="0"/>
        <v>12</v>
      </c>
      <c r="M8" s="1066">
        <f>L8+1</f>
        <v>13</v>
      </c>
      <c r="N8" s="1067"/>
      <c r="O8" s="8">
        <v>14</v>
      </c>
      <c r="P8" s="9">
        <v>15</v>
      </c>
      <c r="Q8" s="6">
        <v>16</v>
      </c>
      <c r="R8" s="5">
        <f t="shared" ref="R8" si="1">Q8+1</f>
        <v>17</v>
      </c>
      <c r="W8" s="60"/>
    </row>
    <row r="9" spans="1:44" s="17" customFormat="1" ht="21" customHeight="1" thickBot="1" x14ac:dyDescent="0.35">
      <c r="A9" s="968" t="s">
        <v>50</v>
      </c>
      <c r="B9" s="969"/>
      <c r="C9" s="969"/>
      <c r="D9" s="969"/>
      <c r="E9" s="969"/>
      <c r="F9" s="969"/>
      <c r="G9" s="969"/>
      <c r="H9" s="969"/>
      <c r="I9" s="969"/>
      <c r="J9" s="969"/>
      <c r="K9" s="969"/>
      <c r="L9" s="969"/>
      <c r="M9" s="969"/>
      <c r="N9" s="969"/>
      <c r="O9" s="969"/>
      <c r="P9" s="969"/>
      <c r="Q9" s="969"/>
      <c r="R9" s="970"/>
      <c r="S9" s="18"/>
      <c r="T9" s="18"/>
      <c r="W9" s="62"/>
    </row>
    <row r="10" spans="1:44" s="19" customFormat="1" ht="16.2" thickBot="1" x14ac:dyDescent="0.35">
      <c r="A10" s="1058" t="s">
        <v>145</v>
      </c>
      <c r="B10" s="1059"/>
      <c r="C10" s="1059"/>
      <c r="D10" s="1059"/>
      <c r="E10" s="1059"/>
      <c r="F10" s="1059"/>
      <c r="G10" s="1059"/>
      <c r="H10" s="1059"/>
      <c r="I10" s="1059"/>
      <c r="J10" s="1059"/>
      <c r="K10" s="1059"/>
      <c r="L10" s="1059"/>
      <c r="M10" s="1059"/>
      <c r="N10" s="1059"/>
      <c r="O10" s="1059"/>
      <c r="P10" s="1059"/>
      <c r="Q10" s="1059"/>
      <c r="R10" s="1060"/>
      <c r="U10" s="189" t="s">
        <v>88</v>
      </c>
      <c r="V10" s="189" t="s">
        <v>89</v>
      </c>
      <c r="W10" s="189" t="s">
        <v>90</v>
      </c>
      <c r="X10" s="189" t="s">
        <v>91</v>
      </c>
    </row>
    <row r="11" spans="1:44" s="22" customFormat="1" x14ac:dyDescent="0.3">
      <c r="A11" s="750" t="s">
        <v>51</v>
      </c>
      <c r="B11" s="736" t="s">
        <v>206</v>
      </c>
      <c r="C11" s="72">
        <v>1</v>
      </c>
      <c r="D11" s="72"/>
      <c r="E11" s="72"/>
      <c r="F11" s="377"/>
      <c r="G11" s="278">
        <v>4</v>
      </c>
      <c r="H11" s="708">
        <f t="shared" ref="H11:H20" si="2">G11*30</f>
        <v>120</v>
      </c>
      <c r="I11" s="280">
        <f>SUM(J11:L11)</f>
        <v>44</v>
      </c>
      <c r="J11" s="709">
        <v>14</v>
      </c>
      <c r="K11" s="709"/>
      <c r="L11" s="710">
        <v>30</v>
      </c>
      <c r="M11" s="711">
        <v>30</v>
      </c>
      <c r="N11" s="712">
        <f t="shared" ref="N11:N20" si="3">H11-I11-M11</f>
        <v>46</v>
      </c>
      <c r="O11" s="729">
        <v>3</v>
      </c>
      <c r="P11" s="72"/>
      <c r="Q11" s="72"/>
      <c r="R11" s="72"/>
      <c r="S11" s="21">
        <f t="shared" ref="S11:S21" si="4">I11/H11</f>
        <v>0.36666666666666664</v>
      </c>
      <c r="T11" s="21" t="str">
        <f t="shared" ref="T11:T20" si="5">IF(S11&gt;50%,S11,"")</f>
        <v/>
      </c>
      <c r="U11" s="189">
        <v>4</v>
      </c>
      <c r="V11" s="189"/>
      <c r="W11" s="189"/>
      <c r="X11" s="189"/>
    </row>
    <row r="12" spans="1:44" s="23" customFormat="1" x14ac:dyDescent="0.3">
      <c r="A12" s="751" t="s">
        <v>52</v>
      </c>
      <c r="B12" s="737" t="s">
        <v>230</v>
      </c>
      <c r="C12" s="15"/>
      <c r="D12" s="15">
        <v>1</v>
      </c>
      <c r="E12" s="15"/>
      <c r="F12" s="378"/>
      <c r="G12" s="122">
        <v>4</v>
      </c>
      <c r="H12" s="713">
        <f t="shared" si="2"/>
        <v>120</v>
      </c>
      <c r="I12" s="123">
        <f t="shared" ref="I12" si="6">SUM(J12:L12)</f>
        <v>44</v>
      </c>
      <c r="J12" s="714">
        <v>30</v>
      </c>
      <c r="K12" s="714"/>
      <c r="L12" s="715">
        <v>14</v>
      </c>
      <c r="M12" s="716"/>
      <c r="N12" s="717">
        <f t="shared" si="3"/>
        <v>76</v>
      </c>
      <c r="O12" s="384">
        <v>3</v>
      </c>
      <c r="P12" s="385"/>
      <c r="Q12" s="379"/>
      <c r="R12" s="379"/>
      <c r="S12" s="21">
        <f t="shared" si="4"/>
        <v>0.36666666666666664</v>
      </c>
      <c r="T12" s="21" t="str">
        <f t="shared" si="5"/>
        <v/>
      </c>
      <c r="U12" s="189">
        <v>4</v>
      </c>
      <c r="V12" s="189"/>
      <c r="W12" s="189"/>
      <c r="X12" s="189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4"/>
    </row>
    <row r="13" spans="1:44" s="23" customFormat="1" x14ac:dyDescent="0.3">
      <c r="A13" s="751" t="s">
        <v>53</v>
      </c>
      <c r="B13" s="736" t="s">
        <v>211</v>
      </c>
      <c r="C13" s="382"/>
      <c r="D13" s="382">
        <v>1</v>
      </c>
      <c r="E13" s="382"/>
      <c r="F13" s="383"/>
      <c r="G13" s="132">
        <v>3</v>
      </c>
      <c r="H13" s="724">
        <f>G13*30</f>
        <v>90</v>
      </c>
      <c r="I13" s="119">
        <f t="shared" ref="I13:I19" si="7">SUM(J13:L13)</f>
        <v>30</v>
      </c>
      <c r="J13" s="725">
        <v>16</v>
      </c>
      <c r="K13" s="725"/>
      <c r="L13" s="726">
        <v>14</v>
      </c>
      <c r="M13" s="720"/>
      <c r="N13" s="799">
        <f t="shared" si="3"/>
        <v>60</v>
      </c>
      <c r="O13" s="388">
        <v>2</v>
      </c>
      <c r="P13" s="389"/>
      <c r="Q13" s="382"/>
      <c r="R13" s="382"/>
      <c r="S13" s="21">
        <f t="shared" si="4"/>
        <v>0.33333333333333331</v>
      </c>
      <c r="T13" s="21" t="str">
        <f>IF(S13&gt;50%,S13,"")</f>
        <v/>
      </c>
      <c r="U13" s="189">
        <v>3</v>
      </c>
      <c r="V13" s="189"/>
      <c r="W13" s="189"/>
      <c r="X13" s="189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  <c r="AN13" s="24"/>
      <c r="AO13" s="24"/>
      <c r="AP13" s="24"/>
      <c r="AQ13" s="24"/>
      <c r="AR13" s="24"/>
    </row>
    <row r="14" spans="1:44" s="22" customFormat="1" x14ac:dyDescent="0.3">
      <c r="A14" s="751" t="s">
        <v>54</v>
      </c>
      <c r="B14" s="738" t="s">
        <v>209</v>
      </c>
      <c r="C14" s="15">
        <v>2</v>
      </c>
      <c r="D14" s="15">
        <v>1</v>
      </c>
      <c r="E14" s="15"/>
      <c r="F14" s="378"/>
      <c r="G14" s="122">
        <v>4</v>
      </c>
      <c r="H14" s="713">
        <f t="shared" si="2"/>
        <v>120</v>
      </c>
      <c r="I14" s="123">
        <f t="shared" si="7"/>
        <v>44</v>
      </c>
      <c r="J14" s="714">
        <v>14</v>
      </c>
      <c r="K14" s="714"/>
      <c r="L14" s="715">
        <v>30</v>
      </c>
      <c r="M14" s="810">
        <v>30</v>
      </c>
      <c r="N14" s="798">
        <f t="shared" si="3"/>
        <v>46</v>
      </c>
      <c r="O14" s="730">
        <v>1</v>
      </c>
      <c r="P14" s="15">
        <v>2</v>
      </c>
      <c r="Q14" s="15"/>
      <c r="R14" s="15"/>
      <c r="S14" s="21">
        <f t="shared" si="4"/>
        <v>0.36666666666666664</v>
      </c>
      <c r="T14" s="21" t="str">
        <f t="shared" si="5"/>
        <v/>
      </c>
      <c r="U14" s="189">
        <v>2</v>
      </c>
      <c r="V14" s="189">
        <v>2</v>
      </c>
      <c r="W14" s="189"/>
      <c r="X14" s="189"/>
    </row>
    <row r="15" spans="1:44" s="23" customFormat="1" x14ac:dyDescent="0.3">
      <c r="A15" s="751" t="s">
        <v>55</v>
      </c>
      <c r="B15" s="739" t="s">
        <v>210</v>
      </c>
      <c r="C15" s="379">
        <v>3</v>
      </c>
      <c r="D15" s="379">
        <v>1.2</v>
      </c>
      <c r="E15" s="379"/>
      <c r="F15" s="380"/>
      <c r="G15" s="128">
        <v>4</v>
      </c>
      <c r="H15" s="713">
        <f t="shared" si="2"/>
        <v>120</v>
      </c>
      <c r="I15" s="123">
        <f t="shared" si="7"/>
        <v>44</v>
      </c>
      <c r="J15" s="718"/>
      <c r="K15" s="718"/>
      <c r="L15" s="719">
        <v>44</v>
      </c>
      <c r="M15" s="720">
        <v>30</v>
      </c>
      <c r="N15" s="717">
        <f t="shared" si="3"/>
        <v>46</v>
      </c>
      <c r="O15" s="384">
        <v>1</v>
      </c>
      <c r="P15" s="731">
        <v>1</v>
      </c>
      <c r="Q15" s="379">
        <v>1</v>
      </c>
      <c r="R15" s="379"/>
      <c r="S15" s="21">
        <f t="shared" si="4"/>
        <v>0.36666666666666664</v>
      </c>
      <c r="T15" s="21" t="str">
        <f t="shared" si="5"/>
        <v/>
      </c>
      <c r="U15" s="189">
        <v>1</v>
      </c>
      <c r="V15" s="189">
        <v>2</v>
      </c>
      <c r="W15" s="189">
        <v>1</v>
      </c>
      <c r="X15" s="189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</row>
    <row r="16" spans="1:44" s="22" customFormat="1" ht="27.6" x14ac:dyDescent="0.3">
      <c r="A16" s="751" t="s">
        <v>56</v>
      </c>
      <c r="B16" s="738" t="s">
        <v>208</v>
      </c>
      <c r="C16" s="13"/>
      <c r="D16" s="14">
        <v>2</v>
      </c>
      <c r="E16" s="13"/>
      <c r="F16" s="381"/>
      <c r="G16" s="129">
        <v>4</v>
      </c>
      <c r="H16" s="721">
        <f>G16*30</f>
        <v>120</v>
      </c>
      <c r="I16" s="130">
        <f t="shared" si="7"/>
        <v>44</v>
      </c>
      <c r="J16" s="722">
        <v>16</v>
      </c>
      <c r="K16" s="722"/>
      <c r="L16" s="723">
        <v>28</v>
      </c>
      <c r="M16" s="716"/>
      <c r="N16" s="717">
        <f t="shared" si="3"/>
        <v>76</v>
      </c>
      <c r="O16" s="387"/>
      <c r="P16" s="14">
        <v>3</v>
      </c>
      <c r="Q16" s="13"/>
      <c r="R16" s="13"/>
      <c r="S16" s="21">
        <f t="shared" si="4"/>
        <v>0.36666666666666664</v>
      </c>
      <c r="T16" s="21" t="str">
        <f>IF(S16&gt;50%,S16,"")</f>
        <v/>
      </c>
      <c r="U16" s="189"/>
      <c r="V16" s="189">
        <v>4</v>
      </c>
      <c r="W16" s="189"/>
      <c r="X16" s="189"/>
    </row>
    <row r="17" spans="1:44" s="22" customFormat="1" ht="19.2" customHeight="1" x14ac:dyDescent="0.3">
      <c r="A17" s="751" t="s">
        <v>57</v>
      </c>
      <c r="B17" s="736" t="s">
        <v>213</v>
      </c>
      <c r="C17" s="382"/>
      <c r="D17" s="382">
        <v>2</v>
      </c>
      <c r="E17" s="382"/>
      <c r="F17" s="383"/>
      <c r="G17" s="132">
        <v>3</v>
      </c>
      <c r="H17" s="724">
        <f>G17*30</f>
        <v>90</v>
      </c>
      <c r="I17" s="119">
        <f t="shared" si="7"/>
        <v>30</v>
      </c>
      <c r="J17" s="725">
        <v>16</v>
      </c>
      <c r="K17" s="725"/>
      <c r="L17" s="726">
        <v>14</v>
      </c>
      <c r="M17" s="720"/>
      <c r="N17" s="799">
        <f t="shared" si="3"/>
        <v>60</v>
      </c>
      <c r="O17" s="388"/>
      <c r="P17" s="389">
        <v>2</v>
      </c>
      <c r="Q17" s="382"/>
      <c r="R17" s="382"/>
      <c r="S17" s="21">
        <f t="shared" si="4"/>
        <v>0.33333333333333331</v>
      </c>
      <c r="T17" s="21" t="str">
        <f>IF(S17&gt;50%,S17,"")</f>
        <v/>
      </c>
      <c r="U17" s="189"/>
      <c r="V17" s="189">
        <v>3</v>
      </c>
      <c r="W17" s="189"/>
      <c r="X17" s="189"/>
    </row>
    <row r="18" spans="1:44" s="23" customFormat="1" x14ac:dyDescent="0.3">
      <c r="A18" s="751" t="s">
        <v>232</v>
      </c>
      <c r="B18" s="740" t="s">
        <v>207</v>
      </c>
      <c r="C18" s="382"/>
      <c r="D18" s="382">
        <v>2</v>
      </c>
      <c r="E18" s="382"/>
      <c r="F18" s="383"/>
      <c r="G18" s="132">
        <v>3</v>
      </c>
      <c r="H18" s="724">
        <f>G18*30</f>
        <v>90</v>
      </c>
      <c r="I18" s="119">
        <f t="shared" si="7"/>
        <v>30</v>
      </c>
      <c r="J18" s="725">
        <v>16</v>
      </c>
      <c r="K18" s="725"/>
      <c r="L18" s="726">
        <v>14</v>
      </c>
      <c r="M18" s="797"/>
      <c r="N18" s="798">
        <f t="shared" si="3"/>
        <v>60</v>
      </c>
      <c r="O18" s="388"/>
      <c r="P18" s="390">
        <v>2</v>
      </c>
      <c r="Q18" s="382"/>
      <c r="R18" s="382"/>
      <c r="S18" s="21">
        <f t="shared" si="4"/>
        <v>0.33333333333333331</v>
      </c>
      <c r="T18" s="21" t="str">
        <f>IF(S18&gt;50%,S18,"")</f>
        <v/>
      </c>
      <c r="U18" s="189"/>
      <c r="V18" s="189">
        <v>3</v>
      </c>
      <c r="W18" s="189"/>
      <c r="X18" s="189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4"/>
    </row>
    <row r="19" spans="1:44" s="22" customFormat="1" x14ac:dyDescent="0.3">
      <c r="A19" s="751" t="s">
        <v>58</v>
      </c>
      <c r="B19" s="741" t="s">
        <v>212</v>
      </c>
      <c r="C19" s="15"/>
      <c r="D19" s="734">
        <v>3</v>
      </c>
      <c r="E19" s="15"/>
      <c r="F19" s="378"/>
      <c r="G19" s="122">
        <v>3</v>
      </c>
      <c r="H19" s="713">
        <f>G19*30</f>
        <v>90</v>
      </c>
      <c r="I19" s="123">
        <f t="shared" si="7"/>
        <v>30</v>
      </c>
      <c r="J19" s="714">
        <v>16</v>
      </c>
      <c r="K19" s="714"/>
      <c r="L19" s="715">
        <v>14</v>
      </c>
      <c r="M19" s="716"/>
      <c r="N19" s="717">
        <f t="shared" si="3"/>
        <v>60</v>
      </c>
      <c r="O19" s="386"/>
      <c r="P19" s="15"/>
      <c r="Q19" s="15">
        <v>2</v>
      </c>
      <c r="R19" s="15"/>
      <c r="S19" s="21">
        <f t="shared" si="4"/>
        <v>0.33333333333333331</v>
      </c>
      <c r="T19" s="21" t="str">
        <f>IF(S19&gt;50%,S19,"")</f>
        <v/>
      </c>
      <c r="U19" s="735"/>
      <c r="V19" s="189"/>
      <c r="W19" s="189">
        <v>3</v>
      </c>
      <c r="X19" s="189"/>
    </row>
    <row r="20" spans="1:44" s="22" customFormat="1" ht="19.2" customHeight="1" x14ac:dyDescent="0.3">
      <c r="A20" s="751" t="s">
        <v>59</v>
      </c>
      <c r="B20" s="809" t="s">
        <v>255</v>
      </c>
      <c r="C20" s="15"/>
      <c r="D20" s="15">
        <v>4</v>
      </c>
      <c r="E20" s="15"/>
      <c r="F20" s="378"/>
      <c r="G20" s="122">
        <v>3</v>
      </c>
      <c r="H20" s="713">
        <f t="shared" si="2"/>
        <v>90</v>
      </c>
      <c r="I20" s="123">
        <f t="shared" ref="I20" si="8">SUM(J20:L20)</f>
        <v>30</v>
      </c>
      <c r="J20" s="714">
        <v>16</v>
      </c>
      <c r="K20" s="714"/>
      <c r="L20" s="715">
        <v>14</v>
      </c>
      <c r="M20" s="716"/>
      <c r="N20" s="717">
        <f t="shared" si="3"/>
        <v>60</v>
      </c>
      <c r="O20" s="386"/>
      <c r="P20" s="15"/>
      <c r="Q20" s="15"/>
      <c r="R20" s="15">
        <v>2</v>
      </c>
      <c r="S20" s="21">
        <f t="shared" si="4"/>
        <v>0.33333333333333331</v>
      </c>
      <c r="T20" s="21" t="str">
        <f t="shared" si="5"/>
        <v/>
      </c>
      <c r="U20" s="189"/>
      <c r="V20" s="189"/>
      <c r="W20" s="189"/>
      <c r="X20" s="189">
        <v>3</v>
      </c>
    </row>
    <row r="21" spans="1:44" s="23" customFormat="1" ht="16.2" thickBot="1" x14ac:dyDescent="0.35">
      <c r="A21" s="752" t="s">
        <v>84</v>
      </c>
      <c r="B21" s="736" t="s">
        <v>229</v>
      </c>
      <c r="C21" s="382"/>
      <c r="D21" s="382">
        <v>4</v>
      </c>
      <c r="E21" s="382"/>
      <c r="F21" s="383"/>
      <c r="G21" s="132">
        <v>5</v>
      </c>
      <c r="H21" s="724">
        <f t="shared" ref="H21" si="9">G21*30</f>
        <v>150</v>
      </c>
      <c r="I21" s="119">
        <f>SUM(J21:L21)</f>
        <v>80</v>
      </c>
      <c r="J21" s="823">
        <v>46</v>
      </c>
      <c r="K21" s="823" t="s">
        <v>257</v>
      </c>
      <c r="L21" s="824">
        <v>34</v>
      </c>
      <c r="M21" s="825"/>
      <c r="N21" s="830">
        <v>40</v>
      </c>
      <c r="O21" s="388"/>
      <c r="P21" s="389"/>
      <c r="Q21" s="382"/>
      <c r="R21" s="826">
        <v>5</v>
      </c>
      <c r="S21" s="21">
        <f t="shared" si="4"/>
        <v>0.53333333333333333</v>
      </c>
      <c r="T21" s="21">
        <f t="shared" ref="T21" si="10">IF(S21&gt;50%,S21,"")</f>
        <v>0.53333333333333333</v>
      </c>
      <c r="U21" s="189"/>
      <c r="V21" s="189"/>
      <c r="W21" s="189"/>
      <c r="X21" s="189">
        <v>5</v>
      </c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</row>
    <row r="22" spans="1:44" s="22" customFormat="1" ht="16.2" thickBot="1" x14ac:dyDescent="0.35">
      <c r="A22" s="1062" t="s">
        <v>60</v>
      </c>
      <c r="B22" s="975"/>
      <c r="C22" s="236">
        <v>3</v>
      </c>
      <c r="D22" s="727">
        <v>11</v>
      </c>
      <c r="E22" s="236"/>
      <c r="F22" s="133"/>
      <c r="G22" s="134">
        <f t="shared" ref="G22:L22" si="11">SUM(G11:G21)</f>
        <v>40</v>
      </c>
      <c r="H22" s="135">
        <f t="shared" si="11"/>
        <v>1200</v>
      </c>
      <c r="I22" s="136">
        <f t="shared" si="11"/>
        <v>450</v>
      </c>
      <c r="J22" s="136">
        <f t="shared" si="11"/>
        <v>200</v>
      </c>
      <c r="K22" s="136">
        <f t="shared" si="11"/>
        <v>0</v>
      </c>
      <c r="L22" s="136">
        <f t="shared" si="11"/>
        <v>250</v>
      </c>
      <c r="M22" s="135"/>
      <c r="N22" s="137">
        <f>SUM(N11:N21)</f>
        <v>630</v>
      </c>
      <c r="O22" s="275">
        <f>SUM(O11:O21)</f>
        <v>10</v>
      </c>
      <c r="P22" s="138">
        <f>SUM(P11:P21)</f>
        <v>10</v>
      </c>
      <c r="Q22" s="198">
        <f>SUM(Q11:Q21)</f>
        <v>3</v>
      </c>
      <c r="R22" s="138">
        <f>SUM(R11:R21)</f>
        <v>7</v>
      </c>
      <c r="U22" s="189"/>
      <c r="V22" s="189"/>
      <c r="W22" s="189"/>
      <c r="X22" s="189"/>
    </row>
    <row r="23" spans="1:44" s="17" customFormat="1" ht="16.2" thickBot="1" x14ac:dyDescent="0.35">
      <c r="A23" s="979" t="s">
        <v>61</v>
      </c>
      <c r="B23" s="980"/>
      <c r="C23" s="980"/>
      <c r="D23" s="980"/>
      <c r="E23" s="980"/>
      <c r="F23" s="980"/>
      <c r="G23" s="980"/>
      <c r="H23" s="980"/>
      <c r="I23" s="980"/>
      <c r="J23" s="980"/>
      <c r="K23" s="980"/>
      <c r="L23" s="980"/>
      <c r="M23" s="980"/>
      <c r="N23" s="980"/>
      <c r="O23" s="980"/>
      <c r="P23" s="980"/>
      <c r="Q23" s="980"/>
      <c r="R23" s="981"/>
      <c r="U23" s="189"/>
      <c r="V23" s="189"/>
      <c r="W23" s="189"/>
      <c r="X23" s="189"/>
    </row>
    <row r="24" spans="1:44" s="17" customFormat="1" ht="16.2" thickBot="1" x14ac:dyDescent="0.35">
      <c r="A24" s="988" t="s">
        <v>146</v>
      </c>
      <c r="B24" s="989"/>
      <c r="C24" s="989"/>
      <c r="D24" s="989"/>
      <c r="E24" s="989"/>
      <c r="F24" s="989"/>
      <c r="G24" s="989"/>
      <c r="H24" s="989"/>
      <c r="I24" s="989"/>
      <c r="J24" s="989"/>
      <c r="K24" s="989"/>
      <c r="L24" s="989"/>
      <c r="M24" s="989"/>
      <c r="N24" s="1061"/>
      <c r="O24" s="989"/>
      <c r="P24" s="989"/>
      <c r="Q24" s="989"/>
      <c r="R24" s="990"/>
      <c r="U24" s="189"/>
      <c r="V24" s="189"/>
      <c r="W24" s="189"/>
      <c r="X24" s="189"/>
    </row>
    <row r="25" spans="1:44" s="22" customFormat="1" x14ac:dyDescent="0.3">
      <c r="A25" s="144" t="s">
        <v>62</v>
      </c>
      <c r="B25" s="703" t="s">
        <v>214</v>
      </c>
      <c r="C25" s="154">
        <v>1</v>
      </c>
      <c r="D25" s="154"/>
      <c r="E25" s="154"/>
      <c r="F25" s="155"/>
      <c r="G25" s="179">
        <v>4</v>
      </c>
      <c r="H25" s="221">
        <f>G25*30</f>
        <v>120</v>
      </c>
      <c r="I25" s="149">
        <f t="shared" ref="I25:I39" si="12">SUM(J25:L25)</f>
        <v>44</v>
      </c>
      <c r="J25" s="249">
        <v>30</v>
      </c>
      <c r="K25" s="249"/>
      <c r="L25" s="250">
        <v>14</v>
      </c>
      <c r="M25" s="790">
        <v>30</v>
      </c>
      <c r="N25" s="794">
        <f>H25-I25-M25</f>
        <v>46</v>
      </c>
      <c r="O25" s="156">
        <v>3</v>
      </c>
      <c r="P25" s="274"/>
      <c r="Q25" s="273"/>
      <c r="R25" s="274"/>
      <c r="S25" s="21">
        <f t="shared" ref="S25:S39" si="13">I25/H25</f>
        <v>0.36666666666666664</v>
      </c>
      <c r="T25" s="21" t="str">
        <f>IF(S25&gt;50%,S25,"")</f>
        <v/>
      </c>
      <c r="U25" s="190">
        <v>4</v>
      </c>
      <c r="V25" s="189"/>
      <c r="W25" s="189"/>
      <c r="X25" s="189"/>
    </row>
    <row r="26" spans="1:44" s="22" customFormat="1" x14ac:dyDescent="0.3">
      <c r="A26" s="144" t="s">
        <v>63</v>
      </c>
      <c r="B26" s="703" t="s">
        <v>215</v>
      </c>
      <c r="C26" s="145"/>
      <c r="D26" s="145">
        <v>1</v>
      </c>
      <c r="E26" s="145"/>
      <c r="F26" s="146"/>
      <c r="G26" s="147">
        <v>4</v>
      </c>
      <c r="H26" s="220">
        <f>G26*30</f>
        <v>120</v>
      </c>
      <c r="I26" s="149">
        <f t="shared" si="12"/>
        <v>46</v>
      </c>
      <c r="J26" s="206"/>
      <c r="K26" s="206">
        <v>46</v>
      </c>
      <c r="L26" s="207"/>
      <c r="M26" s="791"/>
      <c r="N26" s="795">
        <f t="shared" ref="N26:N39" si="14">H26-I26-M26</f>
        <v>74</v>
      </c>
      <c r="O26" s="152">
        <v>3</v>
      </c>
      <c r="P26" s="153"/>
      <c r="Q26" s="152"/>
      <c r="R26" s="153"/>
      <c r="S26" s="21">
        <f t="shared" si="13"/>
        <v>0.38333333333333336</v>
      </c>
      <c r="T26" s="21" t="str">
        <f>IF(S26&gt;50%,S26,"")</f>
        <v/>
      </c>
      <c r="U26" s="189">
        <v>4</v>
      </c>
      <c r="V26" s="189"/>
      <c r="W26" s="189"/>
      <c r="X26" s="189"/>
    </row>
    <row r="27" spans="1:44" s="22" customFormat="1" x14ac:dyDescent="0.3">
      <c r="A27" s="144" t="s">
        <v>64</v>
      </c>
      <c r="B27" s="702" t="s">
        <v>216</v>
      </c>
      <c r="C27" s="154"/>
      <c r="D27" s="154">
        <v>1</v>
      </c>
      <c r="E27" s="154"/>
      <c r="F27" s="155"/>
      <c r="G27" s="147">
        <v>3</v>
      </c>
      <c r="H27" s="220">
        <f>G27*30</f>
        <v>90</v>
      </c>
      <c r="I27" s="149">
        <f t="shared" si="12"/>
        <v>30</v>
      </c>
      <c r="J27" s="206">
        <v>16</v>
      </c>
      <c r="K27" s="206"/>
      <c r="L27" s="207">
        <v>14</v>
      </c>
      <c r="M27" s="791"/>
      <c r="N27" s="795">
        <f t="shared" si="14"/>
        <v>60</v>
      </c>
      <c r="O27" s="152">
        <v>2</v>
      </c>
      <c r="P27" s="153"/>
      <c r="Q27" s="156"/>
      <c r="R27" s="157"/>
      <c r="S27" s="21">
        <f t="shared" si="13"/>
        <v>0.33333333333333331</v>
      </c>
      <c r="T27" s="21" t="str">
        <f>IF(S27&gt;50%,S27,"")</f>
        <v/>
      </c>
      <c r="U27" s="190">
        <v>3</v>
      </c>
      <c r="V27" s="189"/>
      <c r="W27" s="189"/>
      <c r="X27" s="189"/>
    </row>
    <row r="28" spans="1:44" s="22" customFormat="1" x14ac:dyDescent="0.3">
      <c r="A28" s="144" t="s">
        <v>65</v>
      </c>
      <c r="B28" s="704" t="s">
        <v>204</v>
      </c>
      <c r="C28" s="158">
        <v>2</v>
      </c>
      <c r="D28" s="159">
        <v>1</v>
      </c>
      <c r="E28" s="160"/>
      <c r="F28" s="161"/>
      <c r="G28" s="162">
        <v>4</v>
      </c>
      <c r="H28" s="221">
        <f t="shared" ref="H28" si="15">G28*30</f>
        <v>120</v>
      </c>
      <c r="I28" s="149">
        <f t="shared" si="12"/>
        <v>60</v>
      </c>
      <c r="J28" s="742">
        <v>30</v>
      </c>
      <c r="K28" s="742"/>
      <c r="L28" s="743">
        <v>30</v>
      </c>
      <c r="M28" s="792">
        <v>30</v>
      </c>
      <c r="N28" s="795">
        <f t="shared" si="14"/>
        <v>30</v>
      </c>
      <c r="O28" s="815">
        <v>2</v>
      </c>
      <c r="P28" s="153">
        <v>2</v>
      </c>
      <c r="Q28" s="164"/>
      <c r="R28" s="165"/>
      <c r="S28" s="21">
        <f t="shared" si="13"/>
        <v>0.5</v>
      </c>
      <c r="T28" s="21" t="str">
        <f>IF(S28&gt;50%,S28,"")</f>
        <v/>
      </c>
      <c r="U28" s="190">
        <v>2</v>
      </c>
      <c r="V28" s="191">
        <v>2</v>
      </c>
      <c r="W28" s="189"/>
      <c r="X28" s="189"/>
    </row>
    <row r="29" spans="1:44" s="22" customFormat="1" x14ac:dyDescent="0.3">
      <c r="A29" s="144" t="s">
        <v>66</v>
      </c>
      <c r="B29" s="705" t="s">
        <v>217</v>
      </c>
      <c r="C29" s="166">
        <v>2</v>
      </c>
      <c r="D29" s="166"/>
      <c r="E29" s="166"/>
      <c r="F29" s="167"/>
      <c r="G29" s="168">
        <v>5</v>
      </c>
      <c r="H29" s="220">
        <f>G29*30</f>
        <v>150</v>
      </c>
      <c r="I29" s="149">
        <f t="shared" si="12"/>
        <v>74</v>
      </c>
      <c r="J29" s="210">
        <v>40</v>
      </c>
      <c r="K29" s="210"/>
      <c r="L29" s="211">
        <v>34</v>
      </c>
      <c r="M29" s="793">
        <v>30</v>
      </c>
      <c r="N29" s="795">
        <f t="shared" si="14"/>
        <v>46</v>
      </c>
      <c r="O29" s="150"/>
      <c r="P29" s="151">
        <v>5</v>
      </c>
      <c r="Q29" s="150"/>
      <c r="R29" s="151"/>
      <c r="S29" s="21">
        <f t="shared" si="13"/>
        <v>0.49333333333333335</v>
      </c>
      <c r="T29" s="21" t="str">
        <f>IF(S29&gt;50%,S29,"")</f>
        <v/>
      </c>
      <c r="U29" s="189"/>
      <c r="V29" s="190">
        <v>5</v>
      </c>
      <c r="W29" s="189"/>
      <c r="X29" s="189"/>
    </row>
    <row r="30" spans="1:44" s="22" customFormat="1" x14ac:dyDescent="0.3">
      <c r="A30" s="144" t="s">
        <v>67</v>
      </c>
      <c r="B30" s="705" t="s">
        <v>231</v>
      </c>
      <c r="C30" s="166"/>
      <c r="D30" s="166">
        <v>2</v>
      </c>
      <c r="E30" s="166"/>
      <c r="F30" s="167"/>
      <c r="G30" s="168">
        <v>3</v>
      </c>
      <c r="H30" s="220">
        <v>90</v>
      </c>
      <c r="I30" s="149">
        <f t="shared" si="12"/>
        <v>44</v>
      </c>
      <c r="J30" s="210">
        <v>14</v>
      </c>
      <c r="K30" s="210"/>
      <c r="L30" s="211">
        <v>30</v>
      </c>
      <c r="M30" s="793"/>
      <c r="N30" s="795">
        <f t="shared" si="14"/>
        <v>46</v>
      </c>
      <c r="O30" s="150"/>
      <c r="P30" s="151">
        <v>3</v>
      </c>
      <c r="Q30" s="150"/>
      <c r="R30" s="728"/>
      <c r="S30" s="21">
        <f t="shared" si="13"/>
        <v>0.48888888888888887</v>
      </c>
      <c r="T30" s="21"/>
      <c r="U30" s="189"/>
      <c r="V30" s="190">
        <v>3</v>
      </c>
      <c r="W30" s="189"/>
      <c r="X30" s="189"/>
    </row>
    <row r="31" spans="1:44" s="22" customFormat="1" x14ac:dyDescent="0.3">
      <c r="A31" s="144" t="s">
        <v>68</v>
      </c>
      <c r="B31" s="701" t="s">
        <v>218</v>
      </c>
      <c r="C31" s="170"/>
      <c r="D31" s="166">
        <v>2</v>
      </c>
      <c r="E31" s="78"/>
      <c r="F31" s="171"/>
      <c r="G31" s="168">
        <v>3</v>
      </c>
      <c r="H31" s="220">
        <f t="shared" ref="H31:H43" si="16">G31*30</f>
        <v>90</v>
      </c>
      <c r="I31" s="149">
        <f t="shared" si="12"/>
        <v>30</v>
      </c>
      <c r="J31" s="212">
        <v>16</v>
      </c>
      <c r="K31" s="212"/>
      <c r="L31" s="213">
        <v>14</v>
      </c>
      <c r="M31" s="792"/>
      <c r="N31" s="795">
        <f t="shared" si="14"/>
        <v>60</v>
      </c>
      <c r="O31" s="815"/>
      <c r="P31" s="747">
        <v>2</v>
      </c>
      <c r="Q31" s="152"/>
      <c r="R31" s="172"/>
      <c r="S31" s="21">
        <f t="shared" si="13"/>
        <v>0.33333333333333331</v>
      </c>
      <c r="T31" s="21" t="str">
        <f t="shared" ref="T31:T39" si="17">IF(S31&gt;50%,S31,"")</f>
        <v/>
      </c>
      <c r="U31" s="189"/>
      <c r="V31" s="189">
        <v>3</v>
      </c>
      <c r="W31" s="189"/>
      <c r="X31" s="189"/>
    </row>
    <row r="32" spans="1:44" s="22" customFormat="1" x14ac:dyDescent="0.3">
      <c r="A32" s="144" t="s">
        <v>69</v>
      </c>
      <c r="B32" s="117" t="s">
        <v>219</v>
      </c>
      <c r="C32" s="170">
        <v>3</v>
      </c>
      <c r="D32" s="166"/>
      <c r="E32" s="78"/>
      <c r="F32" s="171"/>
      <c r="G32" s="168">
        <v>3</v>
      </c>
      <c r="H32" s="220">
        <f t="shared" si="16"/>
        <v>90</v>
      </c>
      <c r="I32" s="149">
        <f t="shared" si="12"/>
        <v>44</v>
      </c>
      <c r="J32" s="212">
        <v>30</v>
      </c>
      <c r="K32" s="212"/>
      <c r="L32" s="213">
        <v>14</v>
      </c>
      <c r="M32" s="792">
        <v>30</v>
      </c>
      <c r="N32" s="795">
        <f t="shared" si="14"/>
        <v>16</v>
      </c>
      <c r="O32" s="815"/>
      <c r="P32" s="172"/>
      <c r="Q32" s="152">
        <v>3</v>
      </c>
      <c r="R32" s="172"/>
      <c r="S32" s="21">
        <f t="shared" si="13"/>
        <v>0.48888888888888887</v>
      </c>
      <c r="T32" s="21" t="str">
        <f t="shared" si="17"/>
        <v/>
      </c>
      <c r="U32" s="189"/>
      <c r="V32" s="189"/>
      <c r="W32" s="189">
        <v>3</v>
      </c>
      <c r="X32" s="189"/>
    </row>
    <row r="33" spans="1:24" s="22" customFormat="1" x14ac:dyDescent="0.3">
      <c r="A33" s="144" t="s">
        <v>70</v>
      </c>
      <c r="B33" s="701" t="s">
        <v>220</v>
      </c>
      <c r="C33" s="78">
        <v>3</v>
      </c>
      <c r="D33" s="78"/>
      <c r="E33" s="78"/>
      <c r="F33" s="171"/>
      <c r="G33" s="168">
        <v>3</v>
      </c>
      <c r="H33" s="220">
        <f>G33*30</f>
        <v>90</v>
      </c>
      <c r="I33" s="149">
        <f t="shared" si="12"/>
        <v>30</v>
      </c>
      <c r="J33" s="212">
        <v>16</v>
      </c>
      <c r="K33" s="212">
        <v>14</v>
      </c>
      <c r="L33" s="213"/>
      <c r="M33" s="792">
        <v>30</v>
      </c>
      <c r="N33" s="795">
        <f t="shared" si="14"/>
        <v>30</v>
      </c>
      <c r="O33" s="148"/>
      <c r="P33" s="175"/>
      <c r="Q33" s="163">
        <v>2</v>
      </c>
      <c r="R33" s="173"/>
      <c r="S33" s="21">
        <f t="shared" si="13"/>
        <v>0.33333333333333331</v>
      </c>
      <c r="T33" s="21" t="str">
        <f>IF(S33&gt;50%,S33,"")</f>
        <v/>
      </c>
      <c r="U33" s="189"/>
      <c r="V33" s="189"/>
      <c r="W33" s="189">
        <v>3</v>
      </c>
      <c r="X33" s="189"/>
    </row>
    <row r="34" spans="1:24" s="22" customFormat="1" x14ac:dyDescent="0.3">
      <c r="A34" s="144" t="s">
        <v>86</v>
      </c>
      <c r="B34" s="701" t="s">
        <v>205</v>
      </c>
      <c r="C34" s="78">
        <v>3</v>
      </c>
      <c r="D34" s="78"/>
      <c r="E34" s="744"/>
      <c r="F34" s="745"/>
      <c r="G34" s="746">
        <v>6</v>
      </c>
      <c r="H34" s="220">
        <f>G34*30</f>
        <v>180</v>
      </c>
      <c r="I34" s="149">
        <f t="shared" si="12"/>
        <v>90</v>
      </c>
      <c r="J34" s="749">
        <v>60</v>
      </c>
      <c r="K34" s="749">
        <v>30</v>
      </c>
      <c r="L34" s="213"/>
      <c r="M34" s="792">
        <v>30</v>
      </c>
      <c r="N34" s="795">
        <f t="shared" si="14"/>
        <v>60</v>
      </c>
      <c r="O34" s="148"/>
      <c r="P34" s="175"/>
      <c r="Q34" s="748">
        <v>6</v>
      </c>
      <c r="R34" s="173"/>
      <c r="S34" s="21">
        <f t="shared" si="13"/>
        <v>0.5</v>
      </c>
      <c r="T34" s="21" t="str">
        <f>IF(S34&gt;50%,S34,"")</f>
        <v/>
      </c>
      <c r="U34" s="189"/>
      <c r="V34" s="189"/>
      <c r="W34" s="189">
        <v>6</v>
      </c>
      <c r="X34" s="189"/>
    </row>
    <row r="35" spans="1:24" s="22" customFormat="1" ht="27.6" x14ac:dyDescent="0.3">
      <c r="A35" s="144" t="s">
        <v>87</v>
      </c>
      <c r="B35" s="705" t="s">
        <v>221</v>
      </c>
      <c r="C35" s="78"/>
      <c r="D35" s="78">
        <v>3</v>
      </c>
      <c r="E35" s="78"/>
      <c r="F35" s="171"/>
      <c r="G35" s="168">
        <v>3</v>
      </c>
      <c r="H35" s="220">
        <f>G35*30</f>
        <v>90</v>
      </c>
      <c r="I35" s="149">
        <f t="shared" si="12"/>
        <v>30</v>
      </c>
      <c r="J35" s="212">
        <v>16</v>
      </c>
      <c r="K35" s="212"/>
      <c r="L35" s="213">
        <v>14</v>
      </c>
      <c r="M35" s="792"/>
      <c r="N35" s="795">
        <f t="shared" si="14"/>
        <v>60</v>
      </c>
      <c r="O35" s="152"/>
      <c r="P35" s="175"/>
      <c r="Q35" s="148">
        <v>2</v>
      </c>
      <c r="R35" s="174"/>
      <c r="S35" s="21">
        <f t="shared" si="13"/>
        <v>0.33333333333333331</v>
      </c>
      <c r="T35" s="21" t="str">
        <f>IF(S35&gt;50%,S35,"")</f>
        <v/>
      </c>
      <c r="U35" s="189"/>
      <c r="V35" s="189"/>
      <c r="W35" s="190">
        <v>3</v>
      </c>
      <c r="X35" s="191"/>
    </row>
    <row r="36" spans="1:24" s="22" customFormat="1" x14ac:dyDescent="0.3">
      <c r="A36" s="144" t="s">
        <v>92</v>
      </c>
      <c r="B36" s="705" t="s">
        <v>222</v>
      </c>
      <c r="C36" s="78"/>
      <c r="D36" s="78">
        <v>4</v>
      </c>
      <c r="E36" s="78"/>
      <c r="F36" s="171"/>
      <c r="G36" s="168">
        <v>3</v>
      </c>
      <c r="H36" s="220">
        <f>G36*30</f>
        <v>90</v>
      </c>
      <c r="I36" s="149">
        <f t="shared" si="12"/>
        <v>30</v>
      </c>
      <c r="J36" s="212">
        <v>16</v>
      </c>
      <c r="K36" s="212"/>
      <c r="L36" s="213">
        <v>14</v>
      </c>
      <c r="M36" s="792"/>
      <c r="N36" s="795">
        <f t="shared" si="14"/>
        <v>60</v>
      </c>
      <c r="O36" s="152"/>
      <c r="P36" s="175"/>
      <c r="Q36" s="148"/>
      <c r="R36" s="175">
        <v>2</v>
      </c>
      <c r="S36" s="21">
        <f t="shared" si="13"/>
        <v>0.33333333333333331</v>
      </c>
      <c r="T36" s="21" t="str">
        <f>IF(S36&gt;50%,S36,"")</f>
        <v/>
      </c>
      <c r="U36" s="189"/>
      <c r="V36" s="189"/>
      <c r="W36" s="191"/>
      <c r="X36" s="191">
        <v>3</v>
      </c>
    </row>
    <row r="37" spans="1:24" s="22" customFormat="1" x14ac:dyDescent="0.3">
      <c r="A37" s="144" t="s">
        <v>93</v>
      </c>
      <c r="B37" s="705" t="s">
        <v>223</v>
      </c>
      <c r="C37" s="78"/>
      <c r="D37" s="78">
        <v>4</v>
      </c>
      <c r="E37" s="78"/>
      <c r="F37" s="171"/>
      <c r="G37" s="168">
        <v>3</v>
      </c>
      <c r="H37" s="220">
        <f>G37*30</f>
        <v>90</v>
      </c>
      <c r="I37" s="149">
        <f t="shared" si="12"/>
        <v>30</v>
      </c>
      <c r="J37" s="212">
        <v>16</v>
      </c>
      <c r="K37" s="212"/>
      <c r="L37" s="213">
        <v>14</v>
      </c>
      <c r="M37" s="792"/>
      <c r="N37" s="795">
        <f t="shared" si="14"/>
        <v>60</v>
      </c>
      <c r="O37" s="148"/>
      <c r="P37" s="153"/>
      <c r="Q37" s="148"/>
      <c r="R37" s="175">
        <v>2</v>
      </c>
      <c r="S37" s="21">
        <f t="shared" si="13"/>
        <v>0.33333333333333331</v>
      </c>
      <c r="T37" s="21" t="str">
        <f>IF(S37&gt;50%,S37,"")</f>
        <v/>
      </c>
      <c r="U37" s="189"/>
      <c r="V37" s="192"/>
      <c r="W37" s="189"/>
      <c r="X37" s="190">
        <v>3</v>
      </c>
    </row>
    <row r="38" spans="1:24" s="22" customFormat="1" x14ac:dyDescent="0.3">
      <c r="A38" s="176" t="s">
        <v>94</v>
      </c>
      <c r="B38" s="701" t="s">
        <v>224</v>
      </c>
      <c r="C38" s="78">
        <v>4</v>
      </c>
      <c r="D38" s="78"/>
      <c r="E38" s="78"/>
      <c r="F38" s="171"/>
      <c r="G38" s="168">
        <v>3</v>
      </c>
      <c r="H38" s="220">
        <f t="shared" si="16"/>
        <v>90</v>
      </c>
      <c r="I38" s="149">
        <f t="shared" si="12"/>
        <v>30</v>
      </c>
      <c r="J38" s="212">
        <v>16</v>
      </c>
      <c r="K38" s="212"/>
      <c r="L38" s="213">
        <v>14</v>
      </c>
      <c r="M38" s="792">
        <v>30</v>
      </c>
      <c r="N38" s="795">
        <f t="shared" si="14"/>
        <v>30</v>
      </c>
      <c r="O38" s="148"/>
      <c r="P38" s="175"/>
      <c r="Q38" s="163"/>
      <c r="R38" s="173">
        <v>2</v>
      </c>
      <c r="S38" s="21">
        <f t="shared" si="13"/>
        <v>0.33333333333333331</v>
      </c>
      <c r="T38" s="21" t="str">
        <f t="shared" si="17"/>
        <v/>
      </c>
      <c r="U38" s="189"/>
      <c r="V38" s="189"/>
      <c r="W38" s="189"/>
      <c r="X38" s="190">
        <v>3</v>
      </c>
    </row>
    <row r="39" spans="1:24" s="22" customFormat="1" ht="16.2" thickBot="1" x14ac:dyDescent="0.35">
      <c r="A39" s="176" t="s">
        <v>95</v>
      </c>
      <c r="B39" s="706" t="s">
        <v>225</v>
      </c>
      <c r="C39" s="78">
        <v>4</v>
      </c>
      <c r="D39" s="78"/>
      <c r="E39" s="78"/>
      <c r="F39" s="171"/>
      <c r="G39" s="147">
        <v>3</v>
      </c>
      <c r="H39" s="220">
        <f t="shared" si="16"/>
        <v>90</v>
      </c>
      <c r="I39" s="149">
        <f t="shared" si="12"/>
        <v>36</v>
      </c>
      <c r="J39" s="212">
        <v>16</v>
      </c>
      <c r="K39" s="212"/>
      <c r="L39" s="213">
        <v>20</v>
      </c>
      <c r="M39" s="792">
        <v>30</v>
      </c>
      <c r="N39" s="796">
        <f t="shared" si="14"/>
        <v>24</v>
      </c>
      <c r="O39" s="148"/>
      <c r="P39" s="175"/>
      <c r="Q39" s="148"/>
      <c r="R39" s="174">
        <v>2.5</v>
      </c>
      <c r="S39" s="21">
        <f t="shared" si="13"/>
        <v>0.4</v>
      </c>
      <c r="T39" s="21" t="str">
        <f t="shared" si="17"/>
        <v/>
      </c>
      <c r="U39" s="189"/>
      <c r="V39" s="189"/>
      <c r="W39" s="189"/>
      <c r="X39" s="190">
        <v>3</v>
      </c>
    </row>
    <row r="40" spans="1:24" s="22" customFormat="1" ht="16.2" thickBot="1" x14ac:dyDescent="0.35">
      <c r="A40" s="811" t="s">
        <v>253</v>
      </c>
      <c r="B40" s="812" t="s">
        <v>254</v>
      </c>
      <c r="C40" s="257"/>
      <c r="D40" s="257"/>
      <c r="E40" s="257">
        <v>3</v>
      </c>
      <c r="F40" s="258"/>
      <c r="G40" s="808">
        <v>1</v>
      </c>
      <c r="H40" s="260">
        <f t="shared" si="16"/>
        <v>30</v>
      </c>
      <c r="I40" s="261"/>
      <c r="J40" s="262"/>
      <c r="K40" s="262"/>
      <c r="L40" s="263"/>
      <c r="M40" s="816"/>
      <c r="N40" s="794">
        <f>H40-I40-M40</f>
        <v>30</v>
      </c>
      <c r="O40" s="345"/>
      <c r="P40" s="265"/>
      <c r="Q40" s="264"/>
      <c r="R40" s="265"/>
      <c r="U40" s="193"/>
      <c r="V40" s="193"/>
      <c r="W40" s="193">
        <v>1</v>
      </c>
      <c r="X40" s="193"/>
    </row>
    <row r="41" spans="1:24" s="22" customFormat="1" x14ac:dyDescent="0.3">
      <c r="A41" s="255" t="s">
        <v>71</v>
      </c>
      <c r="B41" s="256" t="s">
        <v>96</v>
      </c>
      <c r="C41" s="257"/>
      <c r="D41" s="257">
        <v>2</v>
      </c>
      <c r="E41" s="257"/>
      <c r="F41" s="258"/>
      <c r="G41" s="259">
        <v>6</v>
      </c>
      <c r="H41" s="260">
        <f t="shared" si="16"/>
        <v>180</v>
      </c>
      <c r="I41" s="261"/>
      <c r="J41" s="262"/>
      <c r="K41" s="262"/>
      <c r="L41" s="263"/>
      <c r="M41" s="816"/>
      <c r="N41" s="794">
        <f>H41-I41-M41</f>
        <v>180</v>
      </c>
      <c r="O41" s="345"/>
      <c r="P41" s="265"/>
      <c r="Q41" s="264"/>
      <c r="R41" s="265"/>
      <c r="U41" s="193">
        <v>3</v>
      </c>
      <c r="V41" s="193">
        <v>3</v>
      </c>
      <c r="W41" s="193"/>
      <c r="X41" s="193"/>
    </row>
    <row r="42" spans="1:24" s="22" customFormat="1" x14ac:dyDescent="0.3">
      <c r="A42" s="180" t="s">
        <v>72</v>
      </c>
      <c r="B42" s="118" t="s">
        <v>73</v>
      </c>
      <c r="C42" s="78"/>
      <c r="D42" s="78">
        <v>4</v>
      </c>
      <c r="E42" s="78"/>
      <c r="F42" s="171"/>
      <c r="G42" s="147">
        <v>6</v>
      </c>
      <c r="H42" s="220">
        <f t="shared" si="16"/>
        <v>180</v>
      </c>
      <c r="I42" s="169"/>
      <c r="J42" s="212"/>
      <c r="K42" s="212"/>
      <c r="L42" s="213"/>
      <c r="M42" s="792"/>
      <c r="N42" s="795">
        <f>H42-I42-M42</f>
        <v>180</v>
      </c>
      <c r="O42" s="343"/>
      <c r="P42" s="175"/>
      <c r="Q42" s="148"/>
      <c r="R42" s="175"/>
      <c r="U42" s="193"/>
      <c r="V42" s="193"/>
      <c r="W42" s="190">
        <v>2</v>
      </c>
      <c r="X42" s="190">
        <v>4</v>
      </c>
    </row>
    <row r="43" spans="1:24" s="22" customFormat="1" ht="16.2" thickBot="1" x14ac:dyDescent="0.35">
      <c r="A43" s="266"/>
      <c r="B43" s="267" t="s">
        <v>85</v>
      </c>
      <c r="C43" s="268">
        <v>4</v>
      </c>
      <c r="D43" s="269"/>
      <c r="E43" s="269"/>
      <c r="F43" s="270"/>
      <c r="G43" s="177">
        <v>2</v>
      </c>
      <c r="H43" s="222">
        <f t="shared" si="16"/>
        <v>60</v>
      </c>
      <c r="I43" s="178"/>
      <c r="J43" s="214"/>
      <c r="K43" s="214"/>
      <c r="L43" s="215"/>
      <c r="M43" s="817"/>
      <c r="N43" s="796">
        <f>H43-I43-M43</f>
        <v>60</v>
      </c>
      <c r="O43" s="346"/>
      <c r="P43" s="272"/>
      <c r="Q43" s="271"/>
      <c r="R43" s="272"/>
      <c r="U43" s="189"/>
      <c r="V43" s="189"/>
      <c r="W43" s="189"/>
      <c r="X43" s="189">
        <v>2</v>
      </c>
    </row>
    <row r="44" spans="1:24" s="22" customFormat="1" ht="16.2" thickBot="1" x14ac:dyDescent="0.35">
      <c r="A44" s="986" t="s">
        <v>74</v>
      </c>
      <c r="B44" s="987"/>
      <c r="C44" s="762">
        <v>9</v>
      </c>
      <c r="D44" s="762">
        <v>10</v>
      </c>
      <c r="E44" s="762">
        <v>1</v>
      </c>
      <c r="F44" s="800"/>
      <c r="G44" s="801">
        <f t="shared" ref="G44:L44" si="18">SUM(G25:G43)</f>
        <v>68</v>
      </c>
      <c r="H44" s="802">
        <f t="shared" si="18"/>
        <v>2040</v>
      </c>
      <c r="I44" s="803">
        <f t="shared" si="18"/>
        <v>648</v>
      </c>
      <c r="J44" s="803">
        <f t="shared" si="18"/>
        <v>332</v>
      </c>
      <c r="K44" s="803">
        <f t="shared" si="18"/>
        <v>90</v>
      </c>
      <c r="L44" s="804">
        <f t="shared" si="18"/>
        <v>226</v>
      </c>
      <c r="M44" s="803"/>
      <c r="N44" s="805">
        <f>SUM(N25:N43)</f>
        <v>1152</v>
      </c>
      <c r="O44" s="806">
        <f>SUM(O25:O43)</f>
        <v>10</v>
      </c>
      <c r="P44" s="807">
        <f>SUM(P25:P43)</f>
        <v>12</v>
      </c>
      <c r="Q44" s="802">
        <f>SUM(Q25:Q43)</f>
        <v>13</v>
      </c>
      <c r="R44" s="807">
        <f>SUM(R25:R43)</f>
        <v>8.5</v>
      </c>
      <c r="U44" s="189"/>
      <c r="V44" s="189"/>
      <c r="W44" s="189"/>
      <c r="X44" s="189"/>
    </row>
    <row r="45" spans="1:24" s="22" customFormat="1" ht="16.2" thickBot="1" x14ac:dyDescent="0.35">
      <c r="A45" s="988" t="s">
        <v>247</v>
      </c>
      <c r="B45" s="989"/>
      <c r="C45" s="989"/>
      <c r="D45" s="989"/>
      <c r="E45" s="989"/>
      <c r="F45" s="989"/>
      <c r="G45" s="989"/>
      <c r="H45" s="989"/>
      <c r="I45" s="989"/>
      <c r="J45" s="989"/>
      <c r="K45" s="989"/>
      <c r="L45" s="989"/>
      <c r="M45" s="989"/>
      <c r="N45" s="989"/>
      <c r="O45" s="989"/>
      <c r="P45" s="989"/>
      <c r="Q45" s="989"/>
      <c r="R45" s="990"/>
      <c r="U45" s="189"/>
      <c r="V45" s="189"/>
      <c r="W45" s="189"/>
      <c r="X45" s="189"/>
    </row>
    <row r="46" spans="1:24" s="20" customFormat="1" x14ac:dyDescent="0.3">
      <c r="A46" s="814" t="s">
        <v>249</v>
      </c>
      <c r="B46" s="1063" t="s">
        <v>248</v>
      </c>
      <c r="C46" s="154"/>
      <c r="D46" s="154">
        <v>3</v>
      </c>
      <c r="E46" s="154"/>
      <c r="F46" s="155"/>
      <c r="G46" s="179">
        <v>4</v>
      </c>
      <c r="H46" s="221">
        <f t="shared" ref="H46:H48" si="19">G46*30</f>
        <v>120</v>
      </c>
      <c r="I46" s="182">
        <v>44</v>
      </c>
      <c r="J46" s="249"/>
      <c r="K46" s="249"/>
      <c r="L46" s="250"/>
      <c r="M46" s="291"/>
      <c r="N46" s="292">
        <f>H46-I46</f>
        <v>76</v>
      </c>
      <c r="O46" s="156"/>
      <c r="P46" s="154"/>
      <c r="Q46" s="154">
        <v>3</v>
      </c>
      <c r="R46" s="157"/>
      <c r="S46" s="21">
        <f>I46/H46</f>
        <v>0.36666666666666664</v>
      </c>
      <c r="T46" s="21" t="str">
        <f t="shared" ref="T46:T48" si="20">IF(S46&gt;50%,S46,"")</f>
        <v/>
      </c>
      <c r="U46" s="189"/>
      <c r="V46" s="189"/>
      <c r="W46" s="190">
        <v>4</v>
      </c>
      <c r="X46" s="189"/>
    </row>
    <row r="47" spans="1:24" s="20" customFormat="1" x14ac:dyDescent="0.3">
      <c r="A47" s="814" t="s">
        <v>250</v>
      </c>
      <c r="B47" s="1063"/>
      <c r="C47" s="154"/>
      <c r="D47" s="154">
        <v>3</v>
      </c>
      <c r="E47" s="154"/>
      <c r="F47" s="155"/>
      <c r="G47" s="179">
        <v>4</v>
      </c>
      <c r="H47" s="221">
        <f t="shared" ref="H47" si="21">G47*30</f>
        <v>120</v>
      </c>
      <c r="I47" s="182">
        <v>44</v>
      </c>
      <c r="J47" s="249"/>
      <c r="K47" s="249"/>
      <c r="L47" s="250"/>
      <c r="M47" s="777"/>
      <c r="N47" s="789">
        <f>H47-I47</f>
        <v>76</v>
      </c>
      <c r="O47" s="156"/>
      <c r="P47" s="154"/>
      <c r="Q47" s="154">
        <v>3</v>
      </c>
      <c r="R47" s="157"/>
      <c r="S47" s="21">
        <f>I47/H47</f>
        <v>0.36666666666666664</v>
      </c>
      <c r="T47" s="21" t="str">
        <f t="shared" ref="T47" si="22">IF(S47&gt;50%,S47,"")</f>
        <v/>
      </c>
      <c r="U47" s="189"/>
      <c r="V47" s="189"/>
      <c r="W47" s="190">
        <v>4</v>
      </c>
      <c r="X47" s="189"/>
    </row>
    <row r="48" spans="1:24" s="20" customFormat="1" ht="16.2" thickBot="1" x14ac:dyDescent="0.35">
      <c r="A48" s="814" t="s">
        <v>251</v>
      </c>
      <c r="B48" s="1064"/>
      <c r="C48" s="140"/>
      <c r="D48" s="140">
        <v>4</v>
      </c>
      <c r="E48" s="140"/>
      <c r="F48" s="141"/>
      <c r="G48" s="142">
        <v>4</v>
      </c>
      <c r="H48" s="219">
        <f t="shared" si="19"/>
        <v>120</v>
      </c>
      <c r="I48" s="246">
        <v>44</v>
      </c>
      <c r="J48" s="205"/>
      <c r="K48" s="205"/>
      <c r="L48" s="247"/>
      <c r="M48" s="299"/>
      <c r="N48" s="298">
        <f>H48-I48</f>
        <v>76</v>
      </c>
      <c r="O48" s="347"/>
      <c r="P48" s="140"/>
      <c r="Q48" s="140"/>
      <c r="R48" s="248">
        <v>3</v>
      </c>
      <c r="S48" s="21">
        <f>I48/H48</f>
        <v>0.36666666666666664</v>
      </c>
      <c r="T48" s="21" t="str">
        <f t="shared" si="20"/>
        <v/>
      </c>
      <c r="U48" s="189"/>
      <c r="V48" s="189"/>
      <c r="W48" s="189"/>
      <c r="X48" s="190">
        <v>4</v>
      </c>
    </row>
    <row r="49" spans="1:26" s="20" customFormat="1" ht="16.2" thickBot="1" x14ac:dyDescent="0.35">
      <c r="A49" s="991" t="s">
        <v>252</v>
      </c>
      <c r="B49" s="992"/>
      <c r="C49" s="237"/>
      <c r="D49" s="237">
        <v>2</v>
      </c>
      <c r="E49" s="237"/>
      <c r="F49" s="181"/>
      <c r="G49" s="69">
        <f>SUM(G46:G48)</f>
        <v>12</v>
      </c>
      <c r="H49" s="70">
        <f>SUM(H46:H48)</f>
        <v>360</v>
      </c>
      <c r="I49" s="67">
        <f>SUM(I46:I48)</f>
        <v>132</v>
      </c>
      <c r="J49" s="67"/>
      <c r="K49" s="67"/>
      <c r="L49" s="68"/>
      <c r="M49" s="67"/>
      <c r="N49" s="139">
        <f>SUM(N46:N48)</f>
        <v>228</v>
      </c>
      <c r="O49" s="70">
        <f>SUM(O46:O48)</f>
        <v>0</v>
      </c>
      <c r="P49" s="70">
        <f>SUM(P46:P48)</f>
        <v>0</v>
      </c>
      <c r="Q49" s="70">
        <f>SUM(Q46:Q48)</f>
        <v>6</v>
      </c>
      <c r="R49" s="139">
        <f>SUM(R46:R48)</f>
        <v>3</v>
      </c>
      <c r="U49" s="189"/>
      <c r="V49" s="189"/>
      <c r="W49" s="189"/>
      <c r="X49" s="189"/>
    </row>
    <row r="50" spans="1:26" s="20" customFormat="1" ht="37.200000000000003" customHeight="1" thickBot="1" x14ac:dyDescent="0.35">
      <c r="A50" s="1024" t="s">
        <v>79</v>
      </c>
      <c r="B50" s="1025"/>
      <c r="C50" s="183"/>
      <c r="D50" s="183"/>
      <c r="E50" s="183"/>
      <c r="F50" s="183"/>
      <c r="G50" s="184"/>
      <c r="H50" s="185">
        <f>G49/G52</f>
        <v>0.1</v>
      </c>
      <c r="I50" s="183"/>
      <c r="J50" s="183"/>
      <c r="K50" s="183"/>
      <c r="L50" s="186"/>
      <c r="M50" s="183"/>
      <c r="N50" s="244"/>
      <c r="O50" s="348"/>
      <c r="P50" s="183"/>
      <c r="Q50" s="183"/>
      <c r="R50" s="187"/>
      <c r="U50" s="25"/>
      <c r="V50" s="25"/>
      <c r="W50" s="63"/>
      <c r="X50" s="26"/>
    </row>
    <row r="51" spans="1:26" s="22" customFormat="1" ht="16.2" thickBot="1" x14ac:dyDescent="0.35">
      <c r="A51" s="1026" t="s">
        <v>75</v>
      </c>
      <c r="B51" s="1027"/>
      <c r="C51" s="1028"/>
      <c r="D51" s="1028"/>
      <c r="E51" s="1028"/>
      <c r="F51" s="1028"/>
      <c r="G51" s="1028"/>
      <c r="H51" s="1028"/>
      <c r="I51" s="1028"/>
      <c r="J51" s="1028"/>
      <c r="K51" s="1028"/>
      <c r="L51" s="1028"/>
      <c r="M51" s="1028"/>
      <c r="N51" s="1028"/>
      <c r="O51" s="1028"/>
      <c r="P51" s="1028"/>
      <c r="Q51" s="1028"/>
      <c r="R51" s="1029"/>
      <c r="U51" s="25"/>
      <c r="V51" s="25"/>
      <c r="W51" s="63"/>
      <c r="X51" s="25"/>
    </row>
    <row r="52" spans="1:26" s="22" customFormat="1" ht="16.2" thickBot="1" x14ac:dyDescent="0.35">
      <c r="A52" s="79"/>
      <c r="B52" s="188"/>
      <c r="C52" s="69">
        <f t="shared" ref="C52:F52" si="23">SUM(C22,C44,C49)</f>
        <v>12</v>
      </c>
      <c r="D52" s="69">
        <f t="shared" si="23"/>
        <v>23</v>
      </c>
      <c r="E52" s="69">
        <f t="shared" si="23"/>
        <v>1</v>
      </c>
      <c r="F52" s="69">
        <f t="shared" si="23"/>
        <v>0</v>
      </c>
      <c r="G52" s="69">
        <f>SUM(G22,G44,G49)</f>
        <v>120</v>
      </c>
      <c r="H52" s="69">
        <f t="shared" ref="H52:R52" si="24">SUM(H22,H44,H49)</f>
        <v>3600</v>
      </c>
      <c r="I52" s="69">
        <f t="shared" si="24"/>
        <v>1230</v>
      </c>
      <c r="J52" s="69">
        <f t="shared" si="24"/>
        <v>532</v>
      </c>
      <c r="K52" s="69">
        <f t="shared" si="24"/>
        <v>90</v>
      </c>
      <c r="L52" s="69">
        <f t="shared" si="24"/>
        <v>476</v>
      </c>
      <c r="M52" s="69">
        <f t="shared" si="24"/>
        <v>0</v>
      </c>
      <c r="N52" s="69">
        <f t="shared" si="24"/>
        <v>2010</v>
      </c>
      <c r="O52" s="69">
        <f t="shared" si="24"/>
        <v>20</v>
      </c>
      <c r="P52" s="69">
        <f t="shared" si="24"/>
        <v>22</v>
      </c>
      <c r="Q52" s="69">
        <f t="shared" si="24"/>
        <v>22</v>
      </c>
      <c r="R52" s="69">
        <f t="shared" si="24"/>
        <v>18.5</v>
      </c>
      <c r="S52" s="27">
        <f t="shared" ref="S52:S56" si="25">SUM(O52:R52)</f>
        <v>82.5</v>
      </c>
      <c r="U52" s="18"/>
      <c r="V52" s="18"/>
      <c r="W52" s="64"/>
      <c r="X52" s="25"/>
    </row>
    <row r="53" spans="1:26" s="22" customFormat="1" x14ac:dyDescent="0.3">
      <c r="A53" s="827" t="s">
        <v>257</v>
      </c>
      <c r="B53" s="28" t="s">
        <v>246</v>
      </c>
      <c r="C53" s="976" t="s">
        <v>82</v>
      </c>
      <c r="D53" s="977"/>
      <c r="E53" s="977"/>
      <c r="F53" s="977"/>
      <c r="G53" s="977"/>
      <c r="H53" s="977"/>
      <c r="I53" s="977"/>
      <c r="J53" s="977"/>
      <c r="K53" s="977"/>
      <c r="L53" s="977"/>
      <c r="M53" s="978"/>
      <c r="N53" s="978"/>
      <c r="O53" s="349">
        <v>2</v>
      </c>
      <c r="P53" s="350">
        <v>3</v>
      </c>
      <c r="Q53" s="80">
        <v>4</v>
      </c>
      <c r="R53" s="818">
        <v>3</v>
      </c>
      <c r="S53" s="27">
        <f t="shared" si="25"/>
        <v>12</v>
      </c>
      <c r="U53" s="25"/>
      <c r="V53" s="25"/>
      <c r="W53" s="63"/>
      <c r="X53" s="25"/>
    </row>
    <row r="54" spans="1:26" s="17" customFormat="1" x14ac:dyDescent="0.3">
      <c r="A54" s="20"/>
      <c r="B54" s="28"/>
      <c r="C54" s="976" t="s">
        <v>76</v>
      </c>
      <c r="D54" s="977"/>
      <c r="E54" s="977"/>
      <c r="F54" s="977"/>
      <c r="G54" s="977"/>
      <c r="H54" s="977"/>
      <c r="I54" s="977"/>
      <c r="J54" s="977"/>
      <c r="K54" s="977"/>
      <c r="L54" s="977"/>
      <c r="M54" s="978"/>
      <c r="N54" s="978"/>
      <c r="O54" s="351">
        <v>7</v>
      </c>
      <c r="P54" s="352">
        <v>7</v>
      </c>
      <c r="Q54" s="80">
        <v>3</v>
      </c>
      <c r="R54" s="818">
        <v>7</v>
      </c>
      <c r="S54" s="27">
        <f t="shared" si="25"/>
        <v>24</v>
      </c>
      <c r="U54" s="7"/>
      <c r="V54" s="7"/>
      <c r="W54" s="61"/>
      <c r="X54" s="18"/>
    </row>
    <row r="55" spans="1:26" s="22" customFormat="1" x14ac:dyDescent="0.3">
      <c r="A55" s="20"/>
      <c r="B55" s="28"/>
      <c r="C55" s="976" t="s">
        <v>77</v>
      </c>
      <c r="D55" s="977"/>
      <c r="E55" s="977"/>
      <c r="F55" s="977"/>
      <c r="G55" s="977"/>
      <c r="H55" s="977"/>
      <c r="I55" s="977"/>
      <c r="J55" s="977"/>
      <c r="K55" s="977"/>
      <c r="L55" s="977"/>
      <c r="M55" s="978"/>
      <c r="N55" s="978"/>
      <c r="O55" s="353"/>
      <c r="P55" s="354"/>
      <c r="Q55" s="71"/>
      <c r="R55" s="819"/>
      <c r="S55" s="27">
        <f t="shared" si="25"/>
        <v>0</v>
      </c>
      <c r="U55" s="7"/>
      <c r="V55" s="7"/>
      <c r="W55" s="61"/>
      <c r="X55" s="25"/>
    </row>
    <row r="56" spans="1:26" s="22" customFormat="1" ht="16.2" thickBot="1" x14ac:dyDescent="0.35">
      <c r="A56" s="20"/>
      <c r="B56" s="28"/>
      <c r="C56" s="1032" t="s">
        <v>78</v>
      </c>
      <c r="D56" s="1033"/>
      <c r="E56" s="1033"/>
      <c r="F56" s="1033"/>
      <c r="G56" s="1033"/>
      <c r="H56" s="1033"/>
      <c r="I56" s="1033"/>
      <c r="J56" s="1033"/>
      <c r="K56" s="1033"/>
      <c r="L56" s="1033"/>
      <c r="M56" s="1034"/>
      <c r="N56" s="1034"/>
      <c r="O56" s="355"/>
      <c r="P56" s="356"/>
      <c r="Q56" s="197">
        <v>1</v>
      </c>
      <c r="R56" s="356"/>
      <c r="S56" s="27">
        <f t="shared" si="25"/>
        <v>1</v>
      </c>
      <c r="U56" s="3"/>
      <c r="V56" s="7"/>
      <c r="W56" s="61"/>
      <c r="X56" s="25"/>
    </row>
    <row r="57" spans="1:26" s="22" customFormat="1" x14ac:dyDescent="0.3">
      <c r="A57" s="20"/>
      <c r="B57" s="83"/>
      <c r="C57" s="84"/>
      <c r="D57" s="84"/>
      <c r="E57" s="84"/>
      <c r="F57" s="84"/>
      <c r="G57" s="84"/>
      <c r="H57" s="84"/>
      <c r="I57" s="84"/>
      <c r="J57" s="84"/>
      <c r="K57" s="84"/>
      <c r="L57" s="84"/>
      <c r="M57" s="84"/>
      <c r="N57" s="84"/>
      <c r="O57" s="85"/>
      <c r="P57" s="85"/>
      <c r="Q57" s="85"/>
      <c r="R57" s="85"/>
      <c r="S57" s="27"/>
      <c r="U57" s="3"/>
      <c r="V57" s="7"/>
      <c r="W57" s="61"/>
      <c r="X57" s="25"/>
    </row>
    <row r="58" spans="1:26" s="7" customFormat="1" ht="16.95" customHeight="1" x14ac:dyDescent="0.3">
      <c r="A58" s="113"/>
      <c r="B58" s="113"/>
      <c r="C58" s="113"/>
      <c r="D58" s="113"/>
      <c r="E58" s="113"/>
      <c r="F58" s="113"/>
      <c r="G58" s="113"/>
      <c r="H58" s="113"/>
      <c r="I58" s="113"/>
      <c r="J58" s="113"/>
      <c r="K58" s="113"/>
      <c r="L58" s="113"/>
      <c r="M58" s="113"/>
      <c r="N58" s="113"/>
      <c r="O58" s="113"/>
      <c r="P58" s="113"/>
      <c r="Q58" s="113"/>
      <c r="R58" s="113"/>
      <c r="S58" s="2"/>
      <c r="T58" s="30"/>
      <c r="W58" s="61"/>
      <c r="Y58" s="50"/>
      <c r="Z58" s="50"/>
    </row>
    <row r="59" spans="1:26" s="7" customFormat="1" x14ac:dyDescent="0.3">
      <c r="A59" s="1037" t="s">
        <v>97</v>
      </c>
      <c r="B59" s="1037"/>
      <c r="C59" s="1037"/>
      <c r="D59" s="1037"/>
      <c r="E59" s="1037"/>
      <c r="F59" s="1037"/>
      <c r="G59" s="1037"/>
      <c r="H59" s="1037"/>
      <c r="I59" s="1037"/>
      <c r="J59" s="1037"/>
      <c r="K59" s="1037"/>
      <c r="L59" s="1037"/>
      <c r="M59" s="1037"/>
      <c r="N59" s="1037"/>
      <c r="O59" s="1037"/>
      <c r="P59" s="1037"/>
      <c r="Q59" s="1037"/>
      <c r="R59" s="1037"/>
      <c r="W59" s="61"/>
    </row>
    <row r="60" spans="1:26" s="7" customFormat="1" x14ac:dyDescent="0.3">
      <c r="A60" s="86" t="s">
        <v>98</v>
      </c>
      <c r="B60" s="86" t="s">
        <v>99</v>
      </c>
      <c r="C60" s="10"/>
      <c r="D60" s="87" t="s">
        <v>98</v>
      </c>
      <c r="E60" s="1038" t="s">
        <v>100</v>
      </c>
      <c r="F60" s="1038"/>
      <c r="G60" s="1038"/>
      <c r="H60" s="1038"/>
      <c r="I60" s="1038"/>
      <c r="J60" s="81"/>
      <c r="K60" s="87" t="s">
        <v>98</v>
      </c>
      <c r="L60" s="1038" t="s">
        <v>101</v>
      </c>
      <c r="M60" s="1038"/>
      <c r="N60" s="1038"/>
      <c r="O60" s="1038"/>
      <c r="P60" s="1038"/>
      <c r="Q60" s="1038"/>
      <c r="R60" s="81"/>
      <c r="W60" s="61"/>
    </row>
    <row r="61" spans="1:26" s="7" customFormat="1" x14ac:dyDescent="0.3">
      <c r="A61" s="233"/>
      <c r="B61" s="234"/>
      <c r="C61" s="10"/>
      <c r="D61" s="235"/>
      <c r="E61" s="1030"/>
      <c r="F61" s="1030"/>
      <c r="G61" s="1030"/>
      <c r="H61" s="1030"/>
      <c r="I61" s="1030"/>
      <c r="J61" s="82"/>
      <c r="K61" s="196"/>
      <c r="L61" s="1031"/>
      <c r="M61" s="1031"/>
      <c r="N61" s="1031"/>
      <c r="O61" s="1031"/>
      <c r="P61" s="1031"/>
      <c r="Q61" s="1031"/>
      <c r="R61" s="82"/>
      <c r="W61" s="61"/>
    </row>
    <row r="62" spans="1:26" s="7" customFormat="1" x14ac:dyDescent="0.3">
      <c r="A62" s="233"/>
      <c r="B62" s="234"/>
      <c r="C62" s="10"/>
      <c r="D62" s="235"/>
      <c r="E62" s="1030"/>
      <c r="F62" s="1030"/>
      <c r="G62" s="1030"/>
      <c r="H62" s="1030"/>
      <c r="I62" s="1030"/>
      <c r="J62" s="82"/>
      <c r="K62" s="196"/>
      <c r="L62" s="1031"/>
      <c r="M62" s="1031"/>
      <c r="N62" s="1031"/>
      <c r="O62" s="1031"/>
      <c r="P62" s="1031"/>
      <c r="Q62" s="1031"/>
      <c r="R62" s="82"/>
      <c r="W62" s="61"/>
    </row>
    <row r="63" spans="1:26" s="7" customFormat="1" x14ac:dyDescent="0.3">
      <c r="A63" s="233"/>
      <c r="B63" s="234"/>
      <c r="C63" s="10"/>
      <c r="D63" s="235"/>
      <c r="E63" s="1030"/>
      <c r="F63" s="1030"/>
      <c r="G63" s="1030"/>
      <c r="H63" s="1030"/>
      <c r="I63" s="1030"/>
      <c r="J63" s="82"/>
      <c r="K63" s="196"/>
      <c r="L63" s="1031"/>
      <c r="M63" s="1031"/>
      <c r="N63" s="1031"/>
      <c r="O63" s="1031"/>
      <c r="P63" s="1031"/>
      <c r="Q63" s="1031"/>
      <c r="R63" s="82"/>
      <c r="W63" s="61"/>
    </row>
    <row r="64" spans="1:26" s="7" customFormat="1" x14ac:dyDescent="0.3">
      <c r="A64" s="233"/>
      <c r="B64" s="234"/>
      <c r="C64" s="10"/>
      <c r="D64" s="235"/>
      <c r="E64" s="1030"/>
      <c r="F64" s="1030"/>
      <c r="G64" s="1030"/>
      <c r="H64" s="1030"/>
      <c r="I64" s="1030"/>
      <c r="J64" s="82"/>
      <c r="K64" s="196"/>
      <c r="L64" s="1030"/>
      <c r="M64" s="1030"/>
      <c r="N64" s="1030"/>
      <c r="O64" s="1030"/>
      <c r="P64" s="1030"/>
      <c r="Q64" s="1030"/>
      <c r="R64" s="82"/>
      <c r="W64" s="61"/>
    </row>
    <row r="65" spans="1:24" ht="17.25" customHeight="1" x14ac:dyDescent="0.3">
      <c r="A65" s="32"/>
      <c r="B65" s="10"/>
      <c r="C65" s="37"/>
      <c r="D65" s="37"/>
      <c r="E65" s="37"/>
      <c r="F65" s="37"/>
      <c r="G65" s="37"/>
      <c r="H65" s="37"/>
      <c r="I65" s="37"/>
      <c r="J65" s="37"/>
      <c r="K65" s="50"/>
      <c r="L65" s="50"/>
      <c r="M65" s="50"/>
      <c r="N65" s="50"/>
      <c r="O65" s="37"/>
      <c r="P65" s="37"/>
      <c r="Q65" s="37"/>
      <c r="R65" s="37"/>
      <c r="S65" s="7"/>
      <c r="U65" s="7"/>
      <c r="V65" s="7"/>
      <c r="X65" s="7"/>
    </row>
    <row r="66" spans="1:24" s="40" customFormat="1" ht="18" x14ac:dyDescent="0.35">
      <c r="A66" s="51"/>
      <c r="B66" s="52" t="s">
        <v>81</v>
      </c>
      <c r="C66" s="1042" t="s">
        <v>81</v>
      </c>
      <c r="D66" s="1042"/>
      <c r="E66" s="1042"/>
      <c r="F66" s="1042"/>
      <c r="G66" s="1042"/>
      <c r="H66" s="1042"/>
      <c r="I66" s="1042"/>
      <c r="J66" s="1042"/>
      <c r="K66" s="1042"/>
      <c r="L66" s="194"/>
      <c r="M66" s="754" t="s">
        <v>81</v>
      </c>
      <c r="N66" s="755"/>
      <c r="O66" s="755"/>
      <c r="P66" s="755"/>
      <c r="Q66" s="756"/>
      <c r="R66" s="756"/>
      <c r="S66" s="732"/>
      <c r="T66" s="732"/>
      <c r="U66" s="19"/>
      <c r="W66" s="65"/>
    </row>
    <row r="67" spans="1:24" s="73" customFormat="1" ht="18" x14ac:dyDescent="0.35">
      <c r="A67" s="51"/>
      <c r="B67" s="55" t="s">
        <v>149</v>
      </c>
      <c r="C67" s="1040" t="s">
        <v>241</v>
      </c>
      <c r="D67" s="1040"/>
      <c r="E67" s="1040"/>
      <c r="F67" s="1040"/>
      <c r="G67" s="1040"/>
      <c r="H67" s="1040"/>
      <c r="I67" s="1040"/>
      <c r="J67" s="1040"/>
      <c r="K67" s="1040"/>
      <c r="L67" s="195"/>
      <c r="M67" s="1043" t="s">
        <v>233</v>
      </c>
      <c r="N67" s="1043"/>
      <c r="O67" s="1043"/>
      <c r="P67" s="1043"/>
      <c r="Q67" s="1043"/>
      <c r="R67" s="1043"/>
      <c r="S67" s="20"/>
      <c r="T67" s="20"/>
      <c r="U67" s="19"/>
      <c r="W67" s="74"/>
    </row>
    <row r="68" spans="1:24" s="73" customFormat="1" ht="18" x14ac:dyDescent="0.35">
      <c r="A68" s="51"/>
      <c r="B68" s="56" t="s">
        <v>226</v>
      </c>
      <c r="C68" s="1039" t="s">
        <v>242</v>
      </c>
      <c r="D68" s="1039"/>
      <c r="E68" s="1039"/>
      <c r="F68" s="1039"/>
      <c r="G68" s="1039"/>
      <c r="H68" s="1039"/>
      <c r="I68" s="1039"/>
      <c r="J68" s="1039"/>
      <c r="K68" s="1039"/>
      <c r="L68" s="195"/>
      <c r="M68" s="757" t="s">
        <v>83</v>
      </c>
      <c r="N68" s="756"/>
      <c r="O68" s="756"/>
      <c r="P68" s="756"/>
      <c r="Q68" s="756"/>
      <c r="R68" s="756"/>
      <c r="S68" s="732"/>
      <c r="T68" s="732"/>
      <c r="U68" s="19"/>
      <c r="W68" s="74"/>
    </row>
    <row r="69" spans="1:24" s="73" customFormat="1" ht="18" x14ac:dyDescent="0.35">
      <c r="A69" s="51"/>
      <c r="B69" s="56" t="s">
        <v>131</v>
      </c>
      <c r="C69" s="1039"/>
      <c r="D69" s="1039"/>
      <c r="E69" s="1039"/>
      <c r="F69" s="1039"/>
      <c r="G69" s="1039"/>
      <c r="H69" s="1039"/>
      <c r="I69" s="1039"/>
      <c r="J69" s="1039"/>
      <c r="K69" s="1039"/>
      <c r="L69" s="195"/>
      <c r="M69" s="756" t="s">
        <v>234</v>
      </c>
      <c r="N69" s="756"/>
      <c r="O69" s="756"/>
      <c r="P69" s="756"/>
      <c r="Q69" s="756"/>
      <c r="R69" s="756"/>
      <c r="S69" s="20"/>
      <c r="T69" s="20"/>
      <c r="U69" s="20"/>
      <c r="W69" s="74"/>
    </row>
    <row r="70" spans="1:24" s="73" customFormat="1" ht="18" x14ac:dyDescent="0.35">
      <c r="A70" s="51"/>
      <c r="B70" s="10"/>
      <c r="C70" s="1040" t="s">
        <v>243</v>
      </c>
      <c r="D70" s="1040"/>
      <c r="E70" s="1040"/>
      <c r="F70" s="1040"/>
      <c r="G70" s="1040"/>
      <c r="H70" s="1040"/>
      <c r="I70" s="1040"/>
      <c r="J70" s="1040"/>
      <c r="K70" s="1040"/>
      <c r="L70" s="195"/>
      <c r="M70" s="961" t="s">
        <v>235</v>
      </c>
      <c r="N70" s="961"/>
      <c r="O70" s="961"/>
      <c r="P70" s="961"/>
      <c r="Q70" s="961"/>
      <c r="R70" s="756"/>
      <c r="S70" s="753"/>
      <c r="T70" s="97"/>
      <c r="U70" s="19"/>
      <c r="W70" s="74"/>
    </row>
    <row r="71" spans="1:24" s="73" customFormat="1" ht="18" x14ac:dyDescent="0.35">
      <c r="A71" s="51"/>
      <c r="B71" s="56"/>
      <c r="C71" s="1041" t="s">
        <v>133</v>
      </c>
      <c r="D71" s="1041"/>
      <c r="E71" s="1041"/>
      <c r="F71" s="1041"/>
      <c r="G71" s="1041"/>
      <c r="H71" s="1041"/>
      <c r="I71" s="1041"/>
      <c r="J71" s="1041"/>
      <c r="K71" s="1041"/>
      <c r="L71" s="43"/>
      <c r="M71" s="756"/>
      <c r="N71" s="756"/>
      <c r="O71" s="756"/>
      <c r="P71" s="756"/>
      <c r="Q71" s="756"/>
      <c r="R71" s="756"/>
      <c r="S71" s="732"/>
      <c r="T71" s="732"/>
      <c r="U71" s="19"/>
      <c r="W71" s="74"/>
    </row>
    <row r="72" spans="1:24" s="7" customFormat="1" ht="18" x14ac:dyDescent="0.35">
      <c r="A72" s="41"/>
      <c r="B72" s="42" t="s">
        <v>81</v>
      </c>
      <c r="C72" s="43"/>
      <c r="M72" s="754" t="s">
        <v>81</v>
      </c>
      <c r="N72" s="757"/>
      <c r="O72" s="757"/>
      <c r="P72" s="757"/>
      <c r="Q72" s="757"/>
      <c r="R72" s="757"/>
      <c r="S72" s="733"/>
      <c r="T72" s="733"/>
      <c r="U72" s="17"/>
      <c r="V72" s="45"/>
      <c r="W72" s="66"/>
    </row>
    <row r="73" spans="1:24" s="7" customFormat="1" ht="54" customHeight="1" x14ac:dyDescent="0.35">
      <c r="A73" s="41"/>
      <c r="B73" s="707" t="s">
        <v>227</v>
      </c>
      <c r="C73" s="46"/>
      <c r="M73" s="960" t="s">
        <v>236</v>
      </c>
      <c r="N73" s="960"/>
      <c r="O73" s="960"/>
      <c r="P73" s="960"/>
      <c r="Q73" s="960"/>
      <c r="R73" s="49"/>
      <c r="S73" s="696"/>
      <c r="T73" s="696"/>
      <c r="U73" s="696"/>
      <c r="V73" s="45"/>
      <c r="W73" s="66"/>
    </row>
    <row r="74" spans="1:24" s="7" customFormat="1" ht="18" x14ac:dyDescent="0.35">
      <c r="A74" s="41"/>
      <c r="B74" s="53" t="s">
        <v>228</v>
      </c>
      <c r="C74" s="46"/>
      <c r="M74" s="756" t="s">
        <v>237</v>
      </c>
      <c r="N74" s="756"/>
      <c r="O74" s="756"/>
      <c r="P74" s="756"/>
      <c r="Q74" s="756"/>
      <c r="R74" s="49"/>
      <c r="S74" s="732"/>
      <c r="T74" s="732"/>
      <c r="U74" s="17"/>
      <c r="V74" s="45"/>
      <c r="W74" s="66"/>
    </row>
    <row r="75" spans="1:24" ht="18" x14ac:dyDescent="0.35">
      <c r="A75" s="41"/>
      <c r="B75" s="49" t="s">
        <v>132</v>
      </c>
      <c r="C75" s="48"/>
      <c r="D75" s="7"/>
      <c r="E75" s="7"/>
      <c r="F75" s="7"/>
      <c r="G75" s="7"/>
      <c r="H75" s="7"/>
      <c r="I75" s="7"/>
      <c r="J75" s="7"/>
      <c r="K75" s="7"/>
      <c r="L75" s="7"/>
      <c r="M75" s="961" t="s">
        <v>235</v>
      </c>
      <c r="N75" s="961"/>
      <c r="O75" s="961"/>
      <c r="P75" s="961"/>
      <c r="Q75" s="961"/>
      <c r="R75" s="756"/>
      <c r="S75" s="753"/>
      <c r="T75" s="643"/>
      <c r="U75" s="17"/>
      <c r="V75" s="45"/>
      <c r="W75" s="66"/>
      <c r="X75" s="3"/>
    </row>
    <row r="76" spans="1:24" s="40" customFormat="1" ht="18" x14ac:dyDescent="0.35">
      <c r="A76" s="51"/>
      <c r="B76" s="56"/>
      <c r="C76" s="43"/>
      <c r="D76" s="38"/>
      <c r="E76" s="38"/>
      <c r="F76" s="38"/>
      <c r="G76" s="38"/>
      <c r="H76" s="38"/>
      <c r="I76" s="38"/>
      <c r="J76" s="38"/>
      <c r="K76" s="38"/>
      <c r="L76" s="38"/>
      <c r="R76" s="758"/>
      <c r="S76" s="54"/>
      <c r="T76" s="54"/>
      <c r="U76" s="39"/>
      <c r="W76" s="65"/>
    </row>
    <row r="77" spans="1:24" x14ac:dyDescent="0.3">
      <c r="A77" s="20"/>
      <c r="B77" s="83"/>
      <c r="C77" s="84"/>
      <c r="D77" s="84"/>
      <c r="E77" s="84"/>
      <c r="F77" s="84"/>
      <c r="G77" s="84"/>
      <c r="H77" s="84"/>
      <c r="I77" s="84"/>
      <c r="J77" s="84"/>
      <c r="K77" s="84"/>
      <c r="L77" s="84"/>
      <c r="M77" s="84"/>
      <c r="N77" s="84"/>
      <c r="O77" s="85"/>
      <c r="P77" s="85"/>
      <c r="Q77" s="85"/>
      <c r="R77" s="85"/>
      <c r="U77" s="7"/>
      <c r="V77" s="7"/>
      <c r="X77" s="7"/>
    </row>
    <row r="78" spans="1:24" x14ac:dyDescent="0.3">
      <c r="U78" s="7"/>
      <c r="V78" s="7"/>
      <c r="X78" s="7"/>
    </row>
    <row r="79" spans="1:24" x14ac:dyDescent="0.3">
      <c r="U79" s="7"/>
      <c r="V79" s="7"/>
      <c r="X79" s="7"/>
    </row>
    <row r="80" spans="1:24" x14ac:dyDescent="0.3">
      <c r="U80" s="7"/>
      <c r="V80" s="7"/>
      <c r="X80" s="7"/>
    </row>
    <row r="81" spans="21:24" x14ac:dyDescent="0.3">
      <c r="U81" s="7"/>
      <c r="V81" s="7"/>
      <c r="X81" s="7"/>
    </row>
    <row r="82" spans="21:24" x14ac:dyDescent="0.3">
      <c r="U82" s="7"/>
      <c r="V82" s="7"/>
      <c r="X82" s="7"/>
    </row>
    <row r="83" spans="21:24" x14ac:dyDescent="0.3">
      <c r="U83" s="7"/>
      <c r="V83" s="7"/>
      <c r="X83" s="7"/>
    </row>
    <row r="84" spans="21:24" x14ac:dyDescent="0.3">
      <c r="U84" s="7"/>
      <c r="V84" s="7"/>
      <c r="X84" s="7"/>
    </row>
    <row r="85" spans="21:24" x14ac:dyDescent="0.3">
      <c r="U85" s="7"/>
      <c r="V85" s="7"/>
      <c r="X85" s="7"/>
    </row>
    <row r="86" spans="21:24" x14ac:dyDescent="0.3">
      <c r="U86" s="7"/>
      <c r="V86" s="7"/>
      <c r="X86" s="7"/>
    </row>
    <row r="87" spans="21:24" x14ac:dyDescent="0.3">
      <c r="U87" s="7"/>
      <c r="V87" s="7"/>
      <c r="X87" s="7"/>
    </row>
    <row r="88" spans="21:24" x14ac:dyDescent="0.3">
      <c r="U88" s="7"/>
      <c r="V88" s="7"/>
      <c r="X88" s="7"/>
    </row>
    <row r="89" spans="21:24" x14ac:dyDescent="0.3">
      <c r="U89" s="7"/>
      <c r="V89" s="7"/>
      <c r="X89" s="7"/>
    </row>
    <row r="90" spans="21:24" x14ac:dyDescent="0.3">
      <c r="U90" s="7"/>
      <c r="V90" s="7"/>
      <c r="X90" s="7"/>
    </row>
    <row r="91" spans="21:24" x14ac:dyDescent="0.3">
      <c r="U91" s="7"/>
      <c r="V91" s="7"/>
      <c r="X91" s="7"/>
    </row>
    <row r="92" spans="21:24" x14ac:dyDescent="0.3">
      <c r="U92" s="7"/>
      <c r="V92" s="7"/>
      <c r="X92" s="7"/>
    </row>
    <row r="93" spans="21:24" x14ac:dyDescent="0.3">
      <c r="U93" s="7"/>
      <c r="V93" s="7"/>
      <c r="X93" s="7"/>
    </row>
    <row r="94" spans="21:24" x14ac:dyDescent="0.3">
      <c r="U94" s="7"/>
      <c r="V94" s="7"/>
      <c r="X94" s="7"/>
    </row>
    <row r="95" spans="21:24" x14ac:dyDescent="0.3">
      <c r="U95" s="7"/>
      <c r="V95" s="7"/>
      <c r="X95" s="7"/>
    </row>
    <row r="96" spans="21:24" x14ac:dyDescent="0.3">
      <c r="U96" s="7"/>
      <c r="V96" s="7"/>
      <c r="X96" s="7"/>
    </row>
    <row r="97" spans="21:24" x14ac:dyDescent="0.3">
      <c r="U97" s="7"/>
      <c r="V97" s="7"/>
      <c r="X97" s="7"/>
    </row>
    <row r="98" spans="21:24" x14ac:dyDescent="0.3">
      <c r="U98" s="7"/>
      <c r="V98" s="7"/>
      <c r="X98" s="7"/>
    </row>
    <row r="99" spans="21:24" x14ac:dyDescent="0.3">
      <c r="U99" s="7"/>
      <c r="V99" s="7"/>
      <c r="X99" s="7"/>
    </row>
    <row r="100" spans="21:24" x14ac:dyDescent="0.3">
      <c r="U100" s="7"/>
      <c r="V100" s="7"/>
      <c r="X100" s="7"/>
    </row>
    <row r="101" spans="21:24" x14ac:dyDescent="0.3">
      <c r="U101" s="7"/>
      <c r="V101" s="7"/>
      <c r="X101" s="7"/>
    </row>
    <row r="102" spans="21:24" x14ac:dyDescent="0.3">
      <c r="U102" s="7"/>
      <c r="V102" s="7"/>
      <c r="X102" s="7"/>
    </row>
    <row r="103" spans="21:24" x14ac:dyDescent="0.3">
      <c r="U103" s="7"/>
      <c r="V103" s="7"/>
      <c r="X103" s="7"/>
    </row>
    <row r="104" spans="21:24" x14ac:dyDescent="0.3">
      <c r="U104" s="7"/>
      <c r="V104" s="7"/>
      <c r="X104" s="7"/>
    </row>
    <row r="105" spans="21:24" x14ac:dyDescent="0.3">
      <c r="U105" s="7"/>
      <c r="V105" s="7"/>
      <c r="X105" s="7"/>
    </row>
    <row r="106" spans="21:24" x14ac:dyDescent="0.3">
      <c r="U106" s="7"/>
      <c r="V106" s="7"/>
      <c r="X106" s="7"/>
    </row>
    <row r="107" spans="21:24" x14ac:dyDescent="0.3">
      <c r="U107" s="7"/>
      <c r="V107" s="7"/>
      <c r="X107" s="7"/>
    </row>
    <row r="108" spans="21:24" x14ac:dyDescent="0.3">
      <c r="U108" s="7"/>
      <c r="V108" s="7"/>
      <c r="X108" s="7"/>
    </row>
    <row r="109" spans="21:24" x14ac:dyDescent="0.3">
      <c r="U109" s="7"/>
      <c r="V109" s="7"/>
      <c r="X109" s="7"/>
    </row>
    <row r="110" spans="21:24" x14ac:dyDescent="0.3">
      <c r="U110" s="7"/>
      <c r="V110" s="7"/>
      <c r="X110" s="7"/>
    </row>
    <row r="111" spans="21:24" x14ac:dyDescent="0.3">
      <c r="U111" s="7"/>
      <c r="V111" s="7"/>
      <c r="X111" s="7"/>
    </row>
    <row r="112" spans="21:24" x14ac:dyDescent="0.3">
      <c r="U112" s="7"/>
      <c r="V112" s="7"/>
      <c r="X112" s="7"/>
    </row>
    <row r="113" spans="21:24" x14ac:dyDescent="0.3">
      <c r="U113" s="7"/>
      <c r="V113" s="7"/>
      <c r="X113" s="7"/>
    </row>
    <row r="114" spans="21:24" x14ac:dyDescent="0.3">
      <c r="U114" s="7"/>
      <c r="V114" s="7"/>
      <c r="X114" s="7"/>
    </row>
  </sheetData>
  <mergeCells count="61">
    <mergeCell ref="M70:Q70"/>
    <mergeCell ref="M73:Q73"/>
    <mergeCell ref="M75:Q75"/>
    <mergeCell ref="L60:Q60"/>
    <mergeCell ref="E61:I61"/>
    <mergeCell ref="L61:Q61"/>
    <mergeCell ref="C70:K70"/>
    <mergeCell ref="C68:K69"/>
    <mergeCell ref="C66:K66"/>
    <mergeCell ref="C71:K71"/>
    <mergeCell ref="E62:I62"/>
    <mergeCell ref="L62:Q62"/>
    <mergeCell ref="E63:I63"/>
    <mergeCell ref="L63:Q63"/>
    <mergeCell ref="E64:I64"/>
    <mergeCell ref="L64:Q64"/>
    <mergeCell ref="C67:K67"/>
    <mergeCell ref="C56:N56"/>
    <mergeCell ref="C54:N54"/>
    <mergeCell ref="C55:N55"/>
    <mergeCell ref="A59:R59"/>
    <mergeCell ref="E60:I60"/>
    <mergeCell ref="M67:R67"/>
    <mergeCell ref="O4:R4"/>
    <mergeCell ref="O3:P3"/>
    <mergeCell ref="Q3:R3"/>
    <mergeCell ref="M8:N8"/>
    <mergeCell ref="C3:C7"/>
    <mergeCell ref="H3:H7"/>
    <mergeCell ref="I3:L3"/>
    <mergeCell ref="M3:M7"/>
    <mergeCell ref="F4:F7"/>
    <mergeCell ref="J4:L4"/>
    <mergeCell ref="C53:N53"/>
    <mergeCell ref="A9:R9"/>
    <mergeCell ref="A10:R10"/>
    <mergeCell ref="A49:B49"/>
    <mergeCell ref="A24:R24"/>
    <mergeCell ref="A22:B22"/>
    <mergeCell ref="B46:B48"/>
    <mergeCell ref="A51:R51"/>
    <mergeCell ref="A50:B50"/>
    <mergeCell ref="A23:R23"/>
    <mergeCell ref="A44:B44"/>
    <mergeCell ref="A45:R45"/>
    <mergeCell ref="A1:R1"/>
    <mergeCell ref="O2:R2"/>
    <mergeCell ref="O6:R6"/>
    <mergeCell ref="J5:J7"/>
    <mergeCell ref="K5:K7"/>
    <mergeCell ref="A2:A7"/>
    <mergeCell ref="B2:B7"/>
    <mergeCell ref="C2:F2"/>
    <mergeCell ref="G2:G7"/>
    <mergeCell ref="H2:N2"/>
    <mergeCell ref="E4:E7"/>
    <mergeCell ref="I4:I7"/>
    <mergeCell ref="D3:D7"/>
    <mergeCell ref="E3:F3"/>
    <mergeCell ref="N3:N7"/>
    <mergeCell ref="L5:L7"/>
  </mergeCells>
  <pageMargins left="0.52" right="0.23" top="0.34" bottom="0.3" header="0.31496062992125984" footer="0.31496062992125984"/>
  <pageSetup paperSize="9" scale="52" orientation="landscape" r:id="rId1"/>
  <rowBreaks count="1" manualBreakCount="1">
    <brk id="44" max="24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J34"/>
  <sheetViews>
    <sheetView view="pageBreakPreview" zoomScale="70" zoomScaleNormal="70" zoomScaleSheetLayoutView="70" workbookViewId="0">
      <selection activeCell="A22" sqref="A22:XFD29"/>
    </sheetView>
  </sheetViews>
  <sheetFormatPr defaultColWidth="9.109375" defaultRowHeight="13.2" x14ac:dyDescent="0.25"/>
  <cols>
    <col min="1" max="1" width="6.88671875" style="92" customWidth="1"/>
    <col min="2" max="53" width="3.33203125" style="92" customWidth="1"/>
    <col min="54" max="54" width="5.33203125" style="92" customWidth="1"/>
    <col min="55" max="62" width="4.5546875" style="92" customWidth="1"/>
    <col min="63" max="16384" width="9.109375" style="92"/>
  </cols>
  <sheetData>
    <row r="1" spans="1:62" ht="21" x14ac:dyDescent="0.25">
      <c r="I1" s="832" t="s">
        <v>192</v>
      </c>
      <c r="J1" s="832"/>
      <c r="K1" s="832"/>
      <c r="L1" s="832"/>
      <c r="M1" s="832"/>
      <c r="N1" s="832"/>
      <c r="O1" s="832"/>
      <c r="P1" s="832"/>
      <c r="Q1" s="832"/>
      <c r="R1" s="832"/>
      <c r="S1" s="832"/>
      <c r="T1" s="832"/>
      <c r="U1" s="832"/>
      <c r="V1" s="832"/>
      <c r="W1" s="832"/>
      <c r="X1" s="832"/>
      <c r="Y1" s="832"/>
      <c r="Z1" s="832"/>
      <c r="AA1" s="832"/>
      <c r="AB1" s="832"/>
      <c r="AC1" s="832"/>
      <c r="AD1" s="832"/>
      <c r="AE1" s="832"/>
      <c r="AF1" s="832"/>
      <c r="AG1" s="832"/>
      <c r="AH1" s="832"/>
      <c r="AI1" s="832"/>
      <c r="AJ1" s="832"/>
      <c r="AK1" s="832"/>
      <c r="AL1" s="832"/>
      <c r="AM1" s="832"/>
      <c r="AN1" s="832"/>
      <c r="AO1" s="832"/>
      <c r="AP1" s="832"/>
      <c r="AQ1" s="832"/>
    </row>
    <row r="2" spans="1:62" s="88" customFormat="1" ht="22.8" x14ac:dyDescent="0.3">
      <c r="B2" s="1"/>
      <c r="C2" s="1"/>
      <c r="D2" s="1"/>
      <c r="E2" s="1"/>
      <c r="F2" s="1"/>
      <c r="G2" s="1"/>
      <c r="H2" s="1"/>
      <c r="I2" s="832" t="s">
        <v>102</v>
      </c>
      <c r="J2" s="832"/>
      <c r="K2" s="832"/>
      <c r="L2" s="832"/>
      <c r="M2" s="832"/>
      <c r="N2" s="832"/>
      <c r="O2" s="832"/>
      <c r="P2" s="832"/>
      <c r="Q2" s="832"/>
      <c r="R2" s="832"/>
      <c r="S2" s="832"/>
      <c r="T2" s="832"/>
      <c r="U2" s="832"/>
      <c r="V2" s="832"/>
      <c r="W2" s="832"/>
      <c r="X2" s="832"/>
      <c r="Y2" s="832"/>
      <c r="Z2" s="832"/>
      <c r="AA2" s="832"/>
      <c r="AB2" s="832"/>
      <c r="AC2" s="832"/>
      <c r="AD2" s="832"/>
      <c r="AE2" s="832"/>
      <c r="AF2" s="832"/>
      <c r="AG2" s="832"/>
      <c r="AH2" s="832"/>
      <c r="AI2" s="832"/>
      <c r="AJ2" s="832"/>
      <c r="AK2" s="832"/>
      <c r="AL2" s="832"/>
      <c r="AM2" s="832"/>
      <c r="AN2" s="832"/>
      <c r="AO2" s="832"/>
      <c r="AP2" s="832"/>
      <c r="AQ2" s="832"/>
      <c r="AR2" s="89"/>
      <c r="AS2" s="89"/>
      <c r="AT2" s="89"/>
      <c r="AU2" s="89"/>
      <c r="AV2" s="89"/>
      <c r="AW2" s="89"/>
      <c r="AX2" s="89"/>
      <c r="AY2" s="89"/>
      <c r="AZ2" s="89"/>
      <c r="BA2" s="89"/>
      <c r="BB2" s="90"/>
      <c r="BC2" s="90"/>
      <c r="BD2" s="90"/>
      <c r="BE2" s="90"/>
    </row>
    <row r="3" spans="1:62" s="88" customFormat="1" ht="21" x14ac:dyDescent="0.35">
      <c r="A3" s="91" t="s">
        <v>188</v>
      </c>
      <c r="B3" s="1"/>
      <c r="C3" s="1"/>
      <c r="D3" s="1"/>
      <c r="E3" s="1"/>
      <c r="F3" s="1"/>
      <c r="G3" s="1"/>
      <c r="H3" s="1"/>
      <c r="I3" s="833" t="s">
        <v>147</v>
      </c>
      <c r="J3" s="834"/>
      <c r="K3" s="834"/>
      <c r="L3" s="834"/>
      <c r="M3" s="834"/>
      <c r="N3" s="834"/>
      <c r="O3" s="834"/>
      <c r="P3" s="834"/>
      <c r="Q3" s="834"/>
      <c r="R3" s="834"/>
      <c r="S3" s="834"/>
      <c r="T3" s="834"/>
      <c r="U3" s="834"/>
      <c r="V3" s="834"/>
      <c r="W3" s="834"/>
      <c r="X3" s="834"/>
      <c r="Y3" s="834"/>
      <c r="Z3" s="834"/>
      <c r="AA3" s="834"/>
      <c r="AB3" s="834"/>
      <c r="AC3" s="834"/>
      <c r="AD3" s="834"/>
      <c r="AE3" s="834"/>
      <c r="AF3" s="834"/>
      <c r="AG3" s="834"/>
      <c r="AH3" s="834"/>
      <c r="AI3" s="834"/>
      <c r="AJ3" s="834"/>
      <c r="AK3" s="834"/>
      <c r="AL3" s="834"/>
      <c r="AM3" s="834"/>
      <c r="AN3" s="834"/>
      <c r="AO3" s="834"/>
      <c r="AP3" s="834"/>
      <c r="AQ3" s="834"/>
      <c r="AS3" s="91" t="s">
        <v>189</v>
      </c>
      <c r="AT3" s="2"/>
      <c r="AU3" s="2"/>
      <c r="AV3" s="2"/>
      <c r="AW3" s="2"/>
      <c r="AX3" s="2"/>
      <c r="AY3" s="2"/>
      <c r="AZ3" s="2"/>
      <c r="BA3" s="2"/>
    </row>
    <row r="4" spans="1:62" ht="15.6" x14ac:dyDescent="0.25">
      <c r="A4" s="92" t="s">
        <v>0</v>
      </c>
      <c r="J4" s="1071" t="s">
        <v>195</v>
      </c>
      <c r="K4" s="1071"/>
      <c r="L4" s="1071"/>
      <c r="M4" s="1071"/>
      <c r="N4" s="1071"/>
      <c r="O4" s="1071"/>
      <c r="P4" s="1071"/>
      <c r="Q4" s="1071"/>
      <c r="R4" s="1071"/>
      <c r="S4" s="1071"/>
      <c r="T4" s="1071"/>
      <c r="U4" s="1071"/>
      <c r="V4" s="1071"/>
      <c r="W4" s="1071"/>
      <c r="X4" s="1071"/>
      <c r="Y4" s="1071"/>
      <c r="Z4" s="1071"/>
      <c r="AA4" s="1071"/>
      <c r="AB4" s="1071"/>
      <c r="AC4" s="1071"/>
      <c r="AD4" s="1071"/>
      <c r="AE4" s="1071"/>
      <c r="AF4" s="1071"/>
      <c r="AG4" s="1071"/>
      <c r="AH4" s="1071"/>
      <c r="AI4" s="1071"/>
      <c r="AJ4" s="1071"/>
      <c r="AK4" s="1071"/>
      <c r="AL4" s="1071"/>
      <c r="AM4" s="1071"/>
      <c r="AN4" s="1071"/>
      <c r="AO4" s="1071"/>
      <c r="AS4" s="92" t="s">
        <v>1</v>
      </c>
    </row>
    <row r="5" spans="1:62" x14ac:dyDescent="0.25">
      <c r="A5" s="92" t="s">
        <v>2</v>
      </c>
      <c r="J5" s="93"/>
      <c r="K5" s="93"/>
      <c r="L5" s="93"/>
      <c r="M5" s="93"/>
      <c r="N5" s="93"/>
      <c r="O5" s="93"/>
      <c r="P5" s="93"/>
      <c r="Q5" s="93"/>
      <c r="R5" s="93"/>
      <c r="S5" s="93"/>
      <c r="T5" s="93"/>
      <c r="U5" s="93"/>
      <c r="V5" s="93"/>
      <c r="W5" s="93"/>
      <c r="X5" s="93"/>
      <c r="Y5" s="93"/>
      <c r="Z5" s="93"/>
      <c r="AA5" s="93"/>
      <c r="AB5" s="93"/>
      <c r="AC5" s="93"/>
      <c r="AD5" s="93"/>
      <c r="AE5" s="93"/>
      <c r="AF5" s="93"/>
      <c r="AG5" s="93"/>
      <c r="AH5" s="93"/>
      <c r="AI5" s="93"/>
      <c r="AJ5" s="93"/>
      <c r="AK5" s="93"/>
      <c r="AL5" s="93"/>
      <c r="AM5" s="93"/>
      <c r="AN5" s="93"/>
      <c r="AO5" s="93"/>
      <c r="AS5" s="92" t="s">
        <v>103</v>
      </c>
    </row>
    <row r="6" spans="1:62" ht="16.8" x14ac:dyDescent="0.25">
      <c r="A6" s="92" t="s">
        <v>4</v>
      </c>
      <c r="J6" s="94"/>
      <c r="K6" s="94"/>
      <c r="L6" s="94"/>
      <c r="M6" s="94"/>
      <c r="N6" s="94"/>
      <c r="O6" s="94"/>
      <c r="P6" s="94"/>
      <c r="R6" s="94"/>
      <c r="S6" s="836" t="s">
        <v>3</v>
      </c>
      <c r="T6" s="836"/>
      <c r="U6" s="836"/>
      <c r="V6" s="836"/>
      <c r="W6" s="836"/>
      <c r="X6" s="836"/>
      <c r="Y6" s="836"/>
      <c r="Z6" s="836"/>
      <c r="AA6" s="836"/>
      <c r="AB6" s="836"/>
      <c r="AC6" s="836"/>
      <c r="AD6" s="836"/>
      <c r="AE6" s="836"/>
      <c r="AF6" s="836"/>
      <c r="AG6" s="94"/>
      <c r="AH6" s="94"/>
      <c r="AI6" s="94"/>
      <c r="AJ6" s="94"/>
      <c r="AK6" s="94"/>
      <c r="AL6" s="94"/>
      <c r="AM6" s="94"/>
      <c r="AN6" s="94"/>
      <c r="AO6" s="94"/>
      <c r="AS6" s="95" t="s">
        <v>126</v>
      </c>
      <c r="AT6" s="94"/>
    </row>
    <row r="7" spans="1:62" ht="15.6" x14ac:dyDescent="0.3">
      <c r="A7" s="92" t="s">
        <v>104</v>
      </c>
      <c r="I7" s="96"/>
      <c r="J7" s="94"/>
      <c r="K7" s="94"/>
      <c r="L7" s="94"/>
      <c r="M7" s="831" t="s">
        <v>186</v>
      </c>
      <c r="N7" s="837"/>
      <c r="O7" s="837"/>
      <c r="P7" s="837"/>
      <c r="Q7" s="837"/>
      <c r="R7" s="837"/>
      <c r="S7" s="837"/>
      <c r="T7" s="837"/>
      <c r="U7" s="837"/>
      <c r="V7" s="837"/>
      <c r="W7" s="837"/>
      <c r="X7" s="837"/>
      <c r="Y7" s="837"/>
      <c r="Z7" s="837"/>
      <c r="AA7" s="837"/>
      <c r="AB7" s="837"/>
      <c r="AC7" s="837"/>
      <c r="AD7" s="837"/>
      <c r="AE7" s="837"/>
      <c r="AF7" s="837"/>
      <c r="AG7" s="837"/>
      <c r="AH7" s="837"/>
      <c r="AI7" s="837"/>
      <c r="AJ7" s="837"/>
      <c r="AK7" s="837"/>
      <c r="AL7" s="837"/>
      <c r="AM7" s="94"/>
      <c r="AS7" s="97" t="s">
        <v>127</v>
      </c>
      <c r="AT7" s="98"/>
      <c r="AU7" s="29"/>
      <c r="AV7" s="29"/>
      <c r="AW7" s="29"/>
      <c r="AX7" s="29"/>
      <c r="AY7" s="29"/>
      <c r="AZ7" s="29"/>
    </row>
    <row r="8" spans="1:62" ht="15.6" x14ac:dyDescent="0.25">
      <c r="A8" s="99" t="s">
        <v>125</v>
      </c>
      <c r="B8" s="29"/>
      <c r="C8" s="29"/>
      <c r="D8" s="29"/>
      <c r="I8" s="96"/>
      <c r="J8" s="94"/>
      <c r="K8" s="94"/>
      <c r="L8" s="94"/>
      <c r="M8" s="94"/>
      <c r="N8" s="94"/>
      <c r="O8" s="831" t="s">
        <v>187</v>
      </c>
      <c r="P8" s="831"/>
      <c r="Q8" s="831"/>
      <c r="R8" s="831"/>
      <c r="S8" s="831"/>
      <c r="T8" s="831"/>
      <c r="U8" s="831"/>
      <c r="V8" s="831"/>
      <c r="W8" s="831"/>
      <c r="X8" s="831"/>
      <c r="Y8" s="831"/>
      <c r="Z8" s="831"/>
      <c r="AA8" s="831"/>
      <c r="AB8" s="831"/>
      <c r="AC8" s="831"/>
      <c r="AD8" s="831"/>
      <c r="AE8" s="831"/>
      <c r="AF8" s="831"/>
      <c r="AG8" s="831"/>
      <c r="AH8" s="831"/>
      <c r="AI8" s="831"/>
      <c r="AJ8" s="831"/>
      <c r="AK8" s="94"/>
      <c r="AL8" s="94"/>
      <c r="AM8" s="94"/>
      <c r="AS8" s="97"/>
      <c r="AT8" s="98"/>
      <c r="AU8" s="29"/>
      <c r="AV8" s="29"/>
      <c r="AW8" s="29"/>
      <c r="AX8" s="29"/>
      <c r="AY8" s="29"/>
      <c r="AZ8" s="29"/>
    </row>
    <row r="9" spans="1:62" x14ac:dyDescent="0.25">
      <c r="E9" s="29"/>
      <c r="F9" s="29"/>
      <c r="I9" s="100"/>
      <c r="K9" s="94"/>
      <c r="L9" s="94"/>
      <c r="M9" s="94"/>
      <c r="N9" s="94"/>
      <c r="O9" s="94"/>
      <c r="P9" s="94"/>
      <c r="Q9" s="94"/>
      <c r="R9" s="838" t="s">
        <v>105</v>
      </c>
      <c r="S9" s="838"/>
      <c r="T9" s="838"/>
      <c r="U9" s="838"/>
      <c r="V9" s="838"/>
      <c r="W9" s="838"/>
      <c r="X9" s="838"/>
      <c r="Y9" s="838"/>
      <c r="Z9" s="838"/>
      <c r="AA9" s="838"/>
      <c r="AB9" s="838"/>
      <c r="AC9" s="838"/>
      <c r="AD9" s="838"/>
      <c r="AE9" s="838"/>
      <c r="AF9" s="838"/>
      <c r="AG9" s="838"/>
      <c r="AH9" s="94"/>
      <c r="AI9" s="94"/>
      <c r="AJ9" s="94"/>
      <c r="AK9" s="94"/>
      <c r="AL9" s="94"/>
      <c r="AM9" s="94"/>
    </row>
    <row r="10" spans="1:62" ht="18" x14ac:dyDescent="0.35">
      <c r="I10" s="100"/>
      <c r="K10" s="94"/>
      <c r="L10" s="94"/>
      <c r="M10" s="94"/>
      <c r="N10" s="94"/>
      <c r="O10" s="839" t="s">
        <v>196</v>
      </c>
      <c r="P10" s="839"/>
      <c r="Q10" s="839"/>
      <c r="R10" s="839"/>
      <c r="S10" s="839"/>
      <c r="T10" s="839"/>
      <c r="U10" s="839"/>
      <c r="V10" s="839"/>
      <c r="W10" s="839"/>
      <c r="X10" s="839"/>
      <c r="Y10" s="839"/>
      <c r="Z10" s="839"/>
      <c r="AA10" s="839"/>
      <c r="AB10" s="839"/>
      <c r="AC10" s="839"/>
      <c r="AD10" s="839"/>
      <c r="AE10" s="839"/>
      <c r="AF10" s="839"/>
      <c r="AG10" s="839"/>
      <c r="AH10" s="839"/>
      <c r="AI10" s="839"/>
      <c r="AJ10" s="839"/>
      <c r="AK10" s="839"/>
      <c r="AL10" s="94"/>
      <c r="AM10" s="94"/>
    </row>
    <row r="11" spans="1:62" ht="18" x14ac:dyDescent="0.35">
      <c r="I11" s="100"/>
      <c r="K11" s="94"/>
      <c r="L11" s="94"/>
      <c r="M11" s="94"/>
      <c r="N11" s="94"/>
      <c r="O11" s="839" t="s">
        <v>197</v>
      </c>
      <c r="P11" s="839"/>
      <c r="Q11" s="839"/>
      <c r="R11" s="839"/>
      <c r="S11" s="839"/>
      <c r="T11" s="839"/>
      <c r="U11" s="839"/>
      <c r="V11" s="839"/>
      <c r="W11" s="839"/>
      <c r="X11" s="839"/>
      <c r="Y11" s="839"/>
      <c r="Z11" s="839"/>
      <c r="AA11" s="839"/>
      <c r="AB11" s="839"/>
      <c r="AC11" s="839"/>
      <c r="AD11" s="839"/>
      <c r="AE11" s="839"/>
      <c r="AF11" s="839"/>
      <c r="AG11" s="839"/>
      <c r="AH11" s="839"/>
      <c r="AI11" s="839"/>
      <c r="AJ11" s="839"/>
      <c r="AK11" s="839"/>
      <c r="AL11" s="94"/>
      <c r="AM11" s="94"/>
    </row>
    <row r="12" spans="1:62" ht="18" customHeight="1" x14ac:dyDescent="0.35">
      <c r="I12" s="100"/>
      <c r="K12" s="94"/>
      <c r="L12" s="94"/>
      <c r="M12" s="94"/>
      <c r="N12" s="94"/>
      <c r="O12" s="839" t="s">
        <v>198</v>
      </c>
      <c r="P12" s="839"/>
      <c r="Q12" s="839"/>
      <c r="R12" s="839"/>
      <c r="S12" s="839"/>
      <c r="T12" s="839"/>
      <c r="U12" s="839"/>
      <c r="V12" s="839"/>
      <c r="W12" s="839"/>
      <c r="X12" s="839"/>
      <c r="Y12" s="839"/>
      <c r="Z12" s="839"/>
      <c r="AA12" s="839"/>
      <c r="AB12" s="839"/>
      <c r="AC12" s="839"/>
      <c r="AD12" s="839"/>
      <c r="AE12" s="839"/>
      <c r="AF12" s="839"/>
      <c r="AG12" s="839"/>
      <c r="AH12" s="839"/>
      <c r="AI12" s="839"/>
      <c r="AJ12" s="839"/>
      <c r="AK12" s="839"/>
      <c r="AL12" s="94"/>
      <c r="AM12" s="94"/>
    </row>
    <row r="13" spans="1:62" s="225" customFormat="1" ht="16.95" customHeight="1" x14ac:dyDescent="0.25">
      <c r="A13" s="223"/>
      <c r="B13" s="223"/>
      <c r="C13" s="223"/>
      <c r="D13" s="223"/>
      <c r="E13" s="223"/>
      <c r="F13" s="223"/>
      <c r="G13" s="840" t="s">
        <v>199</v>
      </c>
      <c r="H13" s="840"/>
      <c r="I13" s="840"/>
      <c r="J13" s="840"/>
      <c r="K13" s="840"/>
      <c r="L13" s="840"/>
      <c r="M13" s="840"/>
      <c r="N13" s="840"/>
      <c r="O13" s="840"/>
      <c r="P13" s="840"/>
      <c r="Q13" s="840"/>
      <c r="R13" s="840"/>
      <c r="S13" s="840"/>
      <c r="T13" s="840"/>
      <c r="U13" s="840"/>
      <c r="V13" s="840"/>
      <c r="W13" s="840"/>
      <c r="X13" s="840"/>
      <c r="Y13" s="223"/>
      <c r="Z13" s="223"/>
      <c r="AA13" s="223"/>
      <c r="AB13" s="223"/>
      <c r="AC13" s="223"/>
      <c r="AD13" s="223"/>
      <c r="AE13" s="223"/>
      <c r="AF13" s="223"/>
      <c r="AG13" s="223"/>
      <c r="AH13" s="223"/>
      <c r="AI13" s="840" t="s">
        <v>121</v>
      </c>
      <c r="AJ13" s="840"/>
      <c r="AK13" s="840"/>
      <c r="AL13" s="840"/>
      <c r="AM13" s="840"/>
      <c r="AN13" s="840"/>
      <c r="AO13" s="840"/>
      <c r="AP13" s="840"/>
      <c r="AQ13" s="840"/>
      <c r="AR13" s="840"/>
      <c r="AS13" s="840"/>
      <c r="AT13" s="840"/>
      <c r="AU13" s="840"/>
      <c r="AV13" s="840"/>
      <c r="AW13" s="840"/>
      <c r="AX13" s="840"/>
      <c r="AY13" s="840"/>
      <c r="AZ13" s="840"/>
      <c r="BA13" s="224"/>
      <c r="BB13" s="223"/>
      <c r="BC13" s="223"/>
    </row>
    <row r="14" spans="1:62" s="225" customFormat="1" ht="7.2" customHeight="1" x14ac:dyDescent="0.25">
      <c r="A14" s="223"/>
      <c r="B14" s="223"/>
      <c r="C14" s="223"/>
      <c r="D14" s="223"/>
      <c r="E14" s="223"/>
      <c r="F14" s="223"/>
      <c r="G14" s="223"/>
      <c r="H14" s="223"/>
      <c r="I14" s="226"/>
      <c r="J14" s="223"/>
      <c r="K14" s="227"/>
      <c r="L14" s="228"/>
      <c r="M14" s="228"/>
      <c r="N14" s="228"/>
      <c r="O14" s="228"/>
      <c r="P14" s="228"/>
      <c r="Q14" s="228"/>
      <c r="R14" s="228"/>
      <c r="S14" s="229"/>
      <c r="T14" s="229"/>
      <c r="U14" s="229"/>
      <c r="V14" s="229"/>
      <c r="W14" s="229"/>
      <c r="X14" s="229"/>
      <c r="Y14" s="229"/>
      <c r="Z14" s="229"/>
      <c r="AA14" s="229"/>
      <c r="AB14" s="229"/>
      <c r="AC14" s="229"/>
      <c r="AD14" s="229"/>
      <c r="AE14" s="229"/>
      <c r="AF14" s="229"/>
      <c r="AG14" s="228"/>
      <c r="AH14" s="228"/>
      <c r="AI14" s="228"/>
      <c r="AJ14" s="228"/>
      <c r="AK14" s="228"/>
      <c r="AL14" s="228"/>
      <c r="AM14" s="228"/>
      <c r="AN14" s="223"/>
      <c r="AO14" s="223"/>
      <c r="AP14" s="223"/>
      <c r="AQ14" s="223"/>
      <c r="AR14" s="223"/>
      <c r="AS14" s="223"/>
      <c r="AT14" s="223"/>
      <c r="AU14" s="223"/>
      <c r="AV14" s="223"/>
      <c r="AW14" s="223"/>
      <c r="AX14" s="223"/>
      <c r="AY14" s="223"/>
      <c r="AZ14" s="223"/>
      <c r="BA14" s="224"/>
      <c r="BB14" s="223"/>
      <c r="BC14" s="223"/>
    </row>
    <row r="15" spans="1:62" s="225" customFormat="1" ht="15.6" customHeight="1" x14ac:dyDescent="0.25">
      <c r="A15" s="223"/>
      <c r="B15" s="223"/>
      <c r="C15" s="223"/>
      <c r="D15" s="223"/>
      <c r="E15" s="223"/>
      <c r="F15" s="223"/>
      <c r="G15" s="840" t="s">
        <v>200</v>
      </c>
      <c r="H15" s="840"/>
      <c r="I15" s="840"/>
      <c r="J15" s="840"/>
      <c r="K15" s="840"/>
      <c r="L15" s="840"/>
      <c r="M15" s="840"/>
      <c r="N15" s="840"/>
      <c r="O15" s="840"/>
      <c r="P15" s="840"/>
      <c r="Q15" s="840"/>
      <c r="R15" s="840"/>
      <c r="S15" s="840"/>
      <c r="T15" s="840"/>
      <c r="U15" s="840"/>
      <c r="V15" s="840"/>
      <c r="W15" s="840"/>
      <c r="X15" s="840"/>
      <c r="Y15" s="223"/>
      <c r="Z15" s="223"/>
      <c r="AA15" s="223"/>
      <c r="AB15" s="223"/>
      <c r="AC15" s="223"/>
      <c r="AD15" s="223"/>
      <c r="AE15" s="223"/>
      <c r="AF15" s="223"/>
      <c r="AG15" s="223"/>
      <c r="AH15" s="223"/>
      <c r="AI15" s="840" t="s">
        <v>129</v>
      </c>
      <c r="AJ15" s="840"/>
      <c r="AK15" s="840"/>
      <c r="AL15" s="840"/>
      <c r="AM15" s="840"/>
      <c r="AN15" s="840"/>
      <c r="AO15" s="840"/>
      <c r="AP15" s="840"/>
      <c r="AQ15" s="840"/>
      <c r="AR15" s="840"/>
      <c r="AS15" s="840"/>
      <c r="AT15" s="840"/>
      <c r="AU15" s="840"/>
      <c r="AV15" s="840"/>
      <c r="AW15" s="840"/>
      <c r="AX15" s="840"/>
      <c r="AY15" s="840"/>
      <c r="AZ15" s="840"/>
      <c r="BA15" s="840"/>
      <c r="BB15" s="840"/>
      <c r="BC15" s="840"/>
      <c r="BD15" s="840"/>
      <c r="BE15" s="840"/>
      <c r="BF15" s="840"/>
      <c r="BG15" s="840"/>
      <c r="BH15" s="840"/>
      <c r="BI15" s="840"/>
      <c r="BJ15" s="840"/>
    </row>
    <row r="16" spans="1:62" s="225" customFormat="1" ht="7.2" customHeight="1" x14ac:dyDescent="0.25">
      <c r="A16" s="223"/>
      <c r="B16" s="223"/>
      <c r="C16" s="223"/>
      <c r="D16" s="223"/>
      <c r="E16" s="223"/>
      <c r="F16" s="223"/>
      <c r="G16" s="223"/>
      <c r="H16" s="223"/>
      <c r="I16" s="223"/>
      <c r="J16" s="223"/>
      <c r="K16" s="230" t="s">
        <v>5</v>
      </c>
      <c r="L16" s="230"/>
      <c r="M16" s="230"/>
      <c r="N16" s="230"/>
      <c r="O16" s="230"/>
      <c r="P16" s="230"/>
      <c r="Q16" s="230"/>
      <c r="R16" s="230"/>
      <c r="S16" s="230"/>
      <c r="T16" s="223"/>
      <c r="U16" s="223"/>
      <c r="V16" s="223"/>
      <c r="W16" s="223"/>
      <c r="X16" s="223"/>
      <c r="Y16" s="223"/>
      <c r="Z16" s="223"/>
      <c r="AA16" s="223"/>
      <c r="AB16" s="223"/>
      <c r="AC16" s="223"/>
      <c r="AD16" s="223"/>
      <c r="AE16" s="223"/>
      <c r="AF16" s="223"/>
      <c r="AG16" s="223"/>
      <c r="AH16" s="223"/>
      <c r="AI16" s="223"/>
      <c r="AJ16" s="223"/>
      <c r="AK16" s="223"/>
      <c r="AL16" s="223"/>
      <c r="AM16" s="223"/>
      <c r="AN16" s="223"/>
      <c r="AO16" s="223"/>
      <c r="AP16" s="223"/>
      <c r="AQ16" s="223"/>
      <c r="AR16" s="223"/>
      <c r="AS16" s="223"/>
      <c r="AT16" s="223"/>
      <c r="AU16" s="223"/>
      <c r="AV16" s="223"/>
      <c r="AW16" s="223"/>
      <c r="AX16" s="223"/>
      <c r="AY16" s="223"/>
      <c r="AZ16" s="223"/>
      <c r="BA16" s="224"/>
      <c r="BB16" s="223"/>
      <c r="BC16" s="223"/>
    </row>
    <row r="17" spans="1:62" s="225" customFormat="1" x14ac:dyDescent="0.25">
      <c r="A17" s="223"/>
      <c r="B17" s="223"/>
      <c r="C17" s="223"/>
      <c r="D17" s="223"/>
      <c r="E17" s="223"/>
      <c r="F17" s="223"/>
      <c r="G17" s="840" t="s">
        <v>122</v>
      </c>
      <c r="H17" s="840"/>
      <c r="I17" s="840"/>
      <c r="J17" s="840"/>
      <c r="K17" s="840"/>
      <c r="L17" s="840"/>
      <c r="M17" s="840"/>
      <c r="N17" s="840"/>
      <c r="O17" s="840"/>
      <c r="P17" s="840"/>
      <c r="Q17" s="840"/>
      <c r="R17" s="840"/>
      <c r="S17" s="840"/>
      <c r="T17" s="840"/>
      <c r="U17" s="840"/>
      <c r="V17" s="840"/>
      <c r="W17" s="840"/>
      <c r="X17" s="840"/>
      <c r="Y17" s="223"/>
      <c r="Z17" s="223"/>
      <c r="AA17" s="223"/>
      <c r="AB17" s="223"/>
      <c r="AC17" s="223"/>
      <c r="AD17" s="223"/>
      <c r="AE17" s="223"/>
      <c r="AF17" s="223"/>
      <c r="AG17" s="223"/>
      <c r="AH17" s="223"/>
      <c r="AI17" s="840" t="s">
        <v>123</v>
      </c>
      <c r="AJ17" s="840"/>
      <c r="AK17" s="840"/>
      <c r="AL17" s="840"/>
      <c r="AM17" s="840"/>
      <c r="AN17" s="840"/>
      <c r="AO17" s="840"/>
      <c r="AP17" s="840"/>
      <c r="AQ17" s="840"/>
      <c r="AR17" s="840"/>
      <c r="AS17" s="840"/>
      <c r="AT17" s="840"/>
      <c r="AU17" s="840"/>
      <c r="AV17" s="840"/>
      <c r="AW17" s="840"/>
      <c r="AX17" s="840"/>
      <c r="AY17" s="840"/>
      <c r="AZ17" s="840"/>
      <c r="BA17" s="224"/>
      <c r="BB17" s="223"/>
      <c r="BC17" s="223"/>
    </row>
    <row r="18" spans="1:62" s="225" customFormat="1" ht="6.6" customHeight="1" x14ac:dyDescent="0.25">
      <c r="A18" s="223"/>
      <c r="B18" s="228"/>
      <c r="C18" s="228"/>
      <c r="D18" s="228"/>
      <c r="E18" s="228"/>
      <c r="F18" s="228"/>
      <c r="G18" s="228"/>
      <c r="H18" s="228"/>
      <c r="I18" s="223"/>
      <c r="J18" s="223"/>
      <c r="K18" s="230" t="s">
        <v>106</v>
      </c>
      <c r="L18" s="223"/>
      <c r="M18" s="223"/>
      <c r="N18" s="223"/>
      <c r="O18" s="223"/>
      <c r="P18" s="223"/>
      <c r="Q18" s="223"/>
      <c r="R18" s="223"/>
      <c r="S18" s="223"/>
      <c r="T18" s="223"/>
      <c r="U18" s="223"/>
      <c r="V18" s="223"/>
      <c r="W18" s="223"/>
      <c r="X18" s="223"/>
      <c r="Y18" s="223"/>
      <c r="Z18" s="223"/>
      <c r="AA18" s="223"/>
      <c r="AB18" s="223"/>
      <c r="AC18" s="223"/>
      <c r="AD18" s="223"/>
      <c r="AE18" s="223"/>
      <c r="AF18" s="223"/>
      <c r="AG18" s="223"/>
      <c r="AH18" s="223"/>
      <c r="AI18" s="223"/>
      <c r="AJ18" s="223"/>
      <c r="AK18" s="223"/>
      <c r="AL18" s="223"/>
      <c r="AM18" s="223"/>
      <c r="AN18" s="223"/>
      <c r="AO18" s="223"/>
      <c r="AP18" s="223"/>
      <c r="AQ18" s="223"/>
      <c r="AR18" s="223"/>
      <c r="AS18" s="223"/>
      <c r="AT18" s="223"/>
      <c r="AU18" s="223"/>
      <c r="AV18" s="223"/>
      <c r="AW18" s="223"/>
      <c r="AX18" s="223"/>
      <c r="AY18" s="223"/>
      <c r="AZ18" s="223"/>
      <c r="BA18" s="224"/>
      <c r="BB18" s="227"/>
      <c r="BC18" s="227"/>
    </row>
    <row r="19" spans="1:62" s="225" customFormat="1" x14ac:dyDescent="0.25">
      <c r="A19" s="223"/>
      <c r="B19" s="223"/>
      <c r="C19" s="223"/>
      <c r="D19" s="223"/>
      <c r="E19" s="223"/>
      <c r="F19" s="223"/>
      <c r="G19" s="840" t="s">
        <v>136</v>
      </c>
      <c r="H19" s="840"/>
      <c r="I19" s="840"/>
      <c r="J19" s="840"/>
      <c r="K19" s="840"/>
      <c r="L19" s="840"/>
      <c r="M19" s="840"/>
      <c r="N19" s="840"/>
      <c r="O19" s="840"/>
      <c r="P19" s="840"/>
      <c r="Q19" s="840"/>
      <c r="R19" s="840"/>
      <c r="S19" s="840"/>
      <c r="T19" s="840"/>
      <c r="U19" s="840"/>
      <c r="V19" s="840"/>
      <c r="W19" s="840"/>
      <c r="X19" s="840"/>
      <c r="Y19" s="223"/>
      <c r="Z19" s="223"/>
      <c r="AA19" s="223"/>
      <c r="AB19" s="223"/>
      <c r="AC19" s="223"/>
      <c r="AD19" s="223"/>
      <c r="AE19" s="223"/>
      <c r="AF19" s="223"/>
      <c r="AG19" s="223"/>
      <c r="AH19" s="223"/>
      <c r="AI19" s="840" t="s">
        <v>130</v>
      </c>
      <c r="AJ19" s="840"/>
      <c r="AK19" s="840"/>
      <c r="AL19" s="840"/>
      <c r="AM19" s="840"/>
      <c r="AN19" s="840"/>
      <c r="AO19" s="840"/>
      <c r="AP19" s="840"/>
      <c r="AQ19" s="840"/>
      <c r="AR19" s="840"/>
      <c r="AS19" s="840"/>
      <c r="AT19" s="840"/>
      <c r="AU19" s="840"/>
      <c r="AV19" s="840"/>
      <c r="AW19" s="840"/>
      <c r="AX19" s="840"/>
      <c r="AY19" s="840"/>
      <c r="AZ19" s="840"/>
      <c r="BA19" s="224"/>
      <c r="BB19" s="227"/>
      <c r="BC19" s="227"/>
    </row>
    <row r="20" spans="1:62" s="225" customFormat="1" ht="8.4" customHeight="1" x14ac:dyDescent="0.25">
      <c r="A20" s="223"/>
      <c r="B20" s="223"/>
      <c r="C20" s="223"/>
      <c r="D20" s="223"/>
      <c r="E20" s="223"/>
      <c r="F20" s="223"/>
      <c r="G20" s="223"/>
      <c r="H20" s="223"/>
      <c r="I20" s="223"/>
      <c r="J20" s="223"/>
      <c r="K20" s="223"/>
      <c r="L20" s="223"/>
      <c r="M20" s="223"/>
      <c r="N20" s="223"/>
      <c r="O20" s="223"/>
      <c r="P20" s="223"/>
      <c r="Q20" s="223"/>
      <c r="R20" s="223"/>
      <c r="S20" s="223"/>
      <c r="T20" s="223"/>
      <c r="U20" s="223"/>
      <c r="V20" s="223"/>
      <c r="W20" s="223"/>
      <c r="X20" s="223"/>
      <c r="Y20" s="223"/>
      <c r="Z20" s="223"/>
      <c r="AA20" s="223"/>
      <c r="AB20" s="223"/>
      <c r="AC20" s="223"/>
      <c r="AD20" s="223"/>
      <c r="AE20" s="223"/>
      <c r="AF20" s="223"/>
      <c r="AG20" s="223"/>
      <c r="AH20" s="223"/>
      <c r="AI20" s="223"/>
      <c r="AJ20" s="223"/>
      <c r="AK20" s="223"/>
      <c r="AL20" s="223"/>
      <c r="AM20" s="223"/>
      <c r="AN20" s="223"/>
      <c r="AO20" s="223"/>
      <c r="AP20" s="223"/>
      <c r="AQ20" s="223"/>
      <c r="AR20" s="223"/>
      <c r="AS20" s="223"/>
      <c r="AT20" s="223"/>
      <c r="AU20" s="223"/>
      <c r="AV20" s="223"/>
      <c r="AW20" s="223"/>
      <c r="AX20" s="223"/>
      <c r="AY20" s="223"/>
      <c r="AZ20" s="223"/>
      <c r="BA20" s="224"/>
    </row>
    <row r="21" spans="1:62" s="225" customFormat="1" x14ac:dyDescent="0.25">
      <c r="A21" s="223"/>
      <c r="B21" s="230"/>
      <c r="C21" s="230"/>
      <c r="D21" s="230"/>
      <c r="E21" s="230"/>
      <c r="F21" s="230"/>
      <c r="G21" s="844" t="s">
        <v>128</v>
      </c>
      <c r="H21" s="844"/>
      <c r="I21" s="844"/>
      <c r="J21" s="844"/>
      <c r="K21" s="844"/>
      <c r="L21" s="844"/>
      <c r="M21" s="844"/>
      <c r="N21" s="844"/>
      <c r="O21" s="844"/>
      <c r="P21" s="844"/>
      <c r="Q21" s="844"/>
      <c r="R21" s="844"/>
      <c r="S21" s="844"/>
      <c r="T21" s="844"/>
      <c r="U21" s="844"/>
      <c r="V21" s="844"/>
      <c r="W21" s="844"/>
      <c r="X21" s="844"/>
      <c r="Y21" s="230"/>
      <c r="Z21" s="230"/>
      <c r="AA21" s="230"/>
      <c r="AB21" s="230"/>
      <c r="AC21" s="230"/>
      <c r="AD21" s="230"/>
      <c r="AE21" s="230"/>
      <c r="AF21" s="223"/>
      <c r="AG21" s="231"/>
      <c r="AH21" s="231"/>
      <c r="AI21" s="845" t="s">
        <v>191</v>
      </c>
      <c r="AJ21" s="845"/>
      <c r="AK21" s="845"/>
      <c r="AL21" s="845"/>
      <c r="AM21" s="845"/>
      <c r="AN21" s="845"/>
      <c r="AO21" s="845"/>
      <c r="AP21" s="845"/>
      <c r="AQ21" s="845"/>
      <c r="AR21" s="845"/>
      <c r="AS21" s="845"/>
      <c r="AT21" s="845"/>
      <c r="AU21" s="845"/>
      <c r="AV21" s="845"/>
      <c r="AW21" s="845"/>
      <c r="AX21" s="845"/>
      <c r="AY21" s="845"/>
      <c r="AZ21" s="845"/>
      <c r="BA21" s="224"/>
    </row>
    <row r="22" spans="1:62" ht="14.4" thickBot="1" x14ac:dyDescent="0.3">
      <c r="A22" s="846" t="s">
        <v>107</v>
      </c>
      <c r="B22" s="846"/>
      <c r="C22" s="846"/>
      <c r="D22" s="846"/>
      <c r="E22" s="846"/>
      <c r="F22" s="846"/>
      <c r="G22" s="846"/>
      <c r="H22" s="846"/>
      <c r="I22" s="846"/>
      <c r="J22" s="846"/>
      <c r="K22" s="846"/>
      <c r="L22" s="846"/>
      <c r="M22" s="846"/>
      <c r="N22" s="846"/>
      <c r="O22" s="846"/>
      <c r="P22" s="846"/>
      <c r="Q22" s="846"/>
      <c r="R22" s="846"/>
      <c r="S22" s="846"/>
      <c r="T22" s="846"/>
      <c r="U22" s="846"/>
      <c r="V22" s="846"/>
      <c r="W22" s="846"/>
      <c r="X22" s="846"/>
      <c r="Y22" s="846"/>
      <c r="Z22" s="846"/>
      <c r="AA22" s="846"/>
      <c r="AB22" s="846"/>
      <c r="AC22" s="846"/>
      <c r="AD22" s="846"/>
      <c r="AE22" s="846"/>
      <c r="AF22" s="846"/>
      <c r="AG22" s="846"/>
      <c r="AH22" s="846"/>
      <c r="AI22" s="846"/>
      <c r="AJ22" s="846"/>
      <c r="AK22" s="846"/>
      <c r="AL22" s="846"/>
      <c r="AM22" s="846"/>
      <c r="AN22" s="846"/>
      <c r="AO22" s="846"/>
      <c r="AP22" s="846"/>
      <c r="AQ22" s="846"/>
      <c r="AR22" s="846"/>
      <c r="AS22" s="846"/>
      <c r="AT22" s="846"/>
      <c r="AU22" s="846"/>
      <c r="AV22" s="846"/>
      <c r="AW22" s="846"/>
      <c r="AX22" s="846"/>
      <c r="AY22" s="846"/>
      <c r="AZ22" s="846"/>
      <c r="BA22" s="846"/>
      <c r="BB22" s="847" t="s">
        <v>110</v>
      </c>
      <c r="BC22" s="847"/>
      <c r="BD22" s="847"/>
      <c r="BE22" s="847"/>
      <c r="BF22" s="847"/>
      <c r="BG22" s="847"/>
      <c r="BH22" s="847"/>
      <c r="BI22" s="847"/>
      <c r="BJ22" s="847"/>
    </row>
    <row r="23" spans="1:62" s="101" customFormat="1" ht="15" customHeight="1" thickBot="1" x14ac:dyDescent="0.35">
      <c r="A23" s="848" t="s">
        <v>6</v>
      </c>
      <c r="B23" s="852" t="s">
        <v>7</v>
      </c>
      <c r="C23" s="853"/>
      <c r="D23" s="853"/>
      <c r="E23" s="853"/>
      <c r="F23" s="853"/>
      <c r="G23" s="852" t="s">
        <v>8</v>
      </c>
      <c r="H23" s="842"/>
      <c r="I23" s="842"/>
      <c r="J23" s="843"/>
      <c r="K23" s="852" t="s">
        <v>9</v>
      </c>
      <c r="L23" s="854"/>
      <c r="M23" s="854"/>
      <c r="N23" s="854"/>
      <c r="O23" s="852" t="s">
        <v>10</v>
      </c>
      <c r="P23" s="853"/>
      <c r="Q23" s="853"/>
      <c r="R23" s="853"/>
      <c r="S23" s="855"/>
      <c r="T23" s="841" t="s">
        <v>11</v>
      </c>
      <c r="U23" s="842"/>
      <c r="V23" s="842"/>
      <c r="W23" s="843"/>
      <c r="X23" s="852" t="s">
        <v>12</v>
      </c>
      <c r="Y23" s="854"/>
      <c r="Z23" s="854"/>
      <c r="AA23" s="856"/>
      <c r="AB23" s="852" t="s">
        <v>13</v>
      </c>
      <c r="AC23" s="853"/>
      <c r="AD23" s="853"/>
      <c r="AE23" s="853"/>
      <c r="AF23" s="853"/>
      <c r="AG23" s="852" t="s">
        <v>14</v>
      </c>
      <c r="AH23" s="842"/>
      <c r="AI23" s="842"/>
      <c r="AJ23" s="843"/>
      <c r="AK23" s="852" t="s">
        <v>15</v>
      </c>
      <c r="AL23" s="854"/>
      <c r="AM23" s="854"/>
      <c r="AN23" s="854"/>
      <c r="AO23" s="852" t="s">
        <v>16</v>
      </c>
      <c r="AP23" s="853"/>
      <c r="AQ23" s="853"/>
      <c r="AR23" s="853"/>
      <c r="AS23" s="855"/>
      <c r="AT23" s="841" t="s">
        <v>17</v>
      </c>
      <c r="AU23" s="842"/>
      <c r="AV23" s="842"/>
      <c r="AW23" s="843"/>
      <c r="AX23" s="852" t="s">
        <v>18</v>
      </c>
      <c r="AY23" s="854"/>
      <c r="AZ23" s="854"/>
      <c r="BA23" s="854"/>
      <c r="BB23" s="857" t="s">
        <v>6</v>
      </c>
      <c r="BC23" s="1044" t="s">
        <v>113</v>
      </c>
      <c r="BD23" s="1072" t="s">
        <v>138</v>
      </c>
      <c r="BE23" s="1044" t="s">
        <v>114</v>
      </c>
      <c r="BF23" s="1052" t="s">
        <v>24</v>
      </c>
      <c r="BG23" s="1044" t="s">
        <v>115</v>
      </c>
      <c r="BH23" s="1044" t="s">
        <v>116</v>
      </c>
      <c r="BI23" s="1052" t="s">
        <v>25</v>
      </c>
      <c r="BJ23" s="1044" t="s">
        <v>117</v>
      </c>
    </row>
    <row r="24" spans="1:62" s="102" customFormat="1" ht="15" customHeight="1" thickBot="1" x14ac:dyDescent="0.3">
      <c r="A24" s="849"/>
      <c r="B24" s="105">
        <v>1</v>
      </c>
      <c r="C24" s="106">
        <v>2</v>
      </c>
      <c r="D24" s="106">
        <v>3</v>
      </c>
      <c r="E24" s="106">
        <v>4</v>
      </c>
      <c r="F24" s="107">
        <v>5</v>
      </c>
      <c r="G24" s="105">
        <v>6</v>
      </c>
      <c r="H24" s="106">
        <v>7</v>
      </c>
      <c r="I24" s="106">
        <v>8</v>
      </c>
      <c r="J24" s="108">
        <v>9</v>
      </c>
      <c r="K24" s="105">
        <v>10</v>
      </c>
      <c r="L24" s="106">
        <v>11</v>
      </c>
      <c r="M24" s="106">
        <v>12</v>
      </c>
      <c r="N24" s="109">
        <v>13</v>
      </c>
      <c r="O24" s="105">
        <v>14</v>
      </c>
      <c r="P24" s="106">
        <v>15</v>
      </c>
      <c r="Q24" s="106">
        <v>16</v>
      </c>
      <c r="R24" s="106">
        <v>17</v>
      </c>
      <c r="S24" s="110">
        <v>18</v>
      </c>
      <c r="T24" s="111">
        <v>19</v>
      </c>
      <c r="U24" s="106">
        <v>20</v>
      </c>
      <c r="V24" s="106">
        <v>21</v>
      </c>
      <c r="W24" s="108">
        <v>22</v>
      </c>
      <c r="X24" s="105">
        <v>23</v>
      </c>
      <c r="Y24" s="106">
        <v>24</v>
      </c>
      <c r="Z24" s="106">
        <v>25</v>
      </c>
      <c r="AA24" s="108">
        <v>26</v>
      </c>
      <c r="AB24" s="105">
        <v>27</v>
      </c>
      <c r="AC24" s="106">
        <v>28</v>
      </c>
      <c r="AD24" s="106">
        <v>29</v>
      </c>
      <c r="AE24" s="106">
        <v>30</v>
      </c>
      <c r="AF24" s="107">
        <v>31</v>
      </c>
      <c r="AG24" s="105">
        <v>32</v>
      </c>
      <c r="AH24" s="106">
        <v>33</v>
      </c>
      <c r="AI24" s="106">
        <v>34</v>
      </c>
      <c r="AJ24" s="110">
        <v>35</v>
      </c>
      <c r="AK24" s="105">
        <v>36</v>
      </c>
      <c r="AL24" s="106">
        <v>37</v>
      </c>
      <c r="AM24" s="106">
        <v>38</v>
      </c>
      <c r="AN24" s="109">
        <v>39</v>
      </c>
      <c r="AO24" s="105">
        <v>40</v>
      </c>
      <c r="AP24" s="106">
        <v>41</v>
      </c>
      <c r="AQ24" s="106">
        <v>42</v>
      </c>
      <c r="AR24" s="106">
        <v>43</v>
      </c>
      <c r="AS24" s="110">
        <v>44</v>
      </c>
      <c r="AT24" s="111">
        <v>45</v>
      </c>
      <c r="AU24" s="106">
        <v>46</v>
      </c>
      <c r="AV24" s="106">
        <v>47</v>
      </c>
      <c r="AW24" s="109">
        <v>48</v>
      </c>
      <c r="AX24" s="105">
        <v>49</v>
      </c>
      <c r="AY24" s="111">
        <v>50</v>
      </c>
      <c r="AZ24" s="112">
        <v>51</v>
      </c>
      <c r="BA24" s="232">
        <v>52</v>
      </c>
      <c r="BB24" s="858"/>
      <c r="BC24" s="1045"/>
      <c r="BD24" s="1073"/>
      <c r="BE24" s="1045"/>
      <c r="BF24" s="1053"/>
      <c r="BG24" s="1045"/>
      <c r="BH24" s="1045"/>
      <c r="BI24" s="1053"/>
      <c r="BJ24" s="1045"/>
    </row>
    <row r="25" spans="1:62" s="102" customFormat="1" ht="15" customHeight="1" x14ac:dyDescent="0.2">
      <c r="A25" s="850"/>
      <c r="B25" s="321">
        <v>1</v>
      </c>
      <c r="C25" s="322">
        <v>7</v>
      </c>
      <c r="D25" s="322">
        <v>14</v>
      </c>
      <c r="E25" s="322">
        <v>21</v>
      </c>
      <c r="F25" s="323">
        <v>28</v>
      </c>
      <c r="G25" s="321">
        <v>5</v>
      </c>
      <c r="H25" s="322">
        <v>12</v>
      </c>
      <c r="I25" s="322">
        <v>19</v>
      </c>
      <c r="J25" s="324">
        <v>26</v>
      </c>
      <c r="K25" s="325">
        <v>2</v>
      </c>
      <c r="L25" s="322">
        <v>9</v>
      </c>
      <c r="M25" s="322">
        <v>16</v>
      </c>
      <c r="N25" s="324">
        <v>23</v>
      </c>
      <c r="O25" s="321">
        <v>30</v>
      </c>
      <c r="P25" s="322">
        <v>7</v>
      </c>
      <c r="Q25" s="322">
        <v>14</v>
      </c>
      <c r="R25" s="322">
        <v>21</v>
      </c>
      <c r="S25" s="326">
        <v>28</v>
      </c>
      <c r="T25" s="325">
        <v>4</v>
      </c>
      <c r="U25" s="322">
        <v>11</v>
      </c>
      <c r="V25" s="322">
        <v>18</v>
      </c>
      <c r="W25" s="324">
        <v>25</v>
      </c>
      <c r="X25" s="321">
        <v>1</v>
      </c>
      <c r="Y25" s="322">
        <v>8</v>
      </c>
      <c r="Z25" s="322">
        <v>15</v>
      </c>
      <c r="AA25" s="324">
        <v>22</v>
      </c>
      <c r="AB25" s="321">
        <v>1</v>
      </c>
      <c r="AC25" s="322">
        <v>8</v>
      </c>
      <c r="AD25" s="322">
        <v>15</v>
      </c>
      <c r="AE25" s="322">
        <v>22</v>
      </c>
      <c r="AF25" s="323">
        <v>29</v>
      </c>
      <c r="AG25" s="321">
        <v>5</v>
      </c>
      <c r="AH25" s="322">
        <v>12</v>
      </c>
      <c r="AI25" s="322">
        <v>19</v>
      </c>
      <c r="AJ25" s="324">
        <v>26</v>
      </c>
      <c r="AK25" s="321">
        <v>3</v>
      </c>
      <c r="AL25" s="322">
        <v>10</v>
      </c>
      <c r="AM25" s="322">
        <v>17</v>
      </c>
      <c r="AN25" s="324">
        <v>24</v>
      </c>
      <c r="AO25" s="321">
        <v>31</v>
      </c>
      <c r="AP25" s="322">
        <v>7</v>
      </c>
      <c r="AQ25" s="322">
        <v>14</v>
      </c>
      <c r="AR25" s="322">
        <v>21</v>
      </c>
      <c r="AS25" s="326">
        <v>28</v>
      </c>
      <c r="AT25" s="325">
        <v>5</v>
      </c>
      <c r="AU25" s="322">
        <v>12</v>
      </c>
      <c r="AV25" s="322">
        <v>19</v>
      </c>
      <c r="AW25" s="324">
        <v>26</v>
      </c>
      <c r="AX25" s="325">
        <v>2</v>
      </c>
      <c r="AY25" s="322">
        <v>9</v>
      </c>
      <c r="AZ25" s="322">
        <v>16</v>
      </c>
      <c r="BA25" s="327">
        <v>23</v>
      </c>
      <c r="BB25" s="858"/>
      <c r="BC25" s="1045"/>
      <c r="BD25" s="1073"/>
      <c r="BE25" s="1045"/>
      <c r="BF25" s="1053"/>
      <c r="BG25" s="1045"/>
      <c r="BH25" s="1045"/>
      <c r="BI25" s="1053"/>
      <c r="BJ25" s="1045"/>
    </row>
    <row r="26" spans="1:62" s="102" customFormat="1" ht="13.95" customHeight="1" thickBot="1" x14ac:dyDescent="0.25">
      <c r="A26" s="851"/>
      <c r="B26" s="328">
        <v>6</v>
      </c>
      <c r="C26" s="329">
        <v>13</v>
      </c>
      <c r="D26" s="329">
        <v>20</v>
      </c>
      <c r="E26" s="329">
        <v>27</v>
      </c>
      <c r="F26" s="330">
        <v>4</v>
      </c>
      <c r="G26" s="328">
        <v>11</v>
      </c>
      <c r="H26" s="329">
        <v>18</v>
      </c>
      <c r="I26" s="329">
        <v>25</v>
      </c>
      <c r="J26" s="331">
        <v>1</v>
      </c>
      <c r="K26" s="332">
        <v>8</v>
      </c>
      <c r="L26" s="329">
        <v>15</v>
      </c>
      <c r="M26" s="329">
        <v>22</v>
      </c>
      <c r="N26" s="331">
        <v>29</v>
      </c>
      <c r="O26" s="328">
        <v>6</v>
      </c>
      <c r="P26" s="329">
        <v>13</v>
      </c>
      <c r="Q26" s="329">
        <v>20</v>
      </c>
      <c r="R26" s="329">
        <v>27</v>
      </c>
      <c r="S26" s="333">
        <v>3</v>
      </c>
      <c r="T26" s="332">
        <v>10</v>
      </c>
      <c r="U26" s="329">
        <v>17</v>
      </c>
      <c r="V26" s="329">
        <v>24</v>
      </c>
      <c r="W26" s="331">
        <v>31</v>
      </c>
      <c r="X26" s="328">
        <v>7</v>
      </c>
      <c r="Y26" s="329">
        <v>14</v>
      </c>
      <c r="Z26" s="329">
        <v>21</v>
      </c>
      <c r="AA26" s="331">
        <v>28</v>
      </c>
      <c r="AB26" s="328">
        <v>7</v>
      </c>
      <c r="AC26" s="329">
        <v>14</v>
      </c>
      <c r="AD26" s="329">
        <v>21</v>
      </c>
      <c r="AE26" s="334">
        <v>28</v>
      </c>
      <c r="AF26" s="330">
        <v>4</v>
      </c>
      <c r="AG26" s="328">
        <v>11</v>
      </c>
      <c r="AH26" s="329">
        <v>18</v>
      </c>
      <c r="AI26" s="329">
        <v>25</v>
      </c>
      <c r="AJ26" s="331">
        <v>2</v>
      </c>
      <c r="AK26" s="328">
        <v>9</v>
      </c>
      <c r="AL26" s="329">
        <v>16</v>
      </c>
      <c r="AM26" s="329">
        <v>23</v>
      </c>
      <c r="AN26" s="331">
        <v>30</v>
      </c>
      <c r="AO26" s="328">
        <v>6</v>
      </c>
      <c r="AP26" s="329">
        <v>13</v>
      </c>
      <c r="AQ26" s="329">
        <v>20</v>
      </c>
      <c r="AR26" s="329">
        <v>27</v>
      </c>
      <c r="AS26" s="333">
        <v>4</v>
      </c>
      <c r="AT26" s="332">
        <v>11</v>
      </c>
      <c r="AU26" s="329">
        <v>18</v>
      </c>
      <c r="AV26" s="329">
        <v>25</v>
      </c>
      <c r="AW26" s="331">
        <v>1</v>
      </c>
      <c r="AX26" s="332">
        <v>8</v>
      </c>
      <c r="AY26" s="329">
        <v>15</v>
      </c>
      <c r="AZ26" s="329">
        <v>22</v>
      </c>
      <c r="BA26" s="335">
        <v>29</v>
      </c>
      <c r="BB26" s="859"/>
      <c r="BC26" s="1046"/>
      <c r="BD26" s="1074"/>
      <c r="BE26" s="1046"/>
      <c r="BF26" s="1054"/>
      <c r="BG26" s="1046"/>
      <c r="BH26" s="1046"/>
      <c r="BI26" s="1054"/>
      <c r="BJ26" s="1046"/>
    </row>
    <row r="27" spans="1:62" ht="13.2" customHeight="1" x14ac:dyDescent="0.25">
      <c r="A27" s="300" t="s">
        <v>19</v>
      </c>
      <c r="B27" s="301"/>
      <c r="C27" s="302"/>
      <c r="D27" s="302"/>
      <c r="E27" s="302"/>
      <c r="F27" s="303" t="s">
        <v>20</v>
      </c>
      <c r="G27" s="301"/>
      <c r="H27" s="302"/>
      <c r="I27" s="302"/>
      <c r="J27" s="304"/>
      <c r="K27" s="305"/>
      <c r="L27" s="302"/>
      <c r="M27" s="302"/>
      <c r="N27" s="303"/>
      <c r="O27" s="301"/>
      <c r="P27" s="302"/>
      <c r="Q27" s="302" t="s">
        <v>137</v>
      </c>
      <c r="R27" s="302" t="s">
        <v>137</v>
      </c>
      <c r="S27" s="304" t="s">
        <v>137</v>
      </c>
      <c r="T27" s="305" t="s">
        <v>22</v>
      </c>
      <c r="U27" s="302" t="s">
        <v>22</v>
      </c>
      <c r="V27" s="302" t="s">
        <v>23</v>
      </c>
      <c r="W27" s="303" t="s">
        <v>23</v>
      </c>
      <c r="X27" s="301" t="s">
        <v>23</v>
      </c>
      <c r="Y27" s="302" t="s">
        <v>23</v>
      </c>
      <c r="Z27" s="302"/>
      <c r="AA27" s="304"/>
      <c r="AB27" s="305"/>
      <c r="AC27" s="302"/>
      <c r="AD27" s="302"/>
      <c r="AE27" s="302"/>
      <c r="AF27" s="303"/>
      <c r="AG27" s="301"/>
      <c r="AH27" s="302"/>
      <c r="AI27" s="302" t="s">
        <v>21</v>
      </c>
      <c r="AJ27" s="304" t="s">
        <v>21</v>
      </c>
      <c r="AK27" s="305"/>
      <c r="AL27" s="302"/>
      <c r="AM27" s="302"/>
      <c r="AN27" s="303"/>
      <c r="AO27" s="301"/>
      <c r="AP27" s="302"/>
      <c r="AQ27" s="302"/>
      <c r="AR27" s="302" t="s">
        <v>22</v>
      </c>
      <c r="AS27" s="304" t="s">
        <v>22</v>
      </c>
      <c r="AT27" s="305" t="s">
        <v>22</v>
      </c>
      <c r="AU27" s="302" t="s">
        <v>22</v>
      </c>
      <c r="AV27" s="302" t="s">
        <v>22</v>
      </c>
      <c r="AW27" s="303" t="s">
        <v>22</v>
      </c>
      <c r="AX27" s="301" t="s">
        <v>22</v>
      </c>
      <c r="AY27" s="302" t="s">
        <v>22</v>
      </c>
      <c r="AZ27" s="302" t="s">
        <v>22</v>
      </c>
      <c r="BA27" s="304" t="s">
        <v>22</v>
      </c>
      <c r="BB27" s="306" t="s">
        <v>19</v>
      </c>
      <c r="BC27" s="318">
        <v>1</v>
      </c>
      <c r="BD27" s="318">
        <v>3</v>
      </c>
      <c r="BE27" s="318">
        <v>2</v>
      </c>
      <c r="BF27" s="318">
        <v>4</v>
      </c>
      <c r="BG27" s="318"/>
      <c r="BH27" s="318"/>
      <c r="BI27" s="318">
        <v>12</v>
      </c>
      <c r="BJ27" s="319">
        <f>SUM(BC27:BI27)</f>
        <v>22</v>
      </c>
    </row>
    <row r="28" spans="1:62" ht="13.95" customHeight="1" thickBot="1" x14ac:dyDescent="0.3">
      <c r="A28" s="307" t="s">
        <v>135</v>
      </c>
      <c r="B28" s="308"/>
      <c r="C28" s="309"/>
      <c r="D28" s="309"/>
      <c r="E28" s="309" t="s">
        <v>20</v>
      </c>
      <c r="F28" s="238"/>
      <c r="G28" s="308"/>
      <c r="H28" s="309"/>
      <c r="I28" s="309"/>
      <c r="J28" s="310"/>
      <c r="K28" s="311"/>
      <c r="L28" s="309"/>
      <c r="M28" s="309"/>
      <c r="N28" s="238"/>
      <c r="O28" s="308" t="s">
        <v>137</v>
      </c>
      <c r="P28" s="309" t="s">
        <v>137</v>
      </c>
      <c r="Q28" s="309" t="s">
        <v>137</v>
      </c>
      <c r="R28" s="309"/>
      <c r="S28" s="310"/>
      <c r="T28" s="311" t="s">
        <v>22</v>
      </c>
      <c r="U28" s="309" t="s">
        <v>22</v>
      </c>
      <c r="V28" s="309" t="s">
        <v>23</v>
      </c>
      <c r="W28" s="238" t="s">
        <v>23</v>
      </c>
      <c r="X28" s="308" t="s">
        <v>23</v>
      </c>
      <c r="Y28" s="309" t="s">
        <v>23</v>
      </c>
      <c r="Z28" s="309"/>
      <c r="AA28" s="310"/>
      <c r="AB28" s="311"/>
      <c r="AC28" s="309"/>
      <c r="AD28" s="309" t="s">
        <v>21</v>
      </c>
      <c r="AE28" s="309" t="s">
        <v>21</v>
      </c>
      <c r="AF28" s="238"/>
      <c r="AG28" s="308"/>
      <c r="AH28" s="309"/>
      <c r="AI28" s="309"/>
      <c r="AJ28" s="310"/>
      <c r="AK28" s="311"/>
      <c r="AL28" s="309"/>
      <c r="AM28" s="309"/>
      <c r="AN28" s="238"/>
      <c r="AO28" s="308"/>
      <c r="AP28" s="309"/>
      <c r="AQ28" s="309" t="s">
        <v>108</v>
      </c>
      <c r="AR28" s="312"/>
      <c r="AS28" s="310"/>
      <c r="AT28" s="311"/>
      <c r="AU28" s="309"/>
      <c r="AV28" s="309"/>
      <c r="AW28" s="238"/>
      <c r="AX28" s="308"/>
      <c r="AY28" s="309"/>
      <c r="AZ28" s="309"/>
      <c r="BA28" s="310"/>
      <c r="BB28" s="306" t="s">
        <v>135</v>
      </c>
      <c r="BC28" s="318">
        <v>1</v>
      </c>
      <c r="BD28" s="318">
        <v>3</v>
      </c>
      <c r="BE28" s="318">
        <v>2</v>
      </c>
      <c r="BF28" s="318">
        <v>4</v>
      </c>
      <c r="BG28" s="318"/>
      <c r="BH28" s="318">
        <v>1</v>
      </c>
      <c r="BI28" s="318">
        <v>2</v>
      </c>
      <c r="BJ28" s="319">
        <f>SUM(BC28:BI28)</f>
        <v>13</v>
      </c>
    </row>
    <row r="29" spans="1:62" ht="13.2" customHeight="1" thickBot="1" x14ac:dyDescent="0.3">
      <c r="A29" s="893" t="s">
        <v>109</v>
      </c>
      <c r="B29" s="894"/>
      <c r="C29" s="894"/>
      <c r="D29" s="894"/>
      <c r="E29" s="894"/>
      <c r="F29" s="894"/>
      <c r="G29" s="894"/>
      <c r="H29" s="894"/>
      <c r="I29" s="894"/>
      <c r="J29" s="894"/>
      <c r="K29" s="894"/>
      <c r="L29" s="894"/>
      <c r="M29" s="894"/>
      <c r="N29" s="894"/>
      <c r="O29" s="894"/>
      <c r="P29" s="894"/>
      <c r="Q29" s="894"/>
      <c r="R29" s="894"/>
      <c r="S29" s="894"/>
      <c r="T29" s="894"/>
      <c r="U29" s="894"/>
      <c r="V29" s="894"/>
      <c r="W29" s="894"/>
      <c r="X29" s="894"/>
      <c r="Y29" s="894"/>
      <c r="Z29" s="894"/>
      <c r="AA29" s="894"/>
      <c r="AB29" s="894"/>
      <c r="AC29" s="894"/>
      <c r="AD29" s="894"/>
      <c r="AE29" s="894"/>
      <c r="AF29" s="894"/>
      <c r="AG29" s="894"/>
      <c r="AH29" s="894"/>
      <c r="AI29" s="894"/>
      <c r="AJ29" s="894"/>
      <c r="AK29" s="894"/>
      <c r="AL29" s="894"/>
      <c r="AM29" s="894"/>
      <c r="AN29" s="894"/>
      <c r="AO29" s="894"/>
      <c r="AP29" s="894"/>
      <c r="AQ29" s="894"/>
      <c r="AR29" s="894"/>
      <c r="AS29" s="894"/>
      <c r="AT29" s="894"/>
      <c r="AU29" s="894"/>
      <c r="AV29" s="894"/>
      <c r="AW29" s="894"/>
      <c r="AX29" s="894"/>
      <c r="AY29" s="894"/>
      <c r="AZ29" s="894"/>
      <c r="BA29" s="894"/>
      <c r="BB29" s="313" t="s">
        <v>49</v>
      </c>
      <c r="BC29" s="320">
        <f t="shared" ref="BC29:BJ29" si="0">SUM(BC27:BC28)</f>
        <v>2</v>
      </c>
      <c r="BD29" s="320">
        <f t="shared" si="0"/>
        <v>6</v>
      </c>
      <c r="BE29" s="320">
        <f t="shared" si="0"/>
        <v>4</v>
      </c>
      <c r="BF29" s="320">
        <f t="shared" si="0"/>
        <v>8</v>
      </c>
      <c r="BG29" s="320">
        <f t="shared" si="0"/>
        <v>0</v>
      </c>
      <c r="BH29" s="320">
        <f t="shared" si="0"/>
        <v>1</v>
      </c>
      <c r="BI29" s="320">
        <f t="shared" si="0"/>
        <v>14</v>
      </c>
      <c r="BJ29" s="320">
        <f t="shared" si="0"/>
        <v>35</v>
      </c>
    </row>
    <row r="30" spans="1:62" x14ac:dyDescent="0.25">
      <c r="A30" s="102"/>
    </row>
    <row r="31" spans="1:62" s="103" customFormat="1" ht="12" thickBot="1" x14ac:dyDescent="0.25">
      <c r="A31" s="1047"/>
      <c r="B31" s="1047"/>
      <c r="C31" s="1047"/>
      <c r="D31" s="1047"/>
      <c r="E31" s="1047"/>
      <c r="F31" s="1047"/>
      <c r="G31" s="1047"/>
      <c r="H31" s="1047"/>
      <c r="I31" s="1047"/>
      <c r="J31" s="1047"/>
      <c r="K31" s="1047"/>
      <c r="L31" s="1047"/>
      <c r="M31" s="1047"/>
      <c r="N31" s="1047"/>
      <c r="O31" s="1047"/>
      <c r="P31" s="1047"/>
      <c r="T31" s="847" t="s">
        <v>111</v>
      </c>
      <c r="U31" s="847"/>
      <c r="V31" s="847"/>
      <c r="W31" s="847"/>
      <c r="X31" s="847"/>
      <c r="Y31" s="847"/>
      <c r="Z31" s="847"/>
      <c r="AA31" s="847"/>
      <c r="AB31" s="847"/>
      <c r="AC31" s="847"/>
      <c r="AD31" s="847"/>
      <c r="AI31" s="880" t="s">
        <v>112</v>
      </c>
      <c r="AJ31" s="880"/>
      <c r="AK31" s="880"/>
      <c r="AL31" s="880"/>
      <c r="AM31" s="880"/>
      <c r="AN31" s="880"/>
      <c r="AO31" s="880"/>
      <c r="AP31" s="880"/>
      <c r="AQ31" s="880"/>
      <c r="AR31" s="880"/>
      <c r="AS31" s="880"/>
      <c r="AT31" s="880"/>
      <c r="AU31" s="880"/>
      <c r="AV31" s="880"/>
      <c r="AW31" s="880"/>
      <c r="AX31" s="880"/>
      <c r="AY31" s="880"/>
      <c r="AZ31" s="880"/>
    </row>
    <row r="32" spans="1:62" s="102" customFormat="1" ht="39.6" customHeight="1" x14ac:dyDescent="0.2">
      <c r="A32" s="314"/>
      <c r="B32" s="1049"/>
      <c r="C32" s="1049"/>
      <c r="D32" s="1049"/>
      <c r="E32" s="1049"/>
      <c r="F32" s="1050"/>
      <c r="G32" s="1050"/>
      <c r="H32" s="1049"/>
      <c r="I32" s="1049"/>
      <c r="J32" s="1049"/>
      <c r="K32" s="1049"/>
      <c r="L32" s="1049"/>
      <c r="M32" s="1050"/>
      <c r="N32" s="1050"/>
      <c r="O32" s="1049"/>
      <c r="P32" s="1049"/>
      <c r="Q32" s="315"/>
      <c r="R32" s="315"/>
      <c r="T32" s="881" t="s">
        <v>118</v>
      </c>
      <c r="U32" s="882"/>
      <c r="V32" s="882"/>
      <c r="W32" s="882"/>
      <c r="X32" s="882"/>
      <c r="Y32" s="882"/>
      <c r="Z32" s="883"/>
      <c r="AA32" s="884" t="s">
        <v>26</v>
      </c>
      <c r="AB32" s="885"/>
      <c r="AC32" s="884" t="s">
        <v>27</v>
      </c>
      <c r="AD32" s="886"/>
      <c r="AG32" s="104"/>
      <c r="AH32" s="887" t="s">
        <v>148</v>
      </c>
      <c r="AI32" s="888"/>
      <c r="AJ32" s="888"/>
      <c r="AK32" s="888"/>
      <c r="AL32" s="888"/>
      <c r="AM32" s="888"/>
      <c r="AN32" s="888"/>
      <c r="AO32" s="888"/>
      <c r="AP32" s="888"/>
      <c r="AQ32" s="889"/>
      <c r="AR32" s="890" t="s">
        <v>119</v>
      </c>
      <c r="AS32" s="882"/>
      <c r="AT32" s="882"/>
      <c r="AU32" s="882"/>
      <c r="AV32" s="882"/>
      <c r="AW32" s="882"/>
      <c r="AX32" s="882"/>
      <c r="AY32" s="883"/>
      <c r="AZ32" s="891" t="s">
        <v>26</v>
      </c>
      <c r="BA32" s="892"/>
    </row>
    <row r="33" spans="1:53" s="102" customFormat="1" ht="12.75" customHeight="1" x14ac:dyDescent="0.25">
      <c r="A33" s="316"/>
      <c r="B33" s="1048"/>
      <c r="C33" s="1048"/>
      <c r="D33" s="1048"/>
      <c r="E33" s="1048"/>
      <c r="F33" s="1048"/>
      <c r="G33" s="1048"/>
      <c r="H33" s="1048"/>
      <c r="I33" s="1048"/>
      <c r="J33" s="1048"/>
      <c r="K33" s="1048"/>
      <c r="L33" s="1048"/>
      <c r="M33" s="1048"/>
      <c r="N33" s="1048"/>
      <c r="O33" s="1051"/>
      <c r="P33" s="1051"/>
      <c r="Q33" s="317"/>
      <c r="R33" s="317"/>
      <c r="T33" s="900" t="s">
        <v>120</v>
      </c>
      <c r="U33" s="901"/>
      <c r="V33" s="901"/>
      <c r="W33" s="901"/>
      <c r="X33" s="901"/>
      <c r="Y33" s="901"/>
      <c r="Z33" s="902"/>
      <c r="AA33" s="903">
        <v>1.2</v>
      </c>
      <c r="AB33" s="904"/>
      <c r="AC33" s="905">
        <v>4</v>
      </c>
      <c r="AD33" s="906"/>
      <c r="AG33" s="104"/>
      <c r="AH33" s="907" t="s">
        <v>204</v>
      </c>
      <c r="AI33" s="908"/>
      <c r="AJ33" s="908"/>
      <c r="AK33" s="908"/>
      <c r="AL33" s="908"/>
      <c r="AM33" s="908"/>
      <c r="AN33" s="908"/>
      <c r="AO33" s="908"/>
      <c r="AP33" s="908"/>
      <c r="AQ33" s="909"/>
      <c r="AR33" s="898" t="s">
        <v>85</v>
      </c>
      <c r="AS33" s="910"/>
      <c r="AT33" s="910"/>
      <c r="AU33" s="910"/>
      <c r="AV33" s="910"/>
      <c r="AW33" s="910"/>
      <c r="AX33" s="910"/>
      <c r="AY33" s="911"/>
      <c r="AZ33" s="898">
        <v>4</v>
      </c>
      <c r="BA33" s="899"/>
    </row>
    <row r="34" spans="1:53" s="102" customFormat="1" ht="13.8" thickBot="1" x14ac:dyDescent="0.3">
      <c r="A34" s="316"/>
      <c r="B34" s="1048"/>
      <c r="C34" s="1048"/>
      <c r="D34" s="1048"/>
      <c r="E34" s="1048"/>
      <c r="F34" s="1048"/>
      <c r="G34" s="1048"/>
      <c r="H34" s="1048"/>
      <c r="I34" s="1048"/>
      <c r="J34" s="1048"/>
      <c r="K34" s="1048"/>
      <c r="L34" s="1048"/>
      <c r="M34" s="1048"/>
      <c r="N34" s="1048"/>
      <c r="O34" s="1051"/>
      <c r="P34" s="1051"/>
      <c r="Q34" s="317"/>
      <c r="R34" s="317"/>
      <c r="T34" s="920" t="s">
        <v>28</v>
      </c>
      <c r="U34" s="921"/>
      <c r="V34" s="921"/>
      <c r="W34" s="921"/>
      <c r="X34" s="921"/>
      <c r="Y34" s="921"/>
      <c r="Z34" s="922"/>
      <c r="AA34" s="923">
        <v>3.4</v>
      </c>
      <c r="AB34" s="924"/>
      <c r="AC34" s="925">
        <v>4</v>
      </c>
      <c r="AD34" s="926"/>
      <c r="AG34" s="104"/>
      <c r="AH34" s="907" t="s">
        <v>205</v>
      </c>
      <c r="AI34" s="908"/>
      <c r="AJ34" s="908"/>
      <c r="AK34" s="908"/>
      <c r="AL34" s="908"/>
      <c r="AM34" s="908"/>
      <c r="AN34" s="908"/>
      <c r="AO34" s="908"/>
      <c r="AP34" s="908"/>
      <c r="AQ34" s="909"/>
      <c r="AR34" s="912"/>
      <c r="AS34" s="913"/>
      <c r="AT34" s="913"/>
      <c r="AU34" s="913"/>
      <c r="AV34" s="913"/>
      <c r="AW34" s="913"/>
      <c r="AX34" s="913"/>
      <c r="AY34" s="914"/>
      <c r="AZ34" s="912"/>
      <c r="BA34" s="918"/>
    </row>
  </sheetData>
  <mergeCells count="86">
    <mergeCell ref="I1:AQ1"/>
    <mergeCell ref="O34:P34"/>
    <mergeCell ref="T34:Z34"/>
    <mergeCell ref="AA34:AB34"/>
    <mergeCell ref="AC34:AD34"/>
    <mergeCell ref="AH34:AQ34"/>
    <mergeCell ref="AC33:AD33"/>
    <mergeCell ref="AH33:AQ33"/>
    <mergeCell ref="O33:P33"/>
    <mergeCell ref="T33:Z33"/>
    <mergeCell ref="AA33:AB33"/>
    <mergeCell ref="O32:P32"/>
    <mergeCell ref="T32:Z32"/>
    <mergeCell ref="AA32:AB32"/>
    <mergeCell ref="AC32:AD32"/>
    <mergeCell ref="AH32:AQ32"/>
    <mergeCell ref="AR33:AY34"/>
    <mergeCell ref="AZ33:BA34"/>
    <mergeCell ref="AR32:AY32"/>
    <mergeCell ref="B34:C34"/>
    <mergeCell ref="D34:E34"/>
    <mergeCell ref="F34:G34"/>
    <mergeCell ref="H34:J34"/>
    <mergeCell ref="K34:L34"/>
    <mergeCell ref="M34:N34"/>
    <mergeCell ref="AZ32:BA32"/>
    <mergeCell ref="B33:C33"/>
    <mergeCell ref="D33:E33"/>
    <mergeCell ref="F33:G33"/>
    <mergeCell ref="H33:J33"/>
    <mergeCell ref="K33:L33"/>
    <mergeCell ref="M33:N33"/>
    <mergeCell ref="B32:C32"/>
    <mergeCell ref="D32:E32"/>
    <mergeCell ref="F32:G32"/>
    <mergeCell ref="H32:J32"/>
    <mergeCell ref="K32:L32"/>
    <mergeCell ref="M32:N32"/>
    <mergeCell ref="BH23:BH26"/>
    <mergeCell ref="BI23:BI26"/>
    <mergeCell ref="BJ23:BJ26"/>
    <mergeCell ref="A29:BA29"/>
    <mergeCell ref="A31:P31"/>
    <mergeCell ref="T31:AD31"/>
    <mergeCell ref="AI31:AZ31"/>
    <mergeCell ref="AX23:BA23"/>
    <mergeCell ref="BB23:BB26"/>
    <mergeCell ref="BC23:BC26"/>
    <mergeCell ref="BE23:BE26"/>
    <mergeCell ref="BF23:BF26"/>
    <mergeCell ref="BG23:BG26"/>
    <mergeCell ref="X23:AA23"/>
    <mergeCell ref="AB23:AF23"/>
    <mergeCell ref="G21:X21"/>
    <mergeCell ref="AI21:AZ21"/>
    <mergeCell ref="A22:BA22"/>
    <mergeCell ref="BB22:BJ22"/>
    <mergeCell ref="A23:A26"/>
    <mergeCell ref="B23:F23"/>
    <mergeCell ref="G23:J23"/>
    <mergeCell ref="K23:N23"/>
    <mergeCell ref="O23:S23"/>
    <mergeCell ref="T23:W23"/>
    <mergeCell ref="BD23:BD26"/>
    <mergeCell ref="AG23:AJ23"/>
    <mergeCell ref="AK23:AN23"/>
    <mergeCell ref="AO23:AS23"/>
    <mergeCell ref="AT23:AW23"/>
    <mergeCell ref="G15:X15"/>
    <mergeCell ref="AI15:BJ15"/>
    <mergeCell ref="G17:X17"/>
    <mergeCell ref="AI17:AZ17"/>
    <mergeCell ref="G19:X19"/>
    <mergeCell ref="AI19:AZ19"/>
    <mergeCell ref="R9:AG9"/>
    <mergeCell ref="O10:AK10"/>
    <mergeCell ref="O11:AK11"/>
    <mergeCell ref="O12:AK12"/>
    <mergeCell ref="G13:X13"/>
    <mergeCell ref="AI13:AZ13"/>
    <mergeCell ref="O8:AJ8"/>
    <mergeCell ref="I2:AQ2"/>
    <mergeCell ref="I3:AQ3"/>
    <mergeCell ref="J4:AO4"/>
    <mergeCell ref="S6:AF6"/>
    <mergeCell ref="M7:AL7"/>
  </mergeCells>
  <pageMargins left="0.7" right="0.7" top="0.75" bottom="0.75" header="0.3" footer="0.3"/>
  <pageSetup paperSize="9" scale="3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15"/>
  <sheetViews>
    <sheetView view="pageBreakPreview" topLeftCell="A25" zoomScale="60" zoomScaleNormal="60" workbookViewId="0">
      <selection activeCell="L21" sqref="L21"/>
    </sheetView>
  </sheetViews>
  <sheetFormatPr defaultColWidth="9.109375" defaultRowHeight="15.6" x14ac:dyDescent="0.3"/>
  <cols>
    <col min="1" max="1" width="10.44140625" style="33" customWidth="1"/>
    <col min="2" max="2" width="61.109375" style="3" customWidth="1"/>
    <col min="3" max="6" width="6.109375" style="38" customWidth="1"/>
    <col min="7" max="7" width="6.33203125" style="38" customWidth="1"/>
    <col min="8" max="8" width="8.6640625" style="38" customWidth="1"/>
    <col min="9" max="14" width="6" style="38" customWidth="1"/>
    <col min="15" max="15" width="6.44140625" style="38" customWidth="1"/>
    <col min="16" max="16" width="6.88671875" style="38" customWidth="1"/>
    <col min="17" max="17" width="8.109375" style="38" customWidth="1"/>
    <col min="18" max="19" width="6.88671875" style="38" customWidth="1"/>
    <col min="20" max="20" width="6.88671875" style="3" customWidth="1"/>
    <col min="21" max="21" width="6" style="3" customWidth="1"/>
    <col min="22" max="22" width="9.5546875" style="3" customWidth="1"/>
    <col min="23" max="23" width="13.6640625" style="373" customWidth="1"/>
    <col min="24" max="24" width="8" style="373" customWidth="1"/>
    <col min="25" max="26" width="6" style="3" customWidth="1"/>
    <col min="27" max="27" width="8.109375" style="61" customWidth="1"/>
    <col min="28" max="28" width="6" style="34" customWidth="1"/>
    <col min="29" max="32" width="6" style="3" customWidth="1"/>
    <col min="33" max="33" width="9.109375" style="3"/>
    <col min="34" max="34" width="12.6640625" style="3" bestFit="1" customWidth="1"/>
    <col min="35" max="16384" width="9.109375" style="3"/>
  </cols>
  <sheetData>
    <row r="1" spans="1:48" s="1" customFormat="1" ht="22.5" customHeight="1" thickBot="1" x14ac:dyDescent="0.35">
      <c r="A1" s="931" t="s">
        <v>80</v>
      </c>
      <c r="B1" s="932"/>
      <c r="C1" s="932"/>
      <c r="D1" s="932"/>
      <c r="E1" s="932"/>
      <c r="F1" s="932"/>
      <c r="G1" s="932"/>
      <c r="H1" s="932"/>
      <c r="I1" s="932"/>
      <c r="J1" s="932"/>
      <c r="K1" s="932"/>
      <c r="L1" s="932"/>
      <c r="M1" s="932"/>
      <c r="N1" s="932"/>
      <c r="O1" s="932"/>
      <c r="P1" s="932"/>
      <c r="Q1" s="932"/>
      <c r="R1" s="932"/>
      <c r="S1" s="933"/>
      <c r="W1" s="59"/>
      <c r="X1" s="59"/>
      <c r="AA1" s="59"/>
    </row>
    <row r="2" spans="1:48" s="1" customFormat="1" ht="28.2" customHeight="1" thickBot="1" x14ac:dyDescent="0.35">
      <c r="A2" s="934" t="s">
        <v>47</v>
      </c>
      <c r="B2" s="937" t="s">
        <v>256</v>
      </c>
      <c r="C2" s="939" t="s">
        <v>29</v>
      </c>
      <c r="D2" s="939"/>
      <c r="E2" s="939"/>
      <c r="F2" s="940"/>
      <c r="G2" s="941" t="s">
        <v>30</v>
      </c>
      <c r="H2" s="944" t="s">
        <v>31</v>
      </c>
      <c r="I2" s="1075"/>
      <c r="J2" s="945"/>
      <c r="K2" s="945"/>
      <c r="L2" s="945"/>
      <c r="M2" s="945"/>
      <c r="N2" s="946"/>
      <c r="O2" s="947"/>
      <c r="P2" s="949"/>
      <c r="Q2" s="949"/>
      <c r="R2" s="949"/>
      <c r="S2" s="950"/>
      <c r="W2" s="59"/>
      <c r="X2" s="59"/>
      <c r="AA2" s="59"/>
    </row>
    <row r="3" spans="1:48" s="1" customFormat="1" ht="18.75" customHeight="1" thickBot="1" x14ac:dyDescent="0.35">
      <c r="A3" s="935"/>
      <c r="B3" s="937"/>
      <c r="C3" s="951" t="s">
        <v>32</v>
      </c>
      <c r="D3" s="951" t="s">
        <v>33</v>
      </c>
      <c r="E3" s="953" t="s">
        <v>34</v>
      </c>
      <c r="F3" s="954"/>
      <c r="G3" s="942"/>
      <c r="H3" s="1012" t="s">
        <v>35</v>
      </c>
      <c r="I3" s="357"/>
      <c r="J3" s="1013" t="s">
        <v>36</v>
      </c>
      <c r="K3" s="939"/>
      <c r="L3" s="939"/>
      <c r="M3" s="940"/>
      <c r="N3" s="1068" t="s">
        <v>134</v>
      </c>
      <c r="O3" s="1055" t="s">
        <v>37</v>
      </c>
      <c r="P3" s="1065" t="s">
        <v>38</v>
      </c>
      <c r="Q3" s="956"/>
      <c r="R3" s="955" t="s">
        <v>141</v>
      </c>
      <c r="S3" s="956"/>
      <c r="W3" s="59"/>
      <c r="X3" s="59"/>
      <c r="AA3" s="59"/>
    </row>
    <row r="4" spans="1:48" s="1" customFormat="1" ht="21.75" customHeight="1" thickBot="1" x14ac:dyDescent="0.35">
      <c r="A4" s="935"/>
      <c r="B4" s="937"/>
      <c r="C4" s="951"/>
      <c r="D4" s="951"/>
      <c r="E4" s="1000" t="s">
        <v>40</v>
      </c>
      <c r="F4" s="1002" t="s">
        <v>41</v>
      </c>
      <c r="G4" s="942"/>
      <c r="H4" s="942"/>
      <c r="I4" s="1005" t="s">
        <v>139</v>
      </c>
      <c r="J4" s="1005" t="s">
        <v>140</v>
      </c>
      <c r="K4" s="953" t="s">
        <v>43</v>
      </c>
      <c r="L4" s="953"/>
      <c r="M4" s="1007"/>
      <c r="N4" s="1069"/>
      <c r="O4" s="1056"/>
      <c r="P4" s="949"/>
      <c r="Q4" s="949"/>
      <c r="R4" s="949"/>
      <c r="S4" s="950"/>
      <c r="W4" s="59"/>
      <c r="X4" s="59"/>
      <c r="AA4" s="59"/>
    </row>
    <row r="5" spans="1:48" s="1" customFormat="1" ht="17.25" customHeight="1" thickBot="1" x14ac:dyDescent="0.35">
      <c r="A5" s="935"/>
      <c r="B5" s="937"/>
      <c r="C5" s="951"/>
      <c r="D5" s="951"/>
      <c r="E5" s="1000"/>
      <c r="F5" s="1003"/>
      <c r="G5" s="942"/>
      <c r="H5" s="942"/>
      <c r="I5" s="1005"/>
      <c r="J5" s="1005"/>
      <c r="K5" s="1008" t="s">
        <v>44</v>
      </c>
      <c r="L5" s="1008" t="s">
        <v>45</v>
      </c>
      <c r="M5" s="1010" t="s">
        <v>46</v>
      </c>
      <c r="N5" s="1069"/>
      <c r="O5" s="1056"/>
      <c r="P5" s="336">
        <v>1</v>
      </c>
      <c r="Q5" s="242">
        <v>2</v>
      </c>
      <c r="R5" s="241">
        <v>3</v>
      </c>
      <c r="S5" s="242">
        <v>4</v>
      </c>
      <c r="W5" s="59"/>
      <c r="X5" s="59"/>
      <c r="AA5" s="59"/>
    </row>
    <row r="6" spans="1:48" s="1" customFormat="1" ht="21.75" customHeight="1" thickBot="1" x14ac:dyDescent="0.35">
      <c r="A6" s="935"/>
      <c r="B6" s="937"/>
      <c r="C6" s="951"/>
      <c r="D6" s="951"/>
      <c r="E6" s="1000"/>
      <c r="F6" s="1003"/>
      <c r="G6" s="942"/>
      <c r="H6" s="942"/>
      <c r="I6" s="1005"/>
      <c r="J6" s="1005"/>
      <c r="K6" s="1008"/>
      <c r="L6" s="1008"/>
      <c r="M6" s="1010"/>
      <c r="N6" s="1069"/>
      <c r="O6" s="1056"/>
      <c r="P6" s="949"/>
      <c r="Q6" s="949"/>
      <c r="R6" s="949"/>
      <c r="S6" s="950"/>
      <c r="W6" s="59"/>
      <c r="X6" s="59"/>
      <c r="AA6" s="59"/>
    </row>
    <row r="7" spans="1:48" s="1" customFormat="1" ht="31.95" customHeight="1" thickBot="1" x14ac:dyDescent="0.35">
      <c r="A7" s="936"/>
      <c r="B7" s="938"/>
      <c r="C7" s="952"/>
      <c r="D7" s="952"/>
      <c r="E7" s="1001"/>
      <c r="F7" s="1004"/>
      <c r="G7" s="943"/>
      <c r="H7" s="943"/>
      <c r="I7" s="1006"/>
      <c r="J7" s="1006"/>
      <c r="K7" s="1009"/>
      <c r="L7" s="1009"/>
      <c r="M7" s="1011"/>
      <c r="N7" s="1070"/>
      <c r="O7" s="1057"/>
      <c r="P7" s="11">
        <v>4</v>
      </c>
      <c r="Q7" s="12">
        <v>2</v>
      </c>
      <c r="R7" s="240">
        <v>4</v>
      </c>
      <c r="S7" s="58">
        <v>2</v>
      </c>
      <c r="W7" s="59"/>
      <c r="X7" s="59"/>
      <c r="AA7" s="59"/>
    </row>
    <row r="8" spans="1:48" s="2" customFormat="1" ht="14.1" customHeight="1" thickBot="1" x14ac:dyDescent="0.35">
      <c r="A8" s="31">
        <v>1</v>
      </c>
      <c r="B8" s="4">
        <f>A8+1</f>
        <v>2</v>
      </c>
      <c r="C8" s="35">
        <f t="shared" ref="C8:M8" si="0">B8+1</f>
        <v>3</v>
      </c>
      <c r="D8" s="35">
        <f t="shared" si="0"/>
        <v>4</v>
      </c>
      <c r="E8" s="35">
        <f t="shared" si="0"/>
        <v>5</v>
      </c>
      <c r="F8" s="9">
        <f t="shared" si="0"/>
        <v>6</v>
      </c>
      <c r="G8" s="36">
        <f t="shared" si="0"/>
        <v>7</v>
      </c>
      <c r="H8" s="36">
        <f t="shared" si="0"/>
        <v>8</v>
      </c>
      <c r="I8" s="8">
        <f>G8+1</f>
        <v>8</v>
      </c>
      <c r="J8" s="8">
        <f>H8+1</f>
        <v>9</v>
      </c>
      <c r="K8" s="35">
        <f t="shared" si="0"/>
        <v>10</v>
      </c>
      <c r="L8" s="35">
        <f t="shared" si="0"/>
        <v>11</v>
      </c>
      <c r="M8" s="35">
        <f t="shared" si="0"/>
        <v>12</v>
      </c>
      <c r="N8" s="1066">
        <f>M8+1</f>
        <v>13</v>
      </c>
      <c r="O8" s="1067"/>
      <c r="P8" s="8">
        <v>14</v>
      </c>
      <c r="Q8" s="9">
        <v>15</v>
      </c>
      <c r="R8" s="6">
        <v>16</v>
      </c>
      <c r="S8" s="5">
        <f t="shared" ref="S8" si="1">R8+1</f>
        <v>17</v>
      </c>
      <c r="W8" s="60"/>
      <c r="X8" s="60"/>
      <c r="AA8" s="60"/>
    </row>
    <row r="9" spans="1:48" s="17" customFormat="1" ht="21" customHeight="1" thickBot="1" x14ac:dyDescent="0.35">
      <c r="A9" s="968" t="s">
        <v>50</v>
      </c>
      <c r="B9" s="969"/>
      <c r="C9" s="969"/>
      <c r="D9" s="969"/>
      <c r="E9" s="969"/>
      <c r="F9" s="969"/>
      <c r="G9" s="969"/>
      <c r="H9" s="969"/>
      <c r="I9" s="969"/>
      <c r="J9" s="969"/>
      <c r="K9" s="969"/>
      <c r="L9" s="969"/>
      <c r="M9" s="969"/>
      <c r="N9" s="969"/>
      <c r="O9" s="969"/>
      <c r="P9" s="969"/>
      <c r="Q9" s="969"/>
      <c r="R9" s="969"/>
      <c r="S9" s="970"/>
      <c r="T9" s="18"/>
      <c r="U9" s="18"/>
      <c r="V9" s="18"/>
      <c r="W9" s="1077" t="s">
        <v>144</v>
      </c>
      <c r="X9" s="64"/>
      <c r="AA9" s="62"/>
    </row>
    <row r="10" spans="1:48" s="19" customFormat="1" ht="16.2" thickBot="1" x14ac:dyDescent="0.35">
      <c r="A10" s="1079" t="s">
        <v>145</v>
      </c>
      <c r="B10" s="1059"/>
      <c r="C10" s="1059"/>
      <c r="D10" s="1059"/>
      <c r="E10" s="1059"/>
      <c r="F10" s="1059"/>
      <c r="G10" s="1059"/>
      <c r="H10" s="1059"/>
      <c r="I10" s="1059"/>
      <c r="J10" s="1059"/>
      <c r="K10" s="1059"/>
      <c r="L10" s="1059"/>
      <c r="M10" s="1059"/>
      <c r="N10" s="1059"/>
      <c r="O10" s="1059"/>
      <c r="P10" s="1059"/>
      <c r="Q10" s="1059"/>
      <c r="R10" s="1059"/>
      <c r="S10" s="1060"/>
      <c r="T10" s="19" t="s">
        <v>142</v>
      </c>
      <c r="V10" s="29" t="s">
        <v>143</v>
      </c>
      <c r="W10" s="1078"/>
      <c r="X10" s="59"/>
      <c r="Y10" s="189" t="s">
        <v>88</v>
      </c>
      <c r="Z10" s="189" t="s">
        <v>89</v>
      </c>
      <c r="AA10" s="189" t="s">
        <v>90</v>
      </c>
      <c r="AB10" s="189" t="s">
        <v>91</v>
      </c>
    </row>
    <row r="11" spans="1:48" s="22" customFormat="1" x14ac:dyDescent="0.3">
      <c r="A11" s="276" t="s">
        <v>51</v>
      </c>
      <c r="B11" s="736" t="s">
        <v>206</v>
      </c>
      <c r="C11" s="72">
        <v>1</v>
      </c>
      <c r="D11" s="72"/>
      <c r="E11" s="72"/>
      <c r="F11" s="377"/>
      <c r="G11" s="278">
        <v>4</v>
      </c>
      <c r="H11" s="279">
        <f t="shared" ref="H11:H21" si="2">G11*30</f>
        <v>120</v>
      </c>
      <c r="I11" s="280">
        <v>44</v>
      </c>
      <c r="J11" s="280">
        <f>SUM(K11:M11)</f>
        <v>12</v>
      </c>
      <c r="K11" s="281">
        <v>8</v>
      </c>
      <c r="L11" s="281"/>
      <c r="M11" s="282">
        <v>4</v>
      </c>
      <c r="N11" s="284">
        <v>30</v>
      </c>
      <c r="O11" s="285">
        <f t="shared" ref="O11:O18" si="3">H11-J11-N11</f>
        <v>78</v>
      </c>
      <c r="P11" s="392">
        <v>12</v>
      </c>
      <c r="Q11" s="393"/>
      <c r="R11" s="283"/>
      <c r="S11" s="277"/>
      <c r="T11" s="367">
        <f t="shared" ref="T11:T18" si="4">I11/H11</f>
        <v>0.36666666666666664</v>
      </c>
      <c r="U11" s="21" t="str">
        <f t="shared" ref="U11:U21" si="5">IF(T11&gt;50%,T11,"")</f>
        <v/>
      </c>
      <c r="V11" s="359">
        <f t="shared" ref="V11:V21" si="6">J11/I11</f>
        <v>0.27272727272727271</v>
      </c>
      <c r="W11" s="374">
        <f t="shared" ref="W11:W21" si="7">I11*0.25</f>
        <v>11</v>
      </c>
      <c r="X11" s="358"/>
      <c r="Y11" s="189">
        <v>4</v>
      </c>
      <c r="Z11" s="189"/>
      <c r="AA11" s="189"/>
      <c r="AB11" s="189"/>
    </row>
    <row r="12" spans="1:48" s="23" customFormat="1" x14ac:dyDescent="0.3">
      <c r="A12" s="120" t="s">
        <v>52</v>
      </c>
      <c r="B12" s="737" t="s">
        <v>230</v>
      </c>
      <c r="C12" s="15"/>
      <c r="D12" s="15">
        <v>1</v>
      </c>
      <c r="E12" s="15"/>
      <c r="F12" s="378"/>
      <c r="G12" s="122">
        <v>4</v>
      </c>
      <c r="H12" s="216">
        <f t="shared" si="2"/>
        <v>120</v>
      </c>
      <c r="I12" s="123">
        <v>44</v>
      </c>
      <c r="J12" s="123">
        <f t="shared" ref="J12" si="8">SUM(K12:M12)</f>
        <v>12</v>
      </c>
      <c r="K12" s="199">
        <v>8</v>
      </c>
      <c r="L12" s="199"/>
      <c r="M12" s="200">
        <v>4</v>
      </c>
      <c r="N12" s="286"/>
      <c r="O12" s="287">
        <f t="shared" si="3"/>
        <v>108</v>
      </c>
      <c r="P12" s="337">
        <v>12</v>
      </c>
      <c r="Q12" s="338"/>
      <c r="R12" s="124"/>
      <c r="S12" s="127"/>
      <c r="T12" s="367">
        <f t="shared" si="4"/>
        <v>0.36666666666666664</v>
      </c>
      <c r="U12" s="21" t="str">
        <f t="shared" si="5"/>
        <v/>
      </c>
      <c r="V12" s="359">
        <f t="shared" si="6"/>
        <v>0.27272727272727271</v>
      </c>
      <c r="W12" s="374">
        <f t="shared" si="7"/>
        <v>11</v>
      </c>
      <c r="X12" s="358"/>
      <c r="Y12" s="189">
        <v>4</v>
      </c>
      <c r="Z12" s="189"/>
      <c r="AA12" s="189"/>
      <c r="AB12" s="189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4"/>
      <c r="AS12" s="24"/>
      <c r="AT12" s="24"/>
      <c r="AU12" s="24"/>
      <c r="AV12" s="24"/>
    </row>
    <row r="13" spans="1:48" s="22" customFormat="1" x14ac:dyDescent="0.3">
      <c r="A13" s="120" t="s">
        <v>53</v>
      </c>
      <c r="B13" s="736" t="s">
        <v>211</v>
      </c>
      <c r="C13" s="15"/>
      <c r="D13" s="15">
        <v>1</v>
      </c>
      <c r="E13" s="15"/>
      <c r="F13" s="378"/>
      <c r="G13" s="122">
        <v>3</v>
      </c>
      <c r="H13" s="216">
        <f t="shared" si="2"/>
        <v>90</v>
      </c>
      <c r="I13" s="123">
        <v>30</v>
      </c>
      <c r="J13" s="123">
        <v>8</v>
      </c>
      <c r="K13" s="199">
        <v>4</v>
      </c>
      <c r="L13" s="199"/>
      <c r="M13" s="200">
        <v>4</v>
      </c>
      <c r="N13" s="286"/>
      <c r="O13" s="287">
        <f t="shared" si="3"/>
        <v>82</v>
      </c>
      <c r="P13" s="339">
        <v>8</v>
      </c>
      <c r="Q13" s="126"/>
      <c r="R13" s="125"/>
      <c r="S13" s="121"/>
      <c r="T13" s="367">
        <f t="shared" si="4"/>
        <v>0.33333333333333331</v>
      </c>
      <c r="U13" s="21" t="str">
        <f t="shared" si="5"/>
        <v/>
      </c>
      <c r="V13" s="359">
        <f t="shared" si="6"/>
        <v>0.26666666666666666</v>
      </c>
      <c r="W13" s="374">
        <f t="shared" si="7"/>
        <v>7.5</v>
      </c>
      <c r="X13" s="358"/>
      <c r="Y13" s="189">
        <v>3</v>
      </c>
      <c r="Z13" s="189"/>
      <c r="AA13" s="189"/>
      <c r="AB13" s="189"/>
    </row>
    <row r="14" spans="1:48" s="22" customFormat="1" ht="19.2" customHeight="1" x14ac:dyDescent="0.3">
      <c r="A14" s="120" t="s">
        <v>54</v>
      </c>
      <c r="B14" s="738" t="s">
        <v>209</v>
      </c>
      <c r="C14" s="15">
        <v>2</v>
      </c>
      <c r="D14" s="15">
        <v>1</v>
      </c>
      <c r="E14" s="15"/>
      <c r="F14" s="378"/>
      <c r="G14" s="122">
        <v>4</v>
      </c>
      <c r="H14" s="216">
        <f t="shared" si="2"/>
        <v>120</v>
      </c>
      <c r="I14" s="123">
        <v>44</v>
      </c>
      <c r="J14" s="123">
        <f>SUM(K14:M14)</f>
        <v>12</v>
      </c>
      <c r="K14" s="199">
        <v>8</v>
      </c>
      <c r="L14" s="199"/>
      <c r="M14" s="200">
        <v>4</v>
      </c>
      <c r="N14" s="286">
        <v>30</v>
      </c>
      <c r="O14" s="287">
        <f t="shared" si="3"/>
        <v>78</v>
      </c>
      <c r="P14" s="394">
        <v>6</v>
      </c>
      <c r="Q14" s="16">
        <v>6</v>
      </c>
      <c r="R14" s="386"/>
      <c r="S14" s="15"/>
      <c r="T14" s="367">
        <f t="shared" si="4"/>
        <v>0.36666666666666664</v>
      </c>
      <c r="U14" s="21" t="str">
        <f t="shared" si="5"/>
        <v/>
      </c>
      <c r="V14" s="359">
        <f t="shared" si="6"/>
        <v>0.27272727272727271</v>
      </c>
      <c r="W14" s="374">
        <f t="shared" si="7"/>
        <v>11</v>
      </c>
      <c r="X14" s="358"/>
      <c r="Y14" s="189">
        <v>2</v>
      </c>
      <c r="Z14" s="189">
        <v>2</v>
      </c>
      <c r="AA14" s="189"/>
      <c r="AB14" s="189"/>
    </row>
    <row r="15" spans="1:48" s="22" customFormat="1" x14ac:dyDescent="0.3">
      <c r="A15" s="120" t="s">
        <v>55</v>
      </c>
      <c r="B15" s="739" t="s">
        <v>210</v>
      </c>
      <c r="C15" s="15">
        <v>3</v>
      </c>
      <c r="D15" s="15">
        <v>1.2</v>
      </c>
      <c r="E15" s="15"/>
      <c r="F15" s="378"/>
      <c r="G15" s="122">
        <v>4</v>
      </c>
      <c r="H15" s="216">
        <f t="shared" si="2"/>
        <v>120</v>
      </c>
      <c r="I15" s="123">
        <v>44</v>
      </c>
      <c r="J15" s="123">
        <f>SUM(K15:M15)</f>
        <v>12</v>
      </c>
      <c r="K15" s="199"/>
      <c r="L15" s="199"/>
      <c r="M15" s="200">
        <v>12</v>
      </c>
      <c r="N15" s="286">
        <v>30</v>
      </c>
      <c r="O15" s="287">
        <f t="shared" si="3"/>
        <v>78</v>
      </c>
      <c r="P15" s="394">
        <v>4</v>
      </c>
      <c r="Q15" s="16">
        <v>4</v>
      </c>
      <c r="R15" s="386">
        <v>4</v>
      </c>
      <c r="S15" s="15"/>
      <c r="T15" s="367">
        <f t="shared" si="4"/>
        <v>0.36666666666666664</v>
      </c>
      <c r="U15" s="21" t="str">
        <f t="shared" si="5"/>
        <v/>
      </c>
      <c r="V15" s="359">
        <f t="shared" si="6"/>
        <v>0.27272727272727271</v>
      </c>
      <c r="W15" s="374">
        <f t="shared" si="7"/>
        <v>11</v>
      </c>
      <c r="X15" s="358"/>
      <c r="Y15" s="189">
        <v>1</v>
      </c>
      <c r="Z15" s="189">
        <v>2</v>
      </c>
      <c r="AA15" s="189">
        <v>1</v>
      </c>
      <c r="AB15" s="189"/>
    </row>
    <row r="16" spans="1:48" s="23" customFormat="1" ht="27.6" x14ac:dyDescent="0.3">
      <c r="A16" s="120" t="s">
        <v>56</v>
      </c>
      <c r="B16" s="738" t="s">
        <v>208</v>
      </c>
      <c r="C16" s="379"/>
      <c r="D16" s="379">
        <v>2</v>
      </c>
      <c r="E16" s="379"/>
      <c r="F16" s="380"/>
      <c r="G16" s="128">
        <v>4</v>
      </c>
      <c r="H16" s="216">
        <f t="shared" si="2"/>
        <v>120</v>
      </c>
      <c r="I16" s="123">
        <v>44</v>
      </c>
      <c r="J16" s="123">
        <f>SUM(K16:M16)</f>
        <v>12</v>
      </c>
      <c r="K16" s="201">
        <v>8</v>
      </c>
      <c r="L16" s="201"/>
      <c r="M16" s="202">
        <v>4</v>
      </c>
      <c r="N16" s="288"/>
      <c r="O16" s="287">
        <f t="shared" si="3"/>
        <v>108</v>
      </c>
      <c r="P16" s="395">
        <v>2</v>
      </c>
      <c r="Q16" s="396">
        <v>10</v>
      </c>
      <c r="R16" s="384"/>
      <c r="S16" s="379"/>
      <c r="T16" s="367">
        <f t="shared" si="4"/>
        <v>0.36666666666666664</v>
      </c>
      <c r="U16" s="21" t="str">
        <f t="shared" si="5"/>
        <v/>
      </c>
      <c r="V16" s="359">
        <f t="shared" si="6"/>
        <v>0.27272727272727271</v>
      </c>
      <c r="W16" s="374">
        <f t="shared" si="7"/>
        <v>11</v>
      </c>
      <c r="X16" s="358"/>
      <c r="Y16" s="189"/>
      <c r="Z16" s="189">
        <v>4</v>
      </c>
      <c r="AA16" s="189"/>
      <c r="AB16" s="189"/>
      <c r="AC16" s="24"/>
      <c r="AD16" s="24"/>
      <c r="AE16" s="24"/>
      <c r="AF16" s="24"/>
      <c r="AG16" s="24"/>
      <c r="AH16" s="24"/>
      <c r="AI16" s="24"/>
      <c r="AJ16" s="24"/>
      <c r="AK16" s="24"/>
      <c r="AL16" s="24"/>
      <c r="AM16" s="24"/>
      <c r="AN16" s="24"/>
      <c r="AO16" s="24"/>
      <c r="AP16" s="24"/>
      <c r="AQ16" s="24"/>
      <c r="AR16" s="24"/>
      <c r="AS16" s="24"/>
      <c r="AT16" s="24"/>
      <c r="AU16" s="24"/>
      <c r="AV16" s="24"/>
    </row>
    <row r="17" spans="1:48" s="24" customFormat="1" x14ac:dyDescent="0.3">
      <c r="A17" s="120" t="s">
        <v>57</v>
      </c>
      <c r="B17" s="736" t="s">
        <v>213</v>
      </c>
      <c r="C17" s="13"/>
      <c r="D17" s="14">
        <v>2</v>
      </c>
      <c r="E17" s="13"/>
      <c r="F17" s="381"/>
      <c r="G17" s="129">
        <v>3</v>
      </c>
      <c r="H17" s="217">
        <f t="shared" ref="H17" si="9">G17*30</f>
        <v>90</v>
      </c>
      <c r="I17" s="130">
        <v>44</v>
      </c>
      <c r="J17" s="130">
        <f t="shared" ref="J17" si="10">SUM(K17:M17)</f>
        <v>8</v>
      </c>
      <c r="K17" s="199">
        <v>4</v>
      </c>
      <c r="L17" s="199"/>
      <c r="M17" s="376">
        <v>4</v>
      </c>
      <c r="N17" s="286"/>
      <c r="O17" s="287">
        <f t="shared" si="3"/>
        <v>82</v>
      </c>
      <c r="P17" s="397">
        <v>2</v>
      </c>
      <c r="Q17" s="398">
        <v>6</v>
      </c>
      <c r="R17" s="391"/>
      <c r="S17" s="13"/>
      <c r="T17" s="367">
        <f t="shared" si="4"/>
        <v>0.48888888888888887</v>
      </c>
      <c r="U17" s="21" t="str">
        <f t="shared" ref="U17" si="11">IF(T17&gt;50%,T17,"")</f>
        <v/>
      </c>
      <c r="V17" s="359">
        <f t="shared" si="6"/>
        <v>0.18181818181818182</v>
      </c>
      <c r="W17" s="374">
        <f t="shared" si="7"/>
        <v>11</v>
      </c>
      <c r="X17" s="358"/>
      <c r="Y17" s="189"/>
      <c r="Z17" s="189">
        <v>3</v>
      </c>
      <c r="AA17" s="189"/>
      <c r="AB17" s="189"/>
    </row>
    <row r="18" spans="1:48" s="22" customFormat="1" x14ac:dyDescent="0.3">
      <c r="A18" s="120" t="s">
        <v>232</v>
      </c>
      <c r="B18" s="740" t="s">
        <v>207</v>
      </c>
      <c r="C18" s="13"/>
      <c r="D18" s="14">
        <v>2</v>
      </c>
      <c r="E18" s="13"/>
      <c r="F18" s="381"/>
      <c r="G18" s="129">
        <v>3</v>
      </c>
      <c r="H18" s="217">
        <f t="shared" si="2"/>
        <v>90</v>
      </c>
      <c r="I18" s="130">
        <v>30</v>
      </c>
      <c r="J18" s="130">
        <f t="shared" ref="J18:J19" si="12">SUM(K18:M18)</f>
        <v>8</v>
      </c>
      <c r="K18" s="199">
        <v>4</v>
      </c>
      <c r="L18" s="199"/>
      <c r="M18" s="376">
        <v>4</v>
      </c>
      <c r="N18" s="286"/>
      <c r="O18" s="287">
        <f t="shared" si="3"/>
        <v>82</v>
      </c>
      <c r="P18" s="397">
        <v>2</v>
      </c>
      <c r="Q18" s="398">
        <v>6</v>
      </c>
      <c r="R18" s="391"/>
      <c r="S18" s="13"/>
      <c r="T18" s="367">
        <f t="shared" si="4"/>
        <v>0.33333333333333331</v>
      </c>
      <c r="U18" s="21" t="str">
        <f t="shared" si="5"/>
        <v/>
      </c>
      <c r="V18" s="359">
        <f t="shared" si="6"/>
        <v>0.26666666666666666</v>
      </c>
      <c r="W18" s="374">
        <f t="shared" si="7"/>
        <v>7.5</v>
      </c>
      <c r="X18" s="358"/>
      <c r="Y18" s="189"/>
      <c r="Z18" s="189">
        <v>3</v>
      </c>
      <c r="AA18" s="189"/>
      <c r="AB18" s="189"/>
    </row>
    <row r="19" spans="1:48" s="22" customFormat="1" x14ac:dyDescent="0.3">
      <c r="A19" s="120" t="s">
        <v>58</v>
      </c>
      <c r="B19" s="741" t="s">
        <v>212</v>
      </c>
      <c r="C19" s="15"/>
      <c r="D19" s="15">
        <v>3</v>
      </c>
      <c r="E19" s="15"/>
      <c r="F19" s="378"/>
      <c r="G19" s="122">
        <v>3</v>
      </c>
      <c r="H19" s="216">
        <v>90</v>
      </c>
      <c r="I19" s="123">
        <v>30</v>
      </c>
      <c r="J19" s="123">
        <f t="shared" si="12"/>
        <v>8</v>
      </c>
      <c r="K19" s="199">
        <v>4</v>
      </c>
      <c r="L19" s="199"/>
      <c r="M19" s="375">
        <v>4</v>
      </c>
      <c r="N19" s="286"/>
      <c r="O19" s="287">
        <v>82</v>
      </c>
      <c r="P19" s="394"/>
      <c r="Q19" s="16"/>
      <c r="R19" s="386">
        <v>8</v>
      </c>
      <c r="S19" s="15"/>
      <c r="T19" s="367"/>
      <c r="U19" s="21"/>
      <c r="V19" s="359">
        <f t="shared" si="6"/>
        <v>0.26666666666666666</v>
      </c>
      <c r="W19" s="374">
        <f t="shared" si="7"/>
        <v>7.5</v>
      </c>
      <c r="X19" s="358"/>
      <c r="Y19" s="189"/>
      <c r="Z19" s="189"/>
      <c r="AA19" s="189">
        <v>3</v>
      </c>
      <c r="AB19" s="189"/>
    </row>
    <row r="20" spans="1:48" s="23" customFormat="1" x14ac:dyDescent="0.3">
      <c r="A20" s="131" t="s">
        <v>59</v>
      </c>
      <c r="B20" s="809" t="s">
        <v>255</v>
      </c>
      <c r="C20" s="382"/>
      <c r="D20" s="382">
        <v>4</v>
      </c>
      <c r="E20" s="382"/>
      <c r="F20" s="383"/>
      <c r="G20" s="132">
        <v>3</v>
      </c>
      <c r="H20" s="218">
        <f t="shared" si="2"/>
        <v>90</v>
      </c>
      <c r="I20" s="119">
        <v>30</v>
      </c>
      <c r="J20" s="119">
        <f>SUM(K20:M20)</f>
        <v>8</v>
      </c>
      <c r="K20" s="203">
        <v>4</v>
      </c>
      <c r="L20" s="203"/>
      <c r="M20" s="204">
        <v>4</v>
      </c>
      <c r="N20" s="288"/>
      <c r="O20" s="287">
        <f>H20-J20-N20</f>
        <v>82</v>
      </c>
      <c r="P20" s="399"/>
      <c r="Q20" s="400"/>
      <c r="R20" s="388">
        <v>2</v>
      </c>
      <c r="S20" s="382">
        <v>6</v>
      </c>
      <c r="T20" s="367">
        <f>I20/H20</f>
        <v>0.33333333333333331</v>
      </c>
      <c r="U20" s="21" t="str">
        <f t="shared" si="5"/>
        <v/>
      </c>
      <c r="V20" s="359">
        <f t="shared" si="6"/>
        <v>0.26666666666666666</v>
      </c>
      <c r="W20" s="374">
        <f t="shared" si="7"/>
        <v>7.5</v>
      </c>
      <c r="X20" s="358"/>
      <c r="Y20" s="189"/>
      <c r="Z20" s="190"/>
      <c r="AA20" s="189"/>
      <c r="AB20" s="189">
        <v>3</v>
      </c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</row>
    <row r="21" spans="1:48" s="23" customFormat="1" ht="16.2" thickBot="1" x14ac:dyDescent="0.35">
      <c r="A21" s="131" t="s">
        <v>84</v>
      </c>
      <c r="B21" s="828" t="s">
        <v>258</v>
      </c>
      <c r="C21" s="382"/>
      <c r="D21" s="382">
        <v>4</v>
      </c>
      <c r="E21" s="382"/>
      <c r="F21" s="383"/>
      <c r="G21" s="132">
        <v>5</v>
      </c>
      <c r="H21" s="218">
        <f t="shared" si="2"/>
        <v>150</v>
      </c>
      <c r="I21" s="119">
        <v>80</v>
      </c>
      <c r="J21" s="119">
        <f>SUM(K21:M21)</f>
        <v>20</v>
      </c>
      <c r="K21" s="829">
        <v>20</v>
      </c>
      <c r="L21" s="203"/>
      <c r="M21" s="204"/>
      <c r="N21" s="289"/>
      <c r="O21" s="290">
        <f>H21-J21-N21</f>
        <v>130</v>
      </c>
      <c r="P21" s="401"/>
      <c r="Q21" s="402"/>
      <c r="R21" s="388"/>
      <c r="S21" s="826">
        <v>20</v>
      </c>
      <c r="T21" s="367">
        <f>I21/H21</f>
        <v>0.53333333333333333</v>
      </c>
      <c r="U21" s="21">
        <f t="shared" si="5"/>
        <v>0.53333333333333333</v>
      </c>
      <c r="V21" s="359">
        <f t="shared" si="6"/>
        <v>0.25</v>
      </c>
      <c r="W21" s="374">
        <f t="shared" si="7"/>
        <v>20</v>
      </c>
      <c r="X21" s="358"/>
      <c r="Y21" s="189"/>
      <c r="Z21" s="189"/>
      <c r="AA21" s="189"/>
      <c r="AB21" s="189">
        <v>5</v>
      </c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</row>
    <row r="22" spans="1:48" s="22" customFormat="1" ht="16.2" thickBot="1" x14ac:dyDescent="0.35">
      <c r="A22" s="974" t="s">
        <v>60</v>
      </c>
      <c r="B22" s="975"/>
      <c r="C22" s="243">
        <v>3</v>
      </c>
      <c r="D22" s="243">
        <v>11</v>
      </c>
      <c r="E22" s="243"/>
      <c r="F22" s="133"/>
      <c r="G22" s="134">
        <f t="shared" ref="G22:S22" si="13">SUM(G11:G21)</f>
        <v>40</v>
      </c>
      <c r="H22" s="135">
        <f t="shared" si="13"/>
        <v>1200</v>
      </c>
      <c r="I22" s="136">
        <v>416</v>
      </c>
      <c r="J22" s="136">
        <f t="shared" si="13"/>
        <v>120</v>
      </c>
      <c r="K22" s="136">
        <f t="shared" si="13"/>
        <v>72</v>
      </c>
      <c r="L22" s="136">
        <f t="shared" si="13"/>
        <v>0</v>
      </c>
      <c r="M22" s="136">
        <f t="shared" si="13"/>
        <v>48</v>
      </c>
      <c r="N22" s="135"/>
      <c r="O22" s="137">
        <f t="shared" si="13"/>
        <v>990</v>
      </c>
      <c r="P22" s="275">
        <f t="shared" si="13"/>
        <v>48</v>
      </c>
      <c r="Q22" s="138">
        <f t="shared" si="13"/>
        <v>32</v>
      </c>
      <c r="R22" s="198">
        <f t="shared" si="13"/>
        <v>14</v>
      </c>
      <c r="S22" s="136">
        <f t="shared" si="13"/>
        <v>26</v>
      </c>
      <c r="T22" s="367"/>
      <c r="V22" s="359"/>
      <c r="W22" s="374"/>
      <c r="X22" s="368"/>
      <c r="Y22" s="189"/>
      <c r="Z22" s="189"/>
      <c r="AA22" s="189"/>
      <c r="AB22" s="189"/>
    </row>
    <row r="23" spans="1:48" s="17" customFormat="1" ht="16.2" thickBot="1" x14ac:dyDescent="0.35">
      <c r="A23" s="979" t="s">
        <v>61</v>
      </c>
      <c r="B23" s="980"/>
      <c r="C23" s="980"/>
      <c r="D23" s="980"/>
      <c r="E23" s="980"/>
      <c r="F23" s="980"/>
      <c r="G23" s="980"/>
      <c r="H23" s="980"/>
      <c r="I23" s="980"/>
      <c r="J23" s="980"/>
      <c r="K23" s="980"/>
      <c r="L23" s="980"/>
      <c r="M23" s="980"/>
      <c r="N23" s="980"/>
      <c r="O23" s="980"/>
      <c r="P23" s="980"/>
      <c r="Q23" s="980"/>
      <c r="R23" s="980"/>
      <c r="S23" s="980"/>
      <c r="T23" s="367"/>
      <c r="V23" s="359"/>
      <c r="W23" s="374"/>
      <c r="X23" s="62"/>
      <c r="Y23" s="189"/>
      <c r="Z23" s="189"/>
      <c r="AA23" s="189"/>
      <c r="AB23" s="189"/>
    </row>
    <row r="24" spans="1:48" s="17" customFormat="1" ht="16.2" thickBot="1" x14ac:dyDescent="0.35">
      <c r="A24" s="988" t="s">
        <v>146</v>
      </c>
      <c r="B24" s="989"/>
      <c r="C24" s="989"/>
      <c r="D24" s="989"/>
      <c r="E24" s="989"/>
      <c r="F24" s="989"/>
      <c r="G24" s="989"/>
      <c r="H24" s="989"/>
      <c r="I24" s="989"/>
      <c r="J24" s="989"/>
      <c r="K24" s="989"/>
      <c r="L24" s="989"/>
      <c r="M24" s="989"/>
      <c r="N24" s="989"/>
      <c r="O24" s="1061"/>
      <c r="P24" s="989"/>
      <c r="Q24" s="989"/>
      <c r="R24" s="989"/>
      <c r="S24" s="1076"/>
      <c r="T24" s="367"/>
      <c r="V24" s="359"/>
      <c r="W24" s="374"/>
      <c r="X24" s="62"/>
      <c r="Y24" s="189"/>
      <c r="Z24" s="189"/>
      <c r="AA24" s="189"/>
      <c r="AB24" s="189"/>
    </row>
    <row r="25" spans="1:48" s="22" customFormat="1" x14ac:dyDescent="0.3">
      <c r="A25" s="144" t="s">
        <v>62</v>
      </c>
      <c r="B25" s="703" t="s">
        <v>214</v>
      </c>
      <c r="C25" s="154">
        <v>1</v>
      </c>
      <c r="D25" s="154"/>
      <c r="E25" s="154"/>
      <c r="F25" s="155"/>
      <c r="G25" s="179">
        <v>4</v>
      </c>
      <c r="H25" s="221">
        <f>G25*30</f>
        <v>120</v>
      </c>
      <c r="I25" s="149">
        <v>44</v>
      </c>
      <c r="J25" s="149">
        <f t="shared" ref="J25:J26" si="14">SUM(K25:M25)</f>
        <v>12</v>
      </c>
      <c r="K25" s="249">
        <v>8</v>
      </c>
      <c r="L25" s="249"/>
      <c r="M25" s="250">
        <v>4</v>
      </c>
      <c r="N25" s="790">
        <v>30</v>
      </c>
      <c r="O25" s="794">
        <f>H25-J25-N25</f>
        <v>78</v>
      </c>
      <c r="P25" s="156">
        <v>12</v>
      </c>
      <c r="Q25" s="274"/>
      <c r="R25" s="273"/>
      <c r="S25" s="360"/>
      <c r="T25" s="367">
        <f t="shared" ref="T25:T43" si="15">I25/H25</f>
        <v>0.36666666666666664</v>
      </c>
      <c r="U25" s="21" t="str">
        <f>IF(T25&gt;50%,T25,"")</f>
        <v/>
      </c>
      <c r="V25" s="359">
        <f t="shared" ref="V25:V39" si="16">J25/I25</f>
        <v>0.27272727272727271</v>
      </c>
      <c r="W25" s="374">
        <f t="shared" ref="W25:W39" si="17">I25*0.25</f>
        <v>11</v>
      </c>
      <c r="X25" s="358"/>
      <c r="Y25" s="190">
        <v>4</v>
      </c>
      <c r="Z25" s="189"/>
      <c r="AA25" s="189"/>
      <c r="AB25" s="189"/>
    </row>
    <row r="26" spans="1:48" s="22" customFormat="1" x14ac:dyDescent="0.3">
      <c r="A26" s="144" t="s">
        <v>63</v>
      </c>
      <c r="B26" s="703" t="s">
        <v>215</v>
      </c>
      <c r="C26" s="145"/>
      <c r="D26" s="145">
        <v>1</v>
      </c>
      <c r="E26" s="145"/>
      <c r="F26" s="146"/>
      <c r="G26" s="147">
        <v>4</v>
      </c>
      <c r="H26" s="220">
        <f>G26*30</f>
        <v>120</v>
      </c>
      <c r="I26" s="149">
        <v>46</v>
      </c>
      <c r="J26" s="149">
        <f t="shared" si="14"/>
        <v>12</v>
      </c>
      <c r="K26" s="206"/>
      <c r="L26" s="206"/>
      <c r="M26" s="207">
        <v>12</v>
      </c>
      <c r="N26" s="791"/>
      <c r="O26" s="795">
        <f t="shared" ref="O26:O39" si="18">H26-J26-N26</f>
        <v>108</v>
      </c>
      <c r="P26" s="152">
        <v>12</v>
      </c>
      <c r="Q26" s="153"/>
      <c r="R26" s="152"/>
      <c r="S26" s="146"/>
      <c r="T26" s="367">
        <f t="shared" si="15"/>
        <v>0.38333333333333336</v>
      </c>
      <c r="U26" s="21" t="str">
        <f>IF(T26&gt;50%,T26,"")</f>
        <v/>
      </c>
      <c r="V26" s="359">
        <f t="shared" si="16"/>
        <v>0.2608695652173913</v>
      </c>
      <c r="W26" s="374">
        <f t="shared" si="17"/>
        <v>11.5</v>
      </c>
      <c r="X26" s="358"/>
      <c r="Y26" s="189">
        <v>4</v>
      </c>
      <c r="Z26" s="189"/>
      <c r="AA26" s="189"/>
      <c r="AB26" s="189"/>
    </row>
    <row r="27" spans="1:48" s="22" customFormat="1" x14ac:dyDescent="0.3">
      <c r="A27" s="144" t="s">
        <v>64</v>
      </c>
      <c r="B27" s="702" t="s">
        <v>216</v>
      </c>
      <c r="C27" s="154"/>
      <c r="D27" s="154">
        <v>1</v>
      </c>
      <c r="E27" s="154"/>
      <c r="F27" s="155"/>
      <c r="G27" s="147">
        <v>3</v>
      </c>
      <c r="H27" s="220">
        <f>G27*30</f>
        <v>90</v>
      </c>
      <c r="I27" s="149">
        <v>30</v>
      </c>
      <c r="J27" s="149">
        <f t="shared" ref="J27" si="19">SUM(K27:M27)</f>
        <v>8</v>
      </c>
      <c r="K27" s="206">
        <v>4</v>
      </c>
      <c r="L27" s="206"/>
      <c r="M27" s="207">
        <v>4</v>
      </c>
      <c r="N27" s="791"/>
      <c r="O27" s="795">
        <f t="shared" si="18"/>
        <v>82</v>
      </c>
      <c r="P27" s="152">
        <v>8</v>
      </c>
      <c r="Q27" s="153"/>
      <c r="R27" s="156"/>
      <c r="S27" s="155"/>
      <c r="T27" s="367">
        <f t="shared" si="15"/>
        <v>0.33333333333333331</v>
      </c>
      <c r="U27" s="21" t="str">
        <f>IF(T27&gt;50%,T27,"")</f>
        <v/>
      </c>
      <c r="V27" s="359">
        <f t="shared" si="16"/>
        <v>0.26666666666666666</v>
      </c>
      <c r="W27" s="374">
        <f t="shared" si="17"/>
        <v>7.5</v>
      </c>
      <c r="X27" s="358"/>
      <c r="Y27" s="190">
        <v>3</v>
      </c>
      <c r="Z27" s="189"/>
      <c r="AA27" s="189"/>
      <c r="AB27" s="189"/>
    </row>
    <row r="28" spans="1:48" s="22" customFormat="1" x14ac:dyDescent="0.3">
      <c r="A28" s="144" t="s">
        <v>65</v>
      </c>
      <c r="B28" s="704" t="s">
        <v>204</v>
      </c>
      <c r="C28" s="158">
        <v>2</v>
      </c>
      <c r="D28" s="159">
        <v>1</v>
      </c>
      <c r="E28" s="160"/>
      <c r="F28" s="161"/>
      <c r="G28" s="162">
        <v>4</v>
      </c>
      <c r="H28" s="221">
        <f t="shared" ref="H28" si="20">G28*30</f>
        <v>120</v>
      </c>
      <c r="I28" s="149">
        <v>60</v>
      </c>
      <c r="J28" s="149">
        <f>SUM(K28:M28)</f>
        <v>16</v>
      </c>
      <c r="K28" s="208">
        <v>8</v>
      </c>
      <c r="L28" s="208"/>
      <c r="M28" s="209">
        <v>8</v>
      </c>
      <c r="N28" s="792">
        <v>30</v>
      </c>
      <c r="O28" s="795">
        <f t="shared" si="18"/>
        <v>74</v>
      </c>
      <c r="P28" s="815">
        <v>8</v>
      </c>
      <c r="Q28" s="153">
        <v>8</v>
      </c>
      <c r="R28" s="164"/>
      <c r="S28" s="161"/>
      <c r="T28" s="367">
        <f t="shared" si="15"/>
        <v>0.5</v>
      </c>
      <c r="U28" s="21" t="str">
        <f>IF(T28&gt;50%,T28,"")</f>
        <v/>
      </c>
      <c r="V28" s="359">
        <f t="shared" si="16"/>
        <v>0.26666666666666666</v>
      </c>
      <c r="W28" s="374">
        <f t="shared" si="17"/>
        <v>15</v>
      </c>
      <c r="X28" s="358"/>
      <c r="Y28" s="190">
        <v>2</v>
      </c>
      <c r="Z28" s="191">
        <v>2</v>
      </c>
      <c r="AA28" s="189"/>
      <c r="AB28" s="189"/>
    </row>
    <row r="29" spans="1:48" s="22" customFormat="1" x14ac:dyDescent="0.3">
      <c r="A29" s="144" t="s">
        <v>66</v>
      </c>
      <c r="B29" s="705" t="s">
        <v>217</v>
      </c>
      <c r="C29" s="166">
        <v>2</v>
      </c>
      <c r="D29" s="166"/>
      <c r="E29" s="166"/>
      <c r="F29" s="167"/>
      <c r="G29" s="168">
        <v>5</v>
      </c>
      <c r="H29" s="220">
        <f>G29*30</f>
        <v>150</v>
      </c>
      <c r="I29" s="149">
        <v>40</v>
      </c>
      <c r="J29" s="169">
        <f>SUM(K29:M29)</f>
        <v>16</v>
      </c>
      <c r="K29" s="210">
        <v>8</v>
      </c>
      <c r="L29" s="210"/>
      <c r="M29" s="211">
        <v>8</v>
      </c>
      <c r="N29" s="793">
        <v>30</v>
      </c>
      <c r="O29" s="795">
        <f t="shared" si="18"/>
        <v>104</v>
      </c>
      <c r="P29" s="150"/>
      <c r="Q29" s="151">
        <v>16</v>
      </c>
      <c r="R29" s="150"/>
      <c r="S29" s="167"/>
      <c r="T29" s="367">
        <f t="shared" si="15"/>
        <v>0.26666666666666666</v>
      </c>
      <c r="U29" s="21" t="str">
        <f>IF(T29&gt;50%,T29,"")</f>
        <v/>
      </c>
      <c r="V29" s="359">
        <f t="shared" si="16"/>
        <v>0.4</v>
      </c>
      <c r="W29" s="374">
        <f t="shared" si="17"/>
        <v>10</v>
      </c>
      <c r="X29" s="358"/>
      <c r="Y29" s="189"/>
      <c r="Z29" s="190">
        <v>5</v>
      </c>
      <c r="AA29" s="189"/>
      <c r="AB29" s="189"/>
    </row>
    <row r="30" spans="1:48" s="22" customFormat="1" x14ac:dyDescent="0.3">
      <c r="A30" s="144" t="s">
        <v>67</v>
      </c>
      <c r="B30" s="705" t="s">
        <v>231</v>
      </c>
      <c r="C30" s="166"/>
      <c r="D30" s="166">
        <v>2</v>
      </c>
      <c r="E30" s="166"/>
      <c r="F30" s="167"/>
      <c r="G30" s="168">
        <v>3</v>
      </c>
      <c r="H30" s="220">
        <v>90</v>
      </c>
      <c r="I30" s="149">
        <v>44</v>
      </c>
      <c r="J30" s="169">
        <f t="shared" ref="J30:J31" si="21">SUM(K30:M30)</f>
        <v>12</v>
      </c>
      <c r="K30" s="212">
        <v>8</v>
      </c>
      <c r="L30" s="212"/>
      <c r="M30" s="213">
        <v>4</v>
      </c>
      <c r="N30" s="792"/>
      <c r="O30" s="795">
        <f t="shared" si="18"/>
        <v>78</v>
      </c>
      <c r="P30" s="815"/>
      <c r="Q30" s="172">
        <v>12</v>
      </c>
      <c r="R30" s="152"/>
      <c r="S30" s="171"/>
      <c r="T30" s="367">
        <f t="shared" si="15"/>
        <v>0.48888888888888887</v>
      </c>
      <c r="U30" s="21" t="str">
        <f t="shared" ref="U30:U39" si="22">IF(T30&gt;50%,T30,"")</f>
        <v/>
      </c>
      <c r="V30" s="359">
        <f t="shared" si="16"/>
        <v>0.27272727272727271</v>
      </c>
      <c r="W30" s="374">
        <f t="shared" si="17"/>
        <v>11</v>
      </c>
      <c r="X30" s="358"/>
      <c r="Y30" s="189"/>
      <c r="Z30" s="189">
        <v>3</v>
      </c>
      <c r="AA30" s="189"/>
      <c r="AB30" s="189"/>
    </row>
    <row r="31" spans="1:48" s="22" customFormat="1" x14ac:dyDescent="0.3">
      <c r="A31" s="144" t="s">
        <v>68</v>
      </c>
      <c r="B31" s="701" t="s">
        <v>218</v>
      </c>
      <c r="C31" s="170"/>
      <c r="D31" s="166">
        <v>2</v>
      </c>
      <c r="E31" s="78"/>
      <c r="F31" s="171"/>
      <c r="G31" s="168">
        <v>3</v>
      </c>
      <c r="H31" s="220">
        <f t="shared" ref="H31:H40" si="23">G31*30</f>
        <v>90</v>
      </c>
      <c r="I31" s="149">
        <v>30</v>
      </c>
      <c r="J31" s="169">
        <f t="shared" si="21"/>
        <v>8</v>
      </c>
      <c r="K31" s="212">
        <v>4</v>
      </c>
      <c r="L31" s="212"/>
      <c r="M31" s="213">
        <v>4</v>
      </c>
      <c r="N31" s="792"/>
      <c r="O31" s="795">
        <f t="shared" si="18"/>
        <v>82</v>
      </c>
      <c r="P31" s="815"/>
      <c r="Q31" s="172">
        <v>8</v>
      </c>
      <c r="R31" s="152"/>
      <c r="S31" s="171"/>
      <c r="T31" s="367">
        <f t="shared" si="15"/>
        <v>0.33333333333333331</v>
      </c>
      <c r="U31" s="21" t="str">
        <f t="shared" si="22"/>
        <v/>
      </c>
      <c r="V31" s="359">
        <f t="shared" si="16"/>
        <v>0.26666666666666666</v>
      </c>
      <c r="W31" s="374">
        <f t="shared" si="17"/>
        <v>7.5</v>
      </c>
      <c r="X31" s="358"/>
      <c r="Y31" s="189"/>
      <c r="Z31" s="189">
        <v>3</v>
      </c>
      <c r="AA31" s="189"/>
      <c r="AB31" s="189"/>
    </row>
    <row r="32" spans="1:48" s="22" customFormat="1" x14ac:dyDescent="0.3">
      <c r="A32" s="144" t="s">
        <v>69</v>
      </c>
      <c r="B32" s="117" t="s">
        <v>219</v>
      </c>
      <c r="C32" s="170">
        <v>3</v>
      </c>
      <c r="D32" s="166"/>
      <c r="E32" s="78"/>
      <c r="F32" s="171"/>
      <c r="G32" s="168">
        <v>3</v>
      </c>
      <c r="H32" s="220">
        <f t="shared" si="23"/>
        <v>90</v>
      </c>
      <c r="I32" s="149">
        <v>44</v>
      </c>
      <c r="J32" s="169">
        <f>SUM(K32:M32)</f>
        <v>12</v>
      </c>
      <c r="K32" s="212">
        <v>8</v>
      </c>
      <c r="L32" s="212"/>
      <c r="M32" s="213">
        <v>4</v>
      </c>
      <c r="N32" s="792">
        <v>30</v>
      </c>
      <c r="O32" s="795">
        <f t="shared" si="18"/>
        <v>48</v>
      </c>
      <c r="P32" s="148"/>
      <c r="Q32" s="175"/>
      <c r="R32" s="163">
        <v>12</v>
      </c>
      <c r="S32" s="361"/>
      <c r="T32" s="367">
        <f t="shared" si="15"/>
        <v>0.48888888888888887</v>
      </c>
      <c r="U32" s="21" t="str">
        <f>IF(T32&gt;50%,T32,"")</f>
        <v/>
      </c>
      <c r="V32" s="359">
        <f t="shared" si="16"/>
        <v>0.27272727272727271</v>
      </c>
      <c r="W32" s="374">
        <f t="shared" si="17"/>
        <v>11</v>
      </c>
      <c r="X32" s="358"/>
      <c r="Y32" s="189"/>
      <c r="Z32" s="189"/>
      <c r="AA32" s="189">
        <v>3</v>
      </c>
      <c r="AB32" s="189"/>
    </row>
    <row r="33" spans="1:28" s="22" customFormat="1" ht="15" customHeight="1" x14ac:dyDescent="0.3">
      <c r="A33" s="144" t="s">
        <v>70</v>
      </c>
      <c r="B33" s="701" t="s">
        <v>220</v>
      </c>
      <c r="C33" s="78">
        <v>3</v>
      </c>
      <c r="D33" s="78"/>
      <c r="E33" s="78"/>
      <c r="F33" s="171"/>
      <c r="G33" s="168">
        <v>3</v>
      </c>
      <c r="H33" s="220">
        <f>G33*30</f>
        <v>90</v>
      </c>
      <c r="I33" s="149">
        <v>30</v>
      </c>
      <c r="J33" s="169">
        <f>SUM(K33:M33)</f>
        <v>8</v>
      </c>
      <c r="K33" s="212">
        <v>4</v>
      </c>
      <c r="L33" s="212"/>
      <c r="M33" s="213">
        <v>4</v>
      </c>
      <c r="N33" s="792">
        <v>30</v>
      </c>
      <c r="O33" s="795">
        <f t="shared" si="18"/>
        <v>52</v>
      </c>
      <c r="P33" s="148"/>
      <c r="Q33" s="175"/>
      <c r="R33" s="163">
        <v>8</v>
      </c>
      <c r="S33" s="361"/>
      <c r="T33" s="367">
        <f t="shared" si="15"/>
        <v>0.33333333333333331</v>
      </c>
      <c r="U33" s="21" t="str">
        <f>IF(T33&gt;50%,T33,"")</f>
        <v/>
      </c>
      <c r="V33" s="359">
        <f t="shared" si="16"/>
        <v>0.26666666666666666</v>
      </c>
      <c r="W33" s="374">
        <f t="shared" si="17"/>
        <v>7.5</v>
      </c>
      <c r="X33" s="358"/>
      <c r="Y33" s="189"/>
      <c r="Z33" s="189"/>
      <c r="AA33" s="189">
        <v>3</v>
      </c>
      <c r="AB33" s="189"/>
    </row>
    <row r="34" spans="1:28" s="22" customFormat="1" x14ac:dyDescent="0.3">
      <c r="A34" s="144" t="s">
        <v>86</v>
      </c>
      <c r="B34" s="701" t="s">
        <v>205</v>
      </c>
      <c r="C34" s="78">
        <v>3</v>
      </c>
      <c r="D34" s="78"/>
      <c r="E34" s="744">
        <v>3</v>
      </c>
      <c r="F34" s="745"/>
      <c r="G34" s="746">
        <v>6</v>
      </c>
      <c r="H34" s="220">
        <f>G34*30</f>
        <v>180</v>
      </c>
      <c r="I34" s="149">
        <v>90</v>
      </c>
      <c r="J34" s="169">
        <f>SUM(K34:M34)</f>
        <v>24</v>
      </c>
      <c r="K34" s="212">
        <v>12</v>
      </c>
      <c r="L34" s="212"/>
      <c r="M34" s="213">
        <v>12</v>
      </c>
      <c r="N34" s="792">
        <v>30</v>
      </c>
      <c r="O34" s="795">
        <f t="shared" si="18"/>
        <v>126</v>
      </c>
      <c r="P34" s="152"/>
      <c r="Q34" s="175"/>
      <c r="R34" s="148">
        <v>24</v>
      </c>
      <c r="S34" s="362"/>
      <c r="T34" s="367">
        <f t="shared" si="15"/>
        <v>0.5</v>
      </c>
      <c r="U34" s="21" t="str">
        <f>IF(T34&gt;50%,T34,"")</f>
        <v/>
      </c>
      <c r="V34" s="359">
        <f t="shared" si="16"/>
        <v>0.26666666666666666</v>
      </c>
      <c r="W34" s="374">
        <f t="shared" si="17"/>
        <v>22.5</v>
      </c>
      <c r="X34" s="358"/>
      <c r="Y34" s="189"/>
      <c r="Z34" s="189"/>
      <c r="AA34" s="191">
        <v>6</v>
      </c>
      <c r="AB34" s="191"/>
    </row>
    <row r="35" spans="1:28" s="22" customFormat="1" ht="27.6" x14ac:dyDescent="0.3">
      <c r="A35" s="144" t="s">
        <v>87</v>
      </c>
      <c r="B35" s="705" t="s">
        <v>221</v>
      </c>
      <c r="C35" s="78"/>
      <c r="D35" s="78">
        <v>3</v>
      </c>
      <c r="E35" s="78"/>
      <c r="F35" s="171"/>
      <c r="G35" s="168">
        <v>3</v>
      </c>
      <c r="H35" s="220">
        <f>G35*30</f>
        <v>90</v>
      </c>
      <c r="I35" s="149">
        <v>30</v>
      </c>
      <c r="J35" s="169">
        <f>SUM(K35:M35)</f>
        <v>8</v>
      </c>
      <c r="K35" s="212">
        <v>4</v>
      </c>
      <c r="L35" s="212"/>
      <c r="M35" s="213">
        <v>4</v>
      </c>
      <c r="N35" s="792"/>
      <c r="O35" s="795">
        <f t="shared" si="18"/>
        <v>82</v>
      </c>
      <c r="P35" s="152"/>
      <c r="Q35" s="175"/>
      <c r="R35" s="148">
        <v>8</v>
      </c>
      <c r="S35" s="363"/>
      <c r="T35" s="367">
        <f t="shared" si="15"/>
        <v>0.33333333333333331</v>
      </c>
      <c r="U35" s="21" t="str">
        <f>IF(T35&gt;50%,T35,"")</f>
        <v/>
      </c>
      <c r="V35" s="359">
        <f t="shared" si="16"/>
        <v>0.26666666666666666</v>
      </c>
      <c r="W35" s="374">
        <f t="shared" si="17"/>
        <v>7.5</v>
      </c>
      <c r="X35" s="358"/>
      <c r="Y35" s="189"/>
      <c r="Z35" s="189"/>
      <c r="AA35" s="22">
        <v>3</v>
      </c>
      <c r="AB35" s="191"/>
    </row>
    <row r="36" spans="1:28" s="22" customFormat="1" x14ac:dyDescent="0.3">
      <c r="A36" s="144" t="s">
        <v>92</v>
      </c>
      <c r="B36" s="705" t="s">
        <v>222</v>
      </c>
      <c r="C36" s="78"/>
      <c r="D36" s="78">
        <v>4</v>
      </c>
      <c r="E36" s="78"/>
      <c r="F36" s="171"/>
      <c r="G36" s="168">
        <v>3</v>
      </c>
      <c r="H36" s="220">
        <f>G36*30</f>
        <v>90</v>
      </c>
      <c r="I36" s="149">
        <v>30</v>
      </c>
      <c r="J36" s="169">
        <f>SUM(K36:M36)</f>
        <v>8</v>
      </c>
      <c r="K36" s="212">
        <v>4</v>
      </c>
      <c r="L36" s="212"/>
      <c r="M36" s="213">
        <v>4</v>
      </c>
      <c r="N36" s="792"/>
      <c r="O36" s="795">
        <f t="shared" si="18"/>
        <v>82</v>
      </c>
      <c r="P36" s="148"/>
      <c r="Q36" s="153"/>
      <c r="R36" s="148"/>
      <c r="S36" s="363">
        <v>8</v>
      </c>
      <c r="T36" s="367">
        <f t="shared" si="15"/>
        <v>0.33333333333333331</v>
      </c>
      <c r="U36" s="21" t="str">
        <f>IF(T36&gt;50%,T36,"")</f>
        <v/>
      </c>
      <c r="V36" s="359">
        <f t="shared" si="16"/>
        <v>0.26666666666666666</v>
      </c>
      <c r="W36" s="374">
        <f t="shared" si="17"/>
        <v>7.5</v>
      </c>
      <c r="X36" s="358"/>
      <c r="Y36" s="189"/>
      <c r="Z36" s="192"/>
      <c r="AA36" s="189"/>
      <c r="AB36" s="190">
        <v>3</v>
      </c>
    </row>
    <row r="37" spans="1:28" s="22" customFormat="1" x14ac:dyDescent="0.3">
      <c r="A37" s="144" t="s">
        <v>93</v>
      </c>
      <c r="B37" s="705" t="s">
        <v>223</v>
      </c>
      <c r="C37" s="78"/>
      <c r="D37" s="78">
        <v>4</v>
      </c>
      <c r="E37" s="78"/>
      <c r="F37" s="171"/>
      <c r="G37" s="168">
        <v>3</v>
      </c>
      <c r="H37" s="220">
        <f>G37*30</f>
        <v>90</v>
      </c>
      <c r="I37" s="149">
        <v>30</v>
      </c>
      <c r="J37" s="169">
        <f t="shared" ref="J37:J42" si="24">SUM(K37:M37)</f>
        <v>8</v>
      </c>
      <c r="K37" s="212">
        <v>4</v>
      </c>
      <c r="L37" s="212"/>
      <c r="M37" s="213">
        <v>4</v>
      </c>
      <c r="N37" s="792"/>
      <c r="O37" s="795">
        <f t="shared" si="18"/>
        <v>82</v>
      </c>
      <c r="P37" s="148"/>
      <c r="Q37" s="175"/>
      <c r="R37" s="163"/>
      <c r="S37" s="361">
        <v>8</v>
      </c>
      <c r="T37" s="367">
        <f t="shared" si="15"/>
        <v>0.33333333333333331</v>
      </c>
      <c r="U37" s="21" t="str">
        <f t="shared" si="22"/>
        <v/>
      </c>
      <c r="V37" s="359">
        <f t="shared" si="16"/>
        <v>0.26666666666666666</v>
      </c>
      <c r="W37" s="374">
        <f t="shared" si="17"/>
        <v>7.5</v>
      </c>
      <c r="X37" s="358"/>
      <c r="Y37" s="189"/>
      <c r="Z37" s="189"/>
      <c r="AA37" s="189"/>
      <c r="AB37" s="190">
        <v>3</v>
      </c>
    </row>
    <row r="38" spans="1:28" s="22" customFormat="1" x14ac:dyDescent="0.3">
      <c r="A38" s="176" t="s">
        <v>94</v>
      </c>
      <c r="B38" s="701" t="s">
        <v>224</v>
      </c>
      <c r="C38" s="78">
        <v>4</v>
      </c>
      <c r="D38" s="78"/>
      <c r="E38" s="78"/>
      <c r="F38" s="171"/>
      <c r="G38" s="168">
        <v>3</v>
      </c>
      <c r="H38" s="220">
        <f t="shared" si="23"/>
        <v>90</v>
      </c>
      <c r="I38" s="149">
        <v>30</v>
      </c>
      <c r="J38" s="169">
        <f t="shared" si="24"/>
        <v>8</v>
      </c>
      <c r="K38" s="212">
        <v>4</v>
      </c>
      <c r="L38" s="212"/>
      <c r="M38" s="213">
        <v>4</v>
      </c>
      <c r="N38" s="792">
        <v>30</v>
      </c>
      <c r="O38" s="795">
        <f t="shared" si="18"/>
        <v>52</v>
      </c>
      <c r="P38" s="148"/>
      <c r="Q38" s="175"/>
      <c r="R38" s="148"/>
      <c r="S38" s="363">
        <v>8</v>
      </c>
      <c r="T38" s="367">
        <f t="shared" si="15"/>
        <v>0.33333333333333331</v>
      </c>
      <c r="U38" s="21" t="str">
        <f t="shared" si="22"/>
        <v/>
      </c>
      <c r="V38" s="359">
        <f t="shared" si="16"/>
        <v>0.26666666666666666</v>
      </c>
      <c r="W38" s="374">
        <f t="shared" si="17"/>
        <v>7.5</v>
      </c>
      <c r="X38" s="358"/>
      <c r="Y38" s="189"/>
      <c r="Z38" s="189"/>
      <c r="AA38" s="189"/>
      <c r="AB38" s="190">
        <v>3</v>
      </c>
    </row>
    <row r="39" spans="1:28" s="22" customFormat="1" ht="16.2" thickBot="1" x14ac:dyDescent="0.35">
      <c r="A39" s="251" t="s">
        <v>95</v>
      </c>
      <c r="B39" s="706" t="s">
        <v>225</v>
      </c>
      <c r="C39" s="78">
        <v>4</v>
      </c>
      <c r="D39" s="78"/>
      <c r="E39" s="78"/>
      <c r="F39" s="171"/>
      <c r="G39" s="147">
        <v>3</v>
      </c>
      <c r="H39" s="220">
        <f t="shared" si="23"/>
        <v>90</v>
      </c>
      <c r="I39" s="149">
        <v>36</v>
      </c>
      <c r="J39" s="143">
        <f t="shared" ref="J39" si="25">SUM(K39:M39)</f>
        <v>8</v>
      </c>
      <c r="K39" s="252">
        <v>4</v>
      </c>
      <c r="L39" s="252"/>
      <c r="M39" s="253">
        <v>4</v>
      </c>
      <c r="N39" s="822">
        <v>30</v>
      </c>
      <c r="O39" s="796">
        <f t="shared" si="18"/>
        <v>52</v>
      </c>
      <c r="P39" s="821"/>
      <c r="Q39" s="344"/>
      <c r="R39" s="254"/>
      <c r="S39" s="364">
        <v>8</v>
      </c>
      <c r="T39" s="367">
        <f t="shared" si="15"/>
        <v>0.4</v>
      </c>
      <c r="U39" s="21" t="str">
        <f t="shared" si="22"/>
        <v/>
      </c>
      <c r="V39" s="359">
        <f t="shared" si="16"/>
        <v>0.22222222222222221</v>
      </c>
      <c r="W39" s="374">
        <f t="shared" si="17"/>
        <v>9</v>
      </c>
      <c r="X39" s="358"/>
      <c r="Y39" s="189"/>
      <c r="Z39" s="189"/>
      <c r="AA39" s="189"/>
      <c r="AB39" s="190">
        <v>3</v>
      </c>
    </row>
    <row r="40" spans="1:28" s="22" customFormat="1" ht="16.2" thickBot="1" x14ac:dyDescent="0.35">
      <c r="A40" s="811" t="s">
        <v>253</v>
      </c>
      <c r="B40" s="812" t="s">
        <v>254</v>
      </c>
      <c r="C40" s="257"/>
      <c r="D40" s="257"/>
      <c r="E40" s="257">
        <v>3</v>
      </c>
      <c r="F40" s="258"/>
      <c r="G40" s="808">
        <v>1</v>
      </c>
      <c r="H40" s="260">
        <f t="shared" si="23"/>
        <v>30</v>
      </c>
      <c r="I40" s="261">
        <v>0</v>
      </c>
      <c r="J40" s="261">
        <f t="shared" ref="J40" si="26">SUM(K40:M40)</f>
        <v>0</v>
      </c>
      <c r="K40" s="262"/>
      <c r="L40" s="262"/>
      <c r="M40" s="263"/>
      <c r="N40" s="296"/>
      <c r="O40" s="789">
        <f>H40-J40-N40</f>
        <v>30</v>
      </c>
      <c r="P40" s="345"/>
      <c r="Q40" s="265"/>
      <c r="R40" s="264"/>
      <c r="S40" s="365"/>
      <c r="T40" s="367">
        <f t="shared" si="15"/>
        <v>0</v>
      </c>
      <c r="V40" s="359"/>
      <c r="W40" s="374"/>
      <c r="X40" s="368"/>
      <c r="Y40" s="193"/>
      <c r="Z40" s="193"/>
      <c r="AA40" s="193">
        <v>1</v>
      </c>
      <c r="AB40" s="193"/>
    </row>
    <row r="41" spans="1:28" s="22" customFormat="1" x14ac:dyDescent="0.3">
      <c r="A41" s="255" t="s">
        <v>71</v>
      </c>
      <c r="B41" s="256" t="s">
        <v>96</v>
      </c>
      <c r="C41" s="257"/>
      <c r="D41" s="257">
        <v>4</v>
      </c>
      <c r="E41" s="257"/>
      <c r="F41" s="258"/>
      <c r="G41" s="259">
        <v>6</v>
      </c>
      <c r="H41" s="260">
        <f t="shared" ref="H41:H43" si="27">G41*30</f>
        <v>180</v>
      </c>
      <c r="I41" s="261">
        <v>0</v>
      </c>
      <c r="J41" s="261">
        <f t="shared" si="24"/>
        <v>0</v>
      </c>
      <c r="K41" s="262"/>
      <c r="L41" s="262"/>
      <c r="M41" s="263"/>
      <c r="N41" s="296"/>
      <c r="O41" s="789">
        <f>H41-J41-N41</f>
        <v>180</v>
      </c>
      <c r="P41" s="345"/>
      <c r="Q41" s="265"/>
      <c r="R41" s="264"/>
      <c r="S41" s="365"/>
      <c r="T41" s="367">
        <f t="shared" si="15"/>
        <v>0</v>
      </c>
      <c r="V41" s="359"/>
      <c r="W41" s="374"/>
      <c r="X41" s="368"/>
      <c r="Y41" s="193">
        <v>3</v>
      </c>
      <c r="Z41" s="193">
        <v>3</v>
      </c>
      <c r="AA41" s="193"/>
      <c r="AB41" s="193"/>
    </row>
    <row r="42" spans="1:28" s="22" customFormat="1" x14ac:dyDescent="0.3">
      <c r="A42" s="180" t="s">
        <v>72</v>
      </c>
      <c r="B42" s="118" t="s">
        <v>73</v>
      </c>
      <c r="C42" s="78"/>
      <c r="D42" s="78">
        <v>6</v>
      </c>
      <c r="E42" s="78"/>
      <c r="F42" s="171"/>
      <c r="G42" s="147">
        <v>6</v>
      </c>
      <c r="H42" s="220">
        <f t="shared" si="27"/>
        <v>180</v>
      </c>
      <c r="I42" s="169">
        <v>0</v>
      </c>
      <c r="J42" s="169">
        <f t="shared" si="24"/>
        <v>0</v>
      </c>
      <c r="K42" s="212"/>
      <c r="L42" s="212"/>
      <c r="M42" s="213"/>
      <c r="N42" s="294"/>
      <c r="O42" s="245">
        <f>H42-J42-N42</f>
        <v>180</v>
      </c>
      <c r="P42" s="343"/>
      <c r="Q42" s="175"/>
      <c r="R42" s="148"/>
      <c r="S42" s="363"/>
      <c r="T42" s="367">
        <f t="shared" si="15"/>
        <v>0</v>
      </c>
      <c r="V42" s="359"/>
      <c r="W42" s="374"/>
      <c r="X42" s="368"/>
      <c r="Y42" s="193"/>
      <c r="Z42" s="193"/>
      <c r="AA42" s="190">
        <v>2</v>
      </c>
      <c r="AB42" s="190">
        <v>4</v>
      </c>
    </row>
    <row r="43" spans="1:28" s="22" customFormat="1" ht="16.2" thickBot="1" x14ac:dyDescent="0.35">
      <c r="A43" s="266"/>
      <c r="B43" s="267" t="s">
        <v>85</v>
      </c>
      <c r="C43" s="268">
        <v>6</v>
      </c>
      <c r="D43" s="269"/>
      <c r="E43" s="269"/>
      <c r="F43" s="270"/>
      <c r="G43" s="177">
        <v>2</v>
      </c>
      <c r="H43" s="222">
        <f t="shared" si="27"/>
        <v>60</v>
      </c>
      <c r="I43" s="178"/>
      <c r="J43" s="178"/>
      <c r="K43" s="214"/>
      <c r="L43" s="214"/>
      <c r="M43" s="215"/>
      <c r="N43" s="297"/>
      <c r="O43" s="298">
        <f>H43-J43-N43</f>
        <v>60</v>
      </c>
      <c r="P43" s="346"/>
      <c r="Q43" s="272"/>
      <c r="R43" s="271"/>
      <c r="S43" s="366"/>
      <c r="T43" s="367">
        <f t="shared" si="15"/>
        <v>0</v>
      </c>
      <c r="V43" s="359"/>
      <c r="W43" s="374"/>
      <c r="X43" s="368"/>
      <c r="Y43" s="189"/>
      <c r="Z43" s="189"/>
      <c r="AA43" s="189"/>
      <c r="AB43" s="189">
        <v>2</v>
      </c>
    </row>
    <row r="44" spans="1:28" s="22" customFormat="1" ht="16.2" thickBot="1" x14ac:dyDescent="0.35">
      <c r="A44" s="986" t="s">
        <v>74</v>
      </c>
      <c r="B44" s="987"/>
      <c r="C44" s="762">
        <v>9</v>
      </c>
      <c r="D44" s="762">
        <v>10</v>
      </c>
      <c r="E44" s="762">
        <v>1</v>
      </c>
      <c r="F44" s="800"/>
      <c r="G44" s="801">
        <f t="shared" ref="G44:S44" si="28">SUM(G25:G43)</f>
        <v>68</v>
      </c>
      <c r="H44" s="802">
        <f t="shared" si="28"/>
        <v>2040</v>
      </c>
      <c r="I44" s="803">
        <v>676</v>
      </c>
      <c r="J44" s="803">
        <f t="shared" si="28"/>
        <v>168</v>
      </c>
      <c r="K44" s="803">
        <f t="shared" si="28"/>
        <v>84</v>
      </c>
      <c r="L44" s="803">
        <f t="shared" si="28"/>
        <v>0</v>
      </c>
      <c r="M44" s="804">
        <f t="shared" si="28"/>
        <v>84</v>
      </c>
      <c r="N44" s="803"/>
      <c r="O44" s="805">
        <f t="shared" si="28"/>
        <v>1632</v>
      </c>
      <c r="P44" s="806">
        <f t="shared" si="28"/>
        <v>40</v>
      </c>
      <c r="Q44" s="807">
        <f t="shared" si="28"/>
        <v>44</v>
      </c>
      <c r="R44" s="802">
        <f t="shared" si="28"/>
        <v>52</v>
      </c>
      <c r="S44" s="804">
        <f t="shared" si="28"/>
        <v>32</v>
      </c>
      <c r="T44" s="367"/>
      <c r="V44" s="359"/>
      <c r="W44" s="374"/>
      <c r="X44" s="368"/>
      <c r="Y44" s="189"/>
      <c r="Z44" s="189"/>
      <c r="AA44" s="189"/>
      <c r="AB44" s="189"/>
    </row>
    <row r="45" spans="1:28" s="22" customFormat="1" ht="16.2" thickBot="1" x14ac:dyDescent="0.35">
      <c r="A45" s="988" t="s">
        <v>247</v>
      </c>
      <c r="B45" s="989"/>
      <c r="C45" s="989"/>
      <c r="D45" s="989"/>
      <c r="E45" s="989"/>
      <c r="F45" s="989"/>
      <c r="G45" s="989"/>
      <c r="H45" s="989"/>
      <c r="I45" s="989"/>
      <c r="J45" s="989"/>
      <c r="K45" s="989"/>
      <c r="L45" s="989"/>
      <c r="M45" s="989"/>
      <c r="N45" s="989"/>
      <c r="O45" s="989"/>
      <c r="P45" s="989"/>
      <c r="Q45" s="989"/>
      <c r="R45" s="989"/>
      <c r="S45" s="990"/>
      <c r="T45" s="820"/>
      <c r="V45" s="359"/>
      <c r="W45" s="374"/>
      <c r="X45" s="368"/>
      <c r="Y45" s="189"/>
      <c r="Z45" s="189"/>
      <c r="AA45" s="189"/>
      <c r="AB45" s="189"/>
    </row>
    <row r="46" spans="1:28" s="20" customFormat="1" ht="15.6" customHeight="1" x14ac:dyDescent="0.3">
      <c r="A46" s="814" t="s">
        <v>249</v>
      </c>
      <c r="B46" s="1063" t="s">
        <v>248</v>
      </c>
      <c r="C46" s="154"/>
      <c r="D46" s="154">
        <v>3</v>
      </c>
      <c r="E46" s="154"/>
      <c r="F46" s="155"/>
      <c r="G46" s="179">
        <v>4</v>
      </c>
      <c r="H46" s="221">
        <f t="shared" ref="H46:H48" si="29">G46*30</f>
        <v>120</v>
      </c>
      <c r="I46" s="182">
        <v>44</v>
      </c>
      <c r="J46" s="149">
        <v>12</v>
      </c>
      <c r="K46" s="249"/>
      <c r="L46" s="249"/>
      <c r="M46" s="250"/>
      <c r="N46" s="291"/>
      <c r="O46" s="292">
        <f>H46-J46</f>
        <v>108</v>
      </c>
      <c r="P46" s="156"/>
      <c r="Q46" s="154"/>
      <c r="R46" s="154">
        <v>12</v>
      </c>
      <c r="S46" s="155"/>
      <c r="T46" s="367">
        <f>I46/H46</f>
        <v>0.36666666666666664</v>
      </c>
      <c r="U46" s="21" t="str">
        <f t="shared" ref="U46:U48" si="30">IF(T46&gt;50%,T46,"")</f>
        <v/>
      </c>
      <c r="V46" s="359">
        <f>J46/I46</f>
        <v>0.27272727272727271</v>
      </c>
      <c r="W46" s="374">
        <f>I46*0.25</f>
        <v>11</v>
      </c>
      <c r="X46" s="358"/>
      <c r="Y46" s="189"/>
      <c r="Z46" s="189"/>
      <c r="AA46" s="190">
        <v>4</v>
      </c>
      <c r="AB46" s="189"/>
    </row>
    <row r="47" spans="1:28" s="20" customFormat="1" ht="15.6" customHeight="1" x14ac:dyDescent="0.3">
      <c r="A47" s="814" t="s">
        <v>250</v>
      </c>
      <c r="B47" s="1063"/>
      <c r="C47" s="154"/>
      <c r="D47" s="154">
        <v>3</v>
      </c>
      <c r="E47" s="154"/>
      <c r="F47" s="155"/>
      <c r="G47" s="179">
        <v>4</v>
      </c>
      <c r="H47" s="221">
        <f t="shared" ref="H47" si="31">G47*30</f>
        <v>120</v>
      </c>
      <c r="I47" s="182">
        <v>44</v>
      </c>
      <c r="J47" s="169">
        <v>12</v>
      </c>
      <c r="K47" s="249"/>
      <c r="L47" s="249"/>
      <c r="M47" s="250"/>
      <c r="N47" s="777"/>
      <c r="O47" s="789">
        <f>H47-J47</f>
        <v>108</v>
      </c>
      <c r="P47" s="156"/>
      <c r="Q47" s="154"/>
      <c r="R47" s="154">
        <v>12</v>
      </c>
      <c r="S47" s="155"/>
      <c r="T47" s="367">
        <f>I47/H47</f>
        <v>0.36666666666666664</v>
      </c>
      <c r="U47" s="21" t="str">
        <f t="shared" ref="U47" si="32">IF(T47&gt;50%,T47,"")</f>
        <v/>
      </c>
      <c r="V47" s="359">
        <f>J47/I47</f>
        <v>0.27272727272727271</v>
      </c>
      <c r="W47" s="374">
        <f>I47*0.25</f>
        <v>11</v>
      </c>
      <c r="X47" s="358"/>
      <c r="Y47" s="189"/>
      <c r="Z47" s="189"/>
      <c r="AA47" s="190">
        <v>4</v>
      </c>
      <c r="AB47" s="189"/>
    </row>
    <row r="48" spans="1:28" s="20" customFormat="1" ht="16.2" thickBot="1" x14ac:dyDescent="0.35">
      <c r="A48" s="814" t="s">
        <v>251</v>
      </c>
      <c r="B48" s="1064"/>
      <c r="C48" s="140"/>
      <c r="D48" s="140">
        <v>4</v>
      </c>
      <c r="E48" s="140"/>
      <c r="F48" s="141"/>
      <c r="G48" s="142">
        <v>4</v>
      </c>
      <c r="H48" s="219">
        <f t="shared" si="29"/>
        <v>120</v>
      </c>
      <c r="I48" s="246">
        <v>44</v>
      </c>
      <c r="J48" s="169">
        <v>12</v>
      </c>
      <c r="K48" s="205"/>
      <c r="L48" s="205"/>
      <c r="M48" s="247"/>
      <c r="N48" s="299"/>
      <c r="O48" s="298">
        <f>H48-J48</f>
        <v>108</v>
      </c>
      <c r="P48" s="347"/>
      <c r="Q48" s="140"/>
      <c r="R48" s="140"/>
      <c r="S48" s="141">
        <v>12</v>
      </c>
      <c r="T48" s="367">
        <f>I48/H48</f>
        <v>0.36666666666666664</v>
      </c>
      <c r="U48" s="21" t="str">
        <f t="shared" si="30"/>
        <v/>
      </c>
      <c r="V48" s="359">
        <f>J48/I48</f>
        <v>0.27272727272727271</v>
      </c>
      <c r="W48" s="374">
        <f>I48*0.25</f>
        <v>11</v>
      </c>
      <c r="X48" s="358"/>
      <c r="Y48" s="189"/>
      <c r="Z48" s="189"/>
      <c r="AA48" s="189"/>
      <c r="AB48" s="190">
        <v>4</v>
      </c>
    </row>
    <row r="49" spans="1:30" s="20" customFormat="1" ht="16.2" thickBot="1" x14ac:dyDescent="0.35">
      <c r="A49" s="991" t="s">
        <v>252</v>
      </c>
      <c r="B49" s="992"/>
      <c r="C49" s="761"/>
      <c r="D49" s="761">
        <v>3</v>
      </c>
      <c r="E49" s="761"/>
      <c r="F49" s="410"/>
      <c r="G49" s="69">
        <f>SUM(G46:G48)</f>
        <v>12</v>
      </c>
      <c r="H49" s="69">
        <f t="shared" ref="H49:S49" si="33">SUM(H46:H48)</f>
        <v>360</v>
      </c>
      <c r="I49" s="69">
        <f t="shared" si="33"/>
        <v>132</v>
      </c>
      <c r="J49" s="69">
        <f t="shared" si="33"/>
        <v>36</v>
      </c>
      <c r="K49" s="69">
        <f t="shared" si="33"/>
        <v>0</v>
      </c>
      <c r="L49" s="69">
        <f t="shared" si="33"/>
        <v>0</v>
      </c>
      <c r="M49" s="69">
        <f t="shared" si="33"/>
        <v>0</v>
      </c>
      <c r="N49" s="69">
        <f t="shared" si="33"/>
        <v>0</v>
      </c>
      <c r="O49" s="69">
        <f t="shared" si="33"/>
        <v>324</v>
      </c>
      <c r="P49" s="69">
        <f t="shared" si="33"/>
        <v>0</v>
      </c>
      <c r="Q49" s="69">
        <f t="shared" si="33"/>
        <v>0</v>
      </c>
      <c r="R49" s="69">
        <f t="shared" si="33"/>
        <v>24</v>
      </c>
      <c r="S49" s="69">
        <f t="shared" si="33"/>
        <v>12</v>
      </c>
      <c r="T49" s="367"/>
      <c r="V49" s="359"/>
      <c r="W49" s="374"/>
      <c r="X49" s="369"/>
      <c r="Y49" s="189"/>
      <c r="Z49" s="189"/>
      <c r="AA49" s="189"/>
      <c r="AB49" s="189"/>
    </row>
    <row r="50" spans="1:30" s="20" customFormat="1" ht="37.200000000000003" customHeight="1" thickBot="1" x14ac:dyDescent="0.35">
      <c r="A50" s="1024" t="s">
        <v>79</v>
      </c>
      <c r="B50" s="1025"/>
      <c r="C50" s="183"/>
      <c r="D50" s="183"/>
      <c r="E50" s="183"/>
      <c r="F50" s="183"/>
      <c r="G50" s="184"/>
      <c r="H50" s="185">
        <f>G49/G52</f>
        <v>0.1</v>
      </c>
      <c r="I50" s="183"/>
      <c r="J50" s="183"/>
      <c r="K50" s="183"/>
      <c r="L50" s="183"/>
      <c r="M50" s="186"/>
      <c r="N50" s="183"/>
      <c r="O50" s="244"/>
      <c r="P50" s="348"/>
      <c r="Q50" s="183"/>
      <c r="R50" s="183"/>
      <c r="S50" s="187"/>
      <c r="W50" s="369"/>
      <c r="X50" s="369"/>
      <c r="Y50" s="25"/>
      <c r="Z50" s="25"/>
      <c r="AA50" s="63"/>
      <c r="AB50" s="26"/>
    </row>
    <row r="51" spans="1:30" s="22" customFormat="1" ht="16.2" thickBot="1" x14ac:dyDescent="0.35">
      <c r="A51" s="1026" t="s">
        <v>75</v>
      </c>
      <c r="B51" s="1027"/>
      <c r="C51" s="1028"/>
      <c r="D51" s="1028"/>
      <c r="E51" s="1028"/>
      <c r="F51" s="1028"/>
      <c r="G51" s="1028"/>
      <c r="H51" s="1028"/>
      <c r="I51" s="1028"/>
      <c r="J51" s="1028"/>
      <c r="K51" s="1028"/>
      <c r="L51" s="1028"/>
      <c r="M51" s="1028"/>
      <c r="N51" s="1028"/>
      <c r="O51" s="1028"/>
      <c r="P51" s="1028"/>
      <c r="Q51" s="1028"/>
      <c r="R51" s="1028"/>
      <c r="S51" s="1029"/>
      <c r="W51" s="368"/>
      <c r="X51" s="368"/>
      <c r="Y51" s="25"/>
      <c r="Z51" s="25"/>
      <c r="AA51" s="63"/>
      <c r="AB51" s="25"/>
    </row>
    <row r="52" spans="1:30" s="22" customFormat="1" ht="16.2" thickBot="1" x14ac:dyDescent="0.35">
      <c r="A52" s="79"/>
      <c r="B52" s="188"/>
      <c r="C52" s="69">
        <f t="shared" ref="C52:F52" si="34">SUM(C22,C44,C49)</f>
        <v>12</v>
      </c>
      <c r="D52" s="69">
        <f t="shared" si="34"/>
        <v>24</v>
      </c>
      <c r="E52" s="69">
        <f t="shared" si="34"/>
        <v>1</v>
      </c>
      <c r="F52" s="69">
        <f t="shared" si="34"/>
        <v>0</v>
      </c>
      <c r="G52" s="69">
        <f t="shared" ref="G52:S52" si="35">SUM(G22,G44,G49)</f>
        <v>120</v>
      </c>
      <c r="H52" s="69">
        <f t="shared" si="35"/>
        <v>3600</v>
      </c>
      <c r="I52" s="69">
        <f t="shared" si="35"/>
        <v>1224</v>
      </c>
      <c r="J52" s="69">
        <f t="shared" si="35"/>
        <v>324</v>
      </c>
      <c r="K52" s="69">
        <f t="shared" si="35"/>
        <v>156</v>
      </c>
      <c r="L52" s="69">
        <f t="shared" si="35"/>
        <v>0</v>
      </c>
      <c r="M52" s="69">
        <f t="shared" si="35"/>
        <v>132</v>
      </c>
      <c r="N52" s="69">
        <f t="shared" si="35"/>
        <v>0</v>
      </c>
      <c r="O52" s="69">
        <f t="shared" si="35"/>
        <v>2946</v>
      </c>
      <c r="P52" s="69">
        <f t="shared" si="35"/>
        <v>88</v>
      </c>
      <c r="Q52" s="69">
        <f t="shared" si="35"/>
        <v>76</v>
      </c>
      <c r="R52" s="69">
        <f t="shared" si="35"/>
        <v>90</v>
      </c>
      <c r="S52" s="69">
        <f t="shared" si="35"/>
        <v>70</v>
      </c>
      <c r="T52" s="27">
        <f t="shared" ref="T52:T56" si="36">SUM(P52:S52)</f>
        <v>324</v>
      </c>
      <c r="W52" s="368"/>
      <c r="X52" s="368"/>
      <c r="Y52" s="18"/>
      <c r="Z52" s="18"/>
      <c r="AA52" s="64"/>
      <c r="AB52" s="25"/>
    </row>
    <row r="53" spans="1:30" s="22" customFormat="1" x14ac:dyDescent="0.3">
      <c r="A53" s="726"/>
      <c r="B53" s="28"/>
      <c r="C53" s="976" t="s">
        <v>82</v>
      </c>
      <c r="D53" s="977"/>
      <c r="E53" s="977"/>
      <c r="F53" s="977"/>
      <c r="G53" s="977"/>
      <c r="H53" s="977"/>
      <c r="I53" s="977"/>
      <c r="J53" s="977"/>
      <c r="K53" s="977"/>
      <c r="L53" s="977"/>
      <c r="M53" s="977"/>
      <c r="N53" s="978"/>
      <c r="O53" s="978"/>
      <c r="P53" s="349">
        <v>2</v>
      </c>
      <c r="Q53" s="350">
        <v>3</v>
      </c>
      <c r="R53" s="80">
        <v>4</v>
      </c>
      <c r="S53" s="114">
        <v>3</v>
      </c>
      <c r="T53" s="27">
        <f t="shared" si="36"/>
        <v>12</v>
      </c>
      <c r="W53" s="368"/>
      <c r="X53" s="368"/>
      <c r="Y53" s="25"/>
      <c r="Z53" s="25"/>
      <c r="AA53" s="63"/>
      <c r="AB53" s="25"/>
    </row>
    <row r="54" spans="1:30" s="17" customFormat="1" x14ac:dyDescent="0.3">
      <c r="A54" s="20"/>
      <c r="B54" s="28"/>
      <c r="C54" s="976" t="s">
        <v>76</v>
      </c>
      <c r="D54" s="977"/>
      <c r="E54" s="977"/>
      <c r="F54" s="977"/>
      <c r="G54" s="977"/>
      <c r="H54" s="977"/>
      <c r="I54" s="977"/>
      <c r="J54" s="977"/>
      <c r="K54" s="977"/>
      <c r="L54" s="977"/>
      <c r="M54" s="977"/>
      <c r="N54" s="978"/>
      <c r="O54" s="978"/>
      <c r="P54" s="351">
        <v>7</v>
      </c>
      <c r="Q54" s="352">
        <v>7</v>
      </c>
      <c r="R54" s="80">
        <v>3</v>
      </c>
      <c r="S54" s="114">
        <v>7</v>
      </c>
      <c r="T54" s="27">
        <f t="shared" si="36"/>
        <v>24</v>
      </c>
      <c r="W54" s="62"/>
      <c r="X54" s="62"/>
      <c r="Y54" s="7"/>
      <c r="Z54" s="7"/>
      <c r="AA54" s="61"/>
      <c r="AB54" s="18"/>
    </row>
    <row r="55" spans="1:30" s="22" customFormat="1" x14ac:dyDescent="0.3">
      <c r="A55" s="20"/>
      <c r="B55" s="28"/>
      <c r="C55" s="976" t="s">
        <v>77</v>
      </c>
      <c r="D55" s="977"/>
      <c r="E55" s="977"/>
      <c r="F55" s="977"/>
      <c r="G55" s="977"/>
      <c r="H55" s="977"/>
      <c r="I55" s="977"/>
      <c r="J55" s="977"/>
      <c r="K55" s="977"/>
      <c r="L55" s="977"/>
      <c r="M55" s="977"/>
      <c r="N55" s="978"/>
      <c r="O55" s="978"/>
      <c r="P55" s="353"/>
      <c r="Q55" s="354"/>
      <c r="R55" s="71"/>
      <c r="S55" s="116"/>
      <c r="T55" s="27">
        <f t="shared" si="36"/>
        <v>0</v>
      </c>
      <c r="W55" s="368"/>
      <c r="X55" s="368"/>
      <c r="Y55" s="7"/>
      <c r="Z55" s="7"/>
      <c r="AA55" s="61"/>
      <c r="AB55" s="25"/>
    </row>
    <row r="56" spans="1:30" s="22" customFormat="1" ht="16.2" thickBot="1" x14ac:dyDescent="0.35">
      <c r="A56" s="20"/>
      <c r="B56" s="28"/>
      <c r="C56" s="1032" t="s">
        <v>78</v>
      </c>
      <c r="D56" s="1033"/>
      <c r="E56" s="1033"/>
      <c r="F56" s="1033"/>
      <c r="G56" s="1033"/>
      <c r="H56" s="1033"/>
      <c r="I56" s="1033"/>
      <c r="J56" s="1033"/>
      <c r="K56" s="1033"/>
      <c r="L56" s="1033"/>
      <c r="M56" s="1033"/>
      <c r="N56" s="1034"/>
      <c r="O56" s="1034"/>
      <c r="P56" s="355"/>
      <c r="Q56" s="356"/>
      <c r="R56" s="197">
        <v>1</v>
      </c>
      <c r="S56" s="115"/>
      <c r="T56" s="27">
        <f t="shared" si="36"/>
        <v>1</v>
      </c>
      <c r="W56" s="368"/>
      <c r="X56" s="368"/>
      <c r="Y56" s="3"/>
      <c r="Z56" s="7"/>
      <c r="AA56" s="61"/>
      <c r="AB56" s="25"/>
    </row>
    <row r="57" spans="1:30" s="22" customFormat="1" x14ac:dyDescent="0.3">
      <c r="A57" s="20"/>
      <c r="B57" s="83"/>
      <c r="C57" s="84"/>
      <c r="D57" s="84"/>
      <c r="E57" s="84"/>
      <c r="F57" s="84"/>
      <c r="G57" s="84"/>
      <c r="H57" s="84"/>
      <c r="I57" s="84"/>
      <c r="J57" s="84"/>
      <c r="K57" s="84"/>
      <c r="L57" s="84"/>
      <c r="M57" s="84"/>
      <c r="N57" s="84"/>
      <c r="O57" s="84"/>
      <c r="P57" s="85"/>
      <c r="Q57" s="85"/>
      <c r="R57" s="85"/>
      <c r="S57" s="85"/>
      <c r="T57" s="27"/>
      <c r="W57" s="368"/>
      <c r="X57" s="368"/>
      <c r="Y57" s="3"/>
      <c r="Z57" s="7"/>
      <c r="AA57" s="61"/>
      <c r="AB57" s="25"/>
    </row>
    <row r="58" spans="1:30" s="7" customFormat="1" ht="16.95" customHeight="1" x14ac:dyDescent="0.3">
      <c r="A58" s="113"/>
      <c r="B58" s="113"/>
      <c r="C58" s="113"/>
      <c r="D58" s="113"/>
      <c r="E58" s="113"/>
      <c r="F58" s="113"/>
      <c r="G58" s="113"/>
      <c r="H58" s="113"/>
      <c r="I58" s="113"/>
      <c r="J58" s="113"/>
      <c r="K58" s="113"/>
      <c r="L58" s="113"/>
      <c r="M58" s="113"/>
      <c r="N58" s="113"/>
      <c r="O58" s="113"/>
      <c r="P58" s="113"/>
      <c r="Q58" s="113"/>
      <c r="R58" s="113"/>
      <c r="S58" s="113"/>
      <c r="T58" s="2"/>
      <c r="U58" s="30"/>
      <c r="V58" s="30"/>
      <c r="W58" s="370"/>
      <c r="X58" s="370"/>
      <c r="AA58" s="61"/>
      <c r="AC58" s="50"/>
      <c r="AD58" s="50"/>
    </row>
    <row r="59" spans="1:30" s="7" customFormat="1" x14ac:dyDescent="0.3">
      <c r="A59" s="1037" t="s">
        <v>97</v>
      </c>
      <c r="B59" s="1037"/>
      <c r="C59" s="1037"/>
      <c r="D59" s="1037"/>
      <c r="E59" s="1037"/>
      <c r="F59" s="1037"/>
      <c r="G59" s="1037"/>
      <c r="H59" s="1037"/>
      <c r="I59" s="1037"/>
      <c r="J59" s="1037"/>
      <c r="K59" s="1037"/>
      <c r="L59" s="1037"/>
      <c r="M59" s="1037"/>
      <c r="N59" s="1037"/>
      <c r="O59" s="1037"/>
      <c r="P59" s="1037"/>
      <c r="Q59" s="1037"/>
      <c r="R59" s="1037"/>
      <c r="S59" s="1037"/>
      <c r="W59" s="61"/>
      <c r="X59" s="61"/>
      <c r="AA59" s="61"/>
    </row>
    <row r="60" spans="1:30" s="7" customFormat="1" x14ac:dyDescent="0.3">
      <c r="A60" s="86" t="s">
        <v>98</v>
      </c>
      <c r="B60" s="86" t="s">
        <v>99</v>
      </c>
      <c r="C60" s="10"/>
      <c r="D60" s="87" t="s">
        <v>98</v>
      </c>
      <c r="E60" s="1038" t="s">
        <v>100</v>
      </c>
      <c r="F60" s="1038"/>
      <c r="G60" s="1038"/>
      <c r="H60" s="1038"/>
      <c r="I60" s="1038"/>
      <c r="J60" s="1038"/>
      <c r="K60" s="81"/>
      <c r="L60" s="87" t="s">
        <v>98</v>
      </c>
      <c r="M60" s="1038" t="s">
        <v>101</v>
      </c>
      <c r="N60" s="1038"/>
      <c r="O60" s="1038"/>
      <c r="P60" s="1038"/>
      <c r="Q60" s="1038"/>
      <c r="R60" s="1038"/>
      <c r="S60" s="81"/>
      <c r="W60" s="61"/>
      <c r="X60" s="61"/>
      <c r="AA60" s="61"/>
    </row>
    <row r="61" spans="1:30" s="7" customFormat="1" x14ac:dyDescent="0.3">
      <c r="A61" s="233"/>
      <c r="B61" s="234"/>
      <c r="C61" s="10"/>
      <c r="D61" s="235"/>
      <c r="E61" s="1030"/>
      <c r="F61" s="1030"/>
      <c r="G61" s="1030"/>
      <c r="H61" s="1030"/>
      <c r="I61" s="1030"/>
      <c r="J61" s="1030"/>
      <c r="K61" s="82"/>
      <c r="L61" s="196"/>
      <c r="M61" s="1031"/>
      <c r="N61" s="1031"/>
      <c r="O61" s="1031"/>
      <c r="P61" s="1031"/>
      <c r="Q61" s="1031"/>
      <c r="R61" s="1031"/>
      <c r="S61" s="82"/>
      <c r="W61" s="61"/>
      <c r="X61" s="61"/>
      <c r="AA61" s="61"/>
    </row>
    <row r="62" spans="1:30" s="7" customFormat="1" x14ac:dyDescent="0.3">
      <c r="A62" s="233"/>
      <c r="B62" s="234"/>
      <c r="C62" s="10"/>
      <c r="D62" s="235"/>
      <c r="E62" s="1030"/>
      <c r="F62" s="1030"/>
      <c r="G62" s="1030"/>
      <c r="H62" s="1030"/>
      <c r="I62" s="1030"/>
      <c r="J62" s="1030"/>
      <c r="K62" s="82"/>
      <c r="L62" s="196"/>
      <c r="M62" s="1031"/>
      <c r="N62" s="1031"/>
      <c r="O62" s="1031"/>
      <c r="P62" s="1031"/>
      <c r="Q62" s="1031"/>
      <c r="R62" s="1031"/>
      <c r="S62" s="82"/>
      <c r="W62" s="61"/>
      <c r="X62" s="61"/>
      <c r="AA62" s="61"/>
    </row>
    <row r="63" spans="1:30" s="7" customFormat="1" x14ac:dyDescent="0.3">
      <c r="A63" s="233"/>
      <c r="B63" s="234"/>
      <c r="C63" s="10"/>
      <c r="D63" s="235"/>
      <c r="E63" s="1030"/>
      <c r="F63" s="1030"/>
      <c r="G63" s="1030"/>
      <c r="H63" s="1030"/>
      <c r="I63" s="1030"/>
      <c r="J63" s="1030"/>
      <c r="K63" s="82"/>
      <c r="L63" s="196"/>
      <c r="M63" s="1031"/>
      <c r="N63" s="1031"/>
      <c r="O63" s="1031"/>
      <c r="P63" s="1031"/>
      <c r="Q63" s="1031"/>
      <c r="R63" s="1031"/>
      <c r="S63" s="82"/>
      <c r="W63" s="61"/>
      <c r="X63" s="61"/>
      <c r="AA63" s="61"/>
    </row>
    <row r="64" spans="1:30" s="7" customFormat="1" x14ac:dyDescent="0.3">
      <c r="A64" s="233"/>
      <c r="B64" s="234"/>
      <c r="C64" s="10"/>
      <c r="D64" s="235"/>
      <c r="E64" s="1030"/>
      <c r="F64" s="1030"/>
      <c r="G64" s="1030"/>
      <c r="H64" s="1030"/>
      <c r="I64" s="1030"/>
      <c r="J64" s="1030"/>
      <c r="K64" s="82"/>
      <c r="L64" s="196"/>
      <c r="M64" s="1030"/>
      <c r="N64" s="1030"/>
      <c r="O64" s="1030"/>
      <c r="P64" s="1030"/>
      <c r="Q64" s="1030"/>
      <c r="R64" s="1030"/>
      <c r="S64" s="82"/>
      <c r="W64" s="61"/>
      <c r="X64" s="61"/>
      <c r="AA64" s="61"/>
    </row>
    <row r="65" spans="1:28" ht="17.25" customHeight="1" x14ac:dyDescent="0.3">
      <c r="A65" s="32"/>
      <c r="B65" s="10"/>
      <c r="C65" s="37"/>
      <c r="D65" s="37"/>
      <c r="E65" s="37"/>
      <c r="F65" s="37"/>
      <c r="G65" s="37"/>
      <c r="H65" s="37"/>
      <c r="I65" s="37"/>
      <c r="J65" s="37"/>
      <c r="K65" s="37"/>
      <c r="L65" s="50"/>
      <c r="M65" s="50"/>
      <c r="N65" s="50"/>
      <c r="O65" s="50"/>
      <c r="P65" s="37"/>
      <c r="Q65" s="37"/>
      <c r="R65" s="37"/>
      <c r="S65" s="37"/>
      <c r="T65" s="7"/>
      <c r="U65" s="7"/>
      <c r="V65" s="7"/>
      <c r="W65" s="61"/>
      <c r="X65" s="61"/>
      <c r="Y65" s="7"/>
      <c r="Z65" s="7"/>
      <c r="AB65" s="7"/>
    </row>
    <row r="66" spans="1:28" s="40" customFormat="1" ht="18" x14ac:dyDescent="0.35">
      <c r="A66" s="51"/>
      <c r="B66" s="52" t="s">
        <v>81</v>
      </c>
      <c r="C66" s="1042" t="s">
        <v>81</v>
      </c>
      <c r="D66" s="1042"/>
      <c r="E66" s="1042"/>
      <c r="F66" s="1042"/>
      <c r="G66" s="1042"/>
      <c r="H66" s="1042"/>
      <c r="I66" s="1042"/>
      <c r="J66" s="1042"/>
      <c r="K66" s="1042"/>
      <c r="L66" s="194"/>
      <c r="M66" s="754" t="s">
        <v>81</v>
      </c>
      <c r="N66" s="697"/>
      <c r="O66" s="755"/>
      <c r="P66" s="755"/>
      <c r="Q66" s="756"/>
      <c r="R66" s="756"/>
      <c r="S66" s="17"/>
      <c r="T66" s="54"/>
      <c r="U66" s="39"/>
      <c r="V66" s="39"/>
      <c r="W66" s="371"/>
      <c r="X66" s="371"/>
      <c r="Y66" s="39"/>
      <c r="AA66" s="65"/>
    </row>
    <row r="67" spans="1:28" s="73" customFormat="1" ht="18" x14ac:dyDescent="0.35">
      <c r="A67" s="51"/>
      <c r="B67" s="55" t="s">
        <v>149</v>
      </c>
      <c r="C67" s="1040" t="s">
        <v>241</v>
      </c>
      <c r="D67" s="1040"/>
      <c r="E67" s="1040"/>
      <c r="F67" s="1040"/>
      <c r="G67" s="1040"/>
      <c r="H67" s="1040"/>
      <c r="I67" s="1040"/>
      <c r="J67" s="1040"/>
      <c r="K67" s="1040"/>
      <c r="L67" s="195"/>
      <c r="M67" s="1043" t="s">
        <v>233</v>
      </c>
      <c r="N67" s="1043"/>
      <c r="O67" s="1043"/>
      <c r="P67" s="1043"/>
      <c r="Q67" s="1043"/>
      <c r="R67" s="1043"/>
      <c r="S67" s="17"/>
      <c r="T67" s="54"/>
      <c r="U67" s="54"/>
      <c r="V67" s="54"/>
      <c r="W67" s="372"/>
      <c r="X67" s="372"/>
      <c r="Y67" s="54"/>
      <c r="AA67" s="74"/>
    </row>
    <row r="68" spans="1:28" s="73" customFormat="1" ht="18" x14ac:dyDescent="0.35">
      <c r="A68" s="51"/>
      <c r="B68" s="56" t="s">
        <v>226</v>
      </c>
      <c r="C68" s="1039" t="s">
        <v>242</v>
      </c>
      <c r="D68" s="1039"/>
      <c r="E68" s="1039"/>
      <c r="F68" s="1039"/>
      <c r="G68" s="1039"/>
      <c r="H68" s="1039"/>
      <c r="I68" s="1039"/>
      <c r="J68" s="1039"/>
      <c r="K68" s="1039"/>
      <c r="L68" s="195"/>
      <c r="M68" s="757" t="s">
        <v>83</v>
      </c>
      <c r="N68" s="53"/>
      <c r="O68" s="756"/>
      <c r="P68" s="756"/>
      <c r="Q68" s="756"/>
      <c r="R68" s="756"/>
      <c r="S68" s="17"/>
      <c r="T68" s="54"/>
      <c r="U68" s="54"/>
      <c r="V68" s="54"/>
      <c r="W68" s="372"/>
      <c r="X68" s="372"/>
      <c r="Y68" s="54"/>
      <c r="AA68" s="74"/>
    </row>
    <row r="69" spans="1:28" s="73" customFormat="1" ht="18" x14ac:dyDescent="0.35">
      <c r="A69" s="51"/>
      <c r="B69" s="56" t="s">
        <v>131</v>
      </c>
      <c r="C69" s="1039"/>
      <c r="D69" s="1039"/>
      <c r="E69" s="1039"/>
      <c r="F69" s="1039"/>
      <c r="G69" s="1039"/>
      <c r="H69" s="1039"/>
      <c r="I69" s="1039"/>
      <c r="J69" s="1039"/>
      <c r="K69" s="1039"/>
      <c r="L69" s="195"/>
      <c r="M69" s="756" t="s">
        <v>234</v>
      </c>
      <c r="N69" s="756"/>
      <c r="O69" s="756"/>
      <c r="P69" s="756"/>
      <c r="Q69" s="756"/>
      <c r="R69" s="756"/>
      <c r="S69" s="17"/>
      <c r="T69" s="54"/>
      <c r="U69" s="54"/>
      <c r="V69" s="54"/>
      <c r="W69" s="372"/>
      <c r="X69" s="372"/>
      <c r="Y69" s="54"/>
      <c r="AA69" s="74"/>
    </row>
    <row r="70" spans="1:28" s="73" customFormat="1" ht="18" x14ac:dyDescent="0.35">
      <c r="A70" s="51"/>
      <c r="B70" s="10"/>
      <c r="C70" s="1040" t="s">
        <v>243</v>
      </c>
      <c r="D70" s="1040"/>
      <c r="E70" s="1040"/>
      <c r="F70" s="1040"/>
      <c r="G70" s="1040"/>
      <c r="H70" s="1040"/>
      <c r="I70" s="1040"/>
      <c r="J70" s="1040"/>
      <c r="K70" s="1040"/>
      <c r="L70" s="195"/>
      <c r="M70" s="961" t="s">
        <v>235</v>
      </c>
      <c r="N70" s="961"/>
      <c r="O70" s="961"/>
      <c r="P70" s="961"/>
      <c r="Q70" s="961"/>
      <c r="R70" s="756"/>
      <c r="S70" s="17"/>
      <c r="T70" s="54"/>
      <c r="U70" s="54"/>
      <c r="V70" s="54"/>
      <c r="W70" s="372"/>
      <c r="X70" s="372"/>
      <c r="Y70" s="54"/>
      <c r="AA70" s="74"/>
    </row>
    <row r="71" spans="1:28" s="73" customFormat="1" ht="18" x14ac:dyDescent="0.35">
      <c r="A71" s="51"/>
      <c r="B71" s="56"/>
      <c r="C71" s="1041" t="s">
        <v>133</v>
      </c>
      <c r="D71" s="1041"/>
      <c r="E71" s="1041"/>
      <c r="F71" s="1041"/>
      <c r="G71" s="1041"/>
      <c r="H71" s="1041"/>
      <c r="I71" s="1041"/>
      <c r="J71" s="1041"/>
      <c r="K71" s="1041"/>
      <c r="L71" s="43"/>
      <c r="M71" s="756"/>
      <c r="N71" s="53"/>
      <c r="O71" s="756"/>
      <c r="P71" s="756"/>
      <c r="Q71" s="756"/>
      <c r="R71" s="756"/>
      <c r="S71" s="17"/>
      <c r="T71" s="54"/>
      <c r="U71" s="54"/>
      <c r="V71" s="54"/>
      <c r="W71" s="372"/>
      <c r="X71" s="372"/>
      <c r="Y71" s="54"/>
      <c r="AA71" s="74"/>
    </row>
    <row r="72" spans="1:28" s="7" customFormat="1" ht="18" x14ac:dyDescent="0.35">
      <c r="A72" s="41"/>
      <c r="B72" s="42" t="s">
        <v>81</v>
      </c>
      <c r="C72" s="43"/>
      <c r="M72" s="754" t="s">
        <v>81</v>
      </c>
      <c r="N72" s="53"/>
      <c r="O72" s="757"/>
      <c r="P72" s="757"/>
      <c r="Q72" s="757"/>
      <c r="R72" s="757"/>
      <c r="T72" s="45"/>
      <c r="U72" s="45"/>
      <c r="V72" s="45"/>
      <c r="W72" s="66"/>
      <c r="X72" s="66"/>
      <c r="Y72" s="45"/>
      <c r="Z72" s="45"/>
      <c r="AA72" s="66"/>
    </row>
    <row r="73" spans="1:28" s="7" customFormat="1" ht="54" x14ac:dyDescent="0.35">
      <c r="A73" s="41"/>
      <c r="B73" s="707" t="s">
        <v>227</v>
      </c>
      <c r="C73" s="46"/>
      <c r="M73" s="960" t="s">
        <v>236</v>
      </c>
      <c r="N73" s="960"/>
      <c r="O73" s="960"/>
      <c r="P73" s="960"/>
      <c r="Q73" s="960"/>
      <c r="R73" s="49"/>
      <c r="T73" s="45"/>
      <c r="U73" s="45"/>
      <c r="V73" s="45"/>
      <c r="W73" s="66"/>
      <c r="X73" s="66"/>
      <c r="Y73" s="45"/>
      <c r="Z73" s="45"/>
      <c r="AA73" s="66"/>
    </row>
    <row r="74" spans="1:28" s="7" customFormat="1" ht="18" x14ac:dyDescent="0.35">
      <c r="A74" s="41"/>
      <c r="B74" s="53" t="s">
        <v>228</v>
      </c>
      <c r="C74" s="46"/>
      <c r="M74" s="756" t="s">
        <v>237</v>
      </c>
      <c r="N74" s="53"/>
      <c r="O74" s="756"/>
      <c r="P74" s="756"/>
      <c r="Q74" s="756"/>
      <c r="R74" s="49"/>
      <c r="T74" s="45"/>
      <c r="U74" s="45"/>
      <c r="V74" s="45"/>
      <c r="W74" s="66"/>
      <c r="X74" s="66"/>
      <c r="Y74" s="45"/>
      <c r="Z74" s="45"/>
      <c r="AA74" s="66"/>
    </row>
    <row r="75" spans="1:28" s="7" customFormat="1" ht="18" x14ac:dyDescent="0.35">
      <c r="A75" s="41"/>
      <c r="B75" s="49" t="s">
        <v>132</v>
      </c>
      <c r="C75" s="48"/>
      <c r="M75" s="961" t="s">
        <v>235</v>
      </c>
      <c r="N75" s="961"/>
      <c r="O75" s="961"/>
      <c r="P75" s="961"/>
      <c r="Q75" s="961"/>
      <c r="R75" s="756"/>
      <c r="T75" s="45"/>
      <c r="U75" s="45"/>
      <c r="V75" s="45"/>
      <c r="W75" s="66"/>
      <c r="X75" s="66"/>
      <c r="Y75" s="45"/>
      <c r="Z75" s="45"/>
      <c r="AA75" s="66"/>
    </row>
    <row r="76" spans="1:28" ht="18" x14ac:dyDescent="0.35">
      <c r="A76" s="41"/>
      <c r="B76" s="49"/>
      <c r="C76" s="43"/>
      <c r="O76" s="239"/>
      <c r="P76" s="239"/>
      <c r="Q76" s="239"/>
      <c r="R76" s="239"/>
      <c r="S76" s="7"/>
      <c r="T76" s="45"/>
      <c r="U76" s="45"/>
      <c r="V76" s="45"/>
      <c r="W76" s="66"/>
      <c r="X76" s="66"/>
      <c r="Y76" s="45"/>
      <c r="Z76" s="45"/>
      <c r="AA76" s="66"/>
      <c r="AB76" s="3"/>
    </row>
    <row r="77" spans="1:28" s="40" customFormat="1" ht="18" x14ac:dyDescent="0.35">
      <c r="A77" s="51"/>
      <c r="B77" s="56"/>
      <c r="C77" s="43"/>
      <c r="O77" s="53"/>
      <c r="P77" s="57"/>
      <c r="Q77" s="57"/>
      <c r="R77" s="53"/>
      <c r="S77" s="17"/>
      <c r="T77" s="54"/>
      <c r="U77" s="39"/>
      <c r="V77" s="39"/>
      <c r="W77" s="371"/>
      <c r="X77" s="371"/>
      <c r="Y77" s="39"/>
      <c r="AA77" s="65"/>
    </row>
    <row r="78" spans="1:28" x14ac:dyDescent="0.3">
      <c r="A78" s="20"/>
      <c r="B78" s="83"/>
      <c r="C78" s="84"/>
      <c r="D78" s="84"/>
      <c r="E78" s="84"/>
      <c r="F78" s="84"/>
      <c r="G78" s="84"/>
      <c r="H78" s="84"/>
      <c r="I78" s="84"/>
      <c r="J78" s="84"/>
      <c r="K78" s="84"/>
      <c r="L78" s="84"/>
      <c r="M78" s="84"/>
      <c r="N78" s="84"/>
      <c r="O78" s="84"/>
      <c r="P78" s="85"/>
      <c r="Q78" s="85"/>
      <c r="R78" s="85"/>
      <c r="S78" s="85"/>
      <c r="U78" s="7"/>
      <c r="V78" s="7"/>
      <c r="W78" s="61"/>
      <c r="X78" s="61"/>
      <c r="Y78" s="7"/>
      <c r="Z78" s="7"/>
      <c r="AB78" s="7"/>
    </row>
    <row r="79" spans="1:28" x14ac:dyDescent="0.3">
      <c r="U79" s="7"/>
      <c r="V79" s="7"/>
      <c r="W79" s="61"/>
      <c r="X79" s="61"/>
      <c r="Y79" s="7"/>
      <c r="Z79" s="7"/>
      <c r="AB79" s="7"/>
    </row>
    <row r="80" spans="1:28" x14ac:dyDescent="0.3">
      <c r="U80" s="7"/>
      <c r="V80" s="7"/>
      <c r="W80" s="61"/>
      <c r="X80" s="61"/>
      <c r="Y80" s="7"/>
      <c r="Z80" s="7"/>
      <c r="AB80" s="7"/>
    </row>
    <row r="81" spans="21:28" x14ac:dyDescent="0.3">
      <c r="U81" s="7"/>
      <c r="V81" s="7"/>
      <c r="W81" s="61"/>
      <c r="X81" s="61"/>
      <c r="Y81" s="7"/>
      <c r="Z81" s="7"/>
      <c r="AB81" s="7"/>
    </row>
    <row r="82" spans="21:28" x14ac:dyDescent="0.3">
      <c r="U82" s="7"/>
      <c r="V82" s="7"/>
      <c r="W82" s="61"/>
      <c r="X82" s="61"/>
      <c r="Y82" s="7"/>
      <c r="Z82" s="7"/>
      <c r="AB82" s="7"/>
    </row>
    <row r="83" spans="21:28" x14ac:dyDescent="0.3">
      <c r="U83" s="7"/>
      <c r="V83" s="7"/>
      <c r="W83" s="61"/>
      <c r="X83" s="61"/>
      <c r="Y83" s="7"/>
      <c r="Z83" s="7"/>
      <c r="AB83" s="7"/>
    </row>
    <row r="84" spans="21:28" x14ac:dyDescent="0.3">
      <c r="U84" s="7"/>
      <c r="V84" s="7"/>
      <c r="W84" s="61"/>
      <c r="X84" s="61"/>
      <c r="Y84" s="7"/>
      <c r="Z84" s="7"/>
      <c r="AB84" s="7"/>
    </row>
    <row r="85" spans="21:28" x14ac:dyDescent="0.3">
      <c r="U85" s="7"/>
      <c r="V85" s="7"/>
      <c r="W85" s="61"/>
      <c r="X85" s="61"/>
      <c r="Y85" s="7"/>
      <c r="Z85" s="7"/>
      <c r="AB85" s="7"/>
    </row>
    <row r="86" spans="21:28" x14ac:dyDescent="0.3">
      <c r="U86" s="7"/>
      <c r="V86" s="7"/>
      <c r="W86" s="61"/>
      <c r="X86" s="61"/>
      <c r="Y86" s="7"/>
      <c r="Z86" s="7"/>
      <c r="AB86" s="7"/>
    </row>
    <row r="87" spans="21:28" x14ac:dyDescent="0.3">
      <c r="U87" s="7"/>
      <c r="V87" s="7"/>
      <c r="W87" s="61"/>
      <c r="X87" s="61"/>
      <c r="Y87" s="7"/>
      <c r="Z87" s="7"/>
      <c r="AB87" s="7"/>
    </row>
    <row r="88" spans="21:28" x14ac:dyDescent="0.3">
      <c r="U88" s="7"/>
      <c r="V88" s="7"/>
      <c r="W88" s="61"/>
      <c r="X88" s="61"/>
      <c r="Y88" s="7"/>
      <c r="Z88" s="7"/>
      <c r="AB88" s="7"/>
    </row>
    <row r="89" spans="21:28" x14ac:dyDescent="0.3">
      <c r="U89" s="7"/>
      <c r="V89" s="7"/>
      <c r="W89" s="61"/>
      <c r="X89" s="61"/>
      <c r="Y89" s="7"/>
      <c r="Z89" s="7"/>
      <c r="AB89" s="7"/>
    </row>
    <row r="90" spans="21:28" x14ac:dyDescent="0.3">
      <c r="U90" s="7"/>
      <c r="V90" s="7"/>
      <c r="W90" s="61"/>
      <c r="X90" s="61"/>
      <c r="Y90" s="7"/>
      <c r="Z90" s="7"/>
      <c r="AB90" s="7"/>
    </row>
    <row r="91" spans="21:28" x14ac:dyDescent="0.3">
      <c r="U91" s="7"/>
      <c r="V91" s="7"/>
      <c r="W91" s="61"/>
      <c r="X91" s="61"/>
      <c r="Y91" s="7"/>
      <c r="Z91" s="7"/>
      <c r="AB91" s="7"/>
    </row>
    <row r="92" spans="21:28" x14ac:dyDescent="0.3">
      <c r="U92" s="7"/>
      <c r="V92" s="7"/>
      <c r="W92" s="61"/>
      <c r="X92" s="61"/>
      <c r="Y92" s="7"/>
      <c r="Z92" s="7"/>
      <c r="AB92" s="7"/>
    </row>
    <row r="93" spans="21:28" x14ac:dyDescent="0.3">
      <c r="U93" s="7"/>
      <c r="V93" s="7"/>
      <c r="W93" s="61"/>
      <c r="X93" s="61"/>
      <c r="Y93" s="7"/>
      <c r="Z93" s="7"/>
      <c r="AB93" s="7"/>
    </row>
    <row r="94" spans="21:28" x14ac:dyDescent="0.3">
      <c r="U94" s="7"/>
      <c r="V94" s="7"/>
      <c r="W94" s="61"/>
      <c r="X94" s="61"/>
      <c r="Y94" s="7"/>
      <c r="Z94" s="7"/>
      <c r="AB94" s="7"/>
    </row>
    <row r="95" spans="21:28" x14ac:dyDescent="0.3">
      <c r="U95" s="7"/>
      <c r="V95" s="7"/>
      <c r="W95" s="61"/>
      <c r="X95" s="61"/>
      <c r="Y95" s="7"/>
      <c r="Z95" s="7"/>
      <c r="AB95" s="7"/>
    </row>
    <row r="96" spans="21:28" x14ac:dyDescent="0.3">
      <c r="U96" s="7"/>
      <c r="V96" s="7"/>
      <c r="W96" s="61"/>
      <c r="X96" s="61"/>
      <c r="Y96" s="7"/>
      <c r="Z96" s="7"/>
      <c r="AB96" s="7"/>
    </row>
    <row r="97" spans="21:28" x14ac:dyDescent="0.3">
      <c r="U97" s="7"/>
      <c r="V97" s="7"/>
      <c r="W97" s="61"/>
      <c r="X97" s="61"/>
      <c r="Y97" s="7"/>
      <c r="Z97" s="7"/>
      <c r="AB97" s="7"/>
    </row>
    <row r="98" spans="21:28" x14ac:dyDescent="0.3">
      <c r="U98" s="7"/>
      <c r="V98" s="7"/>
      <c r="W98" s="61"/>
      <c r="X98" s="61"/>
      <c r="Y98" s="7"/>
      <c r="Z98" s="7"/>
      <c r="AB98" s="7"/>
    </row>
    <row r="99" spans="21:28" x14ac:dyDescent="0.3">
      <c r="U99" s="7"/>
      <c r="V99" s="7"/>
      <c r="W99" s="61"/>
      <c r="X99" s="61"/>
      <c r="Y99" s="7"/>
      <c r="Z99" s="7"/>
      <c r="AB99" s="7"/>
    </row>
    <row r="100" spans="21:28" x14ac:dyDescent="0.3">
      <c r="U100" s="7"/>
      <c r="V100" s="7"/>
      <c r="W100" s="61"/>
      <c r="X100" s="61"/>
      <c r="Y100" s="7"/>
      <c r="Z100" s="7"/>
      <c r="AB100" s="7"/>
    </row>
    <row r="101" spans="21:28" x14ac:dyDescent="0.3">
      <c r="U101" s="7"/>
      <c r="V101" s="7"/>
      <c r="W101" s="61"/>
      <c r="X101" s="61"/>
      <c r="Y101" s="7"/>
      <c r="Z101" s="7"/>
      <c r="AB101" s="7"/>
    </row>
    <row r="102" spans="21:28" x14ac:dyDescent="0.3">
      <c r="U102" s="7"/>
      <c r="V102" s="7"/>
      <c r="W102" s="61"/>
      <c r="X102" s="61"/>
      <c r="Y102" s="7"/>
      <c r="Z102" s="7"/>
      <c r="AB102" s="7"/>
    </row>
    <row r="103" spans="21:28" x14ac:dyDescent="0.3">
      <c r="U103" s="7"/>
      <c r="V103" s="7"/>
      <c r="W103" s="61"/>
      <c r="X103" s="61"/>
      <c r="Y103" s="7"/>
      <c r="Z103" s="7"/>
      <c r="AB103" s="7"/>
    </row>
    <row r="104" spans="21:28" x14ac:dyDescent="0.3">
      <c r="U104" s="7"/>
      <c r="V104" s="7"/>
      <c r="W104" s="61"/>
      <c r="X104" s="61"/>
      <c r="Y104" s="7"/>
      <c r="Z104" s="7"/>
      <c r="AB104" s="7"/>
    </row>
    <row r="105" spans="21:28" x14ac:dyDescent="0.3">
      <c r="U105" s="7"/>
      <c r="V105" s="7"/>
      <c r="W105" s="61"/>
      <c r="X105" s="61"/>
      <c r="Y105" s="7"/>
      <c r="Z105" s="7"/>
      <c r="AB105" s="7"/>
    </row>
    <row r="106" spans="21:28" x14ac:dyDescent="0.3">
      <c r="U106" s="7"/>
      <c r="V106" s="7"/>
      <c r="W106" s="61"/>
      <c r="X106" s="61"/>
      <c r="Y106" s="7"/>
      <c r="Z106" s="7"/>
      <c r="AB106" s="7"/>
    </row>
    <row r="107" spans="21:28" x14ac:dyDescent="0.3">
      <c r="U107" s="7"/>
      <c r="V107" s="7"/>
      <c r="W107" s="61"/>
      <c r="X107" s="61"/>
      <c r="Y107" s="7"/>
      <c r="Z107" s="7"/>
      <c r="AB107" s="7"/>
    </row>
    <row r="108" spans="21:28" x14ac:dyDescent="0.3">
      <c r="U108" s="7"/>
      <c r="V108" s="7"/>
      <c r="W108" s="61"/>
      <c r="X108" s="61"/>
      <c r="Y108" s="7"/>
      <c r="Z108" s="7"/>
      <c r="AB108" s="7"/>
    </row>
    <row r="109" spans="21:28" x14ac:dyDescent="0.3">
      <c r="U109" s="7"/>
      <c r="V109" s="7"/>
      <c r="W109" s="61"/>
      <c r="X109" s="61"/>
      <c r="Y109" s="7"/>
      <c r="Z109" s="7"/>
      <c r="AB109" s="7"/>
    </row>
    <row r="110" spans="21:28" x14ac:dyDescent="0.3">
      <c r="U110" s="7"/>
      <c r="V110" s="7"/>
      <c r="W110" s="61"/>
      <c r="X110" s="61"/>
      <c r="Y110" s="7"/>
      <c r="Z110" s="7"/>
      <c r="AB110" s="7"/>
    </row>
    <row r="111" spans="21:28" x14ac:dyDescent="0.3">
      <c r="U111" s="7"/>
      <c r="V111" s="7"/>
      <c r="W111" s="61"/>
      <c r="X111" s="61"/>
      <c r="Y111" s="7"/>
      <c r="Z111" s="7"/>
      <c r="AB111" s="7"/>
    </row>
    <row r="112" spans="21:28" x14ac:dyDescent="0.3">
      <c r="U112" s="7"/>
      <c r="V112" s="7"/>
      <c r="W112" s="61"/>
      <c r="X112" s="61"/>
      <c r="Y112" s="7"/>
      <c r="Z112" s="7"/>
      <c r="AB112" s="7"/>
    </row>
    <row r="113" spans="21:28" x14ac:dyDescent="0.3">
      <c r="U113" s="7"/>
      <c r="V113" s="7"/>
      <c r="W113" s="61"/>
      <c r="X113" s="61"/>
      <c r="Y113" s="7"/>
      <c r="Z113" s="7"/>
      <c r="AB113" s="7"/>
    </row>
    <row r="114" spans="21:28" x14ac:dyDescent="0.3">
      <c r="U114" s="7"/>
      <c r="V114" s="7"/>
      <c r="W114" s="61"/>
      <c r="X114" s="61"/>
      <c r="Y114" s="7"/>
      <c r="Z114" s="7"/>
      <c r="AB114" s="7"/>
    </row>
    <row r="115" spans="21:28" x14ac:dyDescent="0.3">
      <c r="U115" s="7"/>
      <c r="V115" s="7"/>
      <c r="W115" s="61"/>
      <c r="X115" s="61"/>
      <c r="Y115" s="7"/>
      <c r="Z115" s="7"/>
      <c r="AB115" s="7"/>
    </row>
  </sheetData>
  <mergeCells count="63">
    <mergeCell ref="A23:S23"/>
    <mergeCell ref="E64:J64"/>
    <mergeCell ref="W9:W10"/>
    <mergeCell ref="A1:S1"/>
    <mergeCell ref="P2:S2"/>
    <mergeCell ref="P4:S4"/>
    <mergeCell ref="P6:S6"/>
    <mergeCell ref="N8:O8"/>
    <mergeCell ref="A9:S9"/>
    <mergeCell ref="A10:S10"/>
    <mergeCell ref="M64:R64"/>
    <mergeCell ref="E61:J61"/>
    <mergeCell ref="E62:J62"/>
    <mergeCell ref="E63:J63"/>
    <mergeCell ref="M61:R61"/>
    <mergeCell ref="M62:R62"/>
    <mergeCell ref="M63:R63"/>
    <mergeCell ref="C54:O54"/>
    <mergeCell ref="C55:O55"/>
    <mergeCell ref="C56:O56"/>
    <mergeCell ref="E60:J60"/>
    <mergeCell ref="A59:S59"/>
    <mergeCell ref="M60:R60"/>
    <mergeCell ref="A49:B49"/>
    <mergeCell ref="A50:B50"/>
    <mergeCell ref="C53:O53"/>
    <mergeCell ref="A51:S51"/>
    <mergeCell ref="A44:B44"/>
    <mergeCell ref="B46:B48"/>
    <mergeCell ref="A24:S24"/>
    <mergeCell ref="A45:S45"/>
    <mergeCell ref="A22:B22"/>
    <mergeCell ref="R3:S3"/>
    <mergeCell ref="E4:E7"/>
    <mergeCell ref="F4:F7"/>
    <mergeCell ref="J4:J7"/>
    <mergeCell ref="K4:M4"/>
    <mergeCell ref="K5:K7"/>
    <mergeCell ref="L5:L7"/>
    <mergeCell ref="M5:M7"/>
    <mergeCell ref="H3:H7"/>
    <mergeCell ref="J3:M3"/>
    <mergeCell ref="N3:N7"/>
    <mergeCell ref="O3:O7"/>
    <mergeCell ref="P3:Q3"/>
    <mergeCell ref="I4:I7"/>
    <mergeCell ref="A2:A7"/>
    <mergeCell ref="B2:B7"/>
    <mergeCell ref="C2:F2"/>
    <mergeCell ref="G2:G7"/>
    <mergeCell ref="H2:O2"/>
    <mergeCell ref="C3:C7"/>
    <mergeCell ref="D3:D7"/>
    <mergeCell ref="E3:F3"/>
    <mergeCell ref="C71:K71"/>
    <mergeCell ref="M73:Q73"/>
    <mergeCell ref="M75:Q75"/>
    <mergeCell ref="C66:K66"/>
    <mergeCell ref="C67:K67"/>
    <mergeCell ref="M67:R67"/>
    <mergeCell ref="C68:K69"/>
    <mergeCell ref="C70:K70"/>
    <mergeCell ref="M70:Q70"/>
  </mergeCells>
  <pageMargins left="0.7" right="0.7" top="0.75" bottom="0.75" header="0.3" footer="0.3"/>
  <pageSetup paperSize="9" scale="4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6</vt:i4>
      </vt:variant>
      <vt:variant>
        <vt:lpstr>Іменовані діапазони</vt:lpstr>
      </vt:variant>
      <vt:variant>
        <vt:i4>4</vt:i4>
      </vt:variant>
    </vt:vector>
  </HeadingPairs>
  <TitlesOfParts>
    <vt:vector size="10" baseType="lpstr">
      <vt:lpstr>Графік 9 кл</vt:lpstr>
      <vt:lpstr>НП 9 кл</vt:lpstr>
      <vt:lpstr>Графік ОП дфн</vt:lpstr>
      <vt:lpstr> НП дфн</vt:lpstr>
      <vt:lpstr>Графік ОП зфн</vt:lpstr>
      <vt:lpstr>НП зфн</vt:lpstr>
      <vt:lpstr>' НП дфн'!Область_друку</vt:lpstr>
      <vt:lpstr>'Графік ОП дфн'!Область_друку</vt:lpstr>
      <vt:lpstr>'НП 9 кл'!Область_друку</vt:lpstr>
      <vt:lpstr>'НП зфн'!Область_друку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2023-02-10T13:45:06Z</cp:lastPrinted>
  <dcterms:created xsi:type="dcterms:W3CDTF">2023-02-03T09:14:54Z</dcterms:created>
  <dcterms:modified xsi:type="dcterms:W3CDTF">2026-07-03T10:30:11Z</dcterms:modified>
</cp:coreProperties>
</file>