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 activeTab="1"/>
  </bookViews>
  <sheets>
    <sheet name="Графік ОП дфн" sheetId="3" r:id="rId1"/>
    <sheet name=" НП дфн" sheetId="2" r:id="rId2"/>
  </sheets>
  <definedNames>
    <definedName name="_xlnm.Print_Area" localSheetId="1">' НП дфн'!$A$1:$X$75</definedName>
    <definedName name="_xlnm.Print_Area" localSheetId="0">'Графік ОП дфн'!$A$1:$BI$34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V50" i="2"/>
  <c r="W50" i="2"/>
  <c r="X50" i="2"/>
  <c r="U50" i="2"/>
  <c r="H40" i="2" l="1"/>
  <c r="N40" i="2" s="1"/>
  <c r="C52" i="2"/>
  <c r="D52" i="2"/>
  <c r="E52" i="2"/>
  <c r="F52" i="2"/>
  <c r="M52" i="2"/>
  <c r="H47" i="2"/>
  <c r="N47" i="2" s="1"/>
  <c r="S47" i="2" l="1"/>
  <c r="T47" i="2" s="1"/>
  <c r="I26" i="2" l="1"/>
  <c r="I28" i="2"/>
  <c r="I27" i="2"/>
  <c r="I29" i="2"/>
  <c r="I30" i="2"/>
  <c r="N30" i="2" s="1"/>
  <c r="I31" i="2"/>
  <c r="I32" i="2"/>
  <c r="I33" i="2"/>
  <c r="I34" i="2"/>
  <c r="I35" i="2"/>
  <c r="I36" i="2"/>
  <c r="I37" i="2"/>
  <c r="I38" i="2"/>
  <c r="I39" i="2"/>
  <c r="S30" i="2" l="1"/>
  <c r="I14" i="2" l="1"/>
  <c r="H14" i="2"/>
  <c r="N14" i="2" s="1"/>
  <c r="H18" i="2"/>
  <c r="I18" i="2"/>
  <c r="I13" i="2"/>
  <c r="H13" i="2"/>
  <c r="S14" i="2" l="1"/>
  <c r="T14" i="2" s="1"/>
  <c r="N18" i="2"/>
  <c r="N13" i="2"/>
  <c r="S18" i="2"/>
  <c r="T18" i="2" s="1"/>
  <c r="S13" i="2"/>
  <c r="T13" i="2" s="1"/>
  <c r="BH29" i="3" l="1"/>
  <c r="BG29" i="3"/>
  <c r="BF29" i="3"/>
  <c r="BE29" i="3"/>
  <c r="BD29" i="3"/>
  <c r="BC29" i="3"/>
  <c r="BI28" i="3"/>
  <c r="BI27" i="3"/>
  <c r="BI29" i="3" l="1"/>
  <c r="S56" i="2"/>
  <c r="S55" i="2"/>
  <c r="S54" i="2"/>
  <c r="S53" i="2"/>
  <c r="H48" i="2"/>
  <c r="S48" i="2" s="1"/>
  <c r="T48" i="2" s="1"/>
  <c r="H46" i="2"/>
  <c r="N46" i="2" s="1"/>
  <c r="R49" i="2"/>
  <c r="Q49" i="2"/>
  <c r="P49" i="2"/>
  <c r="O49" i="2"/>
  <c r="I49" i="2"/>
  <c r="G49" i="2"/>
  <c r="R44" i="2"/>
  <c r="Q44" i="2"/>
  <c r="P44" i="2"/>
  <c r="O44" i="2"/>
  <c r="L44" i="2"/>
  <c r="K44" i="2"/>
  <c r="K52" i="2" s="1"/>
  <c r="J44" i="2"/>
  <c r="J52" i="2" s="1"/>
  <c r="G44" i="2"/>
  <c r="H43" i="2"/>
  <c r="N43" i="2" s="1"/>
  <c r="H42" i="2"/>
  <c r="H41" i="2"/>
  <c r="H39" i="2"/>
  <c r="N39" i="2" s="1"/>
  <c r="H38" i="2"/>
  <c r="N38" i="2" s="1"/>
  <c r="H37" i="2"/>
  <c r="N37" i="2" s="1"/>
  <c r="H36" i="2"/>
  <c r="N36" i="2" s="1"/>
  <c r="H35" i="2"/>
  <c r="N35" i="2" s="1"/>
  <c r="H34" i="2"/>
  <c r="N34" i="2" s="1"/>
  <c r="H33" i="2"/>
  <c r="N33" i="2" s="1"/>
  <c r="H32" i="2"/>
  <c r="N32" i="2" s="1"/>
  <c r="H31" i="2"/>
  <c r="N31" i="2" s="1"/>
  <c r="H29" i="2"/>
  <c r="N29" i="2" s="1"/>
  <c r="H27" i="2"/>
  <c r="N27" i="2" s="1"/>
  <c r="H28" i="2"/>
  <c r="N28" i="2" s="1"/>
  <c r="H26" i="2"/>
  <c r="N26" i="2" s="1"/>
  <c r="I25" i="2"/>
  <c r="H25" i="2"/>
  <c r="R22" i="2"/>
  <c r="Q22" i="2"/>
  <c r="P22" i="2"/>
  <c r="O22" i="2"/>
  <c r="L22" i="2"/>
  <c r="K22" i="2"/>
  <c r="J22" i="2"/>
  <c r="I21" i="2"/>
  <c r="H21" i="2"/>
  <c r="I20" i="2"/>
  <c r="H20" i="2"/>
  <c r="I17" i="2"/>
  <c r="H17" i="2"/>
  <c r="I16" i="2"/>
  <c r="H16" i="2"/>
  <c r="I15" i="2"/>
  <c r="H15" i="2"/>
  <c r="I19" i="2"/>
  <c r="H19" i="2"/>
  <c r="I12" i="2"/>
  <c r="H12" i="2"/>
  <c r="I11" i="2"/>
  <c r="H11" i="2"/>
  <c r="Q52" i="2" l="1"/>
  <c r="N25" i="2"/>
  <c r="G52" i="2"/>
  <c r="H50" i="2" s="1"/>
  <c r="P52" i="2"/>
  <c r="O52" i="2"/>
  <c r="R52" i="2"/>
  <c r="L52" i="2"/>
  <c r="S26" i="2"/>
  <c r="T26" i="2" s="1"/>
  <c r="S31" i="2"/>
  <c r="T31" i="2" s="1"/>
  <c r="S35" i="2"/>
  <c r="T35" i="2" s="1"/>
  <c r="S39" i="2"/>
  <c r="T39" i="2" s="1"/>
  <c r="S28" i="2"/>
  <c r="T28" i="2" s="1"/>
  <c r="S36" i="2"/>
  <c r="T36" i="2" s="1"/>
  <c r="S33" i="2"/>
  <c r="T33" i="2" s="1"/>
  <c r="S27" i="2"/>
  <c r="T27" i="2" s="1"/>
  <c r="S25" i="2"/>
  <c r="T25" i="2" s="1"/>
  <c r="S29" i="2"/>
  <c r="T29" i="2" s="1"/>
  <c r="S34" i="2"/>
  <c r="T34" i="2" s="1"/>
  <c r="S38" i="2"/>
  <c r="T38" i="2" s="1"/>
  <c r="S32" i="2"/>
  <c r="T32" i="2" s="1"/>
  <c r="S37" i="2"/>
  <c r="T37" i="2" s="1"/>
  <c r="N17" i="2"/>
  <c r="N19" i="2"/>
  <c r="N42" i="2"/>
  <c r="N11" i="2"/>
  <c r="N15" i="2"/>
  <c r="N21" i="2"/>
  <c r="N41" i="2"/>
  <c r="N12" i="2"/>
  <c r="N16" i="2"/>
  <c r="N20" i="2"/>
  <c r="S20" i="2"/>
  <c r="T20" i="2" s="1"/>
  <c r="S21" i="2"/>
  <c r="T21" i="2" s="1"/>
  <c r="S15" i="2"/>
  <c r="T15" i="2" s="1"/>
  <c r="S19" i="2"/>
  <c r="T19" i="2" s="1"/>
  <c r="S16" i="2"/>
  <c r="T16" i="2" s="1"/>
  <c r="I44" i="2"/>
  <c r="S17" i="2"/>
  <c r="T17" i="2" s="1"/>
  <c r="H22" i="2"/>
  <c r="I22" i="2"/>
  <c r="I52" i="2" s="1"/>
  <c r="S12" i="2"/>
  <c r="T12" i="2" s="1"/>
  <c r="H44" i="2"/>
  <c r="H49" i="2"/>
  <c r="S46" i="2"/>
  <c r="T46" i="2" s="1"/>
  <c r="S11" i="2"/>
  <c r="T11" i="2" s="1"/>
  <c r="N48" i="2"/>
  <c r="N49" i="2" s="1"/>
  <c r="H52" i="2" l="1"/>
  <c r="N44" i="2"/>
  <c r="N22" i="2"/>
  <c r="N52" i="2" s="1"/>
  <c r="S52" i="2" l="1"/>
  <c r="B8" i="2" l="1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R8" i="2" l="1"/>
</calcChain>
</file>

<file path=xl/sharedStrings.xml><?xml version="1.0" encoding="utf-8"?>
<sst xmlns="http://schemas.openxmlformats.org/spreadsheetml/2006/main" count="303" uniqueCount="200">
  <si>
    <t>Президент Відкритого</t>
  </si>
  <si>
    <t>рішенням Вченої ради</t>
  </si>
  <si>
    <t>міжнародного університету</t>
  </si>
  <si>
    <t>Н А В Ч А Л Ь Н И Й    П Л А Н</t>
  </si>
  <si>
    <t>розвитку людини "Україна"</t>
  </si>
  <si>
    <t xml:space="preserve">                                                        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</si>
  <si>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</si>
  <si>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</si>
  <si>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</si>
  <si>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</si>
  <si>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</si>
  <si>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</si>
  <si>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</si>
  <si>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</si>
  <si>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</si>
  <si>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</si>
  <si>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</si>
  <si>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</si>
  <si>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</si>
  <si>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</si>
  <si>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</si>
  <si>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</si>
  <si>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</si>
  <si>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</si>
  <si>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Практика</t>
  </si>
  <si>
    <t>Канікули</t>
  </si>
  <si>
    <t>Семестр</t>
  </si>
  <si>
    <t>Тижні</t>
  </si>
  <si>
    <t>Навчальна</t>
  </si>
  <si>
    <t>Розподіл за семестрами</t>
  </si>
  <si>
    <t>Кількість кредитів ЄКТС</t>
  </si>
  <si>
    <t>Кількість годин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</si>
  <si>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</si>
  <si>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</si>
  <si>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</si>
  <si>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</si>
  <si>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</si>
  <si>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</si>
  <si>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</si>
  <si>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проєкти</t>
  </si>
  <si>
    <t>роботи</t>
  </si>
  <si>
    <t>всього</t>
  </si>
  <si>
    <t>у тому числі:</t>
  </si>
  <si>
    <t>лекції</t>
  </si>
  <si>
    <t>лабораторні</t>
  </si>
  <si>
    <t>практичні</t>
  </si>
  <si>
    <t>Код освітньої компоненти</t>
  </si>
  <si>
    <t>Разом</t>
  </si>
  <si>
    <t>І. ЦИКЛ ЗАГАЛЬНОЇ ПІДГОТОВКИ</t>
  </si>
  <si>
    <t>ОК 1.1</t>
  </si>
  <si>
    <t>ОК 1.2</t>
  </si>
  <si>
    <t>ОК 1.3</t>
  </si>
  <si>
    <t>ОК 1.4</t>
  </si>
  <si>
    <t>ОК 1.5</t>
  </si>
  <si>
    <t>ОК 1.6</t>
  </si>
  <si>
    <t>ОК 1.7</t>
  </si>
  <si>
    <t>ОК 1.9</t>
  </si>
  <si>
    <t>ОК 1.10</t>
  </si>
  <si>
    <t>Всього за п. 1.1</t>
  </si>
  <si>
    <t>ІІ. ЦИКЛ ПРОФЕСІЙНОЇ ПІДГОТОВКИ</t>
  </si>
  <si>
    <t>ОК 2.1</t>
  </si>
  <si>
    <t>ОК 2.2</t>
  </si>
  <si>
    <t>ОК 2.3</t>
  </si>
  <si>
    <t>ОК 2.4</t>
  </si>
  <si>
    <t>ОК 2.5</t>
  </si>
  <si>
    <t>ОК 2.6</t>
  </si>
  <si>
    <t>ОК 2.7</t>
  </si>
  <si>
    <t>ОК 2.8</t>
  </si>
  <si>
    <t>ОК 2.9</t>
  </si>
  <si>
    <t>ПР 1</t>
  </si>
  <si>
    <t>ПР 2</t>
  </si>
  <si>
    <t>Навчальна практика</t>
  </si>
  <si>
    <t>Всього за п. 2.1</t>
  </si>
  <si>
    <t xml:space="preserve">ЗАГАЛЬНА КІЛЬКІСТЬ ГОДИН </t>
  </si>
  <si>
    <t>Кількість заліків</t>
  </si>
  <si>
    <t>Кількість курсових проєктів</t>
  </si>
  <si>
    <t>Кількість курсових робіт</t>
  </si>
  <si>
    <t>Частка вибіркових компонент у загальному обсязі освітньої програми, %</t>
  </si>
  <si>
    <t>V. ПЛАН ОСВІТНЬОГО ПРОЦЕСУ</t>
  </si>
  <si>
    <t>ПОГОДЖЕНО</t>
  </si>
  <si>
    <t>Кількість екзаменів</t>
  </si>
  <si>
    <t>діяльності</t>
  </si>
  <si>
    <t>ОК 1.11</t>
  </si>
  <si>
    <t>Комплексний кваліфікаційний іспит</t>
  </si>
  <si>
    <t>ОК 2.10</t>
  </si>
  <si>
    <t>ОК 2.11</t>
  </si>
  <si>
    <t>1 сем</t>
  </si>
  <si>
    <t>2 сем</t>
  </si>
  <si>
    <t>3 сем</t>
  </si>
  <si>
    <t>4 сем</t>
  </si>
  <si>
    <t>ОК 2.12</t>
  </si>
  <si>
    <t>ОК 2.13</t>
  </si>
  <si>
    <t>ОК 2.14</t>
  </si>
  <si>
    <t>ОК 2.15</t>
  </si>
  <si>
    <t>Навчальна (ознайомча) практика</t>
  </si>
  <si>
    <t>VI. ПЕРЕЛІК НЕОБХІДНИХ КАБІНЕТІВ, ЛАБОРАТОРІЙ, МАЙСТЕРЕНЬ</t>
  </si>
  <si>
    <t>№</t>
  </si>
  <si>
    <t>Кабінети</t>
  </si>
  <si>
    <t>Лабораторії</t>
  </si>
  <si>
    <t>Майстерні</t>
  </si>
  <si>
    <t>Відкритий міжнародний університет розвитку людини "Україна"</t>
  </si>
  <si>
    <t>Університету "Україна"</t>
  </si>
  <si>
    <t>_________________ Петро ТАЛАНЧУК</t>
  </si>
  <si>
    <t xml:space="preserve"> освітньо-професійна програма</t>
  </si>
  <si>
    <t xml:space="preserve">                                                                                                 </t>
  </si>
  <si>
    <t>І . ГРАФІК ОСВІТНЬОГО ПРОЦЕСУ</t>
  </si>
  <si>
    <t>Е</t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</si>
  <si>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Е – випусковий екзамен.</t>
    </r>
  </si>
  <si>
    <t>II. ЗВЕДЕНІ ДАНІ ПРО БЮДЖЕТ ЧАСУ, тижні</t>
  </si>
  <si>
    <t>ІІІ. ПРАКТИКА</t>
  </si>
  <si>
    <t>IV.  АТЕСТАЦІЯ</t>
  </si>
  <si>
    <t>Теоретичне 
навчання</t>
  </si>
  <si>
    <t>Екзамена-ційна сесія</t>
  </si>
  <si>
    <t>Захист дипломного проєкту (роботи)</t>
  </si>
  <si>
    <t>Випусковий екзамен</t>
  </si>
  <si>
    <t>Усього</t>
  </si>
  <si>
    <t>Назва
 практики</t>
  </si>
  <si>
    <t>Форма випускової атестації (іспит, дипломний проєкт (робота))</t>
  </si>
  <si>
    <t>Навчальна (ознайомча)</t>
  </si>
  <si>
    <r>
      <t xml:space="preserve">Освітньо-професійний ступінь: </t>
    </r>
    <r>
      <rPr>
        <b/>
        <sz val="10"/>
        <rFont val="Times New Roman"/>
        <family val="1"/>
        <charset val="204"/>
      </rPr>
      <t>фаховий молодший бакалавр</t>
    </r>
  </si>
  <si>
    <t>Спеціалізація _____________________________________________</t>
  </si>
  <si>
    <t>Професійна кваліфікація _______________________________</t>
  </si>
  <si>
    <r>
      <t xml:space="preserve">Форма здобуття фахової передвищої освіти: </t>
    </r>
    <r>
      <rPr>
        <b/>
        <sz val="10"/>
        <rFont val="Times New Roman"/>
        <family val="1"/>
        <charset val="204"/>
      </rPr>
      <t>денна</t>
    </r>
  </si>
  <si>
    <r>
      <t xml:space="preserve">Рік вступу: </t>
    </r>
    <r>
      <rPr>
        <b/>
        <sz val="10"/>
        <rFont val="Times New Roman"/>
        <family val="1"/>
        <charset val="204"/>
      </rPr>
      <t>2026-2027 н.р.</t>
    </r>
  </si>
  <si>
    <r>
      <t xml:space="preserve">Освітня кваліфікація: </t>
    </r>
    <r>
      <rPr>
        <b/>
        <sz val="10"/>
        <rFont val="Times New Roman"/>
        <family val="1"/>
        <charset val="204"/>
      </rPr>
      <t xml:space="preserve">фаховий молодший бакалавр з </t>
    </r>
  </si>
  <si>
    <t>"17" березня 2026 р.</t>
  </si>
  <si>
    <t>"10" березня 2026 р.</t>
  </si>
  <si>
    <t>"16" квітня 2026 р.</t>
  </si>
  <si>
    <r>
      <t xml:space="preserve">підготовка до екзамену </t>
    </r>
    <r>
      <rPr>
        <b/>
        <sz val="8"/>
        <rFont val="Times New Roman"/>
        <family val="1"/>
        <charset val="204"/>
      </rPr>
      <t>(1 кредит ЄКТС із годин на с.р.)</t>
    </r>
  </si>
  <si>
    <t>II</t>
  </si>
  <si>
    <t>ІІ курс</t>
  </si>
  <si>
    <t>1.1. Обов’язкові освітні компоненти</t>
  </si>
  <si>
    <t>2.1. Обов’язкові освітні компоненти</t>
  </si>
  <si>
    <t>Фаховий коледж "Освіта"</t>
  </si>
  <si>
    <t>Назва освітніх компонентів, які включено до іспиту</t>
  </si>
  <si>
    <t>Директор Фахового коледжу "Освіта"</t>
  </si>
  <si>
    <r>
      <rPr>
        <sz val="12"/>
        <rFont val="Times New Roman"/>
        <family val="1"/>
        <charset val="204"/>
      </rP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 xml:space="preserve">фахового молодшого бакалавра </t>
    </r>
  </si>
  <si>
    <t>(рівень фахової передвищої освіти)</t>
  </si>
  <si>
    <t>ЗАТВЕРДЖУЮ:</t>
  </si>
  <si>
    <t>ЗАТВЕРДЖЕНО:</t>
  </si>
  <si>
    <r>
      <t>На основі:</t>
    </r>
    <r>
      <rPr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повної базової середньої освіти</t>
    </r>
  </si>
  <si>
    <t>Заклад вищої освіти</t>
  </si>
  <si>
    <t>Циклова комісія з туризму та рекреації, бібліотечної, інформаційної та архівної справи, та журналістики</t>
  </si>
  <si>
    <t>Інформаційна, бібліотечна та архівна справа</t>
  </si>
  <si>
    <t>Information, Library and Archival Studies</t>
  </si>
  <si>
    <t>ID 78378</t>
  </si>
  <si>
    <t>Спеціальність:  В13 Бібліотечна, інформаційна та архівна справа</t>
  </si>
  <si>
    <t>Галузь знань:   В Культура, мистецтво та гуманітарні науки</t>
  </si>
  <si>
    <t>Термін навчання: 1 рік 10 місяців</t>
  </si>
  <si>
    <t>Документознавство</t>
  </si>
  <si>
    <t>Діловодство</t>
  </si>
  <si>
    <t>Українська мова (за професійним спрямуванням)</t>
  </si>
  <si>
    <t>Україна в контексті світового розвитку</t>
  </si>
  <si>
    <t>Фізична культура (Фізичне виховання. Основи здорового способу життя. Психологія стресу і стресостійкості особистості)</t>
  </si>
  <si>
    <t>Інформаційні технології</t>
  </si>
  <si>
    <t>Іноземна мова</t>
  </si>
  <si>
    <t>Охорона праці, безпека життєдіяльності та цивільний захист</t>
  </si>
  <si>
    <t>Права людини та верховенство права в сучасних реаліях</t>
  </si>
  <si>
    <t>Інклюзивне суспільство</t>
  </si>
  <si>
    <t>Вступ до спеціальності</t>
  </si>
  <si>
    <t>Практичний курс із машинопису</t>
  </si>
  <si>
    <t>Професійна етика</t>
  </si>
  <si>
    <t>Бібліотечна справа</t>
  </si>
  <si>
    <t>Сучасні технології збору, обробки і передачі інформації</t>
  </si>
  <si>
    <t>Аналітико-синтетична обробка документної інформації</t>
  </si>
  <si>
    <t>Інформаційні технології в галузі</t>
  </si>
  <si>
    <t>Правове забезпечення інформаційної, бібліотечної та архівної діяльності</t>
  </si>
  <si>
    <t>Захист інформації та інформаційна безпека</t>
  </si>
  <si>
    <t>Бібліографознавство</t>
  </si>
  <si>
    <t>Архівознавство</t>
  </si>
  <si>
    <t>Теорія та практика зв'язків із громадськістю</t>
  </si>
  <si>
    <t xml:space="preserve">_____________Світлана СМОЛЯНОВА </t>
  </si>
  <si>
    <t>Голова циклової комісії з туризму та рекреації, біліотечної, інформаційної та архівної справи, та журналістики</t>
  </si>
  <si>
    <t>______________ Анрій УХТОМСЬКИЙ</t>
  </si>
  <si>
    <t>Основи національного спротиву</t>
  </si>
  <si>
    <t>Основи навчання, наукового пошуку та академічної доброчесності</t>
  </si>
  <si>
    <t>Чинники упішного працевлаштування за фахом</t>
  </si>
  <si>
    <t>ОК 1.8</t>
  </si>
  <si>
    <t>В.о.проректора з освітньої</t>
  </si>
  <si>
    <t>___________ Світлана НЕСТЕРЕНКО</t>
  </si>
  <si>
    <t>"23" квітня 2026 року</t>
  </si>
  <si>
    <t>Начальник відділу методичної роботи</t>
  </si>
  <si>
    <t>______________ Вікторія БАУЛА</t>
  </si>
  <si>
    <t>протокол № 2</t>
  </si>
  <si>
    <t>від "30" квітня 2026 року</t>
  </si>
  <si>
    <t>"30" квітня 2026 року</t>
  </si>
  <si>
    <t>В.о.голова Науково-методичного об'єднання</t>
  </si>
  <si>
    <t>з туризму, культури та документно-інформаційних комунікацій</t>
  </si>
  <si>
    <t>______________ Людмила ТАНСЬКА</t>
  </si>
  <si>
    <t>ІІІ. Вибіркові компоненти освітньої програми</t>
  </si>
  <si>
    <t>Вибіркові компоненти освітньої програми</t>
  </si>
  <si>
    <t>ВК 3.1</t>
  </si>
  <si>
    <t>ВК 3.2</t>
  </si>
  <si>
    <t>ВК 3.3</t>
  </si>
  <si>
    <t>Всього ВК</t>
  </si>
  <si>
    <t>КР 1</t>
  </si>
  <si>
    <t>Курсова робота з освітньої компоненти "Діловодство"</t>
  </si>
  <si>
    <t>Екологія та екологічна етика</t>
  </si>
  <si>
    <t>НАЗВА ОСВІТНІХ КОМПОНЕНТІВ</t>
  </si>
  <si>
    <t>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</si>
</sst>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6" formatCode="\2\.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sz val="12"/>
      <name val="Arial Cyr"/>
      <charset val="204"/>
    </font>
    <font>
      <b/>
      <sz val="12"/>
      <color indexed="5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</cellStyleXfs>
  <cellXfs count="589">
    <xf numFmtId="0" fontId="0" fillId="0" borderId="0" xfId="0"/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7" fillId="0" borderId="0" xfId="0" applyFont="1" applyAlignment="1">
      <alignment wrapText="1"/>
    </xf>
    <xf numFmtId="0" fontId="8" fillId="0" borderId="40" xfId="0" applyFont="1" applyFill="1" applyBorder="1" applyAlignment="1">
      <alignment horizontal="centerContinuous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9" fontId="5" fillId="0" borderId="0" xfId="12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5" fillId="0" borderId="4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1" fontId="10" fillId="0" borderId="0" xfId="0" applyNumberFormat="1" applyFont="1" applyFill="1" applyAlignment="1">
      <alignment vertical="center"/>
    </xf>
    <xf numFmtId="0" fontId="9" fillId="0" borderId="33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6" borderId="0" xfId="0" applyFont="1" applyFill="1" applyAlignment="1">
      <alignment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0" borderId="0" xfId="1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6" fillId="0" borderId="0" xfId="1" applyFont="1" applyFill="1" applyBorder="1"/>
    <xf numFmtId="0" fontId="14" fillId="0" borderId="0" xfId="1" applyFont="1" applyFill="1" applyBorder="1" applyAlignment="1">
      <alignment horizontal="left" wrapText="1"/>
    </xf>
    <xf numFmtId="0" fontId="16" fillId="0" borderId="0" xfId="1" applyFont="1" applyFill="1"/>
    <xf numFmtId="0" fontId="16" fillId="0" borderId="0" xfId="1" applyFont="1" applyFill="1" applyAlignment="1">
      <alignment horizontal="center"/>
    </xf>
    <xf numFmtId="0" fontId="16" fillId="0" borderId="0" xfId="1" applyFont="1" applyFill="1" applyBorder="1" applyAlignment="1"/>
    <xf numFmtId="0" fontId="16" fillId="0" borderId="0" xfId="1" applyFont="1" applyFill="1" applyBorder="1" applyAlignment="1">
      <alignment horizont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Alignment="1">
      <alignment horizontal="center" wrapText="1"/>
    </xf>
    <xf numFmtId="49" fontId="16" fillId="0" borderId="0" xfId="1" applyNumberFormat="1" applyFont="1" applyFill="1"/>
    <xf numFmtId="0" fontId="14" fillId="0" borderId="0" xfId="1" applyFont="1" applyFill="1" applyAlignment="1">
      <alignment horizontal="left" wrapText="1"/>
    </xf>
    <xf numFmtId="0" fontId="16" fillId="0" borderId="0" xfId="0" applyFont="1" applyFill="1" applyAlignment="1">
      <alignment vertical="center"/>
    </xf>
    <xf numFmtId="0" fontId="16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left" wrapText="1"/>
    </xf>
    <xf numFmtId="0" fontId="16" fillId="0" borderId="0" xfId="1" applyFont="1" applyFill="1" applyAlignment="1">
      <alignment wrapText="1"/>
    </xf>
    <xf numFmtId="0" fontId="6" fillId="7" borderId="35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1" fontId="17" fillId="0" borderId="0" xfId="0" applyNumberFormat="1" applyFont="1" applyFill="1" applyAlignment="1">
      <alignment wrapText="1"/>
    </xf>
    <xf numFmtId="1" fontId="5" fillId="0" borderId="0" xfId="0" applyNumberFormat="1" applyFont="1" applyFill="1" applyAlignment="1">
      <alignment vertical="center"/>
    </xf>
    <xf numFmtId="1" fontId="9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vertical="center" wrapText="1"/>
    </xf>
    <xf numFmtId="1" fontId="16" fillId="0" borderId="0" xfId="1" applyNumberFormat="1" applyFont="1" applyFill="1" applyAlignment="1">
      <alignment horizontal="center"/>
    </xf>
    <xf numFmtId="1" fontId="8" fillId="0" borderId="40" xfId="0" applyNumberFormat="1" applyFont="1" applyFill="1" applyBorder="1" applyAlignment="1">
      <alignment horizontal="center" vertical="center"/>
    </xf>
    <xf numFmtId="1" fontId="8" fillId="0" borderId="60" xfId="0" applyNumberFormat="1" applyFont="1" applyFill="1" applyBorder="1" applyAlignment="1">
      <alignment horizontal="center" vertical="center"/>
    </xf>
    <xf numFmtId="1" fontId="8" fillId="0" borderId="58" xfId="0" applyNumberFormat="1" applyFont="1" applyFill="1" applyBorder="1" applyAlignment="1">
      <alignment horizontal="center" vertical="center"/>
    </xf>
    <xf numFmtId="1" fontId="8" fillId="0" borderId="48" xfId="0" applyNumberFormat="1" applyFont="1" applyFill="1" applyBorder="1" applyAlignment="1">
      <alignment horizontal="center" vertical="center"/>
    </xf>
    <xf numFmtId="1" fontId="9" fillId="0" borderId="20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>
      <alignment vertical="center" wrapText="1"/>
    </xf>
    <xf numFmtId="1" fontId="17" fillId="0" borderId="0" xfId="0" applyNumberFormat="1" applyFont="1" applyFill="1" applyAlignment="1">
      <alignment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6" fontId="26" fillId="0" borderId="46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/>
    <xf numFmtId="0" fontId="7" fillId="0" borderId="0" xfId="0" applyFont="1" applyFill="1" applyAlignment="1">
      <alignment horizontal="center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12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7" fillId="0" borderId="0" xfId="0" applyFont="1" applyFill="1" applyBorder="1"/>
    <xf numFmtId="0" fontId="6" fillId="0" borderId="63" xfId="14" applyFont="1" applyFill="1" applyBorder="1" applyAlignment="1">
      <alignment horizontal="centerContinuous"/>
    </xf>
    <xf numFmtId="0" fontId="6" fillId="0" borderId="29" xfId="14" applyFont="1" applyFill="1" applyBorder="1" applyAlignment="1">
      <alignment horizontal="centerContinuous"/>
    </xf>
    <xf numFmtId="0" fontId="6" fillId="0" borderId="25" xfId="14" applyFont="1" applyFill="1" applyBorder="1" applyAlignment="1">
      <alignment horizontal="centerContinuous"/>
    </xf>
    <xf numFmtId="0" fontId="6" fillId="0" borderId="64" xfId="14" applyFont="1" applyFill="1" applyBorder="1" applyAlignment="1">
      <alignment horizontal="centerContinuous"/>
    </xf>
    <xf numFmtId="0" fontId="6" fillId="0" borderId="34" xfId="14" applyFont="1" applyFill="1" applyBorder="1" applyAlignment="1">
      <alignment horizontal="centerContinuous"/>
    </xf>
    <xf numFmtId="0" fontId="6" fillId="0" borderId="35" xfId="14" applyFont="1" applyFill="1" applyBorder="1" applyAlignment="1">
      <alignment horizontal="centerContinuous"/>
    </xf>
    <xf numFmtId="0" fontId="6" fillId="0" borderId="26" xfId="14" applyFont="1" applyFill="1" applyBorder="1" applyAlignment="1">
      <alignment horizontal="centerContinuous"/>
    </xf>
    <xf numFmtId="0" fontId="6" fillId="0" borderId="29" xfId="14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1" fontId="33" fillId="0" borderId="11" xfId="0" applyNumberFormat="1" applyFont="1" applyFill="1" applyBorder="1" applyAlignment="1">
      <alignment horizontal="center" vertical="center"/>
    </xf>
    <xf numFmtId="0" fontId="33" fillId="0" borderId="53" xfId="0" applyFont="1" applyFill="1" applyBorder="1" applyAlignment="1" applyProtection="1">
      <alignment horizontal="center" vertical="center"/>
      <protection locked="0"/>
    </xf>
    <xf numFmtId="1" fontId="33" fillId="0" borderId="4" xfId="0" applyNumberFormat="1" applyFont="1" applyFill="1" applyBorder="1" applyAlignment="1">
      <alignment horizontal="center" vertical="center"/>
    </xf>
    <xf numFmtId="0" fontId="20" fillId="0" borderId="53" xfId="0" applyFont="1" applyFill="1" applyBorder="1" applyAlignment="1" applyProtection="1">
      <alignment horizontal="center" vertical="center"/>
      <protection locked="0"/>
    </xf>
    <xf numFmtId="0" fontId="33" fillId="0" borderId="59" xfId="0" applyFont="1" applyFill="1" applyBorder="1" applyAlignment="1">
      <alignment horizontal="center" vertical="center"/>
    </xf>
    <xf numFmtId="1" fontId="33" fillId="0" borderId="9" xfId="0" applyNumberFormat="1" applyFont="1" applyFill="1" applyBorder="1" applyAlignment="1">
      <alignment horizontal="center" vertical="center"/>
    </xf>
    <xf numFmtId="0" fontId="20" fillId="0" borderId="57" xfId="0" applyFont="1" applyFill="1" applyBorder="1" applyAlignment="1" applyProtection="1">
      <alignment horizontal="center" vertical="center"/>
      <protection locked="0"/>
    </xf>
    <xf numFmtId="0" fontId="20" fillId="0" borderId="60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/>
    </xf>
    <xf numFmtId="1" fontId="20" fillId="0" borderId="37" xfId="0" applyNumberFormat="1" applyFont="1" applyFill="1" applyBorder="1" applyAlignment="1">
      <alignment horizontal="center" vertical="center"/>
    </xf>
    <xf numFmtId="1" fontId="20" fillId="0" borderId="60" xfId="0" applyNumberFormat="1" applyFont="1" applyFill="1" applyBorder="1" applyAlignment="1">
      <alignment horizontal="center" vertical="center"/>
    </xf>
    <xf numFmtId="1" fontId="20" fillId="0" borderId="58" xfId="0" applyNumberFormat="1" applyFont="1" applyFill="1" applyBorder="1" applyAlignment="1">
      <alignment horizontal="center" vertical="center"/>
    </xf>
    <xf numFmtId="1" fontId="20" fillId="0" borderId="41" xfId="0" applyNumberFormat="1" applyFont="1" applyFill="1" applyBorder="1" applyAlignment="1">
      <alignment horizontal="center" vertical="center"/>
    </xf>
    <xf numFmtId="1" fontId="8" fillId="0" borderId="3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57" xfId="0" applyFont="1" applyFill="1" applyBorder="1" applyAlignment="1" applyProtection="1">
      <alignment horizontal="center" vertical="center" wrapText="1"/>
      <protection locked="0"/>
    </xf>
    <xf numFmtId="2" fontId="5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53" xfId="0" applyFont="1" applyFill="1" applyBorder="1" applyAlignment="1" applyProtection="1">
      <alignment horizontal="center" vertical="center" wrapText="1"/>
      <protection locked="0"/>
    </xf>
    <xf numFmtId="1" fontId="5" fillId="0" borderId="3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Fill="1" applyBorder="1" applyAlignment="1" applyProtection="1">
      <alignment horizontal="center" vertical="center" wrapText="1"/>
      <protection locked="0"/>
    </xf>
    <xf numFmtId="0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59" xfId="0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1" fontId="8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65" fontId="5" fillId="0" borderId="44" xfId="0" applyNumberFormat="1" applyFont="1" applyFill="1" applyBorder="1" applyAlignment="1">
      <alignment horizontal="center" vertical="center"/>
    </xf>
    <xf numFmtId="1" fontId="5" fillId="0" borderId="44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5" xfId="0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59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8" fillId="0" borderId="60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36" fillId="0" borderId="40" xfId="0" applyFont="1" applyFill="1" applyBorder="1" applyAlignment="1">
      <alignment horizontal="center" vertical="center"/>
    </xf>
    <xf numFmtId="0" fontId="36" fillId="0" borderId="58" xfId="0" applyFont="1" applyFill="1" applyBorder="1" applyAlignment="1">
      <alignment horizontal="center" vertical="center"/>
    </xf>
    <xf numFmtId="9" fontId="36" fillId="0" borderId="48" xfId="12" applyFont="1" applyFill="1" applyBorder="1" applyAlignment="1">
      <alignment horizontal="center" vertical="center"/>
    </xf>
    <xf numFmtId="0" fontId="36" fillId="0" borderId="60" xfId="0" applyFont="1" applyFill="1" applyBorder="1" applyAlignment="1">
      <alignment horizontal="center" vertical="center"/>
    </xf>
    <xf numFmtId="0" fontId="36" fillId="0" borderId="41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right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1" applyFont="1" applyFill="1" applyAlignment="1"/>
    <xf numFmtId="0" fontId="16" fillId="0" borderId="0" xfId="1" applyFont="1" applyFill="1" applyAlignment="1"/>
    <xf numFmtId="0" fontId="5" fillId="0" borderId="5" xfId="0" applyFont="1" applyFill="1" applyBorder="1" applyAlignment="1">
      <alignment horizontal="center" wrapText="1"/>
    </xf>
    <xf numFmtId="1" fontId="9" fillId="0" borderId="28" xfId="0" applyNumberFormat="1" applyFont="1" applyFill="1" applyBorder="1" applyAlignment="1">
      <alignment horizontal="center" vertical="center"/>
    </xf>
    <xf numFmtId="1" fontId="20" fillId="0" borderId="48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5" fillId="3" borderId="27" xfId="0" applyNumberFormat="1" applyFont="1" applyFill="1" applyBorder="1" applyAlignment="1">
      <alignment horizontal="center" vertical="center"/>
    </xf>
    <xf numFmtId="1" fontId="5" fillId="5" borderId="20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1" fontId="5" fillId="5" borderId="22" xfId="0" applyNumberFormat="1" applyFont="1" applyFill="1" applyBorder="1" applyAlignment="1">
      <alignment horizontal="center" vertical="center"/>
    </xf>
    <xf numFmtId="1" fontId="5" fillId="5" borderId="28" xfId="0" applyNumberFormat="1" applyFont="1" applyFill="1" applyBorder="1" applyAlignment="1">
      <alignment horizontal="center" vertical="center"/>
    </xf>
    <xf numFmtId="0" fontId="3" fillId="0" borderId="0" xfId="13" applyFont="1" applyFill="1" applyAlignment="1">
      <alignment wrapText="1"/>
    </xf>
    <xf numFmtId="0" fontId="38" fillId="0" borderId="0" xfId="13" applyFont="1" applyFill="1" applyAlignment="1">
      <alignment vertical="center"/>
    </xf>
    <xf numFmtId="0" fontId="6" fillId="0" borderId="0" xfId="13" applyFont="1" applyFill="1"/>
    <xf numFmtId="0" fontId="6" fillId="0" borderId="0" xfId="13" applyFont="1" applyFill="1" applyAlignment="1">
      <alignment horizontal="left" wrapText="1"/>
    </xf>
    <xf numFmtId="0" fontId="6" fillId="0" borderId="0" xfId="13" applyFont="1" applyFill="1" applyBorder="1" applyAlignment="1">
      <alignment wrapText="1"/>
    </xf>
    <xf numFmtId="0" fontId="3" fillId="0" borderId="0" xfId="13" applyFont="1" applyFill="1" applyBorder="1" applyAlignment="1">
      <alignment wrapText="1"/>
    </xf>
    <xf numFmtId="0" fontId="39" fillId="0" borderId="0" xfId="13" applyFont="1" applyFill="1" applyBorder="1" applyAlignment="1">
      <alignment horizontal="center" vertical="top" wrapText="1"/>
    </xf>
    <xf numFmtId="0" fontId="3" fillId="0" borderId="0" xfId="13" applyFont="1" applyFill="1" applyAlignment="1">
      <alignment vertical="center" wrapText="1"/>
    </xf>
    <xf numFmtId="0" fontId="3" fillId="0" borderId="0" xfId="13" applyFont="1" applyFill="1" applyBorder="1" applyAlignment="1">
      <alignment vertical="top" wrapText="1"/>
    </xf>
    <xf numFmtId="0" fontId="6" fillId="0" borderId="34" xfId="14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20" fillId="0" borderId="4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5" fillId="0" borderId="47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8" fillId="0" borderId="52" xfId="0" applyFont="1" applyFill="1" applyBorder="1" applyAlignment="1" applyProtection="1">
      <alignment horizontal="center" vertical="center" wrapText="1"/>
      <protection locked="0"/>
    </xf>
    <xf numFmtId="1" fontId="5" fillId="5" borderId="16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1" fontId="5" fillId="3" borderId="17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1" fontId="5" fillId="0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" fontId="5" fillId="0" borderId="28" xfId="0" applyNumberFormat="1" applyFont="1" applyFill="1" applyBorder="1" applyAlignment="1">
      <alignment horizontal="center" vertical="center"/>
    </xf>
    <xf numFmtId="1" fontId="5" fillId="0" borderId="45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43" xfId="0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>
      <alignment horizontal="center" vertical="center"/>
    </xf>
    <xf numFmtId="0" fontId="33" fillId="0" borderId="77" xfId="0" applyFont="1" applyFill="1" applyBorder="1" applyAlignment="1" applyProtection="1">
      <alignment horizontal="center" vertical="center"/>
      <protection locked="0"/>
    </xf>
    <xf numFmtId="1" fontId="33" fillId="0" borderId="12" xfId="0" applyNumberFormat="1" applyFont="1" applyFill="1" applyBorder="1" applyAlignment="1">
      <alignment horizontal="center" vertical="center"/>
    </xf>
    <xf numFmtId="0" fontId="5" fillId="9" borderId="7" xfId="0" applyFont="1" applyFill="1" applyBorder="1" applyAlignment="1" applyProtection="1">
      <alignment horizontal="center" vertical="center" wrapText="1"/>
      <protection locked="0"/>
    </xf>
    <xf numFmtId="1" fontId="5" fillId="9" borderId="62" xfId="0" applyNumberFormat="1" applyFont="1" applyFill="1" applyBorder="1" applyAlignment="1" applyProtection="1">
      <alignment horizontal="center" vertical="center" wrapText="1"/>
      <protection locked="0"/>
    </xf>
    <xf numFmtId="1" fontId="5" fillId="9" borderId="5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>
      <alignment horizontal="centerContinuous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Continuous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" fillId="10" borderId="7" xfId="14" applyFont="1" applyFill="1" applyBorder="1" applyAlignment="1">
      <alignment horizontal="center" vertical="center"/>
    </xf>
    <xf numFmtId="0" fontId="3" fillId="10" borderId="8" xfId="14" applyFont="1" applyFill="1" applyBorder="1" applyAlignment="1">
      <alignment horizontal="center" vertical="center"/>
    </xf>
    <xf numFmtId="0" fontId="3" fillId="10" borderId="15" xfId="14" applyFont="1" applyFill="1" applyBorder="1" applyAlignment="1">
      <alignment horizontal="center" vertical="center"/>
    </xf>
    <xf numFmtId="0" fontId="3" fillId="10" borderId="30" xfId="14" applyFont="1" applyFill="1" applyBorder="1" applyAlignment="1">
      <alignment horizontal="center" vertical="center"/>
    </xf>
    <xf numFmtId="0" fontId="3" fillId="10" borderId="16" xfId="14" applyFont="1" applyFill="1" applyBorder="1" applyAlignment="1">
      <alignment horizontal="center" vertical="center"/>
    </xf>
    <xf numFmtId="0" fontId="3" fillId="10" borderId="62" xfId="14" applyFont="1" applyFill="1" applyBorder="1" applyAlignment="1">
      <alignment horizontal="center" vertical="center"/>
    </xf>
    <xf numFmtId="0" fontId="3" fillId="10" borderId="17" xfId="14" applyFont="1" applyFill="1" applyBorder="1" applyAlignment="1">
      <alignment horizontal="center" vertical="center"/>
    </xf>
    <xf numFmtId="0" fontId="3" fillId="10" borderId="56" xfId="14" applyFont="1" applyFill="1" applyBorder="1" applyAlignment="1">
      <alignment horizontal="center" vertical="center"/>
    </xf>
    <xf numFmtId="0" fontId="3" fillId="10" borderId="11" xfId="14" applyFont="1" applyFill="1" applyBorder="1" applyAlignment="1">
      <alignment horizontal="center" vertical="center"/>
    </xf>
    <xf numFmtId="0" fontId="3" fillId="10" borderId="13" xfId="14" applyFont="1" applyFill="1" applyBorder="1" applyAlignment="1">
      <alignment horizontal="center" vertical="center"/>
    </xf>
    <xf numFmtId="0" fontId="3" fillId="10" borderId="47" xfId="14" applyFont="1" applyFill="1" applyBorder="1" applyAlignment="1">
      <alignment horizontal="center" vertical="center"/>
    </xf>
    <xf numFmtId="0" fontId="3" fillId="10" borderId="20" xfId="14" applyFont="1" applyFill="1" applyBorder="1" applyAlignment="1">
      <alignment horizontal="center" vertical="center"/>
    </xf>
    <xf numFmtId="0" fontId="3" fillId="10" borderId="31" xfId="14" applyFont="1" applyFill="1" applyBorder="1" applyAlignment="1">
      <alignment horizontal="center" vertical="center"/>
    </xf>
    <xf numFmtId="0" fontId="3" fillId="10" borderId="1" xfId="14" applyFont="1" applyFill="1" applyBorder="1" applyAlignment="1">
      <alignment horizontal="center" vertical="center"/>
    </xf>
    <xf numFmtId="0" fontId="3" fillId="10" borderId="19" xfId="14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36" fillId="0" borderId="48" xfId="0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1" fontId="9" fillId="0" borderId="49" xfId="0" applyNumberFormat="1" applyFont="1" applyFill="1" applyBorder="1" applyAlignment="1">
      <alignment horizontal="center" vertical="center"/>
    </xf>
    <xf numFmtId="1" fontId="9" fillId="0" borderId="76" xfId="0" applyNumberFormat="1" applyFont="1" applyFill="1" applyBorder="1" applyAlignment="1">
      <alignment horizontal="center" vertical="center"/>
    </xf>
    <xf numFmtId="1" fontId="9" fillId="0" borderId="33" xfId="0" applyNumberFormat="1" applyFont="1" applyFill="1" applyBorder="1" applyAlignment="1">
      <alignment horizontal="center" vertical="center"/>
    </xf>
    <xf numFmtId="1" fontId="9" fillId="0" borderId="56" xfId="0" applyNumberFormat="1" applyFont="1" applyFill="1" applyBorder="1" applyAlignment="1">
      <alignment horizontal="center" vertical="center"/>
    </xf>
    <xf numFmtId="1" fontId="9" fillId="0" borderId="3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45" xfId="0" applyNumberFormat="1" applyFont="1" applyFill="1" applyBorder="1" applyAlignment="1">
      <alignment horizontal="center" vertical="center"/>
    </xf>
    <xf numFmtId="0" fontId="24" fillId="0" borderId="19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/>
      <protection locked="0"/>
    </xf>
    <xf numFmtId="0" fontId="23" fillId="0" borderId="21" xfId="0" applyFont="1" applyFill="1" applyBorder="1" applyAlignment="1">
      <alignment horizontal="center" vertical="center"/>
    </xf>
    <xf numFmtId="0" fontId="25" fillId="0" borderId="11" xfId="0" applyFont="1" applyFill="1" applyBorder="1" applyAlignment="1" applyProtection="1">
      <alignment horizontal="center" vertical="center"/>
      <protection locked="0"/>
    </xf>
    <xf numFmtId="0" fontId="25" fillId="0" borderId="19" xfId="0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165" fontId="25" fillId="0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0" fontId="24" fillId="0" borderId="22" xfId="0" applyFont="1" applyFill="1" applyBorder="1" applyAlignment="1">
      <alignment horizontal="center" vertical="center"/>
    </xf>
    <xf numFmtId="0" fontId="25" fillId="0" borderId="20" xfId="0" applyFont="1" applyFill="1" applyBorder="1" applyAlignment="1" applyProtection="1">
      <alignment horizontal="center" vertical="center"/>
      <protection locked="0"/>
    </xf>
    <xf numFmtId="165" fontId="25" fillId="0" borderId="11" xfId="0" applyNumberFormat="1" applyFont="1" applyFill="1" applyBorder="1" applyAlignment="1" applyProtection="1">
      <alignment horizontal="center" vertical="center"/>
      <protection locked="0"/>
    </xf>
    <xf numFmtId="1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24" fillId="0" borderId="4" xfId="0" applyFont="1" applyFill="1" applyBorder="1" applyAlignment="1" applyProtection="1">
      <alignment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vertical="center" wrapText="1"/>
      <protection locked="0"/>
    </xf>
    <xf numFmtId="0" fontId="9" fillId="13" borderId="4" xfId="0" applyFont="1" applyFill="1" applyBorder="1" applyAlignment="1" applyProtection="1">
      <alignment vertical="center" wrapText="1"/>
      <protection locked="0"/>
    </xf>
    <xf numFmtId="0" fontId="24" fillId="0" borderId="4" xfId="0" applyFont="1" applyFill="1" applyBorder="1" applyAlignment="1" applyProtection="1">
      <alignment vertical="center" wrapText="1"/>
    </xf>
    <xf numFmtId="0" fontId="16" fillId="0" borderId="0" xfId="0" applyFont="1" applyFill="1" applyAlignment="1">
      <alignment horizontal="left" vertical="center" wrapText="1"/>
    </xf>
    <xf numFmtId="1" fontId="32" fillId="0" borderId="67" xfId="0" applyNumberFormat="1" applyFont="1" applyFill="1" applyBorder="1" applyAlignment="1">
      <alignment horizontal="center" vertical="center"/>
    </xf>
    <xf numFmtId="1" fontId="32" fillId="0" borderId="12" xfId="0" applyNumberFormat="1" applyFont="1" applyFill="1" applyBorder="1" applyAlignment="1" applyProtection="1">
      <alignment horizontal="center" vertical="center"/>
      <protection locked="0"/>
    </xf>
    <xf numFmtId="1" fontId="32" fillId="0" borderId="18" xfId="0" applyNumberFormat="1" applyFont="1" applyFill="1" applyBorder="1" applyAlignment="1" applyProtection="1">
      <alignment horizontal="center" vertical="center"/>
      <protection locked="0"/>
    </xf>
    <xf numFmtId="1" fontId="32" fillId="0" borderId="7" xfId="0" applyNumberFormat="1" applyFont="1" applyFill="1" applyBorder="1" applyAlignment="1" applyProtection="1">
      <alignment horizontal="center" vertical="center"/>
      <protection locked="0"/>
    </xf>
    <xf numFmtId="1" fontId="32" fillId="0" borderId="55" xfId="0" applyNumberFormat="1" applyFont="1" applyFill="1" applyBorder="1" applyAlignment="1" applyProtection="1">
      <alignment horizontal="center" vertical="center"/>
      <protection locked="0"/>
    </xf>
    <xf numFmtId="1" fontId="32" fillId="0" borderId="3" xfId="0" applyNumberFormat="1" applyFont="1" applyFill="1" applyBorder="1" applyAlignment="1">
      <alignment horizontal="center" vertical="center"/>
    </xf>
    <xf numFmtId="1" fontId="32" fillId="0" borderId="4" xfId="0" applyNumberFormat="1" applyFont="1" applyFill="1" applyBorder="1" applyAlignment="1" applyProtection="1">
      <alignment horizontal="center" vertical="center"/>
      <protection locked="0"/>
    </xf>
    <xf numFmtId="1" fontId="32" fillId="0" borderId="5" xfId="0" applyNumberFormat="1" applyFont="1" applyFill="1" applyBorder="1" applyAlignment="1" applyProtection="1">
      <alignment horizontal="center" vertical="center"/>
      <protection locked="0"/>
    </xf>
    <xf numFmtId="1" fontId="32" fillId="0" borderId="6" xfId="0" applyNumberFormat="1" applyFont="1" applyFill="1" applyBorder="1" applyAlignment="1" applyProtection="1">
      <alignment horizontal="center" vertical="center"/>
      <protection locked="0"/>
    </xf>
    <xf numFmtId="1" fontId="32" fillId="0" borderId="31" xfId="0" applyNumberFormat="1" applyFont="1" applyFill="1" applyBorder="1" applyAlignment="1" applyProtection="1">
      <alignment horizontal="center" vertical="center"/>
      <protection locked="0"/>
    </xf>
    <xf numFmtId="1" fontId="34" fillId="0" borderId="4" xfId="0" applyNumberFormat="1" applyFont="1" applyFill="1" applyBorder="1" applyAlignment="1" applyProtection="1">
      <alignment horizontal="center" vertical="center"/>
      <protection locked="0"/>
    </xf>
    <xf numFmtId="1" fontId="34" fillId="0" borderId="5" xfId="0" applyNumberFormat="1" applyFont="1" applyFill="1" applyBorder="1" applyAlignment="1" applyProtection="1">
      <alignment horizontal="center" vertical="center"/>
      <protection locked="0"/>
    </xf>
    <xf numFmtId="1" fontId="34" fillId="0" borderId="6" xfId="0" applyNumberFormat="1" applyFont="1" applyFill="1" applyBorder="1" applyAlignment="1" applyProtection="1">
      <alignment horizontal="center" vertical="center"/>
      <protection locked="0"/>
    </xf>
    <xf numFmtId="1" fontId="32" fillId="0" borderId="22" xfId="0" applyNumberFormat="1" applyFont="1" applyFill="1" applyBorder="1" applyAlignment="1">
      <alignment horizontal="center" vertical="center"/>
    </xf>
    <xf numFmtId="1" fontId="32" fillId="0" borderId="9" xfId="0" applyNumberFormat="1" applyFont="1" applyFill="1" applyBorder="1" applyAlignment="1" applyProtection="1">
      <alignment horizontal="center" vertical="center"/>
      <protection locked="0"/>
    </xf>
    <xf numFmtId="1" fontId="32" fillId="0" borderId="21" xfId="0" applyNumberFormat="1" applyFont="1" applyFill="1" applyBorder="1" applyAlignment="1" applyProtection="1">
      <alignment horizontal="center" vertical="center"/>
      <protection locked="0"/>
    </xf>
    <xf numFmtId="1" fontId="34" fillId="0" borderId="20" xfId="0" applyNumberFormat="1" applyFont="1" applyFill="1" applyBorder="1" applyAlignment="1">
      <alignment horizontal="center" vertical="center"/>
    </xf>
    <xf numFmtId="1" fontId="34" fillId="0" borderId="11" xfId="0" applyNumberFormat="1" applyFont="1" applyFill="1" applyBorder="1" applyAlignment="1" applyProtection="1">
      <alignment horizontal="center" vertical="center"/>
      <protection locked="0"/>
    </xf>
    <xf numFmtId="1" fontId="34" fillId="0" borderId="19" xfId="0" applyNumberFormat="1" applyFont="1" applyFill="1" applyBorder="1" applyAlignment="1" applyProtection="1">
      <alignment horizontal="center" vertical="center"/>
      <protection locked="0"/>
    </xf>
    <xf numFmtId="0" fontId="20" fillId="11" borderId="40" xfId="0" applyFont="1" applyFill="1" applyBorder="1" applyAlignment="1">
      <alignment horizontal="center" vertical="center"/>
    </xf>
    <xf numFmtId="9" fontId="5" fillId="0" borderId="44" xfId="0" applyNumberFormat="1" applyFont="1" applyFill="1" applyBorder="1" applyAlignment="1" applyProtection="1">
      <alignment horizontal="center" vertical="center"/>
      <protection locked="0"/>
    </xf>
    <xf numFmtId="0" fontId="24" fillId="11" borderId="20" xfId="0" applyFont="1" applyFill="1" applyBorder="1" applyAlignment="1" applyProtection="1">
      <alignment horizontal="center" vertical="center"/>
      <protection locked="0"/>
    </xf>
    <xf numFmtId="0" fontId="24" fillId="11" borderId="3" xfId="0" applyFont="1" applyFill="1" applyBorder="1" applyAlignment="1" applyProtection="1">
      <alignment horizontal="center" vertical="center"/>
      <protection locked="0"/>
    </xf>
    <xf numFmtId="1" fontId="25" fillId="11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24" fillId="11" borderId="4" xfId="0" applyFont="1" applyFill="1" applyBorder="1" applyAlignment="1" applyProtection="1">
      <alignment horizontal="center" vertical="center"/>
      <protection locked="0"/>
    </xf>
    <xf numFmtId="0" fontId="17" fillId="11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left" vertical="center" wrapText="1"/>
      <protection locked="0"/>
    </xf>
    <xf numFmtId="0" fontId="9" fillId="0" borderId="20" xfId="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 applyProtection="1">
      <alignment vertical="center" wrapText="1"/>
      <protection locked="0"/>
    </xf>
    <xf numFmtId="0" fontId="9" fillId="0" borderId="3" xfId="0" applyNumberFormat="1" applyFont="1" applyFill="1" applyBorder="1" applyAlignment="1" applyProtection="1">
      <alignment vertical="center" wrapText="1"/>
      <protection locked="0"/>
    </xf>
    <xf numFmtId="1" fontId="5" fillId="11" borderId="9" xfId="0" applyNumberFormat="1" applyFont="1" applyFill="1" applyBorder="1" applyAlignment="1">
      <alignment horizontal="center" vertical="center"/>
    </xf>
    <xf numFmtId="1" fontId="5" fillId="11" borderId="21" xfId="0" applyNumberFormat="1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8" fillId="11" borderId="53" xfId="0" applyFont="1" applyFill="1" applyBorder="1" applyAlignment="1" applyProtection="1">
      <alignment horizontal="center" vertical="center"/>
      <protection locked="0"/>
    </xf>
    <xf numFmtId="0" fontId="5" fillId="11" borderId="44" xfId="0" applyFont="1" applyFill="1" applyBorder="1" applyAlignment="1">
      <alignment horizontal="center" vertical="center"/>
    </xf>
    <xf numFmtId="1" fontId="5" fillId="11" borderId="22" xfId="0" applyNumberFormat="1" applyFont="1" applyFill="1" applyBorder="1" applyAlignment="1">
      <alignment horizontal="center" vertical="center"/>
    </xf>
    <xf numFmtId="1" fontId="5" fillId="11" borderId="4" xfId="0" applyNumberFormat="1" applyFont="1" applyFill="1" applyBorder="1" applyAlignment="1">
      <alignment horizontal="center" vertical="center"/>
    </xf>
    <xf numFmtId="2" fontId="32" fillId="11" borderId="52" xfId="0" applyNumberFormat="1" applyFont="1" applyFill="1" applyBorder="1" applyAlignment="1" applyProtection="1">
      <alignment horizontal="center" vertical="center" wrapText="1"/>
      <protection locked="0"/>
    </xf>
    <xf numFmtId="2" fontId="32" fillId="11" borderId="53" xfId="0" applyNumberFormat="1" applyFont="1" applyFill="1" applyBorder="1" applyAlignment="1" applyProtection="1">
      <alignment horizontal="center" vertical="center" wrapText="1"/>
      <protection locked="0"/>
    </xf>
    <xf numFmtId="0" fontId="9" fillId="13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9" borderId="42" xfId="0" applyFont="1" applyFill="1" applyBorder="1" applyAlignment="1" applyProtection="1">
      <alignment horizontal="center" vertical="center" wrapText="1"/>
      <protection locked="0"/>
    </xf>
    <xf numFmtId="1" fontId="5" fillId="9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14" xfId="0" applyFont="1" applyFill="1" applyBorder="1" applyAlignment="1" applyProtection="1">
      <alignment horizontal="center" vertical="center" wrapText="1"/>
      <protection locked="0"/>
    </xf>
    <xf numFmtId="0" fontId="5" fillId="9" borderId="61" xfId="0" applyFont="1" applyFill="1" applyBorder="1" applyAlignment="1" applyProtection="1">
      <alignment horizontal="center" vertical="center" wrapText="1"/>
      <protection locked="0"/>
    </xf>
    <xf numFmtId="1" fontId="5" fillId="9" borderId="61" xfId="0" applyNumberFormat="1" applyFont="1" applyFill="1" applyBorder="1" applyAlignment="1">
      <alignment horizontal="center" vertical="center"/>
    </xf>
    <xf numFmtId="1" fontId="5" fillId="9" borderId="61" xfId="0" applyNumberFormat="1" applyFont="1" applyFill="1" applyBorder="1" applyAlignment="1" applyProtection="1">
      <alignment horizontal="center" vertical="center"/>
      <protection locked="0"/>
    </xf>
    <xf numFmtId="1" fontId="5" fillId="9" borderId="52" xfId="0" applyNumberFormat="1" applyFont="1" applyFill="1" applyBorder="1" applyAlignment="1" applyProtection="1">
      <alignment horizontal="center" vertical="center" wrapText="1"/>
      <protection locked="0"/>
    </xf>
    <xf numFmtId="1" fontId="5" fillId="9" borderId="53" xfId="0" applyNumberFormat="1" applyFont="1" applyFill="1" applyBorder="1" applyAlignment="1" applyProtection="1">
      <alignment horizontal="center" vertical="center" wrapText="1"/>
      <protection locked="0"/>
    </xf>
    <xf numFmtId="1" fontId="5" fillId="9" borderId="65" xfId="0" applyNumberFormat="1" applyFont="1" applyFill="1" applyBorder="1" applyAlignment="1" applyProtection="1">
      <alignment horizontal="center" vertical="center" wrapText="1"/>
      <protection locked="0"/>
    </xf>
    <xf numFmtId="1" fontId="34" fillId="0" borderId="42" xfId="0" applyNumberFormat="1" applyFont="1" applyFill="1" applyBorder="1" applyAlignment="1" applyProtection="1">
      <alignment horizontal="center" vertical="center"/>
      <protection locked="0"/>
    </xf>
    <xf numFmtId="1" fontId="32" fillId="0" borderId="33" xfId="0" applyNumberFormat="1" applyFont="1" applyFill="1" applyBorder="1" applyAlignment="1" applyProtection="1">
      <alignment horizontal="center" vertical="center"/>
      <protection locked="0"/>
    </xf>
    <xf numFmtId="1" fontId="32" fillId="0" borderId="49" xfId="0" applyNumberFormat="1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/>
    </xf>
    <xf numFmtId="1" fontId="8" fillId="0" borderId="67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center" vertical="center"/>
    </xf>
    <xf numFmtId="1" fontId="8" fillId="0" borderId="33" xfId="0" applyNumberFormat="1" applyFont="1" applyFill="1" applyBorder="1" applyAlignment="1">
      <alignment horizontal="center" vertical="center"/>
    </xf>
    <xf numFmtId="1" fontId="8" fillId="0" borderId="76" xfId="0" applyNumberFormat="1" applyFont="1" applyFill="1" applyBorder="1" applyAlignment="1">
      <alignment horizontal="center" vertical="center"/>
    </xf>
    <xf numFmtId="1" fontId="8" fillId="0" borderId="78" xfId="0" applyNumberFormat="1" applyFont="1" applyFill="1" applyBorder="1" applyAlignment="1">
      <alignment horizontal="center" vertical="center"/>
    </xf>
    <xf numFmtId="0" fontId="8" fillId="11" borderId="52" xfId="0" applyFont="1" applyFill="1" applyBorder="1" applyAlignment="1" applyProtection="1">
      <alignment horizontal="center" vertical="center" wrapText="1"/>
      <protection locked="0"/>
    </xf>
    <xf numFmtId="0" fontId="5" fillId="11" borderId="3" xfId="0" applyFont="1" applyFill="1" applyBorder="1" applyAlignment="1" applyProtection="1">
      <alignment horizontal="left" vertical="center" wrapText="1"/>
      <protection locked="0"/>
    </xf>
    <xf numFmtId="1" fontId="32" fillId="0" borderId="42" xfId="0" applyNumberFormat="1" applyFont="1" applyFill="1" applyBorder="1" applyAlignment="1" applyProtection="1">
      <alignment horizontal="center" vertical="center"/>
      <protection locked="0"/>
    </xf>
    <xf numFmtId="0" fontId="5" fillId="11" borderId="7" xfId="0" applyFont="1" applyFill="1" applyBorder="1" applyAlignment="1" applyProtection="1">
      <alignment horizontal="center" vertical="center"/>
      <protection locked="0"/>
    </xf>
    <xf numFmtId="0" fontId="5" fillId="11" borderId="8" xfId="0" applyFont="1" applyFill="1" applyBorder="1" applyAlignment="1" applyProtection="1">
      <alignment horizontal="left" vertical="center" wrapText="1"/>
      <protection locked="0"/>
    </xf>
    <xf numFmtId="2" fontId="5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1" fontId="5" fillId="9" borderId="14" xfId="0" applyNumberFormat="1" applyFont="1" applyFill="1" applyBorder="1" applyAlignment="1">
      <alignment horizontal="center" vertical="center"/>
    </xf>
    <xf numFmtId="1" fontId="5" fillId="9" borderId="66" xfId="0" applyNumberFormat="1" applyFont="1" applyFill="1" applyBorder="1" applyAlignment="1">
      <alignment horizontal="center" vertical="center"/>
    </xf>
    <xf numFmtId="1" fontId="9" fillId="0" borderId="44" xfId="0" applyNumberFormat="1" applyFont="1" applyFill="1" applyBorder="1" applyAlignment="1">
      <alignment horizontal="center" vertical="center"/>
    </xf>
    <xf numFmtId="1" fontId="9" fillId="0" borderId="47" xfId="0" applyNumberFormat="1" applyFont="1" applyFill="1" applyBorder="1" applyAlignment="1">
      <alignment horizontal="center" vertical="center"/>
    </xf>
    <xf numFmtId="1" fontId="9" fillId="8" borderId="9" xfId="0" applyNumberFormat="1" applyFont="1" applyFill="1" applyBorder="1" applyAlignment="1">
      <alignment horizontal="center" vertical="center"/>
    </xf>
    <xf numFmtId="1" fontId="9" fillId="8" borderId="21" xfId="0" applyNumberFormat="1" applyFont="1" applyFill="1" applyBorder="1" applyAlignment="1">
      <alignment horizontal="center" vertical="center"/>
    </xf>
    <xf numFmtId="1" fontId="9" fillId="8" borderId="59" xfId="0" applyNumberFormat="1" applyFont="1" applyFill="1" applyBorder="1" applyAlignment="1" applyProtection="1">
      <alignment horizontal="center" vertical="center"/>
      <protection locked="0"/>
    </xf>
    <xf numFmtId="0" fontId="25" fillId="8" borderId="11" xfId="0" applyFont="1" applyFill="1" applyBorder="1" applyAlignment="1" applyProtection="1">
      <alignment horizontal="center" vertical="center"/>
      <protection locked="0"/>
    </xf>
    <xf numFmtId="1" fontId="32" fillId="8" borderId="31" xfId="0" applyNumberFormat="1" applyFont="1" applyFill="1" applyBorder="1" applyAlignment="1" applyProtection="1">
      <alignment horizontal="center" vertical="center"/>
      <protection locked="0"/>
    </xf>
    <xf numFmtId="0" fontId="25" fillId="8" borderId="20" xfId="0" applyFont="1" applyFill="1" applyBorder="1" applyAlignment="1" applyProtection="1">
      <alignment horizontal="center" vertical="center"/>
      <protection locked="0"/>
    </xf>
    <xf numFmtId="0" fontId="20" fillId="8" borderId="57" xfId="0" applyFont="1" applyFill="1" applyBorder="1" applyAlignment="1" applyProtection="1">
      <alignment horizontal="center" vertical="center"/>
      <protection locked="0"/>
    </xf>
    <xf numFmtId="2" fontId="32" fillId="8" borderId="53" xfId="0" applyNumberFormat="1" applyFont="1" applyFill="1" applyBorder="1" applyAlignment="1" applyProtection="1">
      <alignment horizontal="center" vertical="center" wrapText="1"/>
      <protection locked="0"/>
    </xf>
    <xf numFmtId="2" fontId="5" fillId="8" borderId="42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9" xfId="0" applyFont="1" applyFill="1" applyBorder="1" applyAlignment="1" applyProtection="1">
      <alignment horizontal="center" vertical="center" wrapText="1"/>
      <protection locked="0"/>
    </xf>
    <xf numFmtId="0" fontId="5" fillId="8" borderId="3" xfId="0" applyFont="1" applyFill="1" applyBorder="1" applyAlignment="1" applyProtection="1">
      <alignment horizontal="center" vertical="center" wrapText="1"/>
      <protection locked="0"/>
    </xf>
    <xf numFmtId="0" fontId="5" fillId="8" borderId="44" xfId="0" applyFont="1" applyFill="1" applyBorder="1" applyAlignment="1" applyProtection="1">
      <alignment horizontal="center" vertical="center" wrapText="1"/>
      <protection locked="0"/>
    </xf>
    <xf numFmtId="0" fontId="8" fillId="8" borderId="53" xfId="0" applyFont="1" applyFill="1" applyBorder="1" applyAlignment="1" applyProtection="1">
      <alignment horizontal="center" vertical="center"/>
      <protection locked="0"/>
    </xf>
    <xf numFmtId="1" fontId="5" fillId="8" borderId="3" xfId="0" applyNumberFormat="1" applyFont="1" applyFill="1" applyBorder="1" applyAlignment="1">
      <alignment horizontal="center" vertical="center"/>
    </xf>
    <xf numFmtId="165" fontId="5" fillId="8" borderId="4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8" fillId="8" borderId="40" xfId="0" applyFont="1" applyFill="1" applyBorder="1" applyAlignment="1">
      <alignment horizontal="center" vertical="center"/>
    </xf>
    <xf numFmtId="1" fontId="34" fillId="0" borderId="44" xfId="0" applyNumberFormat="1" applyFont="1" applyFill="1" applyBorder="1" applyAlignment="1" applyProtection="1">
      <alignment horizontal="center" vertical="center"/>
      <protection locked="0"/>
    </xf>
    <xf numFmtId="1" fontId="32" fillId="0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/>
    </xf>
    <xf numFmtId="0" fontId="3" fillId="0" borderId="68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7" fillId="0" borderId="27" xfId="0" applyFont="1" applyFill="1" applyBorder="1" applyAlignment="1" applyProtection="1">
      <alignment horizontal="center" vertical="center" wrapText="1"/>
      <protection locked="0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3" fillId="0" borderId="0" xfId="13" applyFont="1" applyFill="1" applyAlignment="1">
      <alignment horizontal="left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horizontal="center" vertical="center" textRotation="90"/>
    </xf>
    <xf numFmtId="0" fontId="11" fillId="0" borderId="62" xfId="0" applyFont="1" applyFill="1" applyBorder="1" applyAlignment="1">
      <alignment horizontal="center" vertical="center" textRotation="90"/>
    </xf>
    <xf numFmtId="0" fontId="11" fillId="0" borderId="69" xfId="0" applyFont="1" applyFill="1" applyBorder="1" applyAlignment="1">
      <alignment horizontal="center" vertical="center" wrapText="1"/>
    </xf>
    <xf numFmtId="0" fontId="11" fillId="0" borderId="70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textRotation="90" wrapText="1"/>
    </xf>
    <xf numFmtId="0" fontId="11" fillId="0" borderId="62" xfId="0" applyFont="1" applyFill="1" applyBorder="1" applyAlignment="1">
      <alignment horizontal="center" vertical="center" textRotation="90" wrapText="1"/>
    </xf>
    <xf numFmtId="0" fontId="11" fillId="0" borderId="46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3" fillId="0" borderId="36" xfId="14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3" fillId="0" borderId="37" xfId="14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3" fillId="0" borderId="0" xfId="13" applyFont="1" applyFill="1" applyAlignment="1">
      <alignment horizontal="left" vertical="center" wrapText="1"/>
    </xf>
    <xf numFmtId="0" fontId="3" fillId="0" borderId="0" xfId="13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6" fillId="0" borderId="54" xfId="14" applyFont="1" applyFill="1" applyBorder="1" applyAlignment="1">
      <alignment horizontal="center" vertical="center" wrapText="1"/>
    </xf>
    <xf numFmtId="0" fontId="6" fillId="0" borderId="23" xfId="14" applyFont="1" applyFill="1" applyBorder="1" applyAlignment="1">
      <alignment horizontal="center" vertical="center" wrapText="1"/>
    </xf>
    <xf numFmtId="0" fontId="1" fillId="0" borderId="23" xfId="14" applyFont="1" applyFill="1" applyBorder="1" applyAlignment="1">
      <alignment horizontal="center" vertical="center" wrapText="1"/>
    </xf>
    <xf numFmtId="0" fontId="1" fillId="0" borderId="24" xfId="14" applyFont="1" applyFill="1" applyBorder="1" applyAlignment="1">
      <alignment horizontal="center" vertical="center" wrapText="1"/>
    </xf>
    <xf numFmtId="0" fontId="0" fillId="0" borderId="37" xfId="0" applyFill="1" applyBorder="1" applyAlignment="1"/>
    <xf numFmtId="0" fontId="0" fillId="0" borderId="38" xfId="0" applyFill="1" applyBorder="1" applyAlignment="1"/>
    <xf numFmtId="0" fontId="31" fillId="0" borderId="3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30" fillId="12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top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16" fillId="11" borderId="0" xfId="1" applyFont="1" applyFill="1" applyBorder="1" applyAlignment="1">
      <alignment horizontal="left" vertical="top" wrapText="1"/>
    </xf>
    <xf numFmtId="0" fontId="16" fillId="11" borderId="0" xfId="1" applyFont="1" applyFill="1" applyBorder="1" applyAlignment="1">
      <alignment horizontal="left"/>
    </xf>
    <xf numFmtId="0" fontId="16" fillId="0" borderId="0" xfId="1" applyFont="1" applyFill="1" applyAlignment="1">
      <alignment horizontal="left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0" fontId="14" fillId="0" borderId="0" xfId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0" fontId="16" fillId="13" borderId="0" xfId="0" applyFont="1" applyFill="1" applyBorder="1" applyAlignment="1">
      <alignment horizontal="left" vertical="center"/>
    </xf>
    <xf numFmtId="0" fontId="36" fillId="0" borderId="36" xfId="0" applyFont="1" applyFill="1" applyBorder="1" applyAlignment="1">
      <alignment vertical="center" wrapText="1"/>
    </xf>
    <xf numFmtId="0" fontId="37" fillId="0" borderId="48" xfId="0" applyFont="1" applyFill="1" applyBorder="1" applyAlignment="1">
      <alignment vertical="center" wrapText="1"/>
    </xf>
    <xf numFmtId="166" fontId="8" fillId="0" borderId="24" xfId="0" applyNumberFormat="1" applyFont="1" applyFill="1" applyBorder="1" applyAlignment="1">
      <alignment horizontal="center" vertical="center"/>
    </xf>
    <xf numFmtId="166" fontId="8" fillId="0" borderId="25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166" fontId="8" fillId="0" borderId="33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6" fillId="0" borderId="34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27" xfId="0" applyFont="1" applyFill="1" applyBorder="1" applyAlignment="1">
      <alignment horizontal="center" vertical="center" textRotation="90" wrapText="1"/>
    </xf>
    <xf numFmtId="0" fontId="6" fillId="5" borderId="52" xfId="0" applyFont="1" applyFill="1" applyBorder="1" applyAlignment="1">
      <alignment horizontal="center" vertical="center" textRotation="90" wrapText="1"/>
    </xf>
    <xf numFmtId="0" fontId="6" fillId="5" borderId="53" xfId="0" applyFont="1" applyFill="1" applyBorder="1" applyAlignment="1">
      <alignment horizontal="center" vertical="center" textRotation="90" wrapText="1"/>
    </xf>
    <xf numFmtId="0" fontId="6" fillId="5" borderId="65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8" fillId="4" borderId="36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  <protection locked="0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11" borderId="39" xfId="0" applyFont="1" applyFill="1" applyBorder="1" applyAlignment="1">
      <alignment horizontal="center" vertical="center"/>
    </xf>
    <xf numFmtId="0" fontId="8" fillId="11" borderId="40" xfId="0" applyFont="1" applyFill="1" applyBorder="1" applyAlignment="1">
      <alignment horizontal="center" vertical="center"/>
    </xf>
    <xf numFmtId="0" fontId="8" fillId="11" borderId="41" xfId="0" applyFont="1" applyFill="1" applyBorder="1" applyAlignment="1">
      <alignment horizontal="center" vertical="center"/>
    </xf>
    <xf numFmtId="0" fontId="8" fillId="0" borderId="36" xfId="0" applyFont="1" applyFill="1" applyBorder="1" applyAlignment="1" applyProtection="1">
      <alignment horizontal="center" vertical="center" wrapText="1"/>
      <protection locked="0"/>
    </xf>
    <xf numFmtId="0" fontId="8" fillId="0" borderId="48" xfId="0" applyFont="1" applyFill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49" fontId="6" fillId="0" borderId="42" xfId="0" applyNumberFormat="1" applyFont="1" applyFill="1" applyBorder="1" applyAlignment="1">
      <alignment horizontal="center" vertical="center" textRotation="90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49" fontId="6" fillId="0" borderId="2" xfId="0" applyNumberFormat="1" applyFont="1" applyFill="1" applyBorder="1" applyAlignment="1">
      <alignment horizontal="center" vertical="center" textRotation="90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textRotation="90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29" xfId="0" applyFont="1" applyFill="1" applyBorder="1" applyAlignment="1">
      <alignment horizontal="center" vertical="center" textRotation="90"/>
    </xf>
    <xf numFmtId="0" fontId="7" fillId="0" borderId="51" xfId="0" applyFont="1" applyFill="1" applyBorder="1" applyAlignment="1">
      <alignment horizontal="center" vertical="center" textRotation="90" wrapText="1"/>
    </xf>
    <xf numFmtId="0" fontId="7" fillId="0" borderId="12" xfId="0" applyFont="1" applyFill="1" applyBorder="1" applyAlignment="1">
      <alignment horizontal="center" vertical="center" textRotation="90" wrapText="1"/>
    </xf>
    <xf numFmtId="0" fontId="7" fillId="0" borderId="29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textRotation="90" wrapText="1"/>
    </xf>
    <xf numFmtId="0" fontId="6" fillId="9" borderId="61" xfId="0" applyFont="1" applyFill="1" applyBorder="1" applyAlignment="1">
      <alignment horizontal="center" vertical="center" textRotation="90" wrapText="1"/>
    </xf>
    <xf numFmtId="0" fontId="6" fillId="9" borderId="66" xfId="0" applyFont="1" applyFill="1" applyBorder="1" applyAlignment="1">
      <alignment horizontal="center" vertical="center" textRotation="90" wrapText="1"/>
    </xf>
    <xf numFmtId="0" fontId="20" fillId="11" borderId="75" xfId="0" applyFont="1" applyFill="1" applyBorder="1" applyAlignment="1">
      <alignment horizontal="center" vertical="center"/>
    </xf>
    <xf numFmtId="0" fontId="20" fillId="11" borderId="40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8" fillId="11" borderId="51" xfId="0" applyFont="1" applyFill="1" applyBorder="1" applyAlignment="1">
      <alignment horizontal="center" vertical="center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5" fillId="11" borderId="12" xfId="0" applyFont="1" applyFill="1" applyBorder="1" applyAlignment="1" applyProtection="1">
      <alignment horizontal="center" vertical="center" wrapText="1"/>
    </xf>
    <xf numFmtId="0" fontId="35" fillId="11" borderId="12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textRotation="90" wrapText="1"/>
    </xf>
    <xf numFmtId="0" fontId="6" fillId="9" borderId="44" xfId="0" applyFont="1" applyFill="1" applyBorder="1" applyAlignment="1">
      <alignment horizontal="center" vertical="center" textRotation="90" wrapText="1"/>
    </xf>
    <xf numFmtId="0" fontId="6" fillId="9" borderId="45" xfId="0" applyFont="1" applyFill="1" applyBorder="1" applyAlignment="1">
      <alignment horizontal="center" vertical="center" textRotation="90" wrapText="1"/>
    </xf>
  </cellXfs>
  <cellStyles count="15">
    <cellStyle name="Відсотковий" xfId="12" builtinId="5"/>
    <cellStyle name="Відсотковий 2" xfId="4"/>
    <cellStyle name="Відсотковий 3" xfId="6"/>
    <cellStyle name="Гиперссылка 2" xfId="7"/>
    <cellStyle name="Гіперпосилання 2" xfId="8"/>
    <cellStyle name="Звичайний" xfId="0" builtinId="0"/>
    <cellStyle name="Звичайний 2" xfId="3"/>
    <cellStyle name="Звичайний 3" xfId="2"/>
    <cellStyle name="Звичайний 4" xfId="5"/>
    <cellStyle name="Обычный 2" xfId="1"/>
    <cellStyle name="Обычный 2 2" xfId="13"/>
    <cellStyle name="Обычный 2 3" xfId="14"/>
    <cellStyle name="Обычный 3" xfId="9"/>
    <cellStyle name="Обычный 4" xfId="10"/>
    <cellStyle name="Процентный 2" xfId="11"/>
  </cellStyles>
  <dxfs count="0"/>
  <tableStyles count="0" defaultTableStyle="TableStyleMedium2" defaultPivotStyle="PivotStyleLight16"/>
  <colors>
    <mruColors>
      <color rgb="FF00FF00"/>
      <color rgb="FF66FF9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"/>
  <sheetViews>
    <sheetView view="pageBreakPreview" zoomScale="80" zoomScaleNormal="80" zoomScaleSheetLayoutView="80" workbookViewId="0">
      <selection activeCell="AH33" sqref="AH33:AQ34"/>
    </sheetView>
  </sheetViews>
  <sheetFormatPr defaultColWidth="9.109375" defaultRowHeight="13.2" x14ac:dyDescent="0.25"/>
  <cols>
    <col min="1" max="1" width="6.88671875" style="87" customWidth="1"/>
    <col min="2" max="53" width="3.33203125" style="87" customWidth="1"/>
    <col min="54" max="54" width="5.33203125" style="87" customWidth="1"/>
    <col min="55" max="61" width="4.5546875" style="87" customWidth="1"/>
    <col min="62" max="16384" width="9.109375" style="87"/>
  </cols>
  <sheetData>
    <row r="1" spans="1:61" ht="21" x14ac:dyDescent="0.25">
      <c r="I1" s="417" t="s">
        <v>141</v>
      </c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</row>
    <row r="2" spans="1:61" s="83" customFormat="1" ht="22.8" x14ac:dyDescent="0.3">
      <c r="B2" s="1"/>
      <c r="C2" s="1"/>
      <c r="D2" s="1"/>
      <c r="E2" s="1"/>
      <c r="F2" s="1"/>
      <c r="G2" s="1"/>
      <c r="H2" s="1"/>
      <c r="I2" s="417" t="s">
        <v>100</v>
      </c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5"/>
      <c r="BC2" s="85"/>
      <c r="BD2" s="85"/>
      <c r="BE2" s="85"/>
    </row>
    <row r="3" spans="1:61" s="83" customFormat="1" ht="21" x14ac:dyDescent="0.35">
      <c r="A3" s="86" t="s">
        <v>138</v>
      </c>
      <c r="B3" s="1"/>
      <c r="C3" s="1"/>
      <c r="D3" s="1"/>
      <c r="E3" s="1"/>
      <c r="F3" s="1"/>
      <c r="G3" s="1"/>
      <c r="H3" s="1"/>
      <c r="I3" s="481" t="s">
        <v>133</v>
      </c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S3" s="86" t="s">
        <v>139</v>
      </c>
      <c r="AT3" s="2"/>
      <c r="AU3" s="2"/>
      <c r="AV3" s="2"/>
      <c r="AW3" s="2"/>
      <c r="AX3" s="2"/>
      <c r="AY3" s="2"/>
      <c r="AZ3" s="2"/>
      <c r="BA3" s="2"/>
    </row>
    <row r="4" spans="1:61" ht="15.6" x14ac:dyDescent="0.25">
      <c r="A4" s="87" t="s">
        <v>0</v>
      </c>
      <c r="J4" s="483" t="s">
        <v>142</v>
      </c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S4" s="87" t="s">
        <v>1</v>
      </c>
    </row>
    <row r="5" spans="1:61" x14ac:dyDescent="0.25">
      <c r="A5" s="87" t="s">
        <v>2</v>
      </c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S5" s="87" t="s">
        <v>101</v>
      </c>
    </row>
    <row r="6" spans="1:61" ht="16.8" x14ac:dyDescent="0.25">
      <c r="A6" s="87" t="s">
        <v>4</v>
      </c>
      <c r="J6" s="89"/>
      <c r="K6" s="89"/>
      <c r="L6" s="89"/>
      <c r="M6" s="89"/>
      <c r="N6" s="89"/>
      <c r="O6" s="89"/>
      <c r="P6" s="89"/>
      <c r="R6" s="89"/>
      <c r="S6" s="484" t="s">
        <v>3</v>
      </c>
      <c r="T6" s="484"/>
      <c r="U6" s="484"/>
      <c r="V6" s="484"/>
      <c r="W6" s="484"/>
      <c r="X6" s="484"/>
      <c r="Y6" s="484"/>
      <c r="Z6" s="484"/>
      <c r="AA6" s="484"/>
      <c r="AB6" s="484"/>
      <c r="AC6" s="484"/>
      <c r="AD6" s="484"/>
      <c r="AE6" s="484"/>
      <c r="AF6" s="484"/>
      <c r="AG6" s="89"/>
      <c r="AH6" s="89"/>
      <c r="AI6" s="89"/>
      <c r="AJ6" s="89"/>
      <c r="AK6" s="89"/>
      <c r="AL6" s="89"/>
      <c r="AM6" s="89"/>
      <c r="AN6" s="89"/>
      <c r="AO6" s="89"/>
      <c r="AS6" s="90" t="s">
        <v>183</v>
      </c>
      <c r="AT6" s="89"/>
    </row>
    <row r="7" spans="1:61" ht="15.6" x14ac:dyDescent="0.3">
      <c r="A7" s="87" t="s">
        <v>102</v>
      </c>
      <c r="I7" s="91"/>
      <c r="J7" s="89"/>
      <c r="K7" s="89"/>
      <c r="L7" s="89"/>
      <c r="M7" s="480" t="s">
        <v>136</v>
      </c>
      <c r="N7" s="485"/>
      <c r="O7" s="485"/>
      <c r="P7" s="485"/>
      <c r="Q7" s="485"/>
      <c r="R7" s="485"/>
      <c r="S7" s="485"/>
      <c r="T7" s="485"/>
      <c r="U7" s="485"/>
      <c r="V7" s="485"/>
      <c r="W7" s="485"/>
      <c r="X7" s="485"/>
      <c r="Y7" s="485"/>
      <c r="Z7" s="485"/>
      <c r="AA7" s="485"/>
      <c r="AB7" s="485"/>
      <c r="AC7" s="485"/>
      <c r="AD7" s="485"/>
      <c r="AE7" s="485"/>
      <c r="AF7" s="485"/>
      <c r="AG7" s="485"/>
      <c r="AH7" s="485"/>
      <c r="AI7" s="485"/>
      <c r="AJ7" s="485"/>
      <c r="AK7" s="485"/>
      <c r="AL7" s="485"/>
      <c r="AM7" s="89"/>
      <c r="AS7" s="92" t="s">
        <v>184</v>
      </c>
      <c r="AT7" s="93"/>
      <c r="AU7" s="27"/>
      <c r="AV7" s="27"/>
      <c r="AW7" s="27"/>
      <c r="AX7" s="27"/>
      <c r="AY7" s="27"/>
      <c r="AZ7" s="27"/>
    </row>
    <row r="8" spans="1:61" ht="15.6" x14ac:dyDescent="0.25">
      <c r="A8" s="94" t="s">
        <v>185</v>
      </c>
      <c r="B8" s="27"/>
      <c r="C8" s="27"/>
      <c r="D8" s="27"/>
      <c r="I8" s="91"/>
      <c r="J8" s="89"/>
      <c r="K8" s="89"/>
      <c r="L8" s="89"/>
      <c r="M8" s="89"/>
      <c r="N8" s="89"/>
      <c r="O8" s="480" t="s">
        <v>137</v>
      </c>
      <c r="P8" s="480"/>
      <c r="Q8" s="480"/>
      <c r="R8" s="480"/>
      <c r="S8" s="480"/>
      <c r="T8" s="480"/>
      <c r="U8" s="480"/>
      <c r="V8" s="480"/>
      <c r="W8" s="480"/>
      <c r="X8" s="480"/>
      <c r="Y8" s="480"/>
      <c r="Z8" s="480"/>
      <c r="AA8" s="480"/>
      <c r="AB8" s="480"/>
      <c r="AC8" s="480"/>
      <c r="AD8" s="480"/>
      <c r="AE8" s="480"/>
      <c r="AF8" s="480"/>
      <c r="AG8" s="480"/>
      <c r="AH8" s="480"/>
      <c r="AI8" s="480"/>
      <c r="AJ8" s="480"/>
      <c r="AK8" s="89"/>
      <c r="AL8" s="89"/>
      <c r="AM8" s="89"/>
      <c r="AS8" s="92"/>
      <c r="AT8" s="93"/>
      <c r="AU8" s="27"/>
      <c r="AV8" s="27"/>
      <c r="AW8" s="27"/>
      <c r="AX8" s="27"/>
      <c r="AY8" s="27"/>
      <c r="AZ8" s="27"/>
    </row>
    <row r="9" spans="1:61" x14ac:dyDescent="0.25">
      <c r="E9" s="27"/>
      <c r="F9" s="27"/>
      <c r="I9" s="95"/>
      <c r="K9" s="89"/>
      <c r="L9" s="89"/>
      <c r="M9" s="89"/>
      <c r="N9" s="89"/>
      <c r="O9" s="89"/>
      <c r="P9" s="89"/>
      <c r="Q9" s="89"/>
      <c r="R9" s="478" t="s">
        <v>103</v>
      </c>
      <c r="S9" s="478"/>
      <c r="T9" s="478"/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89"/>
      <c r="AI9" s="89"/>
      <c r="AJ9" s="89"/>
      <c r="AK9" s="89"/>
      <c r="AL9" s="89"/>
      <c r="AM9" s="89"/>
    </row>
    <row r="10" spans="1:61" ht="18" x14ac:dyDescent="0.35">
      <c r="I10" s="95"/>
      <c r="K10" s="89"/>
      <c r="L10" s="89"/>
      <c r="M10" s="89"/>
      <c r="N10" s="89"/>
      <c r="O10" s="479" t="s">
        <v>143</v>
      </c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89"/>
      <c r="AM10" s="89"/>
    </row>
    <row r="11" spans="1:61" ht="18" x14ac:dyDescent="0.35">
      <c r="I11" s="95"/>
      <c r="K11" s="89"/>
      <c r="L11" s="89"/>
      <c r="M11" s="89"/>
      <c r="N11" s="89"/>
      <c r="O11" s="479" t="s">
        <v>144</v>
      </c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89"/>
      <c r="AM11" s="89"/>
    </row>
    <row r="12" spans="1:61" ht="18" customHeight="1" x14ac:dyDescent="0.35">
      <c r="I12" s="95"/>
      <c r="K12" s="89"/>
      <c r="L12" s="89"/>
      <c r="M12" s="89"/>
      <c r="N12" s="89"/>
      <c r="O12" s="479" t="s">
        <v>145</v>
      </c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89"/>
      <c r="AM12" s="89"/>
    </row>
    <row r="13" spans="1:61" s="196" customFormat="1" ht="16.95" customHeight="1" x14ac:dyDescent="0.25">
      <c r="A13" s="194"/>
      <c r="B13" s="194"/>
      <c r="C13" s="194"/>
      <c r="D13" s="194"/>
      <c r="E13" s="194"/>
      <c r="F13" s="194"/>
      <c r="G13" s="443" t="s">
        <v>147</v>
      </c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443" t="s">
        <v>119</v>
      </c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195"/>
      <c r="BB13" s="194"/>
      <c r="BC13" s="194"/>
    </row>
    <row r="14" spans="1:61" s="196" customFormat="1" ht="7.2" customHeight="1" x14ac:dyDescent="0.25">
      <c r="A14" s="194"/>
      <c r="B14" s="194"/>
      <c r="C14" s="194"/>
      <c r="D14" s="194"/>
      <c r="E14" s="194"/>
      <c r="F14" s="194"/>
      <c r="G14" s="194"/>
      <c r="H14" s="194"/>
      <c r="I14" s="197"/>
      <c r="J14" s="194"/>
      <c r="K14" s="198"/>
      <c r="L14" s="199"/>
      <c r="M14" s="199"/>
      <c r="N14" s="199"/>
      <c r="O14" s="199"/>
      <c r="P14" s="199"/>
      <c r="Q14" s="199"/>
      <c r="R14" s="199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199"/>
      <c r="AH14" s="199"/>
      <c r="AI14" s="199"/>
      <c r="AJ14" s="199"/>
      <c r="AK14" s="199"/>
      <c r="AL14" s="199"/>
      <c r="AM14" s="199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5"/>
      <c r="BB14" s="194"/>
      <c r="BC14" s="194"/>
    </row>
    <row r="15" spans="1:61" s="196" customFormat="1" ht="15.6" customHeight="1" x14ac:dyDescent="0.25">
      <c r="A15" s="194"/>
      <c r="B15" s="194"/>
      <c r="C15" s="194"/>
      <c r="D15" s="194"/>
      <c r="E15" s="194"/>
      <c r="F15" s="194"/>
      <c r="G15" s="443" t="s">
        <v>146</v>
      </c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443" t="s">
        <v>124</v>
      </c>
      <c r="AJ15" s="443"/>
      <c r="AK15" s="443"/>
      <c r="AL15" s="443"/>
      <c r="AM15" s="443"/>
      <c r="AN15" s="443"/>
      <c r="AO15" s="443"/>
      <c r="AP15" s="443"/>
      <c r="AQ15" s="443"/>
      <c r="AR15" s="443"/>
      <c r="AS15" s="443"/>
      <c r="AT15" s="443"/>
      <c r="AU15" s="443"/>
      <c r="AV15" s="443"/>
      <c r="AW15" s="443"/>
      <c r="AX15" s="443"/>
      <c r="AY15" s="443"/>
      <c r="AZ15" s="443"/>
      <c r="BA15" s="443"/>
      <c r="BB15" s="443"/>
      <c r="BC15" s="443"/>
      <c r="BD15" s="443"/>
      <c r="BE15" s="443"/>
      <c r="BF15" s="443"/>
      <c r="BG15" s="443"/>
      <c r="BH15" s="443"/>
      <c r="BI15" s="443"/>
    </row>
    <row r="16" spans="1:61" s="196" customFormat="1" ht="7.2" customHeight="1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201" t="s">
        <v>5</v>
      </c>
      <c r="L16" s="201"/>
      <c r="M16" s="201"/>
      <c r="N16" s="201"/>
      <c r="O16" s="201"/>
      <c r="P16" s="201"/>
      <c r="Q16" s="201"/>
      <c r="R16" s="201"/>
      <c r="S16" s="201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5"/>
      <c r="BB16" s="194"/>
      <c r="BC16" s="194"/>
    </row>
    <row r="17" spans="1:61" s="196" customFormat="1" x14ac:dyDescent="0.25">
      <c r="A17" s="194"/>
      <c r="B17" s="194"/>
      <c r="C17" s="194"/>
      <c r="D17" s="194"/>
      <c r="E17" s="194"/>
      <c r="F17" s="194"/>
      <c r="G17" s="443" t="s">
        <v>120</v>
      </c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3"/>
      <c r="V17" s="443"/>
      <c r="W17" s="443"/>
      <c r="X17" s="443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443" t="s">
        <v>121</v>
      </c>
      <c r="AJ17" s="443"/>
      <c r="AK17" s="443"/>
      <c r="AL17" s="443"/>
      <c r="AM17" s="443"/>
      <c r="AN17" s="443"/>
      <c r="AO17" s="443"/>
      <c r="AP17" s="443"/>
      <c r="AQ17" s="443"/>
      <c r="AR17" s="443"/>
      <c r="AS17" s="443"/>
      <c r="AT17" s="443"/>
      <c r="AU17" s="443"/>
      <c r="AV17" s="443"/>
      <c r="AW17" s="443"/>
      <c r="AX17" s="443"/>
      <c r="AY17" s="443"/>
      <c r="AZ17" s="443"/>
      <c r="BA17" s="195"/>
      <c r="BB17" s="194"/>
      <c r="BC17" s="194"/>
    </row>
    <row r="18" spans="1:61" s="196" customFormat="1" ht="6.6" customHeight="1" x14ac:dyDescent="0.25">
      <c r="A18" s="194"/>
      <c r="B18" s="199"/>
      <c r="C18" s="199"/>
      <c r="D18" s="199"/>
      <c r="E18" s="199"/>
      <c r="F18" s="199"/>
      <c r="G18" s="199"/>
      <c r="H18" s="199"/>
      <c r="I18" s="194"/>
      <c r="J18" s="194"/>
      <c r="K18" s="201" t="s">
        <v>104</v>
      </c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5"/>
      <c r="BB18" s="198"/>
      <c r="BC18" s="198"/>
    </row>
    <row r="19" spans="1:61" s="196" customFormat="1" x14ac:dyDescent="0.25">
      <c r="A19" s="194"/>
      <c r="B19" s="194"/>
      <c r="C19" s="194"/>
      <c r="D19" s="194"/>
      <c r="E19" s="194"/>
      <c r="F19" s="194"/>
      <c r="G19" s="443" t="s">
        <v>122</v>
      </c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443" t="s">
        <v>148</v>
      </c>
      <c r="AJ19" s="443"/>
      <c r="AK19" s="443"/>
      <c r="AL19" s="443"/>
      <c r="AM19" s="443"/>
      <c r="AN19" s="443"/>
      <c r="AO19" s="443"/>
      <c r="AP19" s="443"/>
      <c r="AQ19" s="443"/>
      <c r="AR19" s="443"/>
      <c r="AS19" s="443"/>
      <c r="AT19" s="443"/>
      <c r="AU19" s="443"/>
      <c r="AV19" s="443"/>
      <c r="AW19" s="443"/>
      <c r="AX19" s="443"/>
      <c r="AY19" s="443"/>
      <c r="AZ19" s="443"/>
      <c r="BA19" s="195"/>
      <c r="BB19" s="198"/>
      <c r="BC19" s="198"/>
    </row>
    <row r="20" spans="1:61" s="196" customFormat="1" ht="8.4" customHeight="1" x14ac:dyDescent="0.25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5"/>
    </row>
    <row r="21" spans="1:61" s="196" customFormat="1" x14ac:dyDescent="0.25">
      <c r="A21" s="194"/>
      <c r="B21" s="201"/>
      <c r="C21" s="201"/>
      <c r="D21" s="201"/>
      <c r="E21" s="201"/>
      <c r="F21" s="201"/>
      <c r="G21" s="468" t="s">
        <v>123</v>
      </c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201"/>
      <c r="Z21" s="201"/>
      <c r="AA21" s="201"/>
      <c r="AB21" s="201"/>
      <c r="AC21" s="201"/>
      <c r="AD21" s="201"/>
      <c r="AE21" s="201"/>
      <c r="AF21" s="194"/>
      <c r="AG21" s="202"/>
      <c r="AH21" s="202"/>
      <c r="AI21" s="469" t="s">
        <v>140</v>
      </c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/>
      <c r="AU21" s="469"/>
      <c r="AV21" s="469"/>
      <c r="AW21" s="469"/>
      <c r="AX21" s="469"/>
      <c r="AY21" s="469"/>
      <c r="AZ21" s="469"/>
      <c r="BA21" s="195"/>
    </row>
    <row r="22" spans="1:61" ht="14.4" thickBot="1" x14ac:dyDescent="0.3">
      <c r="A22" s="470" t="s">
        <v>105</v>
      </c>
      <c r="B22" s="470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70"/>
      <c r="V22" s="470"/>
      <c r="W22" s="470"/>
      <c r="X22" s="470"/>
      <c r="Y22" s="470"/>
      <c r="Z22" s="470"/>
      <c r="AA22" s="470"/>
      <c r="AB22" s="470"/>
      <c r="AC22" s="470"/>
      <c r="AD22" s="470"/>
      <c r="AE22" s="470"/>
      <c r="AF22" s="470"/>
      <c r="AG22" s="470"/>
      <c r="AH22" s="470"/>
      <c r="AI22" s="470"/>
      <c r="AJ22" s="470"/>
      <c r="AK22" s="470"/>
      <c r="AL22" s="470"/>
      <c r="AM22" s="470"/>
      <c r="AN22" s="470"/>
      <c r="AO22" s="470"/>
      <c r="AP22" s="470"/>
      <c r="AQ22" s="470"/>
      <c r="AR22" s="470"/>
      <c r="AS22" s="470"/>
      <c r="AT22" s="470"/>
      <c r="AU22" s="470"/>
      <c r="AV22" s="470"/>
      <c r="AW22" s="470"/>
      <c r="AX22" s="470"/>
      <c r="AY22" s="470"/>
      <c r="AZ22" s="470"/>
      <c r="BA22" s="470"/>
      <c r="BB22" s="444" t="s">
        <v>108</v>
      </c>
      <c r="BC22" s="444"/>
      <c r="BD22" s="444"/>
      <c r="BE22" s="444"/>
      <c r="BF22" s="444"/>
      <c r="BG22" s="444"/>
      <c r="BH22" s="444"/>
      <c r="BI22" s="444"/>
    </row>
    <row r="23" spans="1:61" s="96" customFormat="1" ht="15" customHeight="1" thickBot="1" x14ac:dyDescent="0.35">
      <c r="A23" s="471" t="s">
        <v>6</v>
      </c>
      <c r="B23" s="460" t="s">
        <v>7</v>
      </c>
      <c r="C23" s="475"/>
      <c r="D23" s="475"/>
      <c r="E23" s="475"/>
      <c r="F23" s="475"/>
      <c r="G23" s="460" t="s">
        <v>8</v>
      </c>
      <c r="H23" s="466"/>
      <c r="I23" s="466"/>
      <c r="J23" s="467"/>
      <c r="K23" s="460" t="s">
        <v>9</v>
      </c>
      <c r="L23" s="461"/>
      <c r="M23" s="461"/>
      <c r="N23" s="461"/>
      <c r="O23" s="460" t="s">
        <v>10</v>
      </c>
      <c r="P23" s="475"/>
      <c r="Q23" s="475"/>
      <c r="R23" s="475"/>
      <c r="S23" s="476"/>
      <c r="T23" s="465" t="s">
        <v>11</v>
      </c>
      <c r="U23" s="466"/>
      <c r="V23" s="466"/>
      <c r="W23" s="467"/>
      <c r="X23" s="460" t="s">
        <v>12</v>
      </c>
      <c r="Y23" s="461"/>
      <c r="Z23" s="461"/>
      <c r="AA23" s="477"/>
      <c r="AB23" s="460" t="s">
        <v>13</v>
      </c>
      <c r="AC23" s="475"/>
      <c r="AD23" s="475"/>
      <c r="AE23" s="475"/>
      <c r="AF23" s="475"/>
      <c r="AG23" s="460" t="s">
        <v>14</v>
      </c>
      <c r="AH23" s="466"/>
      <c r="AI23" s="466"/>
      <c r="AJ23" s="467"/>
      <c r="AK23" s="460" t="s">
        <v>15</v>
      </c>
      <c r="AL23" s="461"/>
      <c r="AM23" s="461"/>
      <c r="AN23" s="461"/>
      <c r="AO23" s="460" t="s">
        <v>16</v>
      </c>
      <c r="AP23" s="475"/>
      <c r="AQ23" s="475"/>
      <c r="AR23" s="475"/>
      <c r="AS23" s="476"/>
      <c r="AT23" s="465" t="s">
        <v>17</v>
      </c>
      <c r="AU23" s="466"/>
      <c r="AV23" s="466"/>
      <c r="AW23" s="467"/>
      <c r="AX23" s="460" t="s">
        <v>18</v>
      </c>
      <c r="AY23" s="461"/>
      <c r="AZ23" s="461"/>
      <c r="BA23" s="461"/>
      <c r="BB23" s="462" t="s">
        <v>6</v>
      </c>
      <c r="BC23" s="565" t="s">
        <v>111</v>
      </c>
      <c r="BD23" s="565" t="s">
        <v>112</v>
      </c>
      <c r="BE23" s="562" t="s">
        <v>24</v>
      </c>
      <c r="BF23" s="565" t="s">
        <v>113</v>
      </c>
      <c r="BG23" s="565" t="s">
        <v>114</v>
      </c>
      <c r="BH23" s="562" t="s">
        <v>25</v>
      </c>
      <c r="BI23" s="565" t="s">
        <v>115</v>
      </c>
    </row>
    <row r="24" spans="1:61" s="97" customFormat="1" ht="15" customHeight="1" thickBot="1" x14ac:dyDescent="0.3">
      <c r="A24" s="472"/>
      <c r="B24" s="100">
        <v>1</v>
      </c>
      <c r="C24" s="101">
        <v>2</v>
      </c>
      <c r="D24" s="101">
        <v>3</v>
      </c>
      <c r="E24" s="101">
        <v>4</v>
      </c>
      <c r="F24" s="102">
        <v>5</v>
      </c>
      <c r="G24" s="100">
        <v>6</v>
      </c>
      <c r="H24" s="101">
        <v>7</v>
      </c>
      <c r="I24" s="101">
        <v>8</v>
      </c>
      <c r="J24" s="103">
        <v>9</v>
      </c>
      <c r="K24" s="100">
        <v>10</v>
      </c>
      <c r="L24" s="101">
        <v>11</v>
      </c>
      <c r="M24" s="101">
        <v>12</v>
      </c>
      <c r="N24" s="104">
        <v>13</v>
      </c>
      <c r="O24" s="100">
        <v>14</v>
      </c>
      <c r="P24" s="101">
        <v>15</v>
      </c>
      <c r="Q24" s="101">
        <v>16</v>
      </c>
      <c r="R24" s="101">
        <v>17</v>
      </c>
      <c r="S24" s="105">
        <v>18</v>
      </c>
      <c r="T24" s="106">
        <v>19</v>
      </c>
      <c r="U24" s="101">
        <v>20</v>
      </c>
      <c r="V24" s="101">
        <v>21</v>
      </c>
      <c r="W24" s="103">
        <v>22</v>
      </c>
      <c r="X24" s="100">
        <v>23</v>
      </c>
      <c r="Y24" s="101">
        <v>24</v>
      </c>
      <c r="Z24" s="101">
        <v>25</v>
      </c>
      <c r="AA24" s="103">
        <v>26</v>
      </c>
      <c r="AB24" s="100">
        <v>27</v>
      </c>
      <c r="AC24" s="101">
        <v>28</v>
      </c>
      <c r="AD24" s="101">
        <v>29</v>
      </c>
      <c r="AE24" s="101">
        <v>30</v>
      </c>
      <c r="AF24" s="102">
        <v>31</v>
      </c>
      <c r="AG24" s="100">
        <v>32</v>
      </c>
      <c r="AH24" s="101">
        <v>33</v>
      </c>
      <c r="AI24" s="101">
        <v>34</v>
      </c>
      <c r="AJ24" s="105">
        <v>35</v>
      </c>
      <c r="AK24" s="100">
        <v>36</v>
      </c>
      <c r="AL24" s="101">
        <v>37</v>
      </c>
      <c r="AM24" s="101">
        <v>38</v>
      </c>
      <c r="AN24" s="104">
        <v>39</v>
      </c>
      <c r="AO24" s="100">
        <v>40</v>
      </c>
      <c r="AP24" s="101">
        <v>41</v>
      </c>
      <c r="AQ24" s="101">
        <v>42</v>
      </c>
      <c r="AR24" s="101">
        <v>43</v>
      </c>
      <c r="AS24" s="105">
        <v>44</v>
      </c>
      <c r="AT24" s="106">
        <v>45</v>
      </c>
      <c r="AU24" s="101">
        <v>46</v>
      </c>
      <c r="AV24" s="101">
        <v>47</v>
      </c>
      <c r="AW24" s="104">
        <v>48</v>
      </c>
      <c r="AX24" s="100">
        <v>49</v>
      </c>
      <c r="AY24" s="106">
        <v>50</v>
      </c>
      <c r="AZ24" s="107">
        <v>51</v>
      </c>
      <c r="BA24" s="203">
        <v>52</v>
      </c>
      <c r="BB24" s="463"/>
      <c r="BC24" s="566"/>
      <c r="BD24" s="566"/>
      <c r="BE24" s="563"/>
      <c r="BF24" s="566"/>
      <c r="BG24" s="566"/>
      <c r="BH24" s="563"/>
      <c r="BI24" s="566"/>
    </row>
    <row r="25" spans="1:61" s="97" customFormat="1" ht="15" customHeight="1" x14ac:dyDescent="0.2">
      <c r="A25" s="473"/>
      <c r="B25" s="264">
        <v>1</v>
      </c>
      <c r="C25" s="265">
        <v>7</v>
      </c>
      <c r="D25" s="265">
        <v>14</v>
      </c>
      <c r="E25" s="265">
        <v>21</v>
      </c>
      <c r="F25" s="266">
        <v>28</v>
      </c>
      <c r="G25" s="264">
        <v>5</v>
      </c>
      <c r="H25" s="265">
        <v>12</v>
      </c>
      <c r="I25" s="265">
        <v>19</v>
      </c>
      <c r="J25" s="267">
        <v>26</v>
      </c>
      <c r="K25" s="268">
        <v>2</v>
      </c>
      <c r="L25" s="265">
        <v>9</v>
      </c>
      <c r="M25" s="265">
        <v>16</v>
      </c>
      <c r="N25" s="267">
        <v>23</v>
      </c>
      <c r="O25" s="264">
        <v>30</v>
      </c>
      <c r="P25" s="265">
        <v>7</v>
      </c>
      <c r="Q25" s="265">
        <v>14</v>
      </c>
      <c r="R25" s="265">
        <v>21</v>
      </c>
      <c r="S25" s="269">
        <v>28</v>
      </c>
      <c r="T25" s="268">
        <v>4</v>
      </c>
      <c r="U25" s="265">
        <v>11</v>
      </c>
      <c r="V25" s="265">
        <v>18</v>
      </c>
      <c r="W25" s="267">
        <v>25</v>
      </c>
      <c r="X25" s="264">
        <v>1</v>
      </c>
      <c r="Y25" s="265">
        <v>8</v>
      </c>
      <c r="Z25" s="265">
        <v>15</v>
      </c>
      <c r="AA25" s="267">
        <v>22</v>
      </c>
      <c r="AB25" s="264">
        <v>1</v>
      </c>
      <c r="AC25" s="265">
        <v>8</v>
      </c>
      <c r="AD25" s="265">
        <v>15</v>
      </c>
      <c r="AE25" s="265">
        <v>22</v>
      </c>
      <c r="AF25" s="266">
        <v>29</v>
      </c>
      <c r="AG25" s="264">
        <v>5</v>
      </c>
      <c r="AH25" s="265">
        <v>12</v>
      </c>
      <c r="AI25" s="265">
        <v>19</v>
      </c>
      <c r="AJ25" s="267">
        <v>26</v>
      </c>
      <c r="AK25" s="264">
        <v>3</v>
      </c>
      <c r="AL25" s="265">
        <v>10</v>
      </c>
      <c r="AM25" s="265">
        <v>17</v>
      </c>
      <c r="AN25" s="267">
        <v>24</v>
      </c>
      <c r="AO25" s="264">
        <v>31</v>
      </c>
      <c r="AP25" s="265">
        <v>7</v>
      </c>
      <c r="AQ25" s="265">
        <v>14</v>
      </c>
      <c r="AR25" s="265">
        <v>21</v>
      </c>
      <c r="AS25" s="269">
        <v>28</v>
      </c>
      <c r="AT25" s="268">
        <v>5</v>
      </c>
      <c r="AU25" s="265">
        <v>12</v>
      </c>
      <c r="AV25" s="265">
        <v>19</v>
      </c>
      <c r="AW25" s="267">
        <v>26</v>
      </c>
      <c r="AX25" s="268">
        <v>2</v>
      </c>
      <c r="AY25" s="265">
        <v>9</v>
      </c>
      <c r="AZ25" s="265">
        <v>16</v>
      </c>
      <c r="BA25" s="270">
        <v>23</v>
      </c>
      <c r="BB25" s="463"/>
      <c r="BC25" s="566"/>
      <c r="BD25" s="566"/>
      <c r="BE25" s="563"/>
      <c r="BF25" s="566"/>
      <c r="BG25" s="566"/>
      <c r="BH25" s="563"/>
      <c r="BI25" s="566"/>
    </row>
    <row r="26" spans="1:61" s="97" customFormat="1" ht="13.95" customHeight="1" thickBot="1" x14ac:dyDescent="0.25">
      <c r="A26" s="474"/>
      <c r="B26" s="271">
        <v>6</v>
      </c>
      <c r="C26" s="272">
        <v>13</v>
      </c>
      <c r="D26" s="272">
        <v>20</v>
      </c>
      <c r="E26" s="272">
        <v>27</v>
      </c>
      <c r="F26" s="273">
        <v>4</v>
      </c>
      <c r="G26" s="271">
        <v>11</v>
      </c>
      <c r="H26" s="272">
        <v>18</v>
      </c>
      <c r="I26" s="272">
        <v>25</v>
      </c>
      <c r="J26" s="274">
        <v>1</v>
      </c>
      <c r="K26" s="275">
        <v>8</v>
      </c>
      <c r="L26" s="272">
        <v>15</v>
      </c>
      <c r="M26" s="272">
        <v>22</v>
      </c>
      <c r="N26" s="274">
        <v>29</v>
      </c>
      <c r="O26" s="271">
        <v>6</v>
      </c>
      <c r="P26" s="272">
        <v>13</v>
      </c>
      <c r="Q26" s="272">
        <v>20</v>
      </c>
      <c r="R26" s="272">
        <v>27</v>
      </c>
      <c r="S26" s="276">
        <v>3</v>
      </c>
      <c r="T26" s="275">
        <v>10</v>
      </c>
      <c r="U26" s="272">
        <v>17</v>
      </c>
      <c r="V26" s="272">
        <v>24</v>
      </c>
      <c r="W26" s="274">
        <v>31</v>
      </c>
      <c r="X26" s="271">
        <v>7</v>
      </c>
      <c r="Y26" s="272">
        <v>14</v>
      </c>
      <c r="Z26" s="272">
        <v>21</v>
      </c>
      <c r="AA26" s="274">
        <v>28</v>
      </c>
      <c r="AB26" s="271">
        <v>7</v>
      </c>
      <c r="AC26" s="272">
        <v>14</v>
      </c>
      <c r="AD26" s="272">
        <v>21</v>
      </c>
      <c r="AE26" s="277">
        <v>28</v>
      </c>
      <c r="AF26" s="273">
        <v>4</v>
      </c>
      <c r="AG26" s="271">
        <v>11</v>
      </c>
      <c r="AH26" s="272">
        <v>18</v>
      </c>
      <c r="AI26" s="272">
        <v>25</v>
      </c>
      <c r="AJ26" s="274">
        <v>2</v>
      </c>
      <c r="AK26" s="271">
        <v>9</v>
      </c>
      <c r="AL26" s="272">
        <v>16</v>
      </c>
      <c r="AM26" s="272">
        <v>23</v>
      </c>
      <c r="AN26" s="274">
        <v>30</v>
      </c>
      <c r="AO26" s="271">
        <v>6</v>
      </c>
      <c r="AP26" s="272">
        <v>13</v>
      </c>
      <c r="AQ26" s="272">
        <v>20</v>
      </c>
      <c r="AR26" s="272">
        <v>27</v>
      </c>
      <c r="AS26" s="276">
        <v>4</v>
      </c>
      <c r="AT26" s="275">
        <v>11</v>
      </c>
      <c r="AU26" s="272">
        <v>18</v>
      </c>
      <c r="AV26" s="272">
        <v>25</v>
      </c>
      <c r="AW26" s="274">
        <v>1</v>
      </c>
      <c r="AX26" s="275">
        <v>8</v>
      </c>
      <c r="AY26" s="272">
        <v>15</v>
      </c>
      <c r="AZ26" s="272">
        <v>22</v>
      </c>
      <c r="BA26" s="278">
        <v>29</v>
      </c>
      <c r="BB26" s="464"/>
      <c r="BC26" s="567"/>
      <c r="BD26" s="567"/>
      <c r="BE26" s="564"/>
      <c r="BF26" s="567"/>
      <c r="BG26" s="567"/>
      <c r="BH26" s="564"/>
      <c r="BI26" s="567"/>
    </row>
    <row r="27" spans="1:61" ht="13.2" customHeight="1" x14ac:dyDescent="0.25">
      <c r="A27" s="243" t="s">
        <v>19</v>
      </c>
      <c r="B27" s="244" t="s">
        <v>20</v>
      </c>
      <c r="C27" s="245" t="s">
        <v>20</v>
      </c>
      <c r="D27" s="245" t="s">
        <v>20</v>
      </c>
      <c r="E27" s="245" t="s">
        <v>20</v>
      </c>
      <c r="F27" s="246" t="s">
        <v>20</v>
      </c>
      <c r="G27" s="244" t="s">
        <v>20</v>
      </c>
      <c r="H27" s="245" t="s">
        <v>20</v>
      </c>
      <c r="I27" s="245" t="s">
        <v>20</v>
      </c>
      <c r="J27" s="247" t="s">
        <v>20</v>
      </c>
      <c r="K27" s="248" t="s">
        <v>20</v>
      </c>
      <c r="L27" s="245" t="s">
        <v>20</v>
      </c>
      <c r="M27" s="245" t="s">
        <v>20</v>
      </c>
      <c r="N27" s="246" t="s">
        <v>20</v>
      </c>
      <c r="O27" s="244" t="s">
        <v>20</v>
      </c>
      <c r="P27" s="245" t="s">
        <v>20</v>
      </c>
      <c r="Q27" s="245" t="s">
        <v>21</v>
      </c>
      <c r="R27" s="245" t="s">
        <v>21</v>
      </c>
      <c r="S27" s="247" t="s">
        <v>21</v>
      </c>
      <c r="T27" s="248" t="s">
        <v>22</v>
      </c>
      <c r="U27" s="245" t="s">
        <v>22</v>
      </c>
      <c r="V27" s="245" t="s">
        <v>23</v>
      </c>
      <c r="W27" s="246" t="s">
        <v>23</v>
      </c>
      <c r="X27" s="244" t="s">
        <v>23</v>
      </c>
      <c r="Y27" s="245" t="s">
        <v>23</v>
      </c>
      <c r="Z27" s="245" t="s">
        <v>20</v>
      </c>
      <c r="AA27" s="247" t="s">
        <v>20</v>
      </c>
      <c r="AB27" s="248" t="s">
        <v>20</v>
      </c>
      <c r="AC27" s="245" t="s">
        <v>20</v>
      </c>
      <c r="AD27" s="245" t="s">
        <v>20</v>
      </c>
      <c r="AE27" s="245" t="s">
        <v>20</v>
      </c>
      <c r="AF27" s="246" t="s">
        <v>20</v>
      </c>
      <c r="AG27" s="244" t="s">
        <v>20</v>
      </c>
      <c r="AH27" s="245" t="s">
        <v>20</v>
      </c>
      <c r="AI27" s="245" t="s">
        <v>20</v>
      </c>
      <c r="AJ27" s="247" t="s">
        <v>20</v>
      </c>
      <c r="AK27" s="248" t="s">
        <v>20</v>
      </c>
      <c r="AL27" s="245" t="s">
        <v>20</v>
      </c>
      <c r="AM27" s="245" t="s">
        <v>20</v>
      </c>
      <c r="AN27" s="246" t="s">
        <v>20</v>
      </c>
      <c r="AO27" s="244" t="s">
        <v>21</v>
      </c>
      <c r="AP27" s="245" t="s">
        <v>21</v>
      </c>
      <c r="AQ27" s="245" t="s">
        <v>21</v>
      </c>
      <c r="AR27" s="245" t="s">
        <v>22</v>
      </c>
      <c r="AS27" s="247" t="s">
        <v>22</v>
      </c>
      <c r="AT27" s="248" t="s">
        <v>22</v>
      </c>
      <c r="AU27" s="245" t="s">
        <v>22</v>
      </c>
      <c r="AV27" s="245" t="s">
        <v>22</v>
      </c>
      <c r="AW27" s="246" t="s">
        <v>22</v>
      </c>
      <c r="AX27" s="244" t="s">
        <v>22</v>
      </c>
      <c r="AY27" s="245" t="s">
        <v>22</v>
      </c>
      <c r="AZ27" s="245" t="s">
        <v>22</v>
      </c>
      <c r="BA27" s="247" t="s">
        <v>22</v>
      </c>
      <c r="BB27" s="249" t="s">
        <v>19</v>
      </c>
      <c r="BC27" s="261">
        <v>30</v>
      </c>
      <c r="BD27" s="261">
        <v>6</v>
      </c>
      <c r="BE27" s="261">
        <v>4</v>
      </c>
      <c r="BF27" s="261"/>
      <c r="BG27" s="261"/>
      <c r="BH27" s="261">
        <v>12</v>
      </c>
      <c r="BI27" s="262">
        <f>SUM(BC27:BH27)</f>
        <v>52</v>
      </c>
    </row>
    <row r="28" spans="1:61" ht="13.95" customHeight="1" thickBot="1" x14ac:dyDescent="0.3">
      <c r="A28" s="250" t="s">
        <v>129</v>
      </c>
      <c r="B28" s="251" t="s">
        <v>20</v>
      </c>
      <c r="C28" s="252" t="s">
        <v>20</v>
      </c>
      <c r="D28" s="252" t="s">
        <v>20</v>
      </c>
      <c r="E28" s="252" t="s">
        <v>20</v>
      </c>
      <c r="F28" s="209" t="s">
        <v>20</v>
      </c>
      <c r="G28" s="251" t="s">
        <v>20</v>
      </c>
      <c r="H28" s="252" t="s">
        <v>20</v>
      </c>
      <c r="I28" s="252" t="s">
        <v>20</v>
      </c>
      <c r="J28" s="253" t="s">
        <v>20</v>
      </c>
      <c r="K28" s="254" t="s">
        <v>20</v>
      </c>
      <c r="L28" s="252" t="s">
        <v>20</v>
      </c>
      <c r="M28" s="252" t="s">
        <v>20</v>
      </c>
      <c r="N28" s="209" t="s">
        <v>20</v>
      </c>
      <c r="O28" s="251" t="s">
        <v>20</v>
      </c>
      <c r="P28" s="252" t="s">
        <v>20</v>
      </c>
      <c r="Q28" s="252" t="s">
        <v>21</v>
      </c>
      <c r="R28" s="252" t="s">
        <v>21</v>
      </c>
      <c r="S28" s="253" t="s">
        <v>21</v>
      </c>
      <c r="T28" s="254" t="s">
        <v>22</v>
      </c>
      <c r="U28" s="252" t="s">
        <v>22</v>
      </c>
      <c r="V28" s="252" t="s">
        <v>23</v>
      </c>
      <c r="W28" s="209" t="s">
        <v>23</v>
      </c>
      <c r="X28" s="251" t="s">
        <v>23</v>
      </c>
      <c r="Y28" s="252" t="s">
        <v>23</v>
      </c>
      <c r="Z28" s="252" t="s">
        <v>20</v>
      </c>
      <c r="AA28" s="253" t="s">
        <v>20</v>
      </c>
      <c r="AB28" s="254" t="s">
        <v>20</v>
      </c>
      <c r="AC28" s="252" t="s">
        <v>20</v>
      </c>
      <c r="AD28" s="252" t="s">
        <v>20</v>
      </c>
      <c r="AE28" s="252" t="s">
        <v>20</v>
      </c>
      <c r="AF28" s="209" t="s">
        <v>20</v>
      </c>
      <c r="AG28" s="251" t="s">
        <v>20</v>
      </c>
      <c r="AH28" s="252" t="s">
        <v>20</v>
      </c>
      <c r="AI28" s="252" t="s">
        <v>20</v>
      </c>
      <c r="AJ28" s="253" t="s">
        <v>20</v>
      </c>
      <c r="AK28" s="254" t="s">
        <v>20</v>
      </c>
      <c r="AL28" s="252" t="s">
        <v>20</v>
      </c>
      <c r="AM28" s="252" t="s">
        <v>20</v>
      </c>
      <c r="AN28" s="209" t="s">
        <v>21</v>
      </c>
      <c r="AO28" s="251" t="s">
        <v>21</v>
      </c>
      <c r="AP28" s="252" t="s">
        <v>21</v>
      </c>
      <c r="AQ28" s="252" t="s">
        <v>106</v>
      </c>
      <c r="AR28" s="255"/>
      <c r="AS28" s="253"/>
      <c r="AT28" s="254"/>
      <c r="AU28" s="252"/>
      <c r="AV28" s="252"/>
      <c r="AW28" s="209"/>
      <c r="AX28" s="251"/>
      <c r="AY28" s="252"/>
      <c r="AZ28" s="252"/>
      <c r="BA28" s="253"/>
      <c r="BB28" s="249" t="s">
        <v>129</v>
      </c>
      <c r="BC28" s="261">
        <v>29</v>
      </c>
      <c r="BD28" s="261">
        <v>6</v>
      </c>
      <c r="BE28" s="261">
        <v>4</v>
      </c>
      <c r="BF28" s="261"/>
      <c r="BG28" s="261">
        <v>1</v>
      </c>
      <c r="BH28" s="261">
        <v>2</v>
      </c>
      <c r="BI28" s="262">
        <f>SUM(BC28:BH28)</f>
        <v>42</v>
      </c>
    </row>
    <row r="29" spans="1:61" ht="13.2" customHeight="1" thickBot="1" x14ac:dyDescent="0.3">
      <c r="A29" s="458" t="s">
        <v>107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256" t="s">
        <v>47</v>
      </c>
      <c r="BC29" s="263">
        <f t="shared" ref="BC29:BI29" si="0">SUM(BC27:BC28)</f>
        <v>59</v>
      </c>
      <c r="BD29" s="263">
        <f t="shared" si="0"/>
        <v>12</v>
      </c>
      <c r="BE29" s="263">
        <f t="shared" si="0"/>
        <v>8</v>
      </c>
      <c r="BF29" s="263">
        <f t="shared" si="0"/>
        <v>0</v>
      </c>
      <c r="BG29" s="263">
        <f t="shared" si="0"/>
        <v>1</v>
      </c>
      <c r="BH29" s="263">
        <f t="shared" si="0"/>
        <v>14</v>
      </c>
      <c r="BI29" s="263">
        <f t="shared" si="0"/>
        <v>94</v>
      </c>
    </row>
    <row r="30" spans="1:61" x14ac:dyDescent="0.25">
      <c r="A30" s="97"/>
    </row>
    <row r="31" spans="1:61" s="98" customFormat="1" ht="12" thickBot="1" x14ac:dyDescent="0.25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T31" s="444" t="s">
        <v>109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I31" s="445" t="s">
        <v>110</v>
      </c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</row>
    <row r="32" spans="1:61" s="97" customFormat="1" ht="39.6" customHeight="1" x14ac:dyDescent="0.2">
      <c r="A32" s="257"/>
      <c r="B32" s="568"/>
      <c r="C32" s="568"/>
      <c r="D32" s="568"/>
      <c r="E32" s="568"/>
      <c r="F32" s="569"/>
      <c r="G32" s="569"/>
      <c r="H32" s="568"/>
      <c r="I32" s="568"/>
      <c r="J32" s="568"/>
      <c r="K32" s="568"/>
      <c r="L32" s="568"/>
      <c r="M32" s="569"/>
      <c r="N32" s="569"/>
      <c r="O32" s="568"/>
      <c r="P32" s="568"/>
      <c r="Q32" s="258"/>
      <c r="R32" s="258"/>
      <c r="T32" s="446" t="s">
        <v>116</v>
      </c>
      <c r="U32" s="447"/>
      <c r="V32" s="447"/>
      <c r="W32" s="447"/>
      <c r="X32" s="447"/>
      <c r="Y32" s="447"/>
      <c r="Z32" s="448"/>
      <c r="AA32" s="449" t="s">
        <v>26</v>
      </c>
      <c r="AB32" s="450"/>
      <c r="AC32" s="449" t="s">
        <v>27</v>
      </c>
      <c r="AD32" s="451"/>
      <c r="AG32" s="99"/>
      <c r="AH32" s="452" t="s">
        <v>134</v>
      </c>
      <c r="AI32" s="453"/>
      <c r="AJ32" s="453"/>
      <c r="AK32" s="453"/>
      <c r="AL32" s="453"/>
      <c r="AM32" s="453"/>
      <c r="AN32" s="453"/>
      <c r="AO32" s="453"/>
      <c r="AP32" s="453"/>
      <c r="AQ32" s="454"/>
      <c r="AR32" s="455" t="s">
        <v>117</v>
      </c>
      <c r="AS32" s="447"/>
      <c r="AT32" s="447"/>
      <c r="AU32" s="447"/>
      <c r="AV32" s="447"/>
      <c r="AW32" s="447"/>
      <c r="AX32" s="447"/>
      <c r="AY32" s="448"/>
      <c r="AZ32" s="456" t="s">
        <v>26</v>
      </c>
      <c r="BA32" s="457"/>
    </row>
    <row r="33" spans="1:53" s="97" customFormat="1" ht="12.75" customHeight="1" x14ac:dyDescent="0.25">
      <c r="A33" s="259"/>
      <c r="B33" s="570"/>
      <c r="C33" s="570"/>
      <c r="D33" s="570"/>
      <c r="E33" s="570"/>
      <c r="F33" s="570"/>
      <c r="G33" s="570"/>
      <c r="H33" s="570"/>
      <c r="I33" s="570"/>
      <c r="J33" s="570"/>
      <c r="K33" s="570"/>
      <c r="L33" s="570"/>
      <c r="M33" s="570"/>
      <c r="N33" s="570"/>
      <c r="O33" s="571"/>
      <c r="P33" s="571"/>
      <c r="Q33" s="260"/>
      <c r="R33" s="260"/>
      <c r="T33" s="420" t="s">
        <v>118</v>
      </c>
      <c r="U33" s="421"/>
      <c r="V33" s="421"/>
      <c r="W33" s="421"/>
      <c r="X33" s="421"/>
      <c r="Y33" s="421"/>
      <c r="Z33" s="422"/>
      <c r="AA33" s="423">
        <v>1.2</v>
      </c>
      <c r="AB33" s="424"/>
      <c r="AC33" s="425">
        <v>4</v>
      </c>
      <c r="AD33" s="426"/>
      <c r="AG33" s="99"/>
      <c r="AH33" s="427" t="s">
        <v>149</v>
      </c>
      <c r="AI33" s="428"/>
      <c r="AJ33" s="428"/>
      <c r="AK33" s="428"/>
      <c r="AL33" s="428"/>
      <c r="AM33" s="428"/>
      <c r="AN33" s="428"/>
      <c r="AO33" s="428"/>
      <c r="AP33" s="428"/>
      <c r="AQ33" s="429"/>
      <c r="AR33" s="418" t="s">
        <v>83</v>
      </c>
      <c r="AS33" s="430"/>
      <c r="AT33" s="430"/>
      <c r="AU33" s="430"/>
      <c r="AV33" s="430"/>
      <c r="AW33" s="430"/>
      <c r="AX33" s="430"/>
      <c r="AY33" s="431"/>
      <c r="AZ33" s="418">
        <v>4</v>
      </c>
      <c r="BA33" s="419"/>
    </row>
    <row r="34" spans="1:53" s="97" customFormat="1" ht="13.8" thickBot="1" x14ac:dyDescent="0.3">
      <c r="A34" s="259"/>
      <c r="B34" s="570"/>
      <c r="C34" s="570"/>
      <c r="D34" s="570"/>
      <c r="E34" s="570"/>
      <c r="F34" s="570"/>
      <c r="G34" s="570"/>
      <c r="H34" s="570"/>
      <c r="I34" s="570"/>
      <c r="J34" s="570"/>
      <c r="K34" s="570"/>
      <c r="L34" s="570"/>
      <c r="M34" s="570"/>
      <c r="N34" s="570"/>
      <c r="O34" s="571"/>
      <c r="P34" s="571"/>
      <c r="Q34" s="260"/>
      <c r="R34" s="260"/>
      <c r="T34" s="436" t="s">
        <v>28</v>
      </c>
      <c r="U34" s="437"/>
      <c r="V34" s="437"/>
      <c r="W34" s="437"/>
      <c r="X34" s="437"/>
      <c r="Y34" s="437"/>
      <c r="Z34" s="438"/>
      <c r="AA34" s="439">
        <v>3.4</v>
      </c>
      <c r="AB34" s="440"/>
      <c r="AC34" s="441">
        <v>4</v>
      </c>
      <c r="AD34" s="442"/>
      <c r="AG34" s="99"/>
      <c r="AH34" s="427" t="s">
        <v>150</v>
      </c>
      <c r="AI34" s="428"/>
      <c r="AJ34" s="428"/>
      <c r="AK34" s="428"/>
      <c r="AL34" s="428"/>
      <c r="AM34" s="428"/>
      <c r="AN34" s="428"/>
      <c r="AO34" s="428"/>
      <c r="AP34" s="428"/>
      <c r="AQ34" s="429"/>
      <c r="AR34" s="432"/>
      <c r="AS34" s="433"/>
      <c r="AT34" s="433"/>
      <c r="AU34" s="433"/>
      <c r="AV34" s="433"/>
      <c r="AW34" s="433"/>
      <c r="AX34" s="433"/>
      <c r="AY34" s="434"/>
      <c r="AZ34" s="432"/>
      <c r="BA34" s="435"/>
    </row>
  </sheetData>
  <mergeCells count="85">
    <mergeCell ref="A22:BA22"/>
    <mergeCell ref="O10:AK10"/>
    <mergeCell ref="O11:AK11"/>
    <mergeCell ref="O12:AK12"/>
    <mergeCell ref="I2:AQ2"/>
    <mergeCell ref="I3:AQ3"/>
    <mergeCell ref="J4:AO4"/>
    <mergeCell ref="S6:AF6"/>
    <mergeCell ref="R9:AG9"/>
    <mergeCell ref="O8:AJ8"/>
    <mergeCell ref="M7:AL7"/>
    <mergeCell ref="BI23:BI26"/>
    <mergeCell ref="BC23:BC26"/>
    <mergeCell ref="BD23:BD26"/>
    <mergeCell ref="A31:P31"/>
    <mergeCell ref="T31:AD31"/>
    <mergeCell ref="AI31:AZ31"/>
    <mergeCell ref="A23:A26"/>
    <mergeCell ref="B23:F23"/>
    <mergeCell ref="G23:J23"/>
    <mergeCell ref="K23:N23"/>
    <mergeCell ref="O23:S23"/>
    <mergeCell ref="T23:W23"/>
    <mergeCell ref="AX23:BA23"/>
    <mergeCell ref="AT23:AW23"/>
    <mergeCell ref="X23:AA23"/>
    <mergeCell ref="AB23:AF23"/>
    <mergeCell ref="B33:C33"/>
    <mergeCell ref="D33:E33"/>
    <mergeCell ref="F33:G33"/>
    <mergeCell ref="H33:J33"/>
    <mergeCell ref="K33:L33"/>
    <mergeCell ref="AH34:AQ34"/>
    <mergeCell ref="AH33:AQ33"/>
    <mergeCell ref="AR33:AY34"/>
    <mergeCell ref="K32:L32"/>
    <mergeCell ref="M32:N32"/>
    <mergeCell ref="O32:P32"/>
    <mergeCell ref="AC32:AD32"/>
    <mergeCell ref="AH32:AQ32"/>
    <mergeCell ref="AR32:AY32"/>
    <mergeCell ref="M33:N33"/>
    <mergeCell ref="O33:P33"/>
    <mergeCell ref="T33:Z33"/>
    <mergeCell ref="AA33:AB33"/>
    <mergeCell ref="AC33:AD33"/>
    <mergeCell ref="T32:Z32"/>
    <mergeCell ref="AA32:AB32"/>
    <mergeCell ref="M34:N34"/>
    <mergeCell ref="O34:P34"/>
    <mergeCell ref="T34:Z34"/>
    <mergeCell ref="AA34:AB34"/>
    <mergeCell ref="AC34:AD34"/>
    <mergeCell ref="AZ33:BA34"/>
    <mergeCell ref="A29:BA29"/>
    <mergeCell ref="BB23:BB26"/>
    <mergeCell ref="B32:C32"/>
    <mergeCell ref="D32:E32"/>
    <mergeCell ref="F32:G32"/>
    <mergeCell ref="H32:J32"/>
    <mergeCell ref="AZ32:BA32"/>
    <mergeCell ref="AG23:AJ23"/>
    <mergeCell ref="AK23:AN23"/>
    <mergeCell ref="AO23:AS23"/>
    <mergeCell ref="B34:C34"/>
    <mergeCell ref="D34:E34"/>
    <mergeCell ref="F34:G34"/>
    <mergeCell ref="H34:J34"/>
    <mergeCell ref="K34:L34"/>
    <mergeCell ref="I1:AQ1"/>
    <mergeCell ref="BE23:BE26"/>
    <mergeCell ref="BF23:BF26"/>
    <mergeCell ref="BG23:BG26"/>
    <mergeCell ref="BH23:BH26"/>
    <mergeCell ref="BB22:BI22"/>
    <mergeCell ref="G13:X13"/>
    <mergeCell ref="AI13:AZ13"/>
    <mergeCell ref="G15:X15"/>
    <mergeCell ref="AI15:BI15"/>
    <mergeCell ref="G17:X17"/>
    <mergeCell ref="AI17:AZ17"/>
    <mergeCell ref="G19:X19"/>
    <mergeCell ref="AI19:AZ19"/>
    <mergeCell ref="G21:X21"/>
    <mergeCell ref="AI21:AZ21"/>
  </mergeCells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4"/>
  <sheetViews>
    <sheetView tabSelected="1" view="pageBreakPreview" zoomScale="70" zoomScaleNormal="70" zoomScaleSheetLayoutView="70" workbookViewId="0">
      <selection activeCell="E18" sqref="E18"/>
    </sheetView>
  </sheetViews>
  <sheetFormatPr defaultColWidth="9.109375" defaultRowHeight="15.6" x14ac:dyDescent="0.3"/>
  <cols>
    <col min="1" max="1" width="10.44140625" style="31" customWidth="1"/>
    <col min="2" max="2" width="61.109375" style="3" customWidth="1"/>
    <col min="3" max="6" width="6.109375" style="36" customWidth="1"/>
    <col min="7" max="7" width="6.33203125" style="36" customWidth="1"/>
    <col min="8" max="8" width="8.6640625" style="36" customWidth="1"/>
    <col min="9" max="13" width="6" style="36" customWidth="1"/>
    <col min="14" max="14" width="6.44140625" style="36" customWidth="1"/>
    <col min="15" max="15" width="6.88671875" style="36" customWidth="1"/>
    <col min="16" max="16" width="8.109375" style="36" customWidth="1"/>
    <col min="17" max="18" width="6.88671875" style="36" customWidth="1"/>
    <col min="19" max="19" width="6.88671875" style="3" customWidth="1"/>
    <col min="20" max="20" width="6" style="7" customWidth="1"/>
    <col min="21" max="22" width="6" style="3" customWidth="1"/>
    <col min="23" max="23" width="8.109375" style="56" customWidth="1"/>
    <col min="24" max="24" width="6" style="32" customWidth="1"/>
    <col min="25" max="28" width="6" style="3" customWidth="1"/>
    <col min="29" max="29" width="9.109375" style="3"/>
    <col min="30" max="30" width="12.6640625" style="3" bestFit="1" customWidth="1"/>
    <col min="31" max="16384" width="9.109375" style="3"/>
  </cols>
  <sheetData>
    <row r="1" spans="1:44" s="1" customFormat="1" ht="22.5" customHeight="1" thickBot="1" x14ac:dyDescent="0.35">
      <c r="A1" s="546" t="s">
        <v>78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8"/>
      <c r="W1" s="54"/>
    </row>
    <row r="2" spans="1:44" s="1" customFormat="1" ht="28.2" customHeight="1" thickBot="1" x14ac:dyDescent="0.35">
      <c r="A2" s="549" t="s">
        <v>46</v>
      </c>
      <c r="B2" s="552" t="s">
        <v>198</v>
      </c>
      <c r="C2" s="529" t="s">
        <v>29</v>
      </c>
      <c r="D2" s="529"/>
      <c r="E2" s="529"/>
      <c r="F2" s="530"/>
      <c r="G2" s="554" t="s">
        <v>30</v>
      </c>
      <c r="H2" s="555" t="s">
        <v>31</v>
      </c>
      <c r="I2" s="556"/>
      <c r="J2" s="556"/>
      <c r="K2" s="556"/>
      <c r="L2" s="556"/>
      <c r="M2" s="557"/>
      <c r="N2" s="558"/>
      <c r="O2" s="519"/>
      <c r="P2" s="519"/>
      <c r="Q2" s="519"/>
      <c r="R2" s="520"/>
      <c r="W2" s="54"/>
    </row>
    <row r="3" spans="1:44" s="1" customFormat="1" ht="18.75" customHeight="1" thickBot="1" x14ac:dyDescent="0.35">
      <c r="A3" s="550"/>
      <c r="B3" s="552"/>
      <c r="C3" s="559" t="s">
        <v>32</v>
      </c>
      <c r="D3" s="559" t="s">
        <v>33</v>
      </c>
      <c r="E3" s="517" t="s">
        <v>34</v>
      </c>
      <c r="F3" s="561"/>
      <c r="G3" s="526"/>
      <c r="H3" s="525" t="s">
        <v>35</v>
      </c>
      <c r="I3" s="528" t="s">
        <v>36</v>
      </c>
      <c r="J3" s="529"/>
      <c r="K3" s="529"/>
      <c r="L3" s="530"/>
      <c r="M3" s="576" t="s">
        <v>128</v>
      </c>
      <c r="N3" s="586" t="s">
        <v>37</v>
      </c>
      <c r="O3" s="573" t="s">
        <v>38</v>
      </c>
      <c r="P3" s="509"/>
      <c r="Q3" s="508" t="s">
        <v>130</v>
      </c>
      <c r="R3" s="509"/>
      <c r="W3" s="54"/>
    </row>
    <row r="4" spans="1:44" s="1" customFormat="1" ht="21.75" customHeight="1" thickBot="1" x14ac:dyDescent="0.35">
      <c r="A4" s="550"/>
      <c r="B4" s="552"/>
      <c r="C4" s="559"/>
      <c r="D4" s="559"/>
      <c r="E4" s="510" t="s">
        <v>39</v>
      </c>
      <c r="F4" s="512" t="s">
        <v>40</v>
      </c>
      <c r="G4" s="526"/>
      <c r="H4" s="526"/>
      <c r="I4" s="515" t="s">
        <v>41</v>
      </c>
      <c r="J4" s="517" t="s">
        <v>42</v>
      </c>
      <c r="K4" s="517"/>
      <c r="L4" s="518"/>
      <c r="M4" s="577"/>
      <c r="N4" s="587"/>
      <c r="O4" s="519"/>
      <c r="P4" s="519"/>
      <c r="Q4" s="519"/>
      <c r="R4" s="520"/>
      <c r="W4" s="54"/>
    </row>
    <row r="5" spans="1:44" s="1" customFormat="1" ht="17.25" customHeight="1" thickBot="1" x14ac:dyDescent="0.35">
      <c r="A5" s="550"/>
      <c r="B5" s="552"/>
      <c r="C5" s="559"/>
      <c r="D5" s="559"/>
      <c r="E5" s="510"/>
      <c r="F5" s="513"/>
      <c r="G5" s="526"/>
      <c r="H5" s="526"/>
      <c r="I5" s="515"/>
      <c r="J5" s="521" t="s">
        <v>43</v>
      </c>
      <c r="K5" s="521" t="s">
        <v>44</v>
      </c>
      <c r="L5" s="523" t="s">
        <v>45</v>
      </c>
      <c r="M5" s="577"/>
      <c r="N5" s="587"/>
      <c r="O5" s="279">
        <v>1</v>
      </c>
      <c r="P5" s="72">
        <v>2</v>
      </c>
      <c r="Q5" s="71">
        <v>3</v>
      </c>
      <c r="R5" s="72">
        <v>4</v>
      </c>
      <c r="W5" s="54"/>
    </row>
    <row r="6" spans="1:44" s="1" customFormat="1" ht="21.75" customHeight="1" thickBot="1" x14ac:dyDescent="0.35">
      <c r="A6" s="550"/>
      <c r="B6" s="552"/>
      <c r="C6" s="559"/>
      <c r="D6" s="559"/>
      <c r="E6" s="510"/>
      <c r="F6" s="513"/>
      <c r="G6" s="526"/>
      <c r="H6" s="526"/>
      <c r="I6" s="515"/>
      <c r="J6" s="521"/>
      <c r="K6" s="521"/>
      <c r="L6" s="523"/>
      <c r="M6" s="577"/>
      <c r="N6" s="587"/>
      <c r="O6" s="519"/>
      <c r="P6" s="519"/>
      <c r="Q6" s="519"/>
      <c r="R6" s="520"/>
      <c r="W6" s="54"/>
    </row>
    <row r="7" spans="1:44" s="1" customFormat="1" ht="31.95" customHeight="1" thickBot="1" x14ac:dyDescent="0.35">
      <c r="A7" s="551"/>
      <c r="B7" s="553"/>
      <c r="C7" s="560"/>
      <c r="D7" s="560"/>
      <c r="E7" s="511"/>
      <c r="F7" s="514"/>
      <c r="G7" s="527"/>
      <c r="H7" s="527"/>
      <c r="I7" s="516"/>
      <c r="J7" s="522"/>
      <c r="K7" s="522"/>
      <c r="L7" s="524"/>
      <c r="M7" s="578"/>
      <c r="N7" s="588"/>
      <c r="O7" s="11">
        <v>15</v>
      </c>
      <c r="P7" s="12">
        <v>15</v>
      </c>
      <c r="Q7" s="70">
        <v>15</v>
      </c>
      <c r="R7" s="53">
        <v>14</v>
      </c>
      <c r="W7" s="54"/>
    </row>
    <row r="8" spans="1:44" s="2" customFormat="1" ht="14.1" customHeight="1" thickBot="1" x14ac:dyDescent="0.35">
      <c r="A8" s="29">
        <v>1</v>
      </c>
      <c r="B8" s="4">
        <f>A8+1</f>
        <v>2</v>
      </c>
      <c r="C8" s="33">
        <f t="shared" ref="C8:L8" si="0">B8+1</f>
        <v>3</v>
      </c>
      <c r="D8" s="33">
        <f t="shared" si="0"/>
        <v>4</v>
      </c>
      <c r="E8" s="33">
        <f t="shared" si="0"/>
        <v>5</v>
      </c>
      <c r="F8" s="9">
        <f t="shared" si="0"/>
        <v>6</v>
      </c>
      <c r="G8" s="34">
        <f t="shared" si="0"/>
        <v>7</v>
      </c>
      <c r="H8" s="34">
        <f t="shared" si="0"/>
        <v>8</v>
      </c>
      <c r="I8" s="8">
        <f t="shared" si="0"/>
        <v>9</v>
      </c>
      <c r="J8" s="33">
        <f t="shared" si="0"/>
        <v>10</v>
      </c>
      <c r="K8" s="33">
        <f t="shared" si="0"/>
        <v>11</v>
      </c>
      <c r="L8" s="33">
        <f t="shared" si="0"/>
        <v>12</v>
      </c>
      <c r="M8" s="574">
        <f>L8+1</f>
        <v>13</v>
      </c>
      <c r="N8" s="575"/>
      <c r="O8" s="8">
        <v>14</v>
      </c>
      <c r="P8" s="9">
        <v>15</v>
      </c>
      <c r="Q8" s="6">
        <v>16</v>
      </c>
      <c r="R8" s="5">
        <f t="shared" ref="R8" si="1">Q8+1</f>
        <v>17</v>
      </c>
      <c r="W8" s="55"/>
    </row>
    <row r="9" spans="1:44" s="16" customFormat="1" ht="21" customHeight="1" thickBot="1" x14ac:dyDescent="0.35">
      <c r="A9" s="532" t="s">
        <v>48</v>
      </c>
      <c r="B9" s="533"/>
      <c r="C9" s="533"/>
      <c r="D9" s="533"/>
      <c r="E9" s="533"/>
      <c r="F9" s="533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4"/>
      <c r="S9" s="17"/>
      <c r="T9" s="17"/>
      <c r="W9" s="57"/>
    </row>
    <row r="10" spans="1:44" s="18" customFormat="1" ht="16.2" thickBot="1" x14ac:dyDescent="0.35">
      <c r="A10" s="579" t="s">
        <v>131</v>
      </c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1"/>
      <c r="U10" s="173" t="s">
        <v>86</v>
      </c>
      <c r="V10" s="173" t="s">
        <v>87</v>
      </c>
      <c r="W10" s="173" t="s">
        <v>88</v>
      </c>
      <c r="X10" s="173" t="s">
        <v>89</v>
      </c>
    </row>
    <row r="11" spans="1:44" s="21" customFormat="1" x14ac:dyDescent="0.3">
      <c r="A11" s="358" t="s">
        <v>49</v>
      </c>
      <c r="B11" s="344" t="s">
        <v>151</v>
      </c>
      <c r="C11" s="67">
        <v>1</v>
      </c>
      <c r="D11" s="67"/>
      <c r="E11" s="67"/>
      <c r="F11" s="293"/>
      <c r="G11" s="237">
        <v>4</v>
      </c>
      <c r="H11" s="316">
        <f t="shared" ref="H11:H16" si="2">G11*30</f>
        <v>120</v>
      </c>
      <c r="I11" s="238">
        <f>SUM(J11:L11)</f>
        <v>44</v>
      </c>
      <c r="J11" s="317">
        <v>14</v>
      </c>
      <c r="K11" s="317"/>
      <c r="L11" s="318">
        <v>30</v>
      </c>
      <c r="M11" s="319">
        <v>30</v>
      </c>
      <c r="N11" s="320">
        <f t="shared" ref="N11:N21" si="3">H11-I11-M11</f>
        <v>46</v>
      </c>
      <c r="O11" s="337">
        <v>3</v>
      </c>
      <c r="P11" s="67"/>
      <c r="Q11" s="67"/>
      <c r="R11" s="67"/>
      <c r="S11" s="20">
        <f t="shared" ref="S11:S21" si="4">I11/H11</f>
        <v>0.36666666666666664</v>
      </c>
      <c r="T11" s="20" t="str">
        <f t="shared" ref="T11:T16" si="5">IF(S11&gt;50%,S11,"")</f>
        <v/>
      </c>
      <c r="U11" s="173">
        <v>4</v>
      </c>
      <c r="V11" s="173"/>
      <c r="W11" s="173"/>
      <c r="X11" s="173"/>
    </row>
    <row r="12" spans="1:44" s="22" customFormat="1" x14ac:dyDescent="0.3">
      <c r="A12" s="359" t="s">
        <v>50</v>
      </c>
      <c r="B12" s="345" t="s">
        <v>175</v>
      </c>
      <c r="C12" s="15"/>
      <c r="D12" s="15">
        <v>1</v>
      </c>
      <c r="E12" s="15"/>
      <c r="F12" s="294"/>
      <c r="G12" s="112">
        <v>4</v>
      </c>
      <c r="H12" s="321">
        <f t="shared" si="2"/>
        <v>120</v>
      </c>
      <c r="I12" s="113">
        <f t="shared" ref="I12" si="6">SUM(J12:L12)</f>
        <v>44</v>
      </c>
      <c r="J12" s="322">
        <v>30</v>
      </c>
      <c r="K12" s="322"/>
      <c r="L12" s="323">
        <v>14</v>
      </c>
      <c r="M12" s="324"/>
      <c r="N12" s="325">
        <f t="shared" si="3"/>
        <v>76</v>
      </c>
      <c r="O12" s="300">
        <v>3</v>
      </c>
      <c r="P12" s="301"/>
      <c r="Q12" s="295"/>
      <c r="R12" s="295"/>
      <c r="S12" s="20">
        <f t="shared" si="4"/>
        <v>0.36666666666666664</v>
      </c>
      <c r="T12" s="20" t="str">
        <f t="shared" si="5"/>
        <v/>
      </c>
      <c r="U12" s="173">
        <v>4</v>
      </c>
      <c r="V12" s="173"/>
      <c r="W12" s="173"/>
      <c r="X12" s="17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</row>
    <row r="13" spans="1:44" s="22" customFormat="1" x14ac:dyDescent="0.3">
      <c r="A13" s="405" t="s">
        <v>51</v>
      </c>
      <c r="B13" s="344" t="s">
        <v>156</v>
      </c>
      <c r="C13" s="298"/>
      <c r="D13" s="298">
        <v>1</v>
      </c>
      <c r="E13" s="298"/>
      <c r="F13" s="299"/>
      <c r="G13" s="117">
        <v>3</v>
      </c>
      <c r="H13" s="332">
        <f>G13*30</f>
        <v>90</v>
      </c>
      <c r="I13" s="113">
        <f t="shared" ref="I13:I21" si="7">SUM(J13:L13)</f>
        <v>30</v>
      </c>
      <c r="J13" s="326">
        <v>16</v>
      </c>
      <c r="K13" s="326"/>
      <c r="L13" s="415">
        <v>14</v>
      </c>
      <c r="M13" s="328"/>
      <c r="N13" s="378">
        <f t="shared" si="3"/>
        <v>60</v>
      </c>
      <c r="O13" s="304">
        <v>2</v>
      </c>
      <c r="P13" s="305"/>
      <c r="Q13" s="298"/>
      <c r="R13" s="298"/>
      <c r="S13" s="20">
        <f t="shared" si="4"/>
        <v>0.33333333333333331</v>
      </c>
      <c r="T13" s="20" t="str">
        <f>IF(S13&gt;50%,S13,"")</f>
        <v/>
      </c>
      <c r="U13" s="173">
        <v>3</v>
      </c>
      <c r="V13" s="173"/>
      <c r="W13" s="173"/>
      <c r="X13" s="17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</row>
    <row r="14" spans="1:44" s="22" customFormat="1" x14ac:dyDescent="0.3">
      <c r="A14" s="405" t="s">
        <v>52</v>
      </c>
      <c r="B14" s="344" t="s">
        <v>174</v>
      </c>
      <c r="C14" s="298"/>
      <c r="D14" s="401" t="s">
        <v>199</v>
      </c>
      <c r="E14" s="298"/>
      <c r="F14" s="299"/>
      <c r="G14" s="404">
        <v>3</v>
      </c>
      <c r="H14" s="332">
        <f t="shared" ref="H14" si="8">G14*30</f>
        <v>90</v>
      </c>
      <c r="I14" s="238">
        <f>SUM(J14:L14)</f>
        <v>60</v>
      </c>
      <c r="J14" s="398">
        <v>36</v>
      </c>
      <c r="K14" s="398"/>
      <c r="L14" s="399">
        <v>24</v>
      </c>
      <c r="M14" s="400"/>
      <c r="N14" s="402">
        <f>H14-I14-M14</f>
        <v>30</v>
      </c>
      <c r="O14" s="403">
        <v>4</v>
      </c>
      <c r="P14" s="305"/>
      <c r="Q14" s="298"/>
      <c r="R14" s="401"/>
      <c r="S14" s="20">
        <f>I14/H14</f>
        <v>0.66666666666666663</v>
      </c>
      <c r="T14" s="20">
        <f t="shared" ref="T14" si="9">IF(S14&gt;50%,S14,"")</f>
        <v>0.66666666666666663</v>
      </c>
      <c r="U14" s="174">
        <v>3</v>
      </c>
      <c r="V14" s="173"/>
      <c r="W14" s="173"/>
      <c r="X14" s="17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</row>
    <row r="15" spans="1:44" s="21" customFormat="1" x14ac:dyDescent="0.3">
      <c r="A15" s="405" t="s">
        <v>53</v>
      </c>
      <c r="B15" s="346" t="s">
        <v>154</v>
      </c>
      <c r="C15" s="15">
        <v>2</v>
      </c>
      <c r="D15" s="15">
        <v>1</v>
      </c>
      <c r="E15" s="15"/>
      <c r="F15" s="294"/>
      <c r="G15" s="112">
        <v>4</v>
      </c>
      <c r="H15" s="321">
        <f t="shared" si="2"/>
        <v>120</v>
      </c>
      <c r="I15" s="113">
        <f t="shared" si="7"/>
        <v>44</v>
      </c>
      <c r="J15" s="322">
        <v>14</v>
      </c>
      <c r="K15" s="322"/>
      <c r="L15" s="323">
        <v>30</v>
      </c>
      <c r="M15" s="389">
        <v>30</v>
      </c>
      <c r="N15" s="377">
        <f t="shared" si="3"/>
        <v>46</v>
      </c>
      <c r="O15" s="338">
        <v>1</v>
      </c>
      <c r="P15" s="15">
        <v>2</v>
      </c>
      <c r="Q15" s="15"/>
      <c r="R15" s="15"/>
      <c r="S15" s="20">
        <f t="shared" si="4"/>
        <v>0.36666666666666664</v>
      </c>
      <c r="T15" s="20" t="str">
        <f t="shared" si="5"/>
        <v/>
      </c>
      <c r="U15" s="173">
        <v>2</v>
      </c>
      <c r="V15" s="173">
        <v>2</v>
      </c>
      <c r="W15" s="173"/>
      <c r="X15" s="173"/>
    </row>
    <row r="16" spans="1:44" s="22" customFormat="1" x14ac:dyDescent="0.3">
      <c r="A16" s="405" t="s">
        <v>54</v>
      </c>
      <c r="B16" s="347" t="s">
        <v>155</v>
      </c>
      <c r="C16" s="295">
        <v>3</v>
      </c>
      <c r="D16" s="295">
        <v>1.2</v>
      </c>
      <c r="E16" s="295"/>
      <c r="F16" s="296"/>
      <c r="G16" s="114">
        <v>4</v>
      </c>
      <c r="H16" s="321">
        <f t="shared" si="2"/>
        <v>120</v>
      </c>
      <c r="I16" s="113">
        <f t="shared" si="7"/>
        <v>44</v>
      </c>
      <c r="J16" s="326"/>
      <c r="K16" s="326"/>
      <c r="L16" s="327">
        <v>44</v>
      </c>
      <c r="M16" s="328">
        <v>30</v>
      </c>
      <c r="N16" s="325">
        <f t="shared" si="3"/>
        <v>46</v>
      </c>
      <c r="O16" s="300">
        <v>1</v>
      </c>
      <c r="P16" s="339">
        <v>1</v>
      </c>
      <c r="Q16" s="295">
        <v>1</v>
      </c>
      <c r="R16" s="295"/>
      <c r="S16" s="20">
        <f t="shared" si="4"/>
        <v>0.36666666666666664</v>
      </c>
      <c r="T16" s="20" t="str">
        <f t="shared" si="5"/>
        <v/>
      </c>
      <c r="U16" s="173">
        <v>1</v>
      </c>
      <c r="V16" s="173">
        <v>1</v>
      </c>
      <c r="W16" s="173">
        <v>2</v>
      </c>
      <c r="X16" s="17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</row>
    <row r="17" spans="1:44" s="21" customFormat="1" ht="27.6" x14ac:dyDescent="0.3">
      <c r="A17" s="405" t="s">
        <v>55</v>
      </c>
      <c r="B17" s="346" t="s">
        <v>153</v>
      </c>
      <c r="C17" s="13"/>
      <c r="D17" s="14">
        <v>2</v>
      </c>
      <c r="E17" s="13"/>
      <c r="F17" s="297"/>
      <c r="G17" s="115">
        <v>4</v>
      </c>
      <c r="H17" s="329">
        <f>G17*30</f>
        <v>120</v>
      </c>
      <c r="I17" s="116">
        <f t="shared" si="7"/>
        <v>44</v>
      </c>
      <c r="J17" s="330">
        <v>16</v>
      </c>
      <c r="K17" s="330"/>
      <c r="L17" s="331">
        <v>28</v>
      </c>
      <c r="M17" s="324"/>
      <c r="N17" s="325">
        <f t="shared" si="3"/>
        <v>76</v>
      </c>
      <c r="O17" s="303"/>
      <c r="P17" s="14">
        <v>3</v>
      </c>
      <c r="Q17" s="13"/>
      <c r="R17" s="13"/>
      <c r="S17" s="20">
        <f t="shared" si="4"/>
        <v>0.36666666666666664</v>
      </c>
      <c r="T17" s="20" t="str">
        <f>IF(S17&gt;50%,S17,"")</f>
        <v/>
      </c>
      <c r="U17" s="173"/>
      <c r="V17" s="173">
        <v>4</v>
      </c>
      <c r="W17" s="173"/>
      <c r="X17" s="173"/>
    </row>
    <row r="18" spans="1:44" s="21" customFormat="1" ht="19.2" customHeight="1" x14ac:dyDescent="0.3">
      <c r="A18" s="405" t="s">
        <v>177</v>
      </c>
      <c r="B18" s="344" t="s">
        <v>158</v>
      </c>
      <c r="C18" s="298"/>
      <c r="D18" s="298">
        <v>2</v>
      </c>
      <c r="E18" s="298"/>
      <c r="F18" s="299"/>
      <c r="G18" s="117">
        <v>3</v>
      </c>
      <c r="H18" s="332">
        <f>G18*30</f>
        <v>90</v>
      </c>
      <c r="I18" s="111">
        <f t="shared" si="7"/>
        <v>30</v>
      </c>
      <c r="J18" s="333">
        <v>16</v>
      </c>
      <c r="K18" s="333"/>
      <c r="L18" s="334">
        <v>14</v>
      </c>
      <c r="M18" s="328"/>
      <c r="N18" s="378">
        <f t="shared" si="3"/>
        <v>60</v>
      </c>
      <c r="O18" s="304"/>
      <c r="P18" s="305">
        <v>2</v>
      </c>
      <c r="Q18" s="298"/>
      <c r="R18" s="298"/>
      <c r="S18" s="20">
        <f t="shared" si="4"/>
        <v>0.33333333333333331</v>
      </c>
      <c r="T18" s="20" t="str">
        <f>IF(S18&gt;50%,S18,"")</f>
        <v/>
      </c>
      <c r="U18" s="173"/>
      <c r="V18" s="173">
        <v>3</v>
      </c>
      <c r="W18" s="173"/>
      <c r="X18" s="173"/>
    </row>
    <row r="19" spans="1:44" s="21" customFormat="1" x14ac:dyDescent="0.3">
      <c r="A19" s="405" t="s">
        <v>56</v>
      </c>
      <c r="B19" s="349" t="s">
        <v>157</v>
      </c>
      <c r="C19" s="15"/>
      <c r="D19" s="342">
        <v>3</v>
      </c>
      <c r="E19" s="15"/>
      <c r="F19" s="294"/>
      <c r="G19" s="112">
        <v>3</v>
      </c>
      <c r="H19" s="321">
        <f>G19*30</f>
        <v>90</v>
      </c>
      <c r="I19" s="113">
        <f>SUM(J19:L19)</f>
        <v>30</v>
      </c>
      <c r="J19" s="322">
        <v>16</v>
      </c>
      <c r="K19" s="322"/>
      <c r="L19" s="323">
        <v>14</v>
      </c>
      <c r="M19" s="324"/>
      <c r="N19" s="325">
        <f>H19-I19-M19</f>
        <v>60</v>
      </c>
      <c r="O19" s="302"/>
      <c r="P19" s="15"/>
      <c r="Q19" s="15">
        <v>2</v>
      </c>
      <c r="R19" s="15"/>
      <c r="S19" s="20">
        <f>I19/H19</f>
        <v>0.33333333333333331</v>
      </c>
      <c r="T19" s="20" t="str">
        <f>IF(S19&gt;50%,S19,"")</f>
        <v/>
      </c>
      <c r="U19" s="343"/>
      <c r="V19" s="173"/>
      <c r="W19" s="173">
        <v>3</v>
      </c>
      <c r="X19" s="173"/>
    </row>
    <row r="20" spans="1:44" s="21" customFormat="1" ht="19.2" customHeight="1" x14ac:dyDescent="0.3">
      <c r="A20" s="405" t="s">
        <v>57</v>
      </c>
      <c r="B20" s="388" t="s">
        <v>197</v>
      </c>
      <c r="C20" s="15"/>
      <c r="D20" s="15">
        <v>4</v>
      </c>
      <c r="E20" s="15"/>
      <c r="F20" s="294"/>
      <c r="G20" s="112">
        <v>3</v>
      </c>
      <c r="H20" s="321">
        <f>G20*30</f>
        <v>90</v>
      </c>
      <c r="I20" s="113">
        <f t="shared" ref="I20" si="10">SUM(J20:L20)</f>
        <v>30</v>
      </c>
      <c r="J20" s="322">
        <v>16</v>
      </c>
      <c r="K20" s="322"/>
      <c r="L20" s="323">
        <v>14</v>
      </c>
      <c r="M20" s="324"/>
      <c r="N20" s="416">
        <f>H20-I20-M20</f>
        <v>60</v>
      </c>
      <c r="O20" s="302"/>
      <c r="P20" s="15"/>
      <c r="Q20" s="15"/>
      <c r="R20" s="15">
        <v>2</v>
      </c>
      <c r="S20" s="20">
        <f>I20/H20</f>
        <v>0.33333333333333331</v>
      </c>
      <c r="T20" s="20" t="str">
        <f>IF(S20&gt;50%,S20,"")</f>
        <v/>
      </c>
      <c r="U20" s="173"/>
      <c r="V20" s="173"/>
      <c r="W20" s="173"/>
      <c r="X20" s="173">
        <v>3</v>
      </c>
    </row>
    <row r="21" spans="1:44" s="22" customFormat="1" ht="16.2" thickBot="1" x14ac:dyDescent="0.35">
      <c r="A21" s="405" t="s">
        <v>82</v>
      </c>
      <c r="B21" s="348" t="s">
        <v>152</v>
      </c>
      <c r="C21" s="298"/>
      <c r="D21" s="401">
        <v>4</v>
      </c>
      <c r="E21" s="298"/>
      <c r="F21" s="299"/>
      <c r="G21" s="117">
        <v>3</v>
      </c>
      <c r="H21" s="332">
        <f>G21*30</f>
        <v>90</v>
      </c>
      <c r="I21" s="111">
        <f t="shared" si="7"/>
        <v>30</v>
      </c>
      <c r="J21" s="333">
        <v>16</v>
      </c>
      <c r="K21" s="333"/>
      <c r="L21" s="334">
        <v>14</v>
      </c>
      <c r="M21" s="376"/>
      <c r="N21" s="377">
        <f t="shared" si="3"/>
        <v>60</v>
      </c>
      <c r="O21" s="304"/>
      <c r="P21" s="306"/>
      <c r="Q21" s="298"/>
      <c r="R21" s="401">
        <v>2</v>
      </c>
      <c r="S21" s="20">
        <f t="shared" si="4"/>
        <v>0.33333333333333331</v>
      </c>
      <c r="T21" s="20" t="str">
        <f>IF(S21&gt;50%,S21,"")</f>
        <v/>
      </c>
      <c r="U21" s="173"/>
      <c r="V21" s="173"/>
      <c r="W21" s="173"/>
      <c r="X21" s="174">
        <v>3</v>
      </c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</row>
    <row r="22" spans="1:44" s="21" customFormat="1" ht="16.2" thickBot="1" x14ac:dyDescent="0.35">
      <c r="A22" s="583" t="s">
        <v>58</v>
      </c>
      <c r="B22" s="535"/>
      <c r="C22" s="207">
        <v>3</v>
      </c>
      <c r="D22" s="335">
        <v>11</v>
      </c>
      <c r="E22" s="207"/>
      <c r="F22" s="118"/>
      <c r="G22" s="119">
        <f t="shared" ref="G22:L22" si="11">SUM(G11:G21)</f>
        <v>38</v>
      </c>
      <c r="H22" s="120">
        <f t="shared" si="11"/>
        <v>1140</v>
      </c>
      <c r="I22" s="121">
        <f t="shared" si="11"/>
        <v>430</v>
      </c>
      <c r="J22" s="121">
        <f t="shared" si="11"/>
        <v>190</v>
      </c>
      <c r="K22" s="121">
        <f t="shared" si="11"/>
        <v>0</v>
      </c>
      <c r="L22" s="121">
        <f t="shared" si="11"/>
        <v>240</v>
      </c>
      <c r="M22" s="120"/>
      <c r="N22" s="122">
        <f>SUM(N11:N21)</f>
        <v>620</v>
      </c>
      <c r="O22" s="236">
        <f>SUM(O11:O21)</f>
        <v>14</v>
      </c>
      <c r="P22" s="123">
        <f>SUM(P11:P21)</f>
        <v>8</v>
      </c>
      <c r="Q22" s="180">
        <f>SUM(Q11:Q21)</f>
        <v>3</v>
      </c>
      <c r="R22" s="123">
        <f>SUM(R11:R21)</f>
        <v>4</v>
      </c>
      <c r="U22" s="173"/>
      <c r="V22" s="173"/>
      <c r="W22" s="173"/>
      <c r="X22" s="173"/>
    </row>
    <row r="23" spans="1:44" s="16" customFormat="1" ht="16.2" thickBot="1" x14ac:dyDescent="0.35">
      <c r="A23" s="536" t="s">
        <v>59</v>
      </c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8"/>
      <c r="U23" s="173"/>
      <c r="V23" s="173"/>
      <c r="W23" s="173"/>
      <c r="X23" s="173"/>
    </row>
    <row r="24" spans="1:44" s="16" customFormat="1" ht="16.2" thickBot="1" x14ac:dyDescent="0.35">
      <c r="A24" s="541" t="s">
        <v>132</v>
      </c>
      <c r="B24" s="542"/>
      <c r="C24" s="542"/>
      <c r="D24" s="542"/>
      <c r="E24" s="542"/>
      <c r="F24" s="542"/>
      <c r="G24" s="542"/>
      <c r="H24" s="542"/>
      <c r="I24" s="542"/>
      <c r="J24" s="542"/>
      <c r="K24" s="542"/>
      <c r="L24" s="542"/>
      <c r="M24" s="542"/>
      <c r="N24" s="582"/>
      <c r="O24" s="542"/>
      <c r="P24" s="542"/>
      <c r="Q24" s="542"/>
      <c r="R24" s="543"/>
      <c r="U24" s="173"/>
      <c r="V24" s="173"/>
      <c r="W24" s="173"/>
      <c r="X24" s="173"/>
    </row>
    <row r="25" spans="1:44" s="21" customFormat="1" x14ac:dyDescent="0.3">
      <c r="A25" s="128" t="s">
        <v>60</v>
      </c>
      <c r="B25" s="311" t="s">
        <v>159</v>
      </c>
      <c r="C25" s="138">
        <v>1</v>
      </c>
      <c r="D25" s="138"/>
      <c r="E25" s="138"/>
      <c r="F25" s="139"/>
      <c r="G25" s="163">
        <v>4</v>
      </c>
      <c r="H25" s="192">
        <f>G25*30</f>
        <v>120</v>
      </c>
      <c r="I25" s="133">
        <f t="shared" ref="I25:I39" si="12">SUM(J25:L25)</f>
        <v>44</v>
      </c>
      <c r="J25" s="214">
        <v>30</v>
      </c>
      <c r="K25" s="214"/>
      <c r="L25" s="215">
        <v>14</v>
      </c>
      <c r="M25" s="369">
        <v>30</v>
      </c>
      <c r="N25" s="373">
        <f>H25-I25-M25</f>
        <v>46</v>
      </c>
      <c r="O25" s="140">
        <v>3</v>
      </c>
      <c r="P25" s="235"/>
      <c r="Q25" s="234"/>
      <c r="R25" s="235"/>
      <c r="S25" s="20">
        <f t="shared" ref="S25:S39" si="13">I25/H25</f>
        <v>0.36666666666666664</v>
      </c>
      <c r="T25" s="20" t="str">
        <f>IF(S25&gt;50%,S25,"")</f>
        <v/>
      </c>
      <c r="U25" s="173">
        <v>4</v>
      </c>
      <c r="V25" s="173"/>
      <c r="W25" s="173"/>
      <c r="X25" s="173"/>
    </row>
    <row r="26" spans="1:44" s="21" customFormat="1" x14ac:dyDescent="0.3">
      <c r="A26" s="406" t="s">
        <v>61</v>
      </c>
      <c r="B26" s="311" t="s">
        <v>160</v>
      </c>
      <c r="C26" s="129"/>
      <c r="D26" s="129">
        <v>1</v>
      </c>
      <c r="E26" s="129"/>
      <c r="F26" s="130"/>
      <c r="G26" s="131">
        <v>4</v>
      </c>
      <c r="H26" s="191">
        <f>G26*30</f>
        <v>120</v>
      </c>
      <c r="I26" s="133">
        <f t="shared" si="12"/>
        <v>46</v>
      </c>
      <c r="J26" s="182"/>
      <c r="K26" s="182">
        <v>46</v>
      </c>
      <c r="L26" s="183"/>
      <c r="M26" s="370"/>
      <c r="N26" s="374">
        <f t="shared" ref="N26:N39" si="14">H26-I26-M26</f>
        <v>74</v>
      </c>
      <c r="O26" s="136">
        <v>3</v>
      </c>
      <c r="P26" s="137"/>
      <c r="Q26" s="136"/>
      <c r="R26" s="137"/>
      <c r="S26" s="20">
        <f t="shared" si="13"/>
        <v>0.38333333333333336</v>
      </c>
      <c r="T26" s="20" t="str">
        <f>IF(S26&gt;50%,S26,"")</f>
        <v/>
      </c>
      <c r="U26" s="173">
        <v>4</v>
      </c>
      <c r="V26" s="173"/>
      <c r="W26" s="173"/>
      <c r="X26" s="173"/>
    </row>
    <row r="27" spans="1:44" s="21" customFormat="1" x14ac:dyDescent="0.3">
      <c r="A27" s="406" t="s">
        <v>62</v>
      </c>
      <c r="B27" s="312" t="s">
        <v>149</v>
      </c>
      <c r="C27" s="142">
        <v>2</v>
      </c>
      <c r="D27" s="143">
        <v>1</v>
      </c>
      <c r="E27" s="144"/>
      <c r="F27" s="145"/>
      <c r="G27" s="146">
        <v>4</v>
      </c>
      <c r="H27" s="192">
        <f t="shared" ref="H27" si="15">G27*30</f>
        <v>120</v>
      </c>
      <c r="I27" s="133">
        <f>SUM(J27:L27)</f>
        <v>60</v>
      </c>
      <c r="J27" s="350">
        <v>30</v>
      </c>
      <c r="K27" s="350"/>
      <c r="L27" s="351">
        <v>30</v>
      </c>
      <c r="M27" s="371">
        <v>30</v>
      </c>
      <c r="N27" s="374">
        <f>H27-I27-M27</f>
        <v>30</v>
      </c>
      <c r="O27" s="393">
        <v>2</v>
      </c>
      <c r="P27" s="137">
        <v>2</v>
      </c>
      <c r="Q27" s="148"/>
      <c r="R27" s="149"/>
      <c r="S27" s="20">
        <f>I27/H27</f>
        <v>0.5</v>
      </c>
      <c r="T27" s="20" t="str">
        <f>IF(S27&gt;50%,S27,"")</f>
        <v/>
      </c>
      <c r="U27" s="173">
        <v>2</v>
      </c>
      <c r="V27" s="173">
        <v>2</v>
      </c>
      <c r="W27" s="173"/>
      <c r="X27" s="173"/>
    </row>
    <row r="28" spans="1:44" s="21" customFormat="1" x14ac:dyDescent="0.3">
      <c r="A28" s="406" t="s">
        <v>63</v>
      </c>
      <c r="B28" s="310" t="s">
        <v>161</v>
      </c>
      <c r="C28" s="138"/>
      <c r="D28" s="407">
        <v>2</v>
      </c>
      <c r="E28" s="138"/>
      <c r="F28" s="139"/>
      <c r="G28" s="131">
        <v>3</v>
      </c>
      <c r="H28" s="191">
        <f>G28*30</f>
        <v>90</v>
      </c>
      <c r="I28" s="133">
        <f t="shared" si="12"/>
        <v>30</v>
      </c>
      <c r="J28" s="182">
        <v>16</v>
      </c>
      <c r="K28" s="182"/>
      <c r="L28" s="183">
        <v>14</v>
      </c>
      <c r="M28" s="370"/>
      <c r="N28" s="374">
        <f t="shared" si="14"/>
        <v>60</v>
      </c>
      <c r="O28" s="408"/>
      <c r="P28" s="409">
        <v>2</v>
      </c>
      <c r="Q28" s="140"/>
      <c r="R28" s="141"/>
      <c r="S28" s="20">
        <f t="shared" si="13"/>
        <v>0.33333333333333331</v>
      </c>
      <c r="T28" s="20" t="str">
        <f>IF(S28&gt;50%,S28,"")</f>
        <v/>
      </c>
      <c r="U28" s="174"/>
      <c r="V28" s="174">
        <v>3</v>
      </c>
      <c r="W28" s="173"/>
      <c r="X28" s="173"/>
    </row>
    <row r="29" spans="1:44" s="21" customFormat="1" x14ac:dyDescent="0.3">
      <c r="A29" s="128" t="s">
        <v>64</v>
      </c>
      <c r="B29" s="313" t="s">
        <v>162</v>
      </c>
      <c r="C29" s="150">
        <v>2</v>
      </c>
      <c r="D29" s="150"/>
      <c r="E29" s="150"/>
      <c r="F29" s="151"/>
      <c r="G29" s="410">
        <v>6</v>
      </c>
      <c r="H29" s="191">
        <f>G29*30</f>
        <v>180</v>
      </c>
      <c r="I29" s="133">
        <f t="shared" si="12"/>
        <v>74</v>
      </c>
      <c r="J29" s="184">
        <v>40</v>
      </c>
      <c r="K29" s="184"/>
      <c r="L29" s="185">
        <v>34</v>
      </c>
      <c r="M29" s="372">
        <v>30</v>
      </c>
      <c r="N29" s="374">
        <f t="shared" si="14"/>
        <v>76</v>
      </c>
      <c r="O29" s="134"/>
      <c r="P29" s="135">
        <v>5</v>
      </c>
      <c r="Q29" s="134"/>
      <c r="R29" s="135"/>
      <c r="S29" s="20">
        <f t="shared" si="13"/>
        <v>0.41111111111111109</v>
      </c>
      <c r="T29" s="20" t="str">
        <f>IF(S29&gt;50%,S29,"")</f>
        <v/>
      </c>
      <c r="U29" s="173"/>
      <c r="V29" s="174">
        <v>6</v>
      </c>
      <c r="W29" s="173"/>
      <c r="X29" s="173"/>
    </row>
    <row r="30" spans="1:44" s="21" customFormat="1" x14ac:dyDescent="0.3">
      <c r="A30" s="128" t="s">
        <v>65</v>
      </c>
      <c r="B30" s="313" t="s">
        <v>176</v>
      </c>
      <c r="C30" s="150"/>
      <c r="D30" s="150">
        <v>2</v>
      </c>
      <c r="E30" s="150"/>
      <c r="F30" s="151"/>
      <c r="G30" s="152">
        <v>3</v>
      </c>
      <c r="H30" s="191">
        <v>90</v>
      </c>
      <c r="I30" s="133">
        <f t="shared" si="12"/>
        <v>44</v>
      </c>
      <c r="J30" s="184">
        <v>14</v>
      </c>
      <c r="K30" s="184"/>
      <c r="L30" s="185">
        <v>30</v>
      </c>
      <c r="M30" s="372"/>
      <c r="N30" s="374">
        <f t="shared" si="14"/>
        <v>46</v>
      </c>
      <c r="O30" s="134"/>
      <c r="P30" s="135">
        <v>3</v>
      </c>
      <c r="Q30" s="134"/>
      <c r="R30" s="336"/>
      <c r="S30" s="20">
        <f t="shared" si="13"/>
        <v>0.48888888888888887</v>
      </c>
      <c r="T30" s="20"/>
      <c r="U30" s="173"/>
      <c r="V30" s="173">
        <v>3</v>
      </c>
      <c r="W30" s="173"/>
      <c r="X30" s="173"/>
    </row>
    <row r="31" spans="1:44" s="21" customFormat="1" x14ac:dyDescent="0.3">
      <c r="A31" s="128" t="s">
        <v>66</v>
      </c>
      <c r="B31" s="309" t="s">
        <v>163</v>
      </c>
      <c r="C31" s="154"/>
      <c r="D31" s="150">
        <v>2</v>
      </c>
      <c r="E31" s="73"/>
      <c r="F31" s="155"/>
      <c r="G31" s="152">
        <v>3</v>
      </c>
      <c r="H31" s="191">
        <f t="shared" ref="H31:H43" si="16">G31*30</f>
        <v>90</v>
      </c>
      <c r="I31" s="133">
        <f t="shared" si="12"/>
        <v>30</v>
      </c>
      <c r="J31" s="186">
        <v>16</v>
      </c>
      <c r="K31" s="186"/>
      <c r="L31" s="187">
        <v>14</v>
      </c>
      <c r="M31" s="371"/>
      <c r="N31" s="374">
        <f t="shared" si="14"/>
        <v>60</v>
      </c>
      <c r="O31" s="393"/>
      <c r="P31" s="355">
        <v>2</v>
      </c>
      <c r="Q31" s="136"/>
      <c r="R31" s="156"/>
      <c r="S31" s="20">
        <f t="shared" si="13"/>
        <v>0.33333333333333331</v>
      </c>
      <c r="T31" s="20" t="str">
        <f t="shared" ref="T31:T39" si="17">IF(S31&gt;50%,S31,"")</f>
        <v/>
      </c>
      <c r="U31" s="173"/>
      <c r="V31" s="173">
        <v>3</v>
      </c>
      <c r="W31" s="173"/>
      <c r="X31" s="173"/>
    </row>
    <row r="32" spans="1:44" s="21" customFormat="1" x14ac:dyDescent="0.3">
      <c r="A32" s="128" t="s">
        <v>67</v>
      </c>
      <c r="B32" s="109" t="s">
        <v>164</v>
      </c>
      <c r="C32" s="154">
        <v>3</v>
      </c>
      <c r="D32" s="150"/>
      <c r="E32" s="73"/>
      <c r="F32" s="155"/>
      <c r="G32" s="410">
        <v>4</v>
      </c>
      <c r="H32" s="191">
        <f t="shared" si="16"/>
        <v>120</v>
      </c>
      <c r="I32" s="133">
        <f t="shared" si="12"/>
        <v>44</v>
      </c>
      <c r="J32" s="186">
        <v>30</v>
      </c>
      <c r="K32" s="186"/>
      <c r="L32" s="187">
        <v>14</v>
      </c>
      <c r="M32" s="371">
        <v>30</v>
      </c>
      <c r="N32" s="374">
        <f t="shared" si="14"/>
        <v>46</v>
      </c>
      <c r="O32" s="393"/>
      <c r="P32" s="156"/>
      <c r="Q32" s="136">
        <v>3</v>
      </c>
      <c r="R32" s="156"/>
      <c r="S32" s="20">
        <f t="shared" si="13"/>
        <v>0.36666666666666664</v>
      </c>
      <c r="T32" s="20" t="str">
        <f t="shared" si="17"/>
        <v/>
      </c>
      <c r="U32" s="173"/>
      <c r="V32" s="173"/>
      <c r="W32" s="174">
        <v>4</v>
      </c>
      <c r="X32" s="173"/>
    </row>
    <row r="33" spans="1:24" s="21" customFormat="1" x14ac:dyDescent="0.3">
      <c r="A33" s="128" t="s">
        <v>68</v>
      </c>
      <c r="B33" s="309" t="s">
        <v>165</v>
      </c>
      <c r="C33" s="73">
        <v>3</v>
      </c>
      <c r="D33" s="73"/>
      <c r="E33" s="73"/>
      <c r="F33" s="155"/>
      <c r="G33" s="152">
        <v>3</v>
      </c>
      <c r="H33" s="191">
        <f>G33*30</f>
        <v>90</v>
      </c>
      <c r="I33" s="133">
        <f t="shared" si="12"/>
        <v>30</v>
      </c>
      <c r="J33" s="186">
        <v>16</v>
      </c>
      <c r="K33" s="186">
        <v>14</v>
      </c>
      <c r="L33" s="187"/>
      <c r="M33" s="371">
        <v>30</v>
      </c>
      <c r="N33" s="374">
        <f t="shared" si="14"/>
        <v>30</v>
      </c>
      <c r="O33" s="132"/>
      <c r="P33" s="159"/>
      <c r="Q33" s="147">
        <v>2</v>
      </c>
      <c r="R33" s="157"/>
      <c r="S33" s="20">
        <f t="shared" si="13"/>
        <v>0.33333333333333331</v>
      </c>
      <c r="T33" s="20" t="str">
        <f>IF(S33&gt;50%,S33,"")</f>
        <v/>
      </c>
      <c r="U33" s="173"/>
      <c r="V33" s="173"/>
      <c r="W33" s="173">
        <v>3</v>
      </c>
      <c r="X33" s="173"/>
    </row>
    <row r="34" spans="1:24" s="21" customFormat="1" x14ac:dyDescent="0.3">
      <c r="A34" s="128" t="s">
        <v>84</v>
      </c>
      <c r="B34" s="309" t="s">
        <v>150</v>
      </c>
      <c r="C34" s="73">
        <v>3</v>
      </c>
      <c r="D34" s="73"/>
      <c r="E34" s="352"/>
      <c r="F34" s="353"/>
      <c r="G34" s="354">
        <v>6</v>
      </c>
      <c r="H34" s="191">
        <f>G34*30</f>
        <v>180</v>
      </c>
      <c r="I34" s="133">
        <f t="shared" si="12"/>
        <v>90</v>
      </c>
      <c r="J34" s="357">
        <v>60</v>
      </c>
      <c r="K34" s="357">
        <v>30</v>
      </c>
      <c r="L34" s="187"/>
      <c r="M34" s="371">
        <v>30</v>
      </c>
      <c r="N34" s="374">
        <f t="shared" si="14"/>
        <v>60</v>
      </c>
      <c r="O34" s="132"/>
      <c r="P34" s="159"/>
      <c r="Q34" s="356">
        <v>6</v>
      </c>
      <c r="R34" s="157"/>
      <c r="S34" s="20">
        <f t="shared" si="13"/>
        <v>0.5</v>
      </c>
      <c r="T34" s="20" t="str">
        <f>IF(S34&gt;50%,S34,"")</f>
        <v/>
      </c>
      <c r="U34" s="173"/>
      <c r="V34" s="173"/>
      <c r="W34" s="173">
        <v>6</v>
      </c>
      <c r="X34" s="173"/>
    </row>
    <row r="35" spans="1:24" s="21" customFormat="1" ht="27.6" x14ac:dyDescent="0.3">
      <c r="A35" s="128" t="s">
        <v>85</v>
      </c>
      <c r="B35" s="313" t="s">
        <v>166</v>
      </c>
      <c r="C35" s="73"/>
      <c r="D35" s="413">
        <v>4</v>
      </c>
      <c r="E35" s="73"/>
      <c r="F35" s="155"/>
      <c r="G35" s="152">
        <v>3</v>
      </c>
      <c r="H35" s="191">
        <f>G35*30</f>
        <v>90</v>
      </c>
      <c r="I35" s="133">
        <f t="shared" si="12"/>
        <v>30</v>
      </c>
      <c r="J35" s="186">
        <v>16</v>
      </c>
      <c r="K35" s="186"/>
      <c r="L35" s="187">
        <v>14</v>
      </c>
      <c r="M35" s="371"/>
      <c r="N35" s="374">
        <f t="shared" si="14"/>
        <v>60</v>
      </c>
      <c r="O35" s="136"/>
      <c r="P35" s="159"/>
      <c r="Q35" s="411"/>
      <c r="R35" s="412">
        <v>2</v>
      </c>
      <c r="S35" s="20">
        <f t="shared" si="13"/>
        <v>0.33333333333333331</v>
      </c>
      <c r="T35" s="20" t="str">
        <f>IF(S35&gt;50%,S35,"")</f>
        <v/>
      </c>
      <c r="U35" s="173"/>
      <c r="V35" s="173"/>
      <c r="W35" s="174"/>
      <c r="X35" s="174">
        <v>3</v>
      </c>
    </row>
    <row r="36" spans="1:24" s="21" customFormat="1" x14ac:dyDescent="0.3">
      <c r="A36" s="128" t="s">
        <v>90</v>
      </c>
      <c r="B36" s="313" t="s">
        <v>167</v>
      </c>
      <c r="C36" s="73"/>
      <c r="D36" s="73">
        <v>4</v>
      </c>
      <c r="E36" s="73"/>
      <c r="F36" s="155"/>
      <c r="G36" s="152">
        <v>3</v>
      </c>
      <c r="H36" s="191">
        <f>G36*30</f>
        <v>90</v>
      </c>
      <c r="I36" s="133">
        <f t="shared" si="12"/>
        <v>30</v>
      </c>
      <c r="J36" s="186">
        <v>16</v>
      </c>
      <c r="K36" s="186"/>
      <c r="L36" s="187">
        <v>14</v>
      </c>
      <c r="M36" s="371"/>
      <c r="N36" s="374">
        <f t="shared" si="14"/>
        <v>60</v>
      </c>
      <c r="O36" s="136"/>
      <c r="P36" s="159"/>
      <c r="Q36" s="132"/>
      <c r="R36" s="159">
        <v>2</v>
      </c>
      <c r="S36" s="20">
        <f t="shared" si="13"/>
        <v>0.33333333333333331</v>
      </c>
      <c r="T36" s="20" t="str">
        <f>IF(S36&gt;50%,S36,"")</f>
        <v/>
      </c>
      <c r="U36" s="173"/>
      <c r="V36" s="173"/>
      <c r="W36" s="173"/>
      <c r="X36" s="173">
        <v>3</v>
      </c>
    </row>
    <row r="37" spans="1:24" s="21" customFormat="1" x14ac:dyDescent="0.3">
      <c r="A37" s="128" t="s">
        <v>91</v>
      </c>
      <c r="B37" s="313" t="s">
        <v>168</v>
      </c>
      <c r="C37" s="73"/>
      <c r="D37" s="73">
        <v>4</v>
      </c>
      <c r="E37" s="73"/>
      <c r="F37" s="155"/>
      <c r="G37" s="152">
        <v>3</v>
      </c>
      <c r="H37" s="191">
        <f>G37*30</f>
        <v>90</v>
      </c>
      <c r="I37" s="133">
        <f t="shared" si="12"/>
        <v>30</v>
      </c>
      <c r="J37" s="186">
        <v>16</v>
      </c>
      <c r="K37" s="186"/>
      <c r="L37" s="187">
        <v>14</v>
      </c>
      <c r="M37" s="371"/>
      <c r="N37" s="374">
        <f t="shared" si="14"/>
        <v>60</v>
      </c>
      <c r="O37" s="132"/>
      <c r="P37" s="137"/>
      <c r="Q37" s="132"/>
      <c r="R37" s="159">
        <v>2</v>
      </c>
      <c r="S37" s="20">
        <f t="shared" si="13"/>
        <v>0.33333333333333331</v>
      </c>
      <c r="T37" s="20" t="str">
        <f>IF(S37&gt;50%,S37,"")</f>
        <v/>
      </c>
      <c r="U37" s="173"/>
      <c r="V37" s="175"/>
      <c r="W37" s="173"/>
      <c r="X37" s="173">
        <v>3</v>
      </c>
    </row>
    <row r="38" spans="1:24" s="21" customFormat="1" x14ac:dyDescent="0.3">
      <c r="A38" s="160" t="s">
        <v>92</v>
      </c>
      <c r="B38" s="309" t="s">
        <v>169</v>
      </c>
      <c r="C38" s="73">
        <v>4</v>
      </c>
      <c r="D38" s="73"/>
      <c r="E38" s="73"/>
      <c r="F38" s="155"/>
      <c r="G38" s="152">
        <v>3</v>
      </c>
      <c r="H38" s="191">
        <f t="shared" si="16"/>
        <v>90</v>
      </c>
      <c r="I38" s="133">
        <f t="shared" si="12"/>
        <v>30</v>
      </c>
      <c r="J38" s="186">
        <v>16</v>
      </c>
      <c r="K38" s="186"/>
      <c r="L38" s="187">
        <v>14</v>
      </c>
      <c r="M38" s="371">
        <v>30</v>
      </c>
      <c r="N38" s="374">
        <f t="shared" si="14"/>
        <v>30</v>
      </c>
      <c r="O38" s="132"/>
      <c r="P38" s="159"/>
      <c r="Q38" s="147"/>
      <c r="R38" s="157">
        <v>2</v>
      </c>
      <c r="S38" s="20">
        <f t="shared" si="13"/>
        <v>0.33333333333333331</v>
      </c>
      <c r="T38" s="20" t="str">
        <f t="shared" si="17"/>
        <v/>
      </c>
      <c r="U38" s="173"/>
      <c r="V38" s="173"/>
      <c r="W38" s="173"/>
      <c r="X38" s="173">
        <v>3</v>
      </c>
    </row>
    <row r="39" spans="1:24" s="21" customFormat="1" ht="16.2" thickBot="1" x14ac:dyDescent="0.35">
      <c r="A39" s="160" t="s">
        <v>93</v>
      </c>
      <c r="B39" s="314" t="s">
        <v>170</v>
      </c>
      <c r="C39" s="73">
        <v>4</v>
      </c>
      <c r="D39" s="73"/>
      <c r="E39" s="73"/>
      <c r="F39" s="155"/>
      <c r="G39" s="131">
        <v>3</v>
      </c>
      <c r="H39" s="191">
        <f t="shared" si="16"/>
        <v>90</v>
      </c>
      <c r="I39" s="133">
        <f t="shared" si="12"/>
        <v>36</v>
      </c>
      <c r="J39" s="186">
        <v>16</v>
      </c>
      <c r="K39" s="186"/>
      <c r="L39" s="187">
        <v>20</v>
      </c>
      <c r="M39" s="371">
        <v>30</v>
      </c>
      <c r="N39" s="375">
        <f t="shared" si="14"/>
        <v>24</v>
      </c>
      <c r="O39" s="132"/>
      <c r="P39" s="159"/>
      <c r="Q39" s="132"/>
      <c r="R39" s="158">
        <v>2.5</v>
      </c>
      <c r="S39" s="20">
        <f t="shared" si="13"/>
        <v>0.4</v>
      </c>
      <c r="T39" s="20" t="str">
        <f t="shared" si="17"/>
        <v/>
      </c>
      <c r="U39" s="173"/>
      <c r="V39" s="173"/>
      <c r="W39" s="173"/>
      <c r="X39" s="173">
        <v>3</v>
      </c>
    </row>
    <row r="40" spans="1:24" s="21" customFormat="1" ht="16.2" thickBot="1" x14ac:dyDescent="0.35">
      <c r="A40" s="390" t="s">
        <v>195</v>
      </c>
      <c r="B40" s="391" t="s">
        <v>196</v>
      </c>
      <c r="C40" s="218"/>
      <c r="D40" s="218"/>
      <c r="E40" s="218">
        <v>3</v>
      </c>
      <c r="F40" s="219"/>
      <c r="G40" s="387">
        <v>1</v>
      </c>
      <c r="H40" s="221">
        <f t="shared" si="16"/>
        <v>30</v>
      </c>
      <c r="I40" s="222"/>
      <c r="J40" s="223"/>
      <c r="K40" s="223"/>
      <c r="L40" s="224"/>
      <c r="M40" s="394"/>
      <c r="N40" s="373">
        <f>H40-I40-M40</f>
        <v>30</v>
      </c>
      <c r="O40" s="281"/>
      <c r="P40" s="226"/>
      <c r="Q40" s="225"/>
      <c r="R40" s="226"/>
      <c r="U40" s="173"/>
      <c r="V40" s="173"/>
      <c r="W40" s="173">
        <v>1</v>
      </c>
      <c r="X40" s="173"/>
    </row>
    <row r="41" spans="1:24" s="21" customFormat="1" x14ac:dyDescent="0.3">
      <c r="A41" s="216" t="s">
        <v>69</v>
      </c>
      <c r="B41" s="217" t="s">
        <v>94</v>
      </c>
      <c r="C41" s="218"/>
      <c r="D41" s="218">
        <v>2</v>
      </c>
      <c r="E41" s="218"/>
      <c r="F41" s="219"/>
      <c r="G41" s="220">
        <v>6</v>
      </c>
      <c r="H41" s="221">
        <f t="shared" si="16"/>
        <v>180</v>
      </c>
      <c r="I41" s="222"/>
      <c r="J41" s="223"/>
      <c r="K41" s="223"/>
      <c r="L41" s="224"/>
      <c r="M41" s="394"/>
      <c r="N41" s="373">
        <f>H41-I41-M41</f>
        <v>180</v>
      </c>
      <c r="O41" s="281"/>
      <c r="P41" s="226"/>
      <c r="Q41" s="225"/>
      <c r="R41" s="226"/>
      <c r="U41" s="173">
        <v>3</v>
      </c>
      <c r="V41" s="173">
        <v>3</v>
      </c>
      <c r="W41" s="173"/>
      <c r="X41" s="173"/>
    </row>
    <row r="42" spans="1:24" s="21" customFormat="1" x14ac:dyDescent="0.3">
      <c r="A42" s="164" t="s">
        <v>70</v>
      </c>
      <c r="B42" s="110" t="s">
        <v>71</v>
      </c>
      <c r="C42" s="73"/>
      <c r="D42" s="73">
        <v>4</v>
      </c>
      <c r="E42" s="73"/>
      <c r="F42" s="155"/>
      <c r="G42" s="131">
        <v>6</v>
      </c>
      <c r="H42" s="191">
        <f t="shared" si="16"/>
        <v>180</v>
      </c>
      <c r="I42" s="153"/>
      <c r="J42" s="186"/>
      <c r="K42" s="186"/>
      <c r="L42" s="187"/>
      <c r="M42" s="371"/>
      <c r="N42" s="374">
        <f>H42-I42-M42</f>
        <v>180</v>
      </c>
      <c r="O42" s="280"/>
      <c r="P42" s="159"/>
      <c r="Q42" s="132"/>
      <c r="R42" s="159"/>
      <c r="U42" s="173"/>
      <c r="V42" s="173"/>
      <c r="W42" s="173">
        <v>3</v>
      </c>
      <c r="X42" s="173">
        <v>3</v>
      </c>
    </row>
    <row r="43" spans="1:24" s="21" customFormat="1" ht="16.2" thickBot="1" x14ac:dyDescent="0.35">
      <c r="A43" s="227"/>
      <c r="B43" s="228" t="s">
        <v>83</v>
      </c>
      <c r="C43" s="229">
        <v>4</v>
      </c>
      <c r="D43" s="230"/>
      <c r="E43" s="230"/>
      <c r="F43" s="231"/>
      <c r="G43" s="161">
        <v>2</v>
      </c>
      <c r="H43" s="193">
        <f t="shared" si="16"/>
        <v>60</v>
      </c>
      <c r="I43" s="162"/>
      <c r="J43" s="188"/>
      <c r="K43" s="188"/>
      <c r="L43" s="189"/>
      <c r="M43" s="395"/>
      <c r="N43" s="375">
        <f>H43-I43-M43</f>
        <v>60</v>
      </c>
      <c r="O43" s="282"/>
      <c r="P43" s="233"/>
      <c r="Q43" s="232"/>
      <c r="R43" s="233"/>
      <c r="U43" s="173"/>
      <c r="V43" s="173"/>
      <c r="W43" s="173"/>
      <c r="X43" s="173">
        <v>2</v>
      </c>
    </row>
    <row r="44" spans="1:24" s="21" customFormat="1" ht="16.2" thickBot="1" x14ac:dyDescent="0.35">
      <c r="A44" s="539" t="s">
        <v>72</v>
      </c>
      <c r="B44" s="540"/>
      <c r="C44" s="366">
        <v>9</v>
      </c>
      <c r="D44" s="366">
        <v>10</v>
      </c>
      <c r="E44" s="366">
        <v>1</v>
      </c>
      <c r="F44" s="379"/>
      <c r="G44" s="380">
        <f t="shared" ref="G44:L44" si="18">SUM(G25:G43)</f>
        <v>70</v>
      </c>
      <c r="H44" s="381">
        <f t="shared" si="18"/>
        <v>2100</v>
      </c>
      <c r="I44" s="382">
        <f t="shared" si="18"/>
        <v>648</v>
      </c>
      <c r="J44" s="382">
        <f t="shared" si="18"/>
        <v>332</v>
      </c>
      <c r="K44" s="382">
        <f t="shared" si="18"/>
        <v>90</v>
      </c>
      <c r="L44" s="383">
        <f t="shared" si="18"/>
        <v>226</v>
      </c>
      <c r="M44" s="382"/>
      <c r="N44" s="384">
        <f>SUM(N25:N43)</f>
        <v>1212</v>
      </c>
      <c r="O44" s="385">
        <f>SUM(O25:O43)</f>
        <v>8</v>
      </c>
      <c r="P44" s="386">
        <f>SUM(P25:P43)</f>
        <v>14</v>
      </c>
      <c r="Q44" s="381">
        <f>SUM(Q25:Q43)</f>
        <v>11</v>
      </c>
      <c r="R44" s="386">
        <f>SUM(R25:R43)</f>
        <v>10.5</v>
      </c>
      <c r="U44" s="173"/>
      <c r="V44" s="173"/>
      <c r="W44" s="173"/>
      <c r="X44" s="173"/>
    </row>
    <row r="45" spans="1:24" s="21" customFormat="1" ht="16.2" thickBot="1" x14ac:dyDescent="0.35">
      <c r="A45" s="541" t="s">
        <v>189</v>
      </c>
      <c r="B45" s="542"/>
      <c r="C45" s="542"/>
      <c r="D45" s="542"/>
      <c r="E45" s="542"/>
      <c r="F45" s="542"/>
      <c r="G45" s="542"/>
      <c r="H45" s="542"/>
      <c r="I45" s="542"/>
      <c r="J45" s="542"/>
      <c r="K45" s="542"/>
      <c r="L45" s="542"/>
      <c r="M45" s="542"/>
      <c r="N45" s="542"/>
      <c r="O45" s="542"/>
      <c r="P45" s="542"/>
      <c r="Q45" s="542"/>
      <c r="R45" s="543"/>
      <c r="U45" s="173"/>
      <c r="V45" s="173"/>
      <c r="W45" s="173"/>
      <c r="X45" s="173"/>
    </row>
    <row r="46" spans="1:24" s="19" customFormat="1" x14ac:dyDescent="0.3">
      <c r="A46" s="392" t="s">
        <v>191</v>
      </c>
      <c r="B46" s="584" t="s">
        <v>190</v>
      </c>
      <c r="C46" s="138"/>
      <c r="D46" s="138">
        <v>3</v>
      </c>
      <c r="E46" s="138"/>
      <c r="F46" s="139"/>
      <c r="G46" s="163">
        <v>4</v>
      </c>
      <c r="H46" s="192">
        <f t="shared" ref="H46:H48" si="19">G46*30</f>
        <v>120</v>
      </c>
      <c r="I46" s="166">
        <v>44</v>
      </c>
      <c r="J46" s="214"/>
      <c r="K46" s="214"/>
      <c r="L46" s="215"/>
      <c r="M46" s="239"/>
      <c r="N46" s="240">
        <f>H46-I46</f>
        <v>76</v>
      </c>
      <c r="O46" s="140"/>
      <c r="P46" s="138"/>
      <c r="Q46" s="138">
        <v>3</v>
      </c>
      <c r="R46" s="141"/>
      <c r="S46" s="20">
        <f>I46/H46</f>
        <v>0.36666666666666664</v>
      </c>
      <c r="T46" s="20" t="str">
        <f t="shared" ref="T46:T48" si="20">IF(S46&gt;50%,S46,"")</f>
        <v/>
      </c>
      <c r="U46" s="173"/>
      <c r="V46" s="173"/>
      <c r="W46" s="173">
        <v>4</v>
      </c>
      <c r="X46" s="173"/>
    </row>
    <row r="47" spans="1:24" s="19" customFormat="1" x14ac:dyDescent="0.3">
      <c r="A47" s="392" t="s">
        <v>192</v>
      </c>
      <c r="B47" s="584"/>
      <c r="C47" s="138"/>
      <c r="D47" s="138">
        <v>3</v>
      </c>
      <c r="E47" s="138"/>
      <c r="F47" s="139"/>
      <c r="G47" s="163">
        <v>4</v>
      </c>
      <c r="H47" s="192">
        <f t="shared" ref="H47" si="21">G47*30</f>
        <v>120</v>
      </c>
      <c r="I47" s="166">
        <v>44</v>
      </c>
      <c r="J47" s="214"/>
      <c r="K47" s="214"/>
      <c r="L47" s="215"/>
      <c r="M47" s="367"/>
      <c r="N47" s="368">
        <f>H47-I47</f>
        <v>76</v>
      </c>
      <c r="O47" s="140"/>
      <c r="P47" s="138"/>
      <c r="Q47" s="138">
        <v>3</v>
      </c>
      <c r="R47" s="141"/>
      <c r="S47" s="20">
        <f>I47/H47</f>
        <v>0.36666666666666664</v>
      </c>
      <c r="T47" s="20" t="str">
        <f t="shared" ref="T47" si="22">IF(S47&gt;50%,S47,"")</f>
        <v/>
      </c>
      <c r="U47" s="173"/>
      <c r="V47" s="173"/>
      <c r="W47" s="173">
        <v>4</v>
      </c>
      <c r="X47" s="173"/>
    </row>
    <row r="48" spans="1:24" s="19" customFormat="1" ht="16.2" thickBot="1" x14ac:dyDescent="0.35">
      <c r="A48" s="392" t="s">
        <v>193</v>
      </c>
      <c r="B48" s="585"/>
      <c r="C48" s="125"/>
      <c r="D48" s="125">
        <v>4</v>
      </c>
      <c r="E48" s="125"/>
      <c r="F48" s="126"/>
      <c r="G48" s="127">
        <v>4</v>
      </c>
      <c r="H48" s="190">
        <f t="shared" si="19"/>
        <v>120</v>
      </c>
      <c r="I48" s="211">
        <v>44</v>
      </c>
      <c r="J48" s="181"/>
      <c r="K48" s="181"/>
      <c r="L48" s="212"/>
      <c r="M48" s="242"/>
      <c r="N48" s="241">
        <f>H48-I48</f>
        <v>76</v>
      </c>
      <c r="O48" s="283"/>
      <c r="P48" s="125"/>
      <c r="Q48" s="125"/>
      <c r="R48" s="213">
        <v>3</v>
      </c>
      <c r="S48" s="20">
        <f>I48/H48</f>
        <v>0.36666666666666664</v>
      </c>
      <c r="T48" s="20" t="str">
        <f t="shared" si="20"/>
        <v/>
      </c>
      <c r="U48" s="173"/>
      <c r="V48" s="173"/>
      <c r="W48" s="173"/>
      <c r="X48" s="173">
        <v>4</v>
      </c>
    </row>
    <row r="49" spans="1:26" s="19" customFormat="1" ht="16.2" thickBot="1" x14ac:dyDescent="0.35">
      <c r="A49" s="544" t="s">
        <v>194</v>
      </c>
      <c r="B49" s="545"/>
      <c r="C49" s="208"/>
      <c r="D49" s="414">
        <v>3</v>
      </c>
      <c r="E49" s="208"/>
      <c r="F49" s="165"/>
      <c r="G49" s="64">
        <f>SUM(G46:G48)</f>
        <v>12</v>
      </c>
      <c r="H49" s="65">
        <f>SUM(H46:H48)</f>
        <v>360</v>
      </c>
      <c r="I49" s="62">
        <f>SUM(I46:I48)</f>
        <v>132</v>
      </c>
      <c r="J49" s="62"/>
      <c r="K49" s="62"/>
      <c r="L49" s="63"/>
      <c r="M49" s="62"/>
      <c r="N49" s="124">
        <f>SUM(N46:N48)</f>
        <v>228</v>
      </c>
      <c r="O49" s="65">
        <f>SUM(O46:O48)</f>
        <v>0</v>
      </c>
      <c r="P49" s="65">
        <f>SUM(P46:P48)</f>
        <v>0</v>
      </c>
      <c r="Q49" s="65">
        <f>SUM(Q46:Q48)</f>
        <v>6</v>
      </c>
      <c r="R49" s="124">
        <f>SUM(R46:R48)</f>
        <v>3</v>
      </c>
      <c r="U49" s="173"/>
      <c r="V49" s="173"/>
      <c r="W49" s="173"/>
      <c r="X49" s="173"/>
    </row>
    <row r="50" spans="1:26" s="19" customFormat="1" ht="37.200000000000003" customHeight="1" thickBot="1" x14ac:dyDescent="0.35">
      <c r="A50" s="494" t="s">
        <v>77</v>
      </c>
      <c r="B50" s="495"/>
      <c r="C50" s="167"/>
      <c r="D50" s="167"/>
      <c r="E50" s="167"/>
      <c r="F50" s="167"/>
      <c r="G50" s="168"/>
      <c r="H50" s="169">
        <f>G49/G52</f>
        <v>0.1</v>
      </c>
      <c r="I50" s="167"/>
      <c r="J50" s="167"/>
      <c r="K50" s="167"/>
      <c r="L50" s="170"/>
      <c r="M50" s="167"/>
      <c r="N50" s="210"/>
      <c r="O50" s="284"/>
      <c r="P50" s="167"/>
      <c r="Q50" s="167"/>
      <c r="R50" s="171"/>
      <c r="U50" s="24">
        <f>SUM(U11:U49)</f>
        <v>30</v>
      </c>
      <c r="V50" s="24">
        <f t="shared" ref="V50:X50" si="23">SUM(V11:V49)</f>
        <v>30</v>
      </c>
      <c r="W50" s="24">
        <f t="shared" si="23"/>
        <v>30</v>
      </c>
      <c r="X50" s="24">
        <f t="shared" si="23"/>
        <v>30</v>
      </c>
    </row>
    <row r="51" spans="1:26" s="21" customFormat="1" ht="16.2" thickBot="1" x14ac:dyDescent="0.35">
      <c r="A51" s="496" t="s">
        <v>73</v>
      </c>
      <c r="B51" s="497"/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8"/>
      <c r="O51" s="498"/>
      <c r="P51" s="498"/>
      <c r="Q51" s="498"/>
      <c r="R51" s="499"/>
      <c r="U51" s="24"/>
      <c r="V51" s="24"/>
      <c r="W51" s="58"/>
      <c r="X51" s="24"/>
    </row>
    <row r="52" spans="1:26" s="21" customFormat="1" ht="16.2" thickBot="1" x14ac:dyDescent="0.35">
      <c r="A52" s="74"/>
      <c r="B52" s="172"/>
      <c r="C52" s="64">
        <f t="shared" ref="C52:R52" si="24">SUM(C22,C44,C49)</f>
        <v>12</v>
      </c>
      <c r="D52" s="64">
        <f t="shared" si="24"/>
        <v>24</v>
      </c>
      <c r="E52" s="64">
        <f t="shared" si="24"/>
        <v>1</v>
      </c>
      <c r="F52" s="64">
        <f t="shared" si="24"/>
        <v>0</v>
      </c>
      <c r="G52" s="64">
        <f t="shared" si="24"/>
        <v>120</v>
      </c>
      <c r="H52" s="64">
        <f t="shared" si="24"/>
        <v>3600</v>
      </c>
      <c r="I52" s="64">
        <f t="shared" si="24"/>
        <v>1210</v>
      </c>
      <c r="J52" s="64">
        <f t="shared" si="24"/>
        <v>522</v>
      </c>
      <c r="K52" s="64">
        <f t="shared" si="24"/>
        <v>90</v>
      </c>
      <c r="L52" s="64">
        <f t="shared" si="24"/>
        <v>466</v>
      </c>
      <c r="M52" s="64">
        <f t="shared" si="24"/>
        <v>0</v>
      </c>
      <c r="N52" s="64">
        <f t="shared" si="24"/>
        <v>2060</v>
      </c>
      <c r="O52" s="64">
        <f t="shared" si="24"/>
        <v>22</v>
      </c>
      <c r="P52" s="64">
        <f t="shared" si="24"/>
        <v>22</v>
      </c>
      <c r="Q52" s="64">
        <f t="shared" si="24"/>
        <v>20</v>
      </c>
      <c r="R52" s="64">
        <f t="shared" si="24"/>
        <v>17.5</v>
      </c>
      <c r="S52" s="25">
        <f t="shared" ref="S52:S56" si="25">SUM(O52:R52)</f>
        <v>81.5</v>
      </c>
      <c r="U52" s="17"/>
      <c r="V52" s="17"/>
      <c r="W52" s="59"/>
      <c r="X52" s="24"/>
    </row>
    <row r="53" spans="1:26" s="21" customFormat="1" x14ac:dyDescent="0.3">
      <c r="A53" s="334"/>
      <c r="B53" s="26"/>
      <c r="C53" s="500" t="s">
        <v>80</v>
      </c>
      <c r="D53" s="501"/>
      <c r="E53" s="501"/>
      <c r="F53" s="501"/>
      <c r="G53" s="501"/>
      <c r="H53" s="501"/>
      <c r="I53" s="501"/>
      <c r="J53" s="501"/>
      <c r="K53" s="501"/>
      <c r="L53" s="501"/>
      <c r="M53" s="502"/>
      <c r="N53" s="502"/>
      <c r="O53" s="285">
        <v>2</v>
      </c>
      <c r="P53" s="286">
        <v>3</v>
      </c>
      <c r="Q53" s="75">
        <v>4</v>
      </c>
      <c r="R53" s="396">
        <v>3</v>
      </c>
      <c r="S53" s="25">
        <f t="shared" si="25"/>
        <v>12</v>
      </c>
      <c r="U53" s="24"/>
      <c r="V53" s="24"/>
      <c r="W53" s="58"/>
      <c r="X53" s="24"/>
    </row>
    <row r="54" spans="1:26" s="16" customFormat="1" x14ac:dyDescent="0.3">
      <c r="A54" s="19"/>
      <c r="B54" s="26"/>
      <c r="C54" s="500" t="s">
        <v>74</v>
      </c>
      <c r="D54" s="501"/>
      <c r="E54" s="501"/>
      <c r="F54" s="501"/>
      <c r="G54" s="501"/>
      <c r="H54" s="501"/>
      <c r="I54" s="501"/>
      <c r="J54" s="501"/>
      <c r="K54" s="501"/>
      <c r="L54" s="501"/>
      <c r="M54" s="502"/>
      <c r="N54" s="502"/>
      <c r="O54" s="287">
        <v>7</v>
      </c>
      <c r="P54" s="288">
        <v>7</v>
      </c>
      <c r="Q54" s="75">
        <v>3</v>
      </c>
      <c r="R54" s="396">
        <v>7</v>
      </c>
      <c r="S54" s="25">
        <f t="shared" si="25"/>
        <v>24</v>
      </c>
      <c r="U54" s="7"/>
      <c r="V54" s="7"/>
      <c r="W54" s="56"/>
      <c r="X54" s="17"/>
    </row>
    <row r="55" spans="1:26" s="21" customFormat="1" x14ac:dyDescent="0.3">
      <c r="A55" s="19"/>
      <c r="B55" s="26"/>
      <c r="C55" s="500" t="s">
        <v>75</v>
      </c>
      <c r="D55" s="501"/>
      <c r="E55" s="501"/>
      <c r="F55" s="501"/>
      <c r="G55" s="501"/>
      <c r="H55" s="501"/>
      <c r="I55" s="501"/>
      <c r="J55" s="501"/>
      <c r="K55" s="501"/>
      <c r="L55" s="501"/>
      <c r="M55" s="502"/>
      <c r="N55" s="502"/>
      <c r="O55" s="289"/>
      <c r="P55" s="290"/>
      <c r="Q55" s="66"/>
      <c r="R55" s="397"/>
      <c r="S55" s="25">
        <f t="shared" si="25"/>
        <v>0</v>
      </c>
      <c r="U55" s="7"/>
      <c r="V55" s="7"/>
      <c r="W55" s="56"/>
      <c r="X55" s="24"/>
    </row>
    <row r="56" spans="1:26" s="21" customFormat="1" ht="16.2" thickBot="1" x14ac:dyDescent="0.35">
      <c r="A56" s="19"/>
      <c r="B56" s="26"/>
      <c r="C56" s="503" t="s">
        <v>76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5"/>
      <c r="N56" s="505"/>
      <c r="O56" s="291"/>
      <c r="P56" s="292"/>
      <c r="Q56" s="179">
        <v>1</v>
      </c>
      <c r="R56" s="292"/>
      <c r="S56" s="25">
        <f t="shared" si="25"/>
        <v>1</v>
      </c>
      <c r="U56" s="3"/>
      <c r="V56" s="7"/>
      <c r="W56" s="56"/>
      <c r="X56" s="24"/>
    </row>
    <row r="57" spans="1:26" s="21" customFormat="1" x14ac:dyDescent="0.3">
      <c r="A57" s="19"/>
      <c r="B57" s="78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80"/>
      <c r="P57" s="80"/>
      <c r="Q57" s="80"/>
      <c r="R57" s="80"/>
      <c r="S57" s="25"/>
      <c r="U57" s="3"/>
      <c r="V57" s="7"/>
      <c r="W57" s="56"/>
      <c r="X57" s="24"/>
    </row>
    <row r="58" spans="1:26" s="7" customFormat="1" ht="16.95" customHeight="1" x14ac:dyDescent="0.3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2"/>
      <c r="T58" s="28"/>
      <c r="W58" s="56"/>
      <c r="Y58" s="46"/>
      <c r="Z58" s="46"/>
    </row>
    <row r="59" spans="1:26" s="7" customFormat="1" x14ac:dyDescent="0.3">
      <c r="A59" s="506" t="s">
        <v>95</v>
      </c>
      <c r="B59" s="506"/>
      <c r="C59" s="506"/>
      <c r="D59" s="506"/>
      <c r="E59" s="506"/>
      <c r="F59" s="506"/>
      <c r="G59" s="506"/>
      <c r="H59" s="506"/>
      <c r="I59" s="506"/>
      <c r="J59" s="506"/>
      <c r="K59" s="506"/>
      <c r="L59" s="506"/>
      <c r="M59" s="506"/>
      <c r="N59" s="506"/>
      <c r="O59" s="506"/>
      <c r="P59" s="506"/>
      <c r="Q59" s="506"/>
      <c r="R59" s="506"/>
      <c r="W59" s="56"/>
    </row>
    <row r="60" spans="1:26" s="7" customFormat="1" x14ac:dyDescent="0.3">
      <c r="A60" s="81" t="s">
        <v>96</v>
      </c>
      <c r="B60" s="81" t="s">
        <v>97</v>
      </c>
      <c r="C60" s="10"/>
      <c r="D60" s="82" t="s">
        <v>96</v>
      </c>
      <c r="E60" s="507" t="s">
        <v>98</v>
      </c>
      <c r="F60" s="507"/>
      <c r="G60" s="507"/>
      <c r="H60" s="507"/>
      <c r="I60" s="507"/>
      <c r="J60" s="76"/>
      <c r="K60" s="82" t="s">
        <v>96</v>
      </c>
      <c r="L60" s="507" t="s">
        <v>99</v>
      </c>
      <c r="M60" s="507"/>
      <c r="N60" s="507"/>
      <c r="O60" s="507"/>
      <c r="P60" s="507"/>
      <c r="Q60" s="507"/>
      <c r="R60" s="76"/>
      <c r="W60" s="56"/>
    </row>
    <row r="61" spans="1:26" s="7" customFormat="1" x14ac:dyDescent="0.3">
      <c r="A61" s="204"/>
      <c r="B61" s="205"/>
      <c r="C61" s="10"/>
      <c r="D61" s="206"/>
      <c r="E61" s="489"/>
      <c r="F61" s="489"/>
      <c r="G61" s="489"/>
      <c r="H61" s="489"/>
      <c r="I61" s="489"/>
      <c r="J61" s="77"/>
      <c r="K61" s="178"/>
      <c r="L61" s="490"/>
      <c r="M61" s="490"/>
      <c r="N61" s="490"/>
      <c r="O61" s="490"/>
      <c r="P61" s="490"/>
      <c r="Q61" s="490"/>
      <c r="R61" s="77"/>
      <c r="W61" s="56"/>
    </row>
    <row r="62" spans="1:26" s="7" customFormat="1" x14ac:dyDescent="0.3">
      <c r="A62" s="204"/>
      <c r="B62" s="205"/>
      <c r="C62" s="10"/>
      <c r="D62" s="206"/>
      <c r="E62" s="489"/>
      <c r="F62" s="489"/>
      <c r="G62" s="489"/>
      <c r="H62" s="489"/>
      <c r="I62" s="489"/>
      <c r="J62" s="77"/>
      <c r="K62" s="178"/>
      <c r="L62" s="490"/>
      <c r="M62" s="490"/>
      <c r="N62" s="490"/>
      <c r="O62" s="490"/>
      <c r="P62" s="490"/>
      <c r="Q62" s="490"/>
      <c r="R62" s="77"/>
      <c r="W62" s="56"/>
    </row>
    <row r="63" spans="1:26" s="7" customFormat="1" x14ac:dyDescent="0.3">
      <c r="A63" s="204"/>
      <c r="B63" s="205"/>
      <c r="C63" s="10"/>
      <c r="D63" s="206"/>
      <c r="E63" s="489"/>
      <c r="F63" s="489"/>
      <c r="G63" s="489"/>
      <c r="H63" s="489"/>
      <c r="I63" s="489"/>
      <c r="J63" s="77"/>
      <c r="K63" s="178"/>
      <c r="L63" s="490"/>
      <c r="M63" s="490"/>
      <c r="N63" s="490"/>
      <c r="O63" s="490"/>
      <c r="P63" s="490"/>
      <c r="Q63" s="490"/>
      <c r="R63" s="77"/>
      <c r="W63" s="56"/>
    </row>
    <row r="64" spans="1:26" s="7" customFormat="1" x14ac:dyDescent="0.3">
      <c r="A64" s="204"/>
      <c r="B64" s="205"/>
      <c r="C64" s="10"/>
      <c r="D64" s="206"/>
      <c r="E64" s="489"/>
      <c r="F64" s="489"/>
      <c r="G64" s="489"/>
      <c r="H64" s="489"/>
      <c r="I64" s="489"/>
      <c r="J64" s="77"/>
      <c r="K64" s="178"/>
      <c r="L64" s="489"/>
      <c r="M64" s="489"/>
      <c r="N64" s="489"/>
      <c r="O64" s="489"/>
      <c r="P64" s="489"/>
      <c r="Q64" s="489"/>
      <c r="R64" s="77"/>
      <c r="W64" s="56"/>
    </row>
    <row r="65" spans="1:24" ht="17.25" customHeight="1" x14ac:dyDescent="0.3">
      <c r="A65" s="30"/>
      <c r="B65" s="10"/>
      <c r="C65" s="35"/>
      <c r="D65" s="35"/>
      <c r="E65" s="35"/>
      <c r="F65" s="35"/>
      <c r="G65" s="35"/>
      <c r="H65" s="35"/>
      <c r="I65" s="35"/>
      <c r="J65" s="35"/>
      <c r="K65" s="46"/>
      <c r="L65" s="46"/>
      <c r="M65" s="46"/>
      <c r="N65" s="46"/>
      <c r="O65" s="35"/>
      <c r="P65" s="35"/>
      <c r="Q65" s="35"/>
      <c r="R65" s="35"/>
      <c r="S65" s="7"/>
      <c r="U65" s="7"/>
      <c r="V65" s="7"/>
      <c r="X65" s="7"/>
    </row>
    <row r="66" spans="1:24" s="38" customFormat="1" ht="18" x14ac:dyDescent="0.35">
      <c r="A66" s="47"/>
      <c r="B66" s="48" t="s">
        <v>79</v>
      </c>
      <c r="C66" s="491" t="s">
        <v>79</v>
      </c>
      <c r="D66" s="491"/>
      <c r="E66" s="491"/>
      <c r="F66" s="491"/>
      <c r="G66" s="491"/>
      <c r="H66" s="491"/>
      <c r="I66" s="491"/>
      <c r="J66" s="491"/>
      <c r="K66" s="491"/>
      <c r="L66" s="176"/>
      <c r="M66" s="361" t="s">
        <v>79</v>
      </c>
      <c r="N66" s="362"/>
      <c r="O66" s="362"/>
      <c r="P66" s="362"/>
      <c r="Q66" s="363"/>
      <c r="R66" s="363"/>
      <c r="S66" s="340"/>
      <c r="T66" s="340"/>
      <c r="U66" s="18"/>
      <c r="W66" s="60"/>
    </row>
    <row r="67" spans="1:24" s="68" customFormat="1" ht="18" x14ac:dyDescent="0.35">
      <c r="A67" s="47"/>
      <c r="B67" s="51" t="s">
        <v>135</v>
      </c>
      <c r="C67" s="487" t="s">
        <v>186</v>
      </c>
      <c r="D67" s="487"/>
      <c r="E67" s="487"/>
      <c r="F67" s="487"/>
      <c r="G67" s="487"/>
      <c r="H67" s="487"/>
      <c r="I67" s="487"/>
      <c r="J67" s="487"/>
      <c r="K67" s="487"/>
      <c r="L67" s="177"/>
      <c r="M67" s="492" t="s">
        <v>178</v>
      </c>
      <c r="N67" s="492"/>
      <c r="O67" s="492"/>
      <c r="P67" s="492"/>
      <c r="Q67" s="492"/>
      <c r="R67" s="492"/>
      <c r="S67" s="19"/>
      <c r="T67" s="19"/>
      <c r="U67" s="18"/>
      <c r="W67" s="69"/>
    </row>
    <row r="68" spans="1:24" s="68" customFormat="1" ht="18" x14ac:dyDescent="0.35">
      <c r="A68" s="47"/>
      <c r="B68" s="52" t="s">
        <v>171</v>
      </c>
      <c r="C68" s="486" t="s">
        <v>187</v>
      </c>
      <c r="D68" s="486"/>
      <c r="E68" s="486"/>
      <c r="F68" s="486"/>
      <c r="G68" s="486"/>
      <c r="H68" s="486"/>
      <c r="I68" s="486"/>
      <c r="J68" s="486"/>
      <c r="K68" s="486"/>
      <c r="L68" s="177"/>
      <c r="M68" s="364" t="s">
        <v>81</v>
      </c>
      <c r="N68" s="363"/>
      <c r="O68" s="363"/>
      <c r="P68" s="363"/>
      <c r="Q68" s="363"/>
      <c r="R68" s="363"/>
      <c r="S68" s="340"/>
      <c r="T68" s="340"/>
      <c r="U68" s="18"/>
      <c r="W68" s="69"/>
    </row>
    <row r="69" spans="1:24" s="68" customFormat="1" ht="18" x14ac:dyDescent="0.35">
      <c r="A69" s="47"/>
      <c r="B69" s="52" t="s">
        <v>125</v>
      </c>
      <c r="C69" s="486"/>
      <c r="D69" s="486"/>
      <c r="E69" s="486"/>
      <c r="F69" s="486"/>
      <c r="G69" s="486"/>
      <c r="H69" s="486"/>
      <c r="I69" s="486"/>
      <c r="J69" s="486"/>
      <c r="K69" s="486"/>
      <c r="L69" s="177"/>
      <c r="M69" s="363" t="s">
        <v>179</v>
      </c>
      <c r="N69" s="363"/>
      <c r="O69" s="363"/>
      <c r="P69" s="363"/>
      <c r="Q69" s="363"/>
      <c r="R69" s="363"/>
      <c r="S69" s="19"/>
      <c r="T69" s="19"/>
      <c r="U69" s="19"/>
      <c r="W69" s="69"/>
    </row>
    <row r="70" spans="1:24" s="68" customFormat="1" ht="18" x14ac:dyDescent="0.35">
      <c r="A70" s="47"/>
      <c r="B70" s="10"/>
      <c r="C70" s="487" t="s">
        <v>188</v>
      </c>
      <c r="D70" s="487"/>
      <c r="E70" s="487"/>
      <c r="F70" s="487"/>
      <c r="G70" s="487"/>
      <c r="H70" s="487"/>
      <c r="I70" s="487"/>
      <c r="J70" s="487"/>
      <c r="K70" s="487"/>
      <c r="L70" s="177"/>
      <c r="M70" s="493" t="s">
        <v>180</v>
      </c>
      <c r="N70" s="493"/>
      <c r="O70" s="493"/>
      <c r="P70" s="493"/>
      <c r="Q70" s="493"/>
      <c r="R70" s="363"/>
      <c r="S70" s="360"/>
      <c r="T70" s="92"/>
      <c r="U70" s="18"/>
      <c r="W70" s="69"/>
    </row>
    <row r="71" spans="1:24" s="68" customFormat="1" ht="18" x14ac:dyDescent="0.35">
      <c r="A71" s="47"/>
      <c r="B71" s="52"/>
      <c r="C71" s="488" t="s">
        <v>127</v>
      </c>
      <c r="D71" s="488"/>
      <c r="E71" s="488"/>
      <c r="F71" s="488"/>
      <c r="G71" s="488"/>
      <c r="H71" s="488"/>
      <c r="I71" s="488"/>
      <c r="J71" s="488"/>
      <c r="K71" s="488"/>
      <c r="L71" s="41"/>
      <c r="M71" s="363"/>
      <c r="N71" s="363"/>
      <c r="O71" s="363"/>
      <c r="P71" s="363"/>
      <c r="Q71" s="363"/>
      <c r="R71" s="363"/>
      <c r="S71" s="340"/>
      <c r="T71" s="340"/>
      <c r="U71" s="18"/>
      <c r="W71" s="69"/>
    </row>
    <row r="72" spans="1:24" s="7" customFormat="1" ht="18" x14ac:dyDescent="0.35">
      <c r="A72" s="39"/>
      <c r="B72" s="40" t="s">
        <v>79</v>
      </c>
      <c r="C72" s="41"/>
      <c r="M72" s="361" t="s">
        <v>79</v>
      </c>
      <c r="N72" s="364"/>
      <c r="O72" s="364"/>
      <c r="P72" s="364"/>
      <c r="Q72" s="364"/>
      <c r="R72" s="364"/>
      <c r="S72" s="341"/>
      <c r="T72" s="341"/>
      <c r="U72" s="16"/>
      <c r="V72" s="42"/>
      <c r="W72" s="61"/>
    </row>
    <row r="73" spans="1:24" s="7" customFormat="1" ht="54" customHeight="1" x14ac:dyDescent="0.35">
      <c r="A73" s="39"/>
      <c r="B73" s="315" t="s">
        <v>172</v>
      </c>
      <c r="C73" s="43"/>
      <c r="M73" s="531" t="s">
        <v>181</v>
      </c>
      <c r="N73" s="531"/>
      <c r="O73" s="531"/>
      <c r="P73" s="531"/>
      <c r="Q73" s="531"/>
      <c r="R73" s="45"/>
      <c r="S73" s="308"/>
      <c r="T73" s="308"/>
      <c r="U73" s="308"/>
      <c r="V73" s="42"/>
      <c r="W73" s="61"/>
    </row>
    <row r="74" spans="1:24" s="7" customFormat="1" ht="18" x14ac:dyDescent="0.35">
      <c r="A74" s="39"/>
      <c r="B74" s="49" t="s">
        <v>173</v>
      </c>
      <c r="C74" s="43"/>
      <c r="M74" s="363" t="s">
        <v>182</v>
      </c>
      <c r="N74" s="363"/>
      <c r="O74" s="363"/>
      <c r="P74" s="363"/>
      <c r="Q74" s="363"/>
      <c r="R74" s="45"/>
      <c r="S74" s="340"/>
      <c r="T74" s="340"/>
      <c r="U74" s="16"/>
      <c r="V74" s="42"/>
      <c r="W74" s="61"/>
    </row>
    <row r="75" spans="1:24" ht="18" x14ac:dyDescent="0.35">
      <c r="A75" s="39"/>
      <c r="B75" s="45" t="s">
        <v>126</v>
      </c>
      <c r="C75" s="44"/>
      <c r="D75" s="7"/>
      <c r="E75" s="7"/>
      <c r="F75" s="7"/>
      <c r="G75" s="7"/>
      <c r="H75" s="7"/>
      <c r="I75" s="7"/>
      <c r="J75" s="7"/>
      <c r="K75" s="7"/>
      <c r="L75" s="7"/>
      <c r="M75" s="493" t="s">
        <v>180</v>
      </c>
      <c r="N75" s="493"/>
      <c r="O75" s="493"/>
      <c r="P75" s="493"/>
      <c r="Q75" s="493"/>
      <c r="R75" s="363"/>
      <c r="S75" s="360"/>
      <c r="T75" s="307"/>
      <c r="U75" s="16"/>
      <c r="V75" s="42"/>
      <c r="W75" s="61"/>
      <c r="X75" s="3"/>
    </row>
    <row r="76" spans="1:24" s="38" customFormat="1" ht="18" x14ac:dyDescent="0.35">
      <c r="A76" s="47"/>
      <c r="B76" s="52"/>
      <c r="C76" s="41"/>
      <c r="D76" s="36"/>
      <c r="E76" s="36"/>
      <c r="F76" s="36"/>
      <c r="G76" s="36"/>
      <c r="H76" s="36"/>
      <c r="I76" s="36"/>
      <c r="J76" s="36"/>
      <c r="K76" s="36"/>
      <c r="L76" s="36"/>
      <c r="R76" s="365"/>
      <c r="S76" s="50"/>
      <c r="T76" s="50"/>
      <c r="U76" s="37"/>
      <c r="W76" s="60"/>
    </row>
    <row r="77" spans="1:24" x14ac:dyDescent="0.3">
      <c r="A77" s="19"/>
      <c r="B77" s="78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80"/>
      <c r="P77" s="80"/>
      <c r="Q77" s="80"/>
      <c r="R77" s="80"/>
      <c r="U77" s="7"/>
      <c r="V77" s="7"/>
      <c r="X77" s="7"/>
    </row>
    <row r="78" spans="1:24" x14ac:dyDescent="0.3">
      <c r="U78" s="7"/>
      <c r="V78" s="7"/>
      <c r="X78" s="7"/>
    </row>
    <row r="79" spans="1:24" x14ac:dyDescent="0.3">
      <c r="U79" s="7"/>
      <c r="V79" s="7"/>
      <c r="X79" s="7"/>
    </row>
    <row r="80" spans="1:24" x14ac:dyDescent="0.3">
      <c r="U80" s="7"/>
      <c r="V80" s="7"/>
      <c r="X80" s="7"/>
    </row>
    <row r="81" spans="21:24" x14ac:dyDescent="0.3">
      <c r="U81" s="7"/>
      <c r="V81" s="7"/>
      <c r="X81" s="7"/>
    </row>
    <row r="82" spans="21:24" x14ac:dyDescent="0.3">
      <c r="U82" s="7"/>
      <c r="V82" s="7"/>
      <c r="X82" s="7"/>
    </row>
    <row r="83" spans="21:24" x14ac:dyDescent="0.3">
      <c r="U83" s="7"/>
      <c r="V83" s="7"/>
      <c r="X83" s="7"/>
    </row>
    <row r="84" spans="21:24" x14ac:dyDescent="0.3">
      <c r="U84" s="7"/>
      <c r="V84" s="7"/>
      <c r="X84" s="7"/>
    </row>
    <row r="85" spans="21:24" x14ac:dyDescent="0.3">
      <c r="U85" s="7"/>
      <c r="V85" s="7"/>
      <c r="X85" s="7"/>
    </row>
    <row r="86" spans="21:24" x14ac:dyDescent="0.3">
      <c r="U86" s="7"/>
      <c r="V86" s="7"/>
      <c r="X86" s="7"/>
    </row>
    <row r="87" spans="21:24" x14ac:dyDescent="0.3">
      <c r="U87" s="7"/>
      <c r="V87" s="7"/>
      <c r="X87" s="7"/>
    </row>
    <row r="88" spans="21:24" x14ac:dyDescent="0.3">
      <c r="U88" s="7"/>
      <c r="V88" s="7"/>
      <c r="X88" s="7"/>
    </row>
    <row r="89" spans="21:24" x14ac:dyDescent="0.3">
      <c r="U89" s="7"/>
      <c r="V89" s="7"/>
      <c r="X89" s="7"/>
    </row>
    <row r="90" spans="21:24" x14ac:dyDescent="0.3">
      <c r="U90" s="7"/>
      <c r="V90" s="7"/>
      <c r="X90" s="7"/>
    </row>
    <row r="91" spans="21:24" x14ac:dyDescent="0.3">
      <c r="U91" s="7"/>
      <c r="V91" s="7"/>
      <c r="X91" s="7"/>
    </row>
    <row r="92" spans="21:24" x14ac:dyDescent="0.3">
      <c r="U92" s="7"/>
      <c r="V92" s="7"/>
      <c r="X92" s="7"/>
    </row>
    <row r="93" spans="21:24" x14ac:dyDescent="0.3">
      <c r="U93" s="7"/>
      <c r="V93" s="7"/>
      <c r="X93" s="7"/>
    </row>
    <row r="94" spans="21:24" x14ac:dyDescent="0.3">
      <c r="U94" s="7"/>
      <c r="V94" s="7"/>
      <c r="X94" s="7"/>
    </row>
    <row r="95" spans="21:24" x14ac:dyDescent="0.3">
      <c r="U95" s="7"/>
      <c r="V95" s="7"/>
      <c r="X95" s="7"/>
    </row>
    <row r="96" spans="21:24" x14ac:dyDescent="0.3">
      <c r="U96" s="7"/>
      <c r="V96" s="7"/>
      <c r="X96" s="7"/>
    </row>
    <row r="97" spans="21:24" x14ac:dyDescent="0.3">
      <c r="U97" s="7"/>
      <c r="V97" s="7"/>
      <c r="X97" s="7"/>
    </row>
    <row r="98" spans="21:24" x14ac:dyDescent="0.3">
      <c r="U98" s="7"/>
      <c r="V98" s="7"/>
      <c r="X98" s="7"/>
    </row>
    <row r="99" spans="21:24" x14ac:dyDescent="0.3">
      <c r="U99" s="7"/>
      <c r="V99" s="7"/>
      <c r="X99" s="7"/>
    </row>
    <row r="100" spans="21:24" x14ac:dyDescent="0.3">
      <c r="U100" s="7"/>
      <c r="V100" s="7"/>
      <c r="X100" s="7"/>
    </row>
    <row r="101" spans="21:24" x14ac:dyDescent="0.3">
      <c r="U101" s="7"/>
      <c r="V101" s="7"/>
      <c r="X101" s="7"/>
    </row>
    <row r="102" spans="21:24" x14ac:dyDescent="0.3">
      <c r="U102" s="7"/>
      <c r="V102" s="7"/>
      <c r="X102" s="7"/>
    </row>
    <row r="103" spans="21:24" x14ac:dyDescent="0.3">
      <c r="U103" s="7"/>
      <c r="V103" s="7"/>
      <c r="X103" s="7"/>
    </row>
    <row r="104" spans="21:24" x14ac:dyDescent="0.3">
      <c r="U104" s="7"/>
      <c r="V104" s="7"/>
      <c r="X104" s="7"/>
    </row>
    <row r="105" spans="21:24" x14ac:dyDescent="0.3">
      <c r="U105" s="7"/>
      <c r="V105" s="7"/>
      <c r="X105" s="7"/>
    </row>
    <row r="106" spans="21:24" x14ac:dyDescent="0.3">
      <c r="U106" s="7"/>
      <c r="V106" s="7"/>
      <c r="X106" s="7"/>
    </row>
    <row r="107" spans="21:24" x14ac:dyDescent="0.3">
      <c r="U107" s="7"/>
      <c r="V107" s="7"/>
      <c r="X107" s="7"/>
    </row>
    <row r="108" spans="21:24" x14ac:dyDescent="0.3">
      <c r="U108" s="7"/>
      <c r="V108" s="7"/>
      <c r="X108" s="7"/>
    </row>
    <row r="109" spans="21:24" x14ac:dyDescent="0.3">
      <c r="U109" s="7"/>
      <c r="V109" s="7"/>
      <c r="X109" s="7"/>
    </row>
    <row r="110" spans="21:24" x14ac:dyDescent="0.3">
      <c r="U110" s="7"/>
      <c r="V110" s="7"/>
      <c r="X110" s="7"/>
    </row>
    <row r="111" spans="21:24" x14ac:dyDescent="0.3">
      <c r="U111" s="7"/>
      <c r="V111" s="7"/>
      <c r="X111" s="7"/>
    </row>
    <row r="112" spans="21:24" x14ac:dyDescent="0.3">
      <c r="U112" s="7"/>
      <c r="V112" s="7"/>
      <c r="X112" s="7"/>
    </row>
    <row r="113" spans="21:24" x14ac:dyDescent="0.3">
      <c r="U113" s="7"/>
      <c r="V113" s="7"/>
      <c r="X113" s="7"/>
    </row>
    <row r="114" spans="21:24" x14ac:dyDescent="0.3">
      <c r="U114" s="7"/>
      <c r="V114" s="7"/>
      <c r="X114" s="7"/>
    </row>
  </sheetData>
  <mergeCells count="61">
    <mergeCell ref="A1:R1"/>
    <mergeCell ref="O2:R2"/>
    <mergeCell ref="O6:R6"/>
    <mergeCell ref="J5:J7"/>
    <mergeCell ref="K5:K7"/>
    <mergeCell ref="A2:A7"/>
    <mergeCell ref="B2:B7"/>
    <mergeCell ref="C2:F2"/>
    <mergeCell ref="G2:G7"/>
    <mergeCell ref="H2:N2"/>
    <mergeCell ref="E4:E7"/>
    <mergeCell ref="I4:I7"/>
    <mergeCell ref="D3:D7"/>
    <mergeCell ref="E3:F3"/>
    <mergeCell ref="N3:N7"/>
    <mergeCell ref="L5:L7"/>
    <mergeCell ref="C53:N53"/>
    <mergeCell ref="A9:R9"/>
    <mergeCell ref="A10:R10"/>
    <mergeCell ref="A49:B49"/>
    <mergeCell ref="A24:R24"/>
    <mergeCell ref="A22:B22"/>
    <mergeCell ref="B46:B48"/>
    <mergeCell ref="A51:R51"/>
    <mergeCell ref="A50:B50"/>
    <mergeCell ref="A23:R23"/>
    <mergeCell ref="A44:B44"/>
    <mergeCell ref="A45:R45"/>
    <mergeCell ref="O4:R4"/>
    <mergeCell ref="O3:P3"/>
    <mergeCell ref="Q3:R3"/>
    <mergeCell ref="M8:N8"/>
    <mergeCell ref="C3:C7"/>
    <mergeCell ref="H3:H7"/>
    <mergeCell ref="I3:L3"/>
    <mergeCell ref="M3:M7"/>
    <mergeCell ref="F4:F7"/>
    <mergeCell ref="J4:L4"/>
    <mergeCell ref="C67:K67"/>
    <mergeCell ref="C56:N56"/>
    <mergeCell ref="C54:N54"/>
    <mergeCell ref="C55:N55"/>
    <mergeCell ref="A59:R59"/>
    <mergeCell ref="E60:I60"/>
    <mergeCell ref="M67:R67"/>
    <mergeCell ref="M70:Q70"/>
    <mergeCell ref="M73:Q73"/>
    <mergeCell ref="M75:Q75"/>
    <mergeCell ref="L60:Q60"/>
    <mergeCell ref="E61:I61"/>
    <mergeCell ref="L61:Q61"/>
    <mergeCell ref="C70:K70"/>
    <mergeCell ref="C68:K69"/>
    <mergeCell ref="C66:K66"/>
    <mergeCell ref="C71:K71"/>
    <mergeCell ref="E62:I62"/>
    <mergeCell ref="L62:Q62"/>
    <mergeCell ref="E63:I63"/>
    <mergeCell ref="L63:Q63"/>
    <mergeCell ref="E64:I64"/>
    <mergeCell ref="L64:Q64"/>
  </mergeCells>
  <pageMargins left="0.52" right="0.23" top="0.34" bottom="0.3" header="0.31496062992125984" footer="0.31496062992125984"/>
  <pageSetup paperSize="9" scale="52" orientation="landscape" r:id="rId1"/>
  <rowBreaks count="1" manualBreakCount="1">
    <brk id="44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Графік ОП дфн</vt:lpstr>
      <vt:lpstr> НП дфн</vt:lpstr>
      <vt:lpstr>' НП дфн'!Область_друку</vt:lpstr>
      <vt:lpstr>'Графік ОП дфн'!Область_друку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2023-02-10T13:45:06Z</cp:lastPrinted>
  <dcterms:created xsi:type="dcterms:W3CDTF">2023-02-03T09:14:54Z</dcterms:created>
  <dcterms:modified xsi:type="dcterms:W3CDTF">2026-08-09T12:58:30Z</dcterms:modified>
</cp:coreProperties>
</file>