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23040" windowHeight="9072" activeTab="1"/>
  </bookViews>
  <sheets>
    <sheet name="титул" sheetId="2" r:id="rId1"/>
    <sheet name="бакалавр" sheetId="1" r:id="rId2"/>
    <sheet name="титул ЗФН" sheetId="3" r:id="rId3"/>
    <sheet name="бакалавр ЗФН" sheetId="4" r:id="rId4"/>
  </sheets>
  <definedNames>
    <definedName name="_xlnm.Print_Area" localSheetId="1">бакалавр!$A$1:$U$89</definedName>
    <definedName name="_xlnm.Print_Area" localSheetId="0">титул!$A$1:$BA$41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4" l="1"/>
  <c r="J19" i="4"/>
  <c r="Y19" i="4" s="1"/>
  <c r="Z12" i="4"/>
  <c r="Z13" i="4"/>
  <c r="Z14" i="4"/>
  <c r="Z15" i="4"/>
  <c r="Z16" i="4"/>
  <c r="Z17" i="4"/>
  <c r="Z18" i="4"/>
  <c r="Z19" i="4"/>
  <c r="Z20" i="4"/>
  <c r="Z21" i="4"/>
  <c r="Y22" i="4"/>
  <c r="Z22" i="4"/>
  <c r="Z23" i="4"/>
  <c r="Y24" i="4"/>
  <c r="Z24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Y58" i="4"/>
  <c r="Z58" i="4"/>
  <c r="Y59" i="4"/>
  <c r="Z59" i="4"/>
  <c r="Y60" i="4"/>
  <c r="Z60" i="4"/>
  <c r="Y61" i="4"/>
  <c r="Z61" i="4"/>
  <c r="Y62" i="4"/>
  <c r="Z62" i="4"/>
  <c r="Y63" i="4"/>
  <c r="Z63" i="4"/>
  <c r="Y64" i="4"/>
  <c r="Z64" i="4"/>
  <c r="Y65" i="4"/>
  <c r="Z65" i="4"/>
  <c r="Y66" i="4"/>
  <c r="Z66" i="4"/>
  <c r="Y67" i="4"/>
  <c r="Z67" i="4"/>
  <c r="Y68" i="4"/>
  <c r="Z68" i="4"/>
  <c r="Y69" i="4"/>
  <c r="Z69" i="4"/>
  <c r="J11" i="4"/>
  <c r="Y11" i="4" s="1"/>
  <c r="Z11" i="4"/>
  <c r="I70" i="4"/>
  <c r="I56" i="4"/>
  <c r="I25" i="4"/>
  <c r="W77" i="4"/>
  <c r="W76" i="4"/>
  <c r="W75" i="4"/>
  <c r="W74" i="4"/>
  <c r="AI73" i="4"/>
  <c r="AH73" i="4"/>
  <c r="AG73" i="4"/>
  <c r="AF73" i="4"/>
  <c r="AE73" i="4"/>
  <c r="AD73" i="4"/>
  <c r="AC73" i="4"/>
  <c r="AB73" i="4"/>
  <c r="AJ73" i="4" s="1"/>
  <c r="F73" i="4"/>
  <c r="E73" i="4"/>
  <c r="D73" i="4"/>
  <c r="V70" i="4"/>
  <c r="U70" i="4"/>
  <c r="T70" i="4"/>
  <c r="S70" i="4"/>
  <c r="R70" i="4"/>
  <c r="Q70" i="4"/>
  <c r="P70" i="4"/>
  <c r="O70" i="4"/>
  <c r="M70" i="4"/>
  <c r="L70" i="4"/>
  <c r="K70" i="4"/>
  <c r="J70" i="4"/>
  <c r="G70" i="4"/>
  <c r="W69" i="4"/>
  <c r="H69" i="4"/>
  <c r="N69" i="4" s="1"/>
  <c r="H68" i="4"/>
  <c r="W68" i="4" s="1"/>
  <c r="X68" i="4" s="1"/>
  <c r="W67" i="4"/>
  <c r="X67" i="4" s="1"/>
  <c r="H67" i="4"/>
  <c r="N67" i="4" s="1"/>
  <c r="H66" i="4"/>
  <c r="W66" i="4" s="1"/>
  <c r="X66" i="4" s="1"/>
  <c r="H65" i="4"/>
  <c r="N65" i="4" s="1"/>
  <c r="H64" i="4"/>
  <c r="W64" i="4" s="1"/>
  <c r="X64" i="4" s="1"/>
  <c r="H63" i="4"/>
  <c r="N63" i="4" s="1"/>
  <c r="H62" i="4"/>
  <c r="W62" i="4" s="1"/>
  <c r="X62" i="4" s="1"/>
  <c r="H61" i="4"/>
  <c r="N61" i="4" s="1"/>
  <c r="H60" i="4"/>
  <c r="W60" i="4" s="1"/>
  <c r="X60" i="4" s="1"/>
  <c r="W59" i="4"/>
  <c r="X59" i="4" s="1"/>
  <c r="H59" i="4"/>
  <c r="N59" i="4" s="1"/>
  <c r="H58" i="4"/>
  <c r="W58" i="4" s="1"/>
  <c r="X58" i="4" s="1"/>
  <c r="V57" i="4"/>
  <c r="U57" i="4"/>
  <c r="T57" i="4"/>
  <c r="S57" i="4"/>
  <c r="R57" i="4"/>
  <c r="Q57" i="4"/>
  <c r="P57" i="4"/>
  <c r="O57" i="4"/>
  <c r="M57" i="4"/>
  <c r="L57" i="4"/>
  <c r="K57" i="4"/>
  <c r="J57" i="4"/>
  <c r="G57" i="4"/>
  <c r="F57" i="4"/>
  <c r="E57" i="4"/>
  <c r="D57" i="4"/>
  <c r="C57" i="4"/>
  <c r="B57" i="4"/>
  <c r="V56" i="4"/>
  <c r="U56" i="4"/>
  <c r="T56" i="4"/>
  <c r="S56" i="4"/>
  <c r="R56" i="4"/>
  <c r="Q56" i="4"/>
  <c r="P56" i="4"/>
  <c r="O56" i="4"/>
  <c r="M56" i="4"/>
  <c r="L56" i="4"/>
  <c r="K56" i="4"/>
  <c r="G56" i="4"/>
  <c r="C56" i="4"/>
  <c r="C73" i="4" s="1"/>
  <c r="H55" i="4"/>
  <c r="N55" i="4" s="1"/>
  <c r="H54" i="4"/>
  <c r="N54" i="4" s="1"/>
  <c r="H53" i="4"/>
  <c r="N53" i="4" s="1"/>
  <c r="H52" i="4"/>
  <c r="N52" i="4" s="1"/>
  <c r="X51" i="4"/>
  <c r="N51" i="4"/>
  <c r="H51" i="4"/>
  <c r="X50" i="4"/>
  <c r="H50" i="4"/>
  <c r="N50" i="4" s="1"/>
  <c r="X49" i="4"/>
  <c r="H49" i="4"/>
  <c r="N49" i="4" s="1"/>
  <c r="X48" i="4"/>
  <c r="H48" i="4"/>
  <c r="N48" i="4" s="1"/>
  <c r="J47" i="4"/>
  <c r="Y47" i="4" s="1"/>
  <c r="H47" i="4"/>
  <c r="J46" i="4"/>
  <c r="H46" i="4"/>
  <c r="J45" i="4"/>
  <c r="H45" i="4"/>
  <c r="J44" i="4"/>
  <c r="H44" i="4"/>
  <c r="J43" i="4"/>
  <c r="H43" i="4"/>
  <c r="J42" i="4"/>
  <c r="H42" i="4"/>
  <c r="J41" i="4"/>
  <c r="H41" i="4"/>
  <c r="J40" i="4"/>
  <c r="Y40" i="4" s="1"/>
  <c r="H40" i="4"/>
  <c r="J39" i="4"/>
  <c r="Y39" i="4" s="1"/>
  <c r="H39" i="4"/>
  <c r="J38" i="4"/>
  <c r="Y38" i="4" s="1"/>
  <c r="H38" i="4"/>
  <c r="N38" i="4" s="1"/>
  <c r="J37" i="4"/>
  <c r="H37" i="4"/>
  <c r="J36" i="4"/>
  <c r="Y36" i="4" s="1"/>
  <c r="H36" i="4"/>
  <c r="J35" i="4"/>
  <c r="H35" i="4"/>
  <c r="J34" i="4"/>
  <c r="Y34" i="4" s="1"/>
  <c r="H34" i="4"/>
  <c r="J33" i="4"/>
  <c r="Y33" i="4" s="1"/>
  <c r="H33" i="4"/>
  <c r="N33" i="4" s="1"/>
  <c r="J32" i="4"/>
  <c r="H32" i="4"/>
  <c r="J31" i="4"/>
  <c r="Y31" i="4" s="1"/>
  <c r="H31" i="4"/>
  <c r="J30" i="4"/>
  <c r="H30" i="4"/>
  <c r="J29" i="4"/>
  <c r="H29" i="4"/>
  <c r="J28" i="4"/>
  <c r="H28" i="4"/>
  <c r="V25" i="4"/>
  <c r="U25" i="4"/>
  <c r="T25" i="4"/>
  <c r="S25" i="4"/>
  <c r="R25" i="4"/>
  <c r="Q25" i="4"/>
  <c r="P25" i="4"/>
  <c r="O25" i="4"/>
  <c r="M25" i="4"/>
  <c r="L25" i="4"/>
  <c r="K25" i="4"/>
  <c r="G25" i="4"/>
  <c r="G73" i="4" s="1"/>
  <c r="H71" i="4" s="1"/>
  <c r="J24" i="4"/>
  <c r="H24" i="4"/>
  <c r="N24" i="4" s="1"/>
  <c r="J23" i="4"/>
  <c r="Y23" i="4" s="1"/>
  <c r="H23" i="4"/>
  <c r="J22" i="4"/>
  <c r="H22" i="4"/>
  <c r="N22" i="4" s="1"/>
  <c r="J21" i="4"/>
  <c r="W21" i="4" s="1"/>
  <c r="X21" i="4" s="1"/>
  <c r="H21" i="4"/>
  <c r="J20" i="4"/>
  <c r="Y20" i="4" s="1"/>
  <c r="H20" i="4"/>
  <c r="H19" i="4"/>
  <c r="J18" i="4"/>
  <c r="Y18" i="4" s="1"/>
  <c r="H18" i="4"/>
  <c r="J17" i="4"/>
  <c r="Y17" i="4" s="1"/>
  <c r="H17" i="4"/>
  <c r="J16" i="4"/>
  <c r="W16" i="4" s="1"/>
  <c r="X16" i="4" s="1"/>
  <c r="H16" i="4"/>
  <c r="J15" i="4"/>
  <c r="Y15" i="4" s="1"/>
  <c r="H15" i="4"/>
  <c r="N15" i="4" s="1"/>
  <c r="J14" i="4"/>
  <c r="Y14" i="4" s="1"/>
  <c r="H14" i="4"/>
  <c r="N14" i="4" s="1"/>
  <c r="J13" i="4"/>
  <c r="W13" i="4" s="1"/>
  <c r="X13" i="4" s="1"/>
  <c r="H13" i="4"/>
  <c r="J12" i="4"/>
  <c r="Y12" i="4" s="1"/>
  <c r="H12" i="4"/>
  <c r="W11" i="4"/>
  <c r="X11" i="4" s="1"/>
  <c r="H11" i="4"/>
  <c r="C8" i="4"/>
  <c r="D8" i="4" s="1"/>
  <c r="E8" i="4" s="1"/>
  <c r="F8" i="4" s="1"/>
  <c r="G8" i="4" s="1"/>
  <c r="H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B8" i="4"/>
  <c r="P5" i="4"/>
  <c r="Q5" i="4" s="1"/>
  <c r="R5" i="4" s="1"/>
  <c r="S5" i="4" s="1"/>
  <c r="T5" i="4" s="1"/>
  <c r="U5" i="4" s="1"/>
  <c r="V5" i="4" s="1"/>
  <c r="M39" i="3"/>
  <c r="K39" i="3"/>
  <c r="H39" i="3"/>
  <c r="F39" i="3"/>
  <c r="E39" i="3"/>
  <c r="D39" i="3"/>
  <c r="B39" i="3"/>
  <c r="O38" i="3"/>
  <c r="O37" i="3"/>
  <c r="O39" i="3" s="1"/>
  <c r="O36" i="3"/>
  <c r="O35" i="3"/>
  <c r="W46" i="4" l="1"/>
  <c r="X46" i="4" s="1"/>
  <c r="Y46" i="4"/>
  <c r="W45" i="4"/>
  <c r="X45" i="4" s="1"/>
  <c r="Y45" i="4"/>
  <c r="N45" i="4"/>
  <c r="W44" i="4"/>
  <c r="X44" i="4" s="1"/>
  <c r="Y44" i="4"/>
  <c r="N44" i="4"/>
  <c r="W43" i="4"/>
  <c r="X43" i="4" s="1"/>
  <c r="Y43" i="4"/>
  <c r="W42" i="4"/>
  <c r="X42" i="4" s="1"/>
  <c r="Y42" i="4"/>
  <c r="W41" i="4"/>
  <c r="X41" i="4" s="1"/>
  <c r="Y41" i="4"/>
  <c r="N40" i="4"/>
  <c r="N39" i="4"/>
  <c r="W37" i="4"/>
  <c r="X37" i="4" s="1"/>
  <c r="Y37" i="4"/>
  <c r="N36" i="4"/>
  <c r="W35" i="4"/>
  <c r="X35" i="4" s="1"/>
  <c r="Y35" i="4"/>
  <c r="W32" i="4"/>
  <c r="X32" i="4" s="1"/>
  <c r="Y32" i="4"/>
  <c r="W30" i="4"/>
  <c r="X30" i="4" s="1"/>
  <c r="Y30" i="4"/>
  <c r="W29" i="4"/>
  <c r="X29" i="4" s="1"/>
  <c r="Y29" i="4"/>
  <c r="N29" i="4"/>
  <c r="N28" i="4"/>
  <c r="Y28" i="4"/>
  <c r="W23" i="4"/>
  <c r="X23" i="4" s="1"/>
  <c r="Y21" i="4"/>
  <c r="N20" i="4"/>
  <c r="N18" i="4"/>
  <c r="N17" i="4"/>
  <c r="Y16" i="4"/>
  <c r="N16" i="4"/>
  <c r="Y13" i="4"/>
  <c r="N12" i="4"/>
  <c r="I73" i="4"/>
  <c r="I8" i="4"/>
  <c r="P73" i="4"/>
  <c r="K73" i="4"/>
  <c r="J25" i="4"/>
  <c r="N21" i="4"/>
  <c r="N31" i="4"/>
  <c r="W34" i="4"/>
  <c r="X34" i="4" s="1"/>
  <c r="N37" i="4"/>
  <c r="N46" i="4"/>
  <c r="J56" i="4"/>
  <c r="W19" i="4"/>
  <c r="X19" i="4" s="1"/>
  <c r="W24" i="4"/>
  <c r="X24" i="4" s="1"/>
  <c r="N35" i="4"/>
  <c r="W40" i="4"/>
  <c r="X40" i="4" s="1"/>
  <c r="W63" i="4"/>
  <c r="X63" i="4" s="1"/>
  <c r="S73" i="4"/>
  <c r="N32" i="4"/>
  <c r="N41" i="4"/>
  <c r="N47" i="4"/>
  <c r="N11" i="4"/>
  <c r="W14" i="4"/>
  <c r="X14" i="4" s="1"/>
  <c r="W20" i="4"/>
  <c r="X20" i="4" s="1"/>
  <c r="W22" i="4"/>
  <c r="X22" i="4" s="1"/>
  <c r="U73" i="4"/>
  <c r="W36" i="4"/>
  <c r="X36" i="4" s="1"/>
  <c r="W38" i="4"/>
  <c r="X38" i="4" s="1"/>
  <c r="W65" i="4"/>
  <c r="X65" i="4" s="1"/>
  <c r="W15" i="4"/>
  <c r="X15" i="4" s="1"/>
  <c r="W17" i="4"/>
  <c r="X17" i="4" s="1"/>
  <c r="N30" i="4"/>
  <c r="W33" i="4"/>
  <c r="X33" i="4" s="1"/>
  <c r="N43" i="4"/>
  <c r="W61" i="4"/>
  <c r="X61" i="4" s="1"/>
  <c r="M73" i="4"/>
  <c r="V73" i="4"/>
  <c r="T73" i="4"/>
  <c r="O73" i="4"/>
  <c r="L73" i="4"/>
  <c r="Q73" i="4"/>
  <c r="R73" i="4"/>
  <c r="W18" i="4"/>
  <c r="X18" i="4" s="1"/>
  <c r="H25" i="4"/>
  <c r="H56" i="4"/>
  <c r="W12" i="4"/>
  <c r="X12" i="4" s="1"/>
  <c r="H70" i="4"/>
  <c r="N58" i="4"/>
  <c r="N60" i="4"/>
  <c r="N62" i="4"/>
  <c r="N64" i="4"/>
  <c r="N66" i="4"/>
  <c r="N68" i="4"/>
  <c r="W31" i="4"/>
  <c r="X31" i="4" s="1"/>
  <c r="W39" i="4"/>
  <c r="X39" i="4" s="1"/>
  <c r="W47" i="4"/>
  <c r="X47" i="4" s="1"/>
  <c r="H57" i="4"/>
  <c r="N13" i="4"/>
  <c r="N34" i="4"/>
  <c r="N42" i="4"/>
  <c r="N23" i="4"/>
  <c r="W28" i="4"/>
  <c r="X28" i="4" s="1"/>
  <c r="N56" i="4" l="1"/>
  <c r="N25" i="4"/>
  <c r="J73" i="4"/>
  <c r="W73" i="4"/>
  <c r="H73" i="4"/>
  <c r="N57" i="4"/>
  <c r="N70" i="4"/>
  <c r="N73" i="4" l="1"/>
  <c r="C73" i="1" l="1"/>
  <c r="D73" i="1"/>
  <c r="E73" i="1"/>
  <c r="F73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G56" i="1"/>
  <c r="W49" i="1"/>
  <c r="H49" i="1"/>
  <c r="M49" i="1" s="1"/>
  <c r="W48" i="1"/>
  <c r="H48" i="1"/>
  <c r="M48" i="1" s="1"/>
  <c r="G25" i="1"/>
  <c r="I19" i="1"/>
  <c r="H19" i="1"/>
  <c r="V19" i="1"/>
  <c r="W19" i="1" s="1"/>
  <c r="I11" i="1"/>
  <c r="H11" i="1"/>
  <c r="I70" i="1"/>
  <c r="J70" i="1"/>
  <c r="K70" i="1"/>
  <c r="L70" i="1"/>
  <c r="N70" i="1"/>
  <c r="O70" i="1"/>
  <c r="P70" i="1"/>
  <c r="Q70" i="1"/>
  <c r="R70" i="1"/>
  <c r="S70" i="1"/>
  <c r="T70" i="1"/>
  <c r="U70" i="1"/>
  <c r="G70" i="1"/>
  <c r="M11" i="1" l="1"/>
  <c r="H43" i="1"/>
  <c r="I24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5" i="1"/>
  <c r="H15" i="1"/>
  <c r="I14" i="1"/>
  <c r="H14" i="1"/>
  <c r="I16" i="1"/>
  <c r="H16" i="1"/>
  <c r="I13" i="1"/>
  <c r="H13" i="1"/>
  <c r="I12" i="1"/>
  <c r="H12" i="1"/>
  <c r="I37" i="1"/>
  <c r="H37" i="1"/>
  <c r="AE73" i="1"/>
  <c r="AD73" i="1"/>
  <c r="AC73" i="1"/>
  <c r="AB73" i="1"/>
  <c r="AA73" i="1"/>
  <c r="Z73" i="1"/>
  <c r="Y73" i="1"/>
  <c r="X73" i="1"/>
  <c r="H47" i="1"/>
  <c r="I47" i="1"/>
  <c r="U25" i="1"/>
  <c r="T25" i="1"/>
  <c r="S25" i="1"/>
  <c r="R25" i="1"/>
  <c r="Q25" i="1"/>
  <c r="P25" i="1"/>
  <c r="O25" i="1"/>
  <c r="N25" i="1"/>
  <c r="L25" i="1"/>
  <c r="K25" i="1"/>
  <c r="J25" i="1"/>
  <c r="AF73" i="1" l="1"/>
  <c r="M47" i="1"/>
  <c r="M37" i="1"/>
  <c r="H25" i="1"/>
  <c r="V37" i="1"/>
  <c r="W37" i="1" s="1"/>
  <c r="V47" i="1"/>
  <c r="W47" i="1" s="1"/>
  <c r="H60" i="1"/>
  <c r="M60" i="1" l="1"/>
  <c r="V60" i="1"/>
  <c r="W60" i="1" s="1"/>
  <c r="H53" i="1"/>
  <c r="M53" i="1" s="1"/>
  <c r="I46" i="1" l="1"/>
  <c r="I45" i="1"/>
  <c r="V45" i="1" s="1"/>
  <c r="I44" i="1"/>
  <c r="I43" i="1"/>
  <c r="I42" i="1"/>
  <c r="I41" i="1"/>
  <c r="I40" i="1"/>
  <c r="I39" i="1"/>
  <c r="I38" i="1"/>
  <c r="I35" i="1"/>
  <c r="I36" i="1"/>
  <c r="I32" i="1"/>
  <c r="I33" i="1"/>
  <c r="I34" i="1"/>
  <c r="I31" i="1"/>
  <c r="I30" i="1"/>
  <c r="I29" i="1"/>
  <c r="I28" i="1"/>
  <c r="V77" i="1" l="1"/>
  <c r="V76" i="1"/>
  <c r="V75" i="1"/>
  <c r="V74" i="1"/>
  <c r="H69" i="1"/>
  <c r="H68" i="1"/>
  <c r="H67" i="1"/>
  <c r="H64" i="1"/>
  <c r="H62" i="1"/>
  <c r="H61" i="1"/>
  <c r="H59" i="1"/>
  <c r="H58" i="1"/>
  <c r="U57" i="1"/>
  <c r="T57" i="1"/>
  <c r="S57" i="1"/>
  <c r="R57" i="1"/>
  <c r="Q57" i="1"/>
  <c r="L57" i="1"/>
  <c r="K57" i="1"/>
  <c r="J57" i="1"/>
  <c r="F57" i="1"/>
  <c r="E57" i="1"/>
  <c r="D57" i="1"/>
  <c r="C57" i="1"/>
  <c r="B57" i="1"/>
  <c r="U73" i="1"/>
  <c r="T73" i="1"/>
  <c r="S73" i="1"/>
  <c r="R73" i="1"/>
  <c r="Q73" i="1"/>
  <c r="P73" i="1"/>
  <c r="O73" i="1"/>
  <c r="N73" i="1"/>
  <c r="L73" i="1"/>
  <c r="K73" i="1"/>
  <c r="J73" i="1"/>
  <c r="C56" i="1"/>
  <c r="H55" i="1"/>
  <c r="M55" i="1" s="1"/>
  <c r="H54" i="1"/>
  <c r="M54" i="1" s="1"/>
  <c r="H52" i="1"/>
  <c r="M52" i="1" s="1"/>
  <c r="H51" i="1"/>
  <c r="M51" i="1" s="1"/>
  <c r="H50" i="1"/>
  <c r="W50" i="1" s="1"/>
  <c r="H46" i="1"/>
  <c r="V46" i="1" s="1"/>
  <c r="W46" i="1" s="1"/>
  <c r="H45" i="1"/>
  <c r="M45" i="1" s="1"/>
  <c r="H44" i="1"/>
  <c r="M44" i="1" s="1"/>
  <c r="M43" i="1"/>
  <c r="H42" i="1"/>
  <c r="M42" i="1" s="1"/>
  <c r="H41" i="1"/>
  <c r="V41" i="1" s="1"/>
  <c r="W41" i="1" s="1"/>
  <c r="H40" i="1"/>
  <c r="M40" i="1" s="1"/>
  <c r="H39" i="1"/>
  <c r="M39" i="1" s="1"/>
  <c r="H38" i="1"/>
  <c r="M38" i="1" s="1"/>
  <c r="H35" i="1"/>
  <c r="M35" i="1" s="1"/>
  <c r="H36" i="1"/>
  <c r="V36" i="1" s="1"/>
  <c r="W36" i="1" s="1"/>
  <c r="H32" i="1"/>
  <c r="M32" i="1" s="1"/>
  <c r="H33" i="1"/>
  <c r="M33" i="1" s="1"/>
  <c r="H34" i="1"/>
  <c r="V34" i="1" s="1"/>
  <c r="W34" i="1" s="1"/>
  <c r="H31" i="1"/>
  <c r="M31" i="1" s="1"/>
  <c r="H30" i="1"/>
  <c r="M30" i="1" s="1"/>
  <c r="H29" i="1"/>
  <c r="M29" i="1" s="1"/>
  <c r="H28" i="1"/>
  <c r="M28" i="1" s="1"/>
  <c r="H66" i="1"/>
  <c r="H65" i="1"/>
  <c r="H63" i="1"/>
  <c r="V14" i="1"/>
  <c r="W14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O5" i="1"/>
  <c r="P5" i="1" s="1"/>
  <c r="Q5" i="1" s="1"/>
  <c r="R5" i="1" s="1"/>
  <c r="S5" i="1" s="1"/>
  <c r="T5" i="1" s="1"/>
  <c r="U5" i="1" s="1"/>
  <c r="G73" i="1" l="1"/>
  <c r="H71" i="1" s="1"/>
  <c r="H70" i="1"/>
  <c r="V35" i="1"/>
  <c r="W35" i="1" s="1"/>
  <c r="I25" i="1"/>
  <c r="I73" i="1" s="1"/>
  <c r="M59" i="1"/>
  <c r="M67" i="1"/>
  <c r="M65" i="1"/>
  <c r="M61" i="1"/>
  <c r="M68" i="1"/>
  <c r="M17" i="1"/>
  <c r="V17" i="1"/>
  <c r="W17" i="1" s="1"/>
  <c r="M16" i="1"/>
  <c r="V16" i="1"/>
  <c r="W16" i="1" s="1"/>
  <c r="M23" i="1"/>
  <c r="V23" i="1"/>
  <c r="W23" i="1" s="1"/>
  <c r="V66" i="1"/>
  <c r="W66" i="1" s="1"/>
  <c r="V42" i="1"/>
  <c r="W42" i="1" s="1"/>
  <c r="M24" i="1"/>
  <c r="V24" i="1"/>
  <c r="W24" i="1" s="1"/>
  <c r="M21" i="1"/>
  <c r="V21" i="1"/>
  <c r="W21" i="1" s="1"/>
  <c r="M22" i="1"/>
  <c r="V22" i="1"/>
  <c r="W22" i="1" s="1"/>
  <c r="M18" i="1"/>
  <c r="V18" i="1"/>
  <c r="W18" i="1" s="1"/>
  <c r="M12" i="1"/>
  <c r="V12" i="1"/>
  <c r="W12" i="1" s="1"/>
  <c r="V11" i="1"/>
  <c r="W11" i="1" s="1"/>
  <c r="M64" i="1"/>
  <c r="M13" i="1"/>
  <c r="V13" i="1"/>
  <c r="W13" i="1" s="1"/>
  <c r="M20" i="1"/>
  <c r="V20" i="1"/>
  <c r="W20" i="1" s="1"/>
  <c r="M15" i="1"/>
  <c r="V15" i="1"/>
  <c r="W15" i="1" s="1"/>
  <c r="V33" i="1"/>
  <c r="W33" i="1" s="1"/>
  <c r="W45" i="1"/>
  <c r="V29" i="1"/>
  <c r="W29" i="1" s="1"/>
  <c r="M36" i="1"/>
  <c r="V40" i="1"/>
  <c r="W40" i="1" s="1"/>
  <c r="V59" i="1"/>
  <c r="W59" i="1" s="1"/>
  <c r="V67" i="1"/>
  <c r="W67" i="1" s="1"/>
  <c r="N57" i="1"/>
  <c r="V58" i="1"/>
  <c r="W58" i="1" s="1"/>
  <c r="V30" i="1"/>
  <c r="W30" i="1" s="1"/>
  <c r="V43" i="1"/>
  <c r="W43" i="1" s="1"/>
  <c r="V63" i="1"/>
  <c r="W63" i="1" s="1"/>
  <c r="M41" i="1"/>
  <c r="V44" i="1"/>
  <c r="W44" i="1" s="1"/>
  <c r="V61" i="1"/>
  <c r="W61" i="1" s="1"/>
  <c r="V68" i="1"/>
  <c r="W68" i="1" s="1"/>
  <c r="V39" i="1"/>
  <c r="W39" i="1" s="1"/>
  <c r="V64" i="1"/>
  <c r="W64" i="1" s="1"/>
  <c r="V65" i="1"/>
  <c r="W65" i="1" s="1"/>
  <c r="V32" i="1"/>
  <c r="W32" i="1" s="1"/>
  <c r="V62" i="1"/>
  <c r="W62" i="1" s="1"/>
  <c r="V69" i="1"/>
  <c r="V31" i="1"/>
  <c r="W31" i="1" s="1"/>
  <c r="M66" i="1"/>
  <c r="M63" i="1"/>
  <c r="M62" i="1"/>
  <c r="M69" i="1"/>
  <c r="M34" i="1"/>
  <c r="M46" i="1"/>
  <c r="G57" i="1"/>
  <c r="O57" i="1"/>
  <c r="M14" i="1"/>
  <c r="V38" i="1"/>
  <c r="W38" i="1" s="1"/>
  <c r="W51" i="1"/>
  <c r="M50" i="1"/>
  <c r="M58" i="1"/>
  <c r="P57" i="1"/>
  <c r="V28" i="1"/>
  <c r="W28" i="1" s="1"/>
  <c r="M39" i="2"/>
  <c r="K39" i="2"/>
  <c r="H39" i="2"/>
  <c r="F39" i="2"/>
  <c r="D39" i="2"/>
  <c r="B39" i="2"/>
  <c r="O38" i="2"/>
  <c r="O37" i="2"/>
  <c r="O36" i="2"/>
  <c r="O35" i="2"/>
  <c r="H73" i="1" l="1"/>
  <c r="M70" i="1"/>
  <c r="O39" i="2"/>
  <c r="M25" i="1"/>
  <c r="M73" i="1" s="1"/>
  <c r="M57" i="1"/>
  <c r="H57" i="1"/>
  <c r="I57" i="1"/>
  <c r="V73" i="1" l="1"/>
</calcChain>
</file>

<file path=xl/sharedStrings.xml><?xml version="1.0" encoding="utf-8"?>
<sst xmlns="http://schemas.openxmlformats.org/spreadsheetml/2006/main" count="818" uniqueCount="266">
  <si>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</si>
  <si>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</si>
  <si>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</si>
  <si>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</si>
  <si>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</si>
  <si>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</si>
  <si>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</si>
  <si>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</si>
  <si>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</si>
  <si>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</si>
  <si>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</si>
  <si>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</si>
  <si>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</si>
  <si>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</si>
  <si>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</si>
  <si>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роботи</t>
  </si>
  <si>
    <t>розрахункові 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</si>
  <si>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</si>
  <si>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</si>
  <si>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</si>
  <si>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</si>
  <si>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</si>
  <si>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</si>
  <si>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</si>
  <si>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</si>
  <si>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Кредити на семестр</t>
  </si>
  <si>
    <t>1.1. Обов’язкові компоненти освітньої програми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</si>
  <si>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</si>
  <si>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</si>
  <si>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</si>
  <si>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</si>
  <si>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</si>
  <si>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</si>
  <si>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</si>
  <si>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</si>
  <si>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</si>
  <si>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</si>
  <si>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</si>
  <si>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</si>
  <si>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</si>
  <si>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Фізична культура (Фізичне виховання. Основи здорового способу життя. Психологія стресу і стресостійкості особистості)</t>
  </si>
  <si>
    <t>ОК 1.4</t>
  </si>
  <si>
    <t>ОК 1.5</t>
  </si>
  <si>
    <t>ОК 1.6</t>
  </si>
  <si>
    <t>Інклюзивне суспільство</t>
  </si>
  <si>
    <t>ОК 1.7</t>
  </si>
  <si>
    <t>Іноземна мова</t>
  </si>
  <si>
    <t>ОК 1.9</t>
  </si>
  <si>
    <t>Іноземна мова (за професійним спрямуванням)</t>
  </si>
  <si>
    <t>ОК 1.10</t>
  </si>
  <si>
    <t>Іноземна мова поглибленого вивчення</t>
  </si>
  <si>
    <t>ОК 1.11</t>
  </si>
  <si>
    <t>Філософія</t>
  </si>
  <si>
    <t>ОК 1.12</t>
  </si>
  <si>
    <t>Права людини та верховенство права в сучасних реаліях</t>
  </si>
  <si>
    <t>ОК 1.13</t>
  </si>
  <si>
    <t>Екологія та екологічна етика</t>
  </si>
  <si>
    <t>ОК 1.14</t>
  </si>
  <si>
    <t>Охорона праці, безпека життєдіяльності та цивільний захист</t>
  </si>
  <si>
    <t>Всього ОК за циклом загальної підготовки</t>
  </si>
  <si>
    <t>ІІ. ЦИКЛ ПРОФЕСІЙНОЇ ПІДГОТОВКИ</t>
  </si>
  <si>
    <t>2.1. Обов’язкові компоненти освітньої програми</t>
  </si>
  <si>
    <t>ОК 2.1</t>
  </si>
  <si>
    <t>ОК 2.2</t>
  </si>
  <si>
    <t>Історія психології</t>
  </si>
  <si>
    <t>ОК 2.3</t>
  </si>
  <si>
    <t xml:space="preserve">Загальна психологія </t>
  </si>
  <si>
    <t>ОК 2.4</t>
  </si>
  <si>
    <t>Практикум із загальної психології</t>
  </si>
  <si>
    <t>ОК 2.5</t>
  </si>
  <si>
    <t xml:space="preserve">Вікова та педагогічна психологія </t>
  </si>
  <si>
    <t>ОК 2.6</t>
  </si>
  <si>
    <t>Експериментальна психологія</t>
  </si>
  <si>
    <t>ОК 2.7</t>
  </si>
  <si>
    <t xml:space="preserve">Методика та організація наукових досліджень у психології  </t>
  </si>
  <si>
    <t>ОК 2.8</t>
  </si>
  <si>
    <t>Психологія професійної діяльності</t>
  </si>
  <si>
    <t>ОК 2.9</t>
  </si>
  <si>
    <t>Соціальна та політична психологія</t>
  </si>
  <si>
    <t>ОК 2.10</t>
  </si>
  <si>
    <t>Психодіагностика</t>
  </si>
  <si>
    <t>ОК 2.11</t>
  </si>
  <si>
    <t>Психокорекція та психопрофілактика</t>
  </si>
  <si>
    <t>ОК 2.12</t>
  </si>
  <si>
    <t xml:space="preserve">Психологічне консультування </t>
  </si>
  <si>
    <t>ОК 2.13</t>
  </si>
  <si>
    <t xml:space="preserve">Патопсихологія </t>
  </si>
  <si>
    <t>ОК 2.14</t>
  </si>
  <si>
    <t>ОК 2.15</t>
  </si>
  <si>
    <t>Клінічна психологія</t>
  </si>
  <si>
    <t>ОК 2.16</t>
  </si>
  <si>
    <t>Основи психотерапії</t>
  </si>
  <si>
    <t>ОК 2.17</t>
  </si>
  <si>
    <t>Теорія та практика психологічного тренінгу</t>
  </si>
  <si>
    <t>ОК 2.18</t>
  </si>
  <si>
    <t>Реабілітаційна психологія</t>
  </si>
  <si>
    <t>ПР 1</t>
  </si>
  <si>
    <t>Ознайомча практика</t>
  </si>
  <si>
    <t>ПР 2</t>
  </si>
  <si>
    <t>Навчальна практика</t>
  </si>
  <si>
    <t>ПР 3</t>
  </si>
  <si>
    <t>Технологічна практика</t>
  </si>
  <si>
    <t>ПР 4</t>
  </si>
  <si>
    <t>Виробнича (переддипломна) практика</t>
  </si>
  <si>
    <t>Комплексний атестаційний екзамен</t>
  </si>
  <si>
    <t>Бакалаврська кваліфікаційна робота</t>
  </si>
  <si>
    <t>Всього ОК за циклом професійної підготовки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</si>
  <si>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</si>
  <si>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</si>
  <si>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</si>
  <si>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</si>
  <si>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ПОГОДЖЕНО</t>
  </si>
  <si>
    <t>Голова Науково-методичного об'єднання</t>
  </si>
  <si>
    <t>з психології</t>
  </si>
  <si>
    <t>______________Вікторія БАУЛА</t>
  </si>
  <si>
    <t>Президент Відкритого</t>
  </si>
  <si>
    <t>міжнародного університету</t>
  </si>
  <si>
    <t>Н А В Ч А Л Ь Н И Й    П Л А Н</t>
  </si>
  <si>
    <t>розвитку людини "Україна"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</si>
  <si>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</si>
  <si>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</si>
  <si>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</si>
  <si>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</si>
  <si>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</si>
  <si>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</si>
  <si>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</si>
  <si>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</si>
  <si>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</si>
  <si>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</si>
  <si>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</si>
  <si>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</si>
  <si>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</si>
  <si>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</si>
  <si>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</si>
  <si>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 xml:space="preserve">Т </t>
  </si>
  <si>
    <t>С</t>
  </si>
  <si>
    <t>К</t>
  </si>
  <si>
    <t>П</t>
  </si>
  <si>
    <t>II</t>
  </si>
  <si>
    <t>Е</t>
  </si>
  <si>
    <t>З</t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</si>
  <si>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</si>
  <si>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</si>
  <si>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</si>
  <si>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</si>
  <si>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</si>
  <si>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</si>
  <si>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</si>
  <si>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 xml:space="preserve">З 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</si>
  <si>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</si>
  <si>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</si>
  <si>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</si>
  <si>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</si>
  <si>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</si>
  <si>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</si>
  <si>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проєкту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</si>
  <si>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</si>
  <si>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</si>
  <si>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</si>
  <si>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</si>
  <si>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</si>
  <si>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</si>
  <si>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Разом</t>
  </si>
  <si>
    <t>ЗАТВЕРДЖУЮ</t>
  </si>
  <si>
    <t>ЗАТВЕРДЖЕНО</t>
  </si>
  <si>
    <t>рішенням Вченої ради</t>
  </si>
  <si>
    <t>Відкритого міжнародного університету</t>
  </si>
  <si>
    <t>_________________ Петро ТАЛАНЧУК</t>
  </si>
  <si>
    <r>
      <t>підготовки</t>
    </r>
    <r>
      <rPr>
        <b/>
        <sz val="14"/>
        <rFont val="Times New Roman"/>
        <family val="1"/>
        <charset val="204"/>
      </rPr>
      <t xml:space="preserve">  бакалавра</t>
    </r>
  </si>
  <si>
    <t>першого рівня вищої освіти</t>
  </si>
  <si>
    <t xml:space="preserve">на основі повної середньої освіти
</t>
  </si>
  <si>
    <t xml:space="preserve">Освітньо-професійна програма </t>
  </si>
  <si>
    <t>Галузь знань</t>
  </si>
  <si>
    <t>Спеціальність</t>
  </si>
  <si>
    <t>Кваліфікація</t>
  </si>
  <si>
    <t>бакалавр з психології</t>
  </si>
  <si>
    <r>
      <t xml:space="preserve">Строк навчання:     </t>
    </r>
    <r>
      <rPr>
        <u/>
        <sz val="14"/>
        <rFont val="Times New Roman"/>
        <family val="1"/>
        <charset val="204"/>
      </rPr>
      <t>3 роки 10 місяців</t>
    </r>
  </si>
  <si>
    <t>IІ</t>
  </si>
  <si>
    <t>III</t>
  </si>
  <si>
    <t>IV</t>
  </si>
  <si>
    <t>Д</t>
  </si>
  <si>
    <r>
      <t>ПОЗНАЧЕННЯ:</t>
    </r>
    <r>
      <rPr>
        <sz val="14"/>
        <rFont val="Times New Roman"/>
        <family val="1"/>
        <charset val="204"/>
      </rPr>
      <t xml:space="preserve"> </t>
    </r>
  </si>
  <si>
    <t xml:space="preserve">– підготовка кваліфікаційної роботи; </t>
  </si>
  <si>
    <t>– захист кваліфікаційної роботи;</t>
  </si>
  <si>
    <t>Назва дисциплін</t>
  </si>
  <si>
    <t>Форма атестації  (іспит, дипломний проєкт (робота))</t>
  </si>
  <si>
    <t>Ознайомча</t>
  </si>
  <si>
    <t>Захист</t>
  </si>
  <si>
    <t>Навчальна</t>
  </si>
  <si>
    <t xml:space="preserve">Технологічна </t>
  </si>
  <si>
    <t>Виробнича (переддипломна)</t>
  </si>
  <si>
    <t>– іспит;</t>
  </si>
  <si>
    <t>С4 Психологія</t>
  </si>
  <si>
    <t>Системний психологічний супровід сімей, що виховують дітей з особливими освітніми потребами</t>
  </si>
  <si>
    <t>V. ПЛАН ОСВІТНЬОГО ПРОЦЕСУ</t>
  </si>
  <si>
    <t>І . ГРАФІК ОСВІТНЬОГО ПРОЦЕСУ</t>
  </si>
  <si>
    <t>Історія психології
Загальна психологія
Вікова та педагогічна психологія
Психодіагностика 
Клінічна психологія
Психологічне консультування</t>
  </si>
  <si>
    <t>С Соціальні науки, журналістика, інформація та міжнародні відносини</t>
  </si>
  <si>
    <t>ОК 2.19</t>
  </si>
  <si>
    <t>Інформаційні системи і технології в психології</t>
  </si>
  <si>
    <t>Психологія особистості</t>
  </si>
  <si>
    <t>Psychology</t>
  </si>
  <si>
    <t>ПСИХОЛОГІЯ</t>
  </si>
  <si>
    <t>Інститут соціальних технологій</t>
  </si>
  <si>
    <t>Кафедра психології, соціальної роботи та педагогіки</t>
  </si>
  <si>
    <t xml:space="preserve">В.о. директора Інституту </t>
  </si>
  <si>
    <t>соціальних технологій</t>
  </si>
  <si>
    <t>______________ Олеся ХОЛОДОВА</t>
  </si>
  <si>
    <t>Завідувач кафедри  психології, соціальної роботи та педагогіки</t>
  </si>
  <si>
    <t>ID 78431</t>
  </si>
  <si>
    <t>ОК 2.20</t>
  </si>
  <si>
    <t>Вступ до спеціальності та основи професійної етики</t>
  </si>
  <si>
    <t xml:space="preserve">В.о. проректора з освітньої діяльності </t>
  </si>
  <si>
    <t>______________  Ольга ПОДЖИНСЬКА</t>
  </si>
  <si>
    <t>___________ Світлана НЕСТЕРЕНКО</t>
  </si>
  <si>
    <t>"06" квітня 2026 р.</t>
  </si>
  <si>
    <t>"16"  квітня 2026 р.</t>
  </si>
  <si>
    <t>"23" квітня 2026 р.</t>
  </si>
  <si>
    <t>Начальник відділу</t>
  </si>
  <si>
    <t>методичної роботи</t>
  </si>
  <si>
    <t xml:space="preserve"> ______________ Олена ФЕДОРОВА</t>
  </si>
  <si>
    <t>"10" березня 2026 р.</t>
  </si>
  <si>
    <r>
      <t xml:space="preserve">Форма здобуття освіти: </t>
    </r>
    <r>
      <rPr>
        <u/>
        <sz val="14"/>
        <rFont val="Times New Roman"/>
        <family val="1"/>
        <charset val="204"/>
      </rPr>
      <t>денна</t>
    </r>
  </si>
  <si>
    <r>
      <rPr>
        <b/>
        <sz val="14"/>
        <rFont val="Times New Roman"/>
        <family val="1"/>
        <charset val="204"/>
      </rPr>
      <t>Рік вступу:</t>
    </r>
    <r>
      <rPr>
        <sz val="14"/>
        <rFont val="Times New Roman"/>
        <family val="1"/>
        <charset val="204"/>
      </rPr>
      <t xml:space="preserve"> 2026-2027 н.р.</t>
    </r>
  </si>
  <si>
    <t>ІІІ. Вибіркові компоненти освітньої програми</t>
  </si>
  <si>
    <t>ВК 3.1</t>
  </si>
  <si>
    <t>ВК 3.2</t>
  </si>
  <si>
    <t>ВК 3.3</t>
  </si>
  <si>
    <t>ВК 3.4</t>
  </si>
  <si>
    <t>ВК 3.5</t>
  </si>
  <si>
    <t>ВК 3.6</t>
  </si>
  <si>
    <t>ВК 3.7</t>
  </si>
  <si>
    <t>ВК 3.8</t>
  </si>
  <si>
    <t>ВК 3.9</t>
  </si>
  <si>
    <t>ВК 3.10</t>
  </si>
  <si>
    <t>ВК 3.11</t>
  </si>
  <si>
    <t>ВК 3.12</t>
  </si>
  <si>
    <t>Всього ВК</t>
  </si>
  <si>
    <t>Вибіркові компоненти освітньої програми</t>
  </si>
  <si>
    <t xml:space="preserve"> Основи навчання, наукового пошуку та академічної доброчесності</t>
  </si>
  <si>
    <t>НАЗВА ОСВІТНІХ КОМПОНЕНТІВ</t>
  </si>
  <si>
    <t>Інформаційні системи і технології</t>
  </si>
  <si>
    <t xml:space="preserve">Основи національного спротиву </t>
  </si>
  <si>
    <t xml:space="preserve"> </t>
  </si>
  <si>
    <t>КР 1</t>
  </si>
  <si>
    <t>КР 2</t>
  </si>
  <si>
    <t>Курсова робота з освітньої компоненти "Практикум із загальної психології"</t>
  </si>
  <si>
    <t>Курсова робота з освітньої компоненти "Психодіагностика"</t>
  </si>
  <si>
    <t>проводяться на полігоні</t>
  </si>
  <si>
    <t>Кількість курсових проєктів</t>
  </si>
  <si>
    <t>Кількість дипломних проєктів</t>
  </si>
  <si>
    <t>протокол №2</t>
  </si>
  <si>
    <t>від "30" квітня 2026 р.</t>
  </si>
  <si>
    <t>"30" квітня 2026 р.</t>
  </si>
  <si>
    <t>Заклад вищої освіти</t>
  </si>
  <si>
    <t>"Відкритий міжнародний університет розвитку людини "Україна"</t>
  </si>
  <si>
    <t>30*</t>
  </si>
  <si>
    <r>
      <t xml:space="preserve">Форма здобуття освіти: </t>
    </r>
    <r>
      <rPr>
        <u/>
        <sz val="14"/>
        <rFont val="Times New Roman"/>
        <family val="1"/>
        <charset val="204"/>
      </rPr>
      <t>заочна</t>
    </r>
  </si>
  <si>
    <t>С/Т</t>
  </si>
  <si>
    <t>Екзамена-ційна сесія/Теоретичне навчання</t>
  </si>
  <si>
    <t>Виконання кваліфікаційної роботи</t>
  </si>
  <si>
    <t>всього ДФН</t>
  </si>
  <si>
    <t>всього ЗФН</t>
  </si>
  <si>
    <t>ЗФН має бути годин (25% від дфн)</t>
  </si>
  <si>
    <t>ЗФН</t>
  </si>
  <si>
    <t>Вибірковий компонент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</si>
</sst>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2\.0"/>
    <numFmt numFmtId="166" formatCode="\3\.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6" fillId="0" borderId="0">
      <protection locked="0"/>
    </xf>
    <xf numFmtId="0" fontId="14" fillId="0" borderId="0">
      <protection locked="0"/>
    </xf>
    <xf numFmtId="0" fontId="6" fillId="0" borderId="0"/>
  </cellStyleXfs>
  <cellXfs count="592">
    <xf numFmtId="0" fontId="0" fillId="0" borderId="0" xfId="0"/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horizontal="center" vertical="center"/>
    </xf>
    <xf numFmtId="1" fontId="8" fillId="0" borderId="4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0" fontId="12" fillId="0" borderId="0" xfId="0" applyFont="1" applyFill="1"/>
    <xf numFmtId="0" fontId="9" fillId="0" borderId="50" xfId="0" applyFont="1" applyFill="1" applyBorder="1" applyAlignment="1" applyProtection="1">
      <alignment vertical="center" wrapText="1"/>
      <protection locked="0"/>
    </xf>
    <xf numFmtId="9" fontId="3" fillId="0" borderId="0" xfId="1" applyFont="1" applyFill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0" xfId="4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1" fontId="9" fillId="0" borderId="10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79" xfId="4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6" applyFont="1" applyFill="1" applyBorder="1" applyAlignment="1" applyProtection="1">
      <alignment horizontal="left" vertical="center"/>
    </xf>
    <xf numFmtId="0" fontId="9" fillId="0" borderId="0" xfId="6" applyFont="1" applyFill="1" applyBorder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3" fillId="0" borderId="0" xfId="6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horizontal="left" vertical="center"/>
    </xf>
    <xf numFmtId="0" fontId="8" fillId="0" borderId="0" xfId="6" applyFont="1" applyFill="1" applyAlignment="1" applyProtection="1">
      <alignment horizontal="left" vertical="center"/>
    </xf>
    <xf numFmtId="0" fontId="8" fillId="0" borderId="0" xfId="6" applyFont="1" applyFill="1" applyBorder="1" applyAlignment="1" applyProtection="1">
      <alignment vertical="center"/>
    </xf>
    <xf numFmtId="0" fontId="3" fillId="0" borderId="0" xfId="6" applyFont="1" applyFill="1" applyBorder="1" applyAlignment="1" applyProtection="1">
      <alignment horizontal="left" vertical="center"/>
    </xf>
    <xf numFmtId="0" fontId="9" fillId="0" borderId="0" xfId="6" applyFont="1" applyFill="1" applyAlignment="1" applyProtection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5" fillId="0" borderId="0" xfId="0" applyFont="1" applyFill="1"/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top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left" vertical="top"/>
    </xf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/>
    <xf numFmtId="0" fontId="16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/>
    <xf numFmtId="0" fontId="0" fillId="0" borderId="0" xfId="0" applyFill="1" applyBorder="1" applyAlignment="1">
      <alignment vertical="center"/>
    </xf>
    <xf numFmtId="0" fontId="12" fillId="0" borderId="73" xfId="0" applyFont="1" applyFill="1" applyBorder="1" applyAlignment="1">
      <alignment horizontal="center"/>
    </xf>
    <xf numFmtId="0" fontId="12" fillId="0" borderId="68" xfId="0" applyFont="1" applyFill="1" applyBorder="1" applyAlignment="1">
      <alignment horizontal="center"/>
    </xf>
    <xf numFmtId="0" fontId="12" fillId="0" borderId="71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5" fillId="2" borderId="57" xfId="7" applyFont="1" applyFill="1" applyBorder="1" applyAlignment="1">
      <alignment horizontal="centerContinuous"/>
    </xf>
    <xf numFmtId="0" fontId="5" fillId="2" borderId="42" xfId="7" applyFont="1" applyFill="1" applyBorder="1" applyAlignment="1">
      <alignment horizontal="centerContinuous"/>
    </xf>
    <xf numFmtId="0" fontId="5" fillId="2" borderId="77" xfId="7" applyFont="1" applyFill="1" applyBorder="1" applyAlignment="1">
      <alignment horizontal="centerContinuous"/>
    </xf>
    <xf numFmtId="0" fontId="5" fillId="2" borderId="45" xfId="7" applyFont="1" applyFill="1" applyBorder="1" applyAlignment="1">
      <alignment horizontal="centerContinuous"/>
    </xf>
    <xf numFmtId="0" fontId="5" fillId="2" borderId="58" xfId="7" applyFont="1" applyFill="1" applyBorder="1" applyAlignment="1">
      <alignment horizontal="centerContinuous"/>
    </xf>
    <xf numFmtId="0" fontId="5" fillId="2" borderId="59" xfId="7" applyFont="1" applyFill="1" applyBorder="1" applyAlignment="1">
      <alignment horizontal="centerContinuous"/>
    </xf>
    <xf numFmtId="0" fontId="5" fillId="2" borderId="54" xfId="7" applyFont="1" applyFill="1" applyBorder="1" applyAlignment="1">
      <alignment horizontal="centerContinuous"/>
    </xf>
    <xf numFmtId="0" fontId="5" fillId="2" borderId="42" xfId="7" applyFont="1" applyFill="1" applyBorder="1" applyAlignment="1">
      <alignment horizontal="center"/>
    </xf>
    <xf numFmtId="0" fontId="5" fillId="2" borderId="45" xfId="7" applyFont="1" applyFill="1" applyBorder="1" applyAlignment="1">
      <alignment horizontal="center"/>
    </xf>
    <xf numFmtId="0" fontId="3" fillId="4" borderId="4" xfId="4" applyFont="1" applyFill="1" applyBorder="1" applyAlignment="1">
      <alignment horizontal="center" vertical="center"/>
    </xf>
    <xf numFmtId="0" fontId="3" fillId="4" borderId="6" xfId="4" applyFont="1" applyFill="1" applyBorder="1" applyAlignment="1">
      <alignment horizontal="center" vertical="center"/>
    </xf>
    <xf numFmtId="0" fontId="3" fillId="4" borderId="66" xfId="4" applyFont="1" applyFill="1" applyBorder="1" applyAlignment="1">
      <alignment horizontal="center" vertical="center"/>
    </xf>
    <xf numFmtId="0" fontId="3" fillId="4" borderId="9" xfId="4" applyFont="1" applyFill="1" applyBorder="1" applyAlignment="1">
      <alignment horizontal="center" vertical="center"/>
    </xf>
    <xf numFmtId="0" fontId="3" fillId="4" borderId="10" xfId="4" applyFont="1" applyFill="1" applyBorder="1" applyAlignment="1">
      <alignment horizontal="center" vertical="center"/>
    </xf>
    <xf numFmtId="0" fontId="3" fillId="4" borderId="69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22" xfId="4" applyFont="1" applyFill="1" applyBorder="1" applyAlignment="1">
      <alignment horizontal="center" vertical="center"/>
    </xf>
    <xf numFmtId="0" fontId="3" fillId="4" borderId="23" xfId="4" applyFont="1" applyFill="1" applyBorder="1" applyAlignment="1">
      <alignment horizontal="center" vertical="center"/>
    </xf>
    <xf numFmtId="0" fontId="3" fillId="4" borderId="63" xfId="4" applyFont="1" applyFill="1" applyBorder="1" applyAlignment="1">
      <alignment horizontal="center" vertical="center"/>
    </xf>
    <xf numFmtId="0" fontId="3" fillId="4" borderId="18" xfId="4" applyFont="1" applyFill="1" applyBorder="1" applyAlignment="1">
      <alignment horizontal="center" vertical="center"/>
    </xf>
    <xf numFmtId="0" fontId="3" fillId="4" borderId="26" xfId="4" applyFont="1" applyFill="1" applyBorder="1" applyAlignment="1">
      <alignment horizontal="center" vertical="center"/>
    </xf>
    <xf numFmtId="0" fontId="3" fillId="4" borderId="64" xfId="4" applyFont="1" applyFill="1" applyBorder="1" applyAlignment="1">
      <alignment horizontal="center" vertical="center"/>
    </xf>
    <xf numFmtId="0" fontId="3" fillId="4" borderId="43" xfId="4" applyFont="1" applyFill="1" applyBorder="1" applyAlignment="1">
      <alignment horizontal="center" vertical="center"/>
    </xf>
    <xf numFmtId="0" fontId="3" fillId="4" borderId="24" xfId="4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Continuous" vertical="center"/>
    </xf>
    <xf numFmtId="0" fontId="5" fillId="0" borderId="23" xfId="0" applyFont="1" applyFill="1" applyBorder="1" applyAlignment="1">
      <alignment horizontal="centerContinuous" vertical="center"/>
    </xf>
    <xf numFmtId="0" fontId="5" fillId="0" borderId="24" xfId="0" applyFont="1" applyFill="1" applyBorder="1" applyAlignment="1">
      <alignment horizontal="centerContinuous" vertical="center"/>
    </xf>
    <xf numFmtId="0" fontId="5" fillId="0" borderId="25" xfId="0" applyFont="1" applyFill="1" applyBorder="1" applyAlignment="1">
      <alignment horizontal="centerContinuous" vertical="center"/>
    </xf>
    <xf numFmtId="0" fontId="5" fillId="0" borderId="26" xfId="0" applyFont="1" applyFill="1" applyBorder="1" applyAlignment="1">
      <alignment horizontal="centerContinuous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9" fillId="0" borderId="48" xfId="0" applyFont="1" applyFill="1" applyBorder="1" applyAlignment="1" applyProtection="1">
      <alignment vertical="center" wrapText="1"/>
      <protection locked="0"/>
    </xf>
    <xf numFmtId="0" fontId="9" fillId="0" borderId="49" xfId="4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47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1" fontId="9" fillId="0" borderId="35" xfId="2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center" vertical="center"/>
    </xf>
    <xf numFmtId="1" fontId="9" fillId="0" borderId="20" xfId="2" applyNumberFormat="1" applyFont="1" applyFill="1" applyBorder="1" applyAlignment="1" applyProtection="1">
      <alignment horizontal="center" vertical="center"/>
      <protection locked="0"/>
    </xf>
    <xf numFmtId="1" fontId="9" fillId="0" borderId="33" xfId="2" applyNumberFormat="1" applyFont="1" applyFill="1" applyBorder="1" applyAlignment="1" applyProtection="1">
      <alignment horizontal="center" vertical="center"/>
      <protection locked="0"/>
    </xf>
    <xf numFmtId="1" fontId="9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2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24" xfId="2" applyFont="1" applyFill="1" applyBorder="1" applyAlignment="1" applyProtection="1">
      <alignment horizontal="left" vertical="center" wrapText="1"/>
      <protection locked="0"/>
    </xf>
    <xf numFmtId="0" fontId="9" fillId="0" borderId="23" xfId="2" applyFont="1" applyFill="1" applyBorder="1" applyAlignment="1" applyProtection="1">
      <alignment horizontal="center" vertical="center"/>
      <protection locked="0"/>
    </xf>
    <xf numFmtId="0" fontId="9" fillId="0" borderId="24" xfId="2" applyFont="1" applyFill="1" applyBorder="1" applyAlignment="1" applyProtection="1">
      <alignment horizontal="center" vertical="center"/>
      <protection locked="0"/>
    </xf>
    <xf numFmtId="0" fontId="10" fillId="0" borderId="25" xfId="2" applyFont="1" applyFill="1" applyBorder="1" applyAlignment="1" applyProtection="1">
      <alignment horizontal="center" vertical="center"/>
      <protection locked="0"/>
    </xf>
    <xf numFmtId="1" fontId="9" fillId="0" borderId="26" xfId="2" applyNumberFormat="1" applyFont="1" applyFill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/>
    </xf>
    <xf numFmtId="1" fontId="9" fillId="0" borderId="23" xfId="2" applyNumberFormat="1" applyFont="1" applyFill="1" applyBorder="1" applyAlignment="1" applyProtection="1">
      <alignment horizontal="center" vertical="center"/>
      <protection locked="0"/>
    </xf>
    <xf numFmtId="1" fontId="9" fillId="0" borderId="24" xfId="2" applyNumberFormat="1" applyFont="1" applyFill="1" applyBorder="1" applyAlignment="1" applyProtection="1">
      <alignment horizontal="center" vertical="center"/>
      <protection locked="0"/>
    </xf>
    <xf numFmtId="1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2" applyFont="1" applyFill="1" applyBorder="1" applyAlignment="1" applyProtection="1">
      <alignment horizontal="center" vertical="center"/>
      <protection locked="0"/>
    </xf>
    <xf numFmtId="0" fontId="9" fillId="0" borderId="13" xfId="2" applyFont="1" applyFill="1" applyBorder="1" applyAlignment="1" applyProtection="1">
      <alignment horizontal="left" vertical="center" wrapText="1"/>
      <protection locked="0"/>
    </xf>
    <xf numFmtId="0" fontId="9" fillId="0" borderId="13" xfId="2" applyFont="1" applyFill="1" applyBorder="1" applyAlignment="1" applyProtection="1">
      <alignment horizontal="center" vertical="center"/>
      <protection locked="0"/>
    </xf>
    <xf numFmtId="0" fontId="9" fillId="0" borderId="14" xfId="2" applyFont="1" applyFill="1" applyBorder="1" applyAlignment="1" applyProtection="1">
      <alignment horizontal="center" vertical="center"/>
      <protection locked="0"/>
    </xf>
    <xf numFmtId="0" fontId="10" fillId="0" borderId="15" xfId="2" applyFont="1" applyFill="1" applyBorder="1" applyAlignment="1" applyProtection="1">
      <alignment horizontal="center" vertical="center"/>
      <protection locked="0"/>
    </xf>
    <xf numFmtId="1" fontId="9" fillId="0" borderId="16" xfId="2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1" fontId="9" fillId="0" borderId="13" xfId="2" applyNumberFormat="1" applyFont="1" applyFill="1" applyBorder="1" applyAlignment="1" applyProtection="1">
      <alignment horizontal="center" vertical="center"/>
      <protection locked="0"/>
    </xf>
    <xf numFmtId="1" fontId="9" fillId="0" borderId="14" xfId="2" applyNumberFormat="1" applyFont="1" applyFill="1" applyBorder="1" applyAlignment="1" applyProtection="1">
      <alignment horizontal="center" vertical="center"/>
      <protection locked="0"/>
    </xf>
    <xf numFmtId="0" fontId="9" fillId="0" borderId="17" xfId="2" applyFont="1" applyFill="1" applyBorder="1" applyAlignment="1" applyProtection="1">
      <alignment horizontal="center" vertical="center"/>
      <protection locked="0"/>
    </xf>
    <xf numFmtId="0" fontId="9" fillId="0" borderId="13" xfId="2" applyFont="1" applyFill="1" applyBorder="1" applyAlignment="1" applyProtection="1">
      <alignment vertical="center" wrapText="1"/>
      <protection locked="0"/>
    </xf>
    <xf numFmtId="0" fontId="9" fillId="0" borderId="20" xfId="2" applyFont="1" applyFill="1" applyBorder="1" applyAlignment="1" applyProtection="1">
      <alignment vertical="center" wrapText="1"/>
      <protection locked="0"/>
    </xf>
    <xf numFmtId="0" fontId="10" fillId="0" borderId="20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10" fillId="0" borderId="33" xfId="2" applyFont="1" applyFill="1" applyBorder="1" applyAlignment="1">
      <alignment horizontal="center" vertical="center"/>
    </xf>
    <xf numFmtId="0" fontId="10" fillId="0" borderId="34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9" fillId="0" borderId="13" xfId="2" applyNumberFormat="1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2" fontId="9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1" fontId="9" fillId="0" borderId="35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34" xfId="0" applyNumberFormat="1" applyFont="1" applyFill="1" applyBorder="1" applyAlignment="1" applyProtection="1">
      <alignment horizontal="center" vertical="center"/>
      <protection locked="0"/>
    </xf>
    <xf numFmtId="1" fontId="9" fillId="0" borderId="49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164" fontId="9" fillId="0" borderId="35" xfId="0" applyNumberFormat="1" applyFont="1" applyFill="1" applyBorder="1" applyAlignment="1">
      <alignment horizontal="center" vertical="center"/>
    </xf>
    <xf numFmtId="164" fontId="9" fillId="0" borderId="2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3" xfId="0" applyNumberFormat="1" applyFont="1" applyFill="1" applyBorder="1" applyAlignment="1" applyProtection="1">
      <alignment horizontal="center" vertical="center"/>
      <protection locked="0"/>
    </xf>
    <xf numFmtId="1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5" xfId="0" applyNumberFormat="1" applyFont="1" applyFill="1" applyBorder="1" applyAlignment="1" applyProtection="1">
      <alignment horizontal="center" vertical="center"/>
      <protection locked="0"/>
    </xf>
    <xf numFmtId="1" fontId="9" fillId="0" borderId="12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52" xfId="4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10" fillId="0" borderId="80" xfId="4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78" xfId="4" applyFont="1" applyFill="1" applyBorder="1" applyAlignment="1">
      <alignment horizontal="center" vertical="center"/>
    </xf>
    <xf numFmtId="164" fontId="9" fillId="0" borderId="49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10" fillId="0" borderId="55" xfId="0" applyFont="1" applyFill="1" applyBorder="1" applyAlignment="1" applyProtection="1">
      <alignment horizontal="center" vertical="center" wrapText="1"/>
      <protection locked="0"/>
    </xf>
    <xf numFmtId="1" fontId="9" fillId="0" borderId="46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1" fontId="9" fillId="0" borderId="43" xfId="0" applyNumberFormat="1" applyFont="1" applyFill="1" applyBorder="1" applyAlignment="1">
      <alignment horizontal="center" vertical="center"/>
    </xf>
    <xf numFmtId="1" fontId="9" fillId="0" borderId="44" xfId="0" applyNumberFormat="1" applyFont="1" applyFill="1" applyBorder="1" applyAlignment="1">
      <alignment horizontal="center" vertical="center"/>
    </xf>
    <xf numFmtId="1" fontId="9" fillId="0" borderId="55" xfId="0" applyNumberFormat="1" applyFont="1" applyFill="1" applyBorder="1" applyAlignment="1" applyProtection="1">
      <alignment horizontal="center" vertical="center"/>
      <protection locked="0"/>
    </xf>
    <xf numFmtId="1" fontId="9" fillId="0" borderId="47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34" xfId="0" applyFont="1" applyFill="1" applyBorder="1" applyAlignment="1" applyProtection="1">
      <alignment horizontal="center" vertical="center" wrapText="1"/>
      <protection locked="0"/>
    </xf>
    <xf numFmtId="1" fontId="9" fillId="0" borderId="21" xfId="0" applyNumberFormat="1" applyFont="1" applyFill="1" applyBorder="1" applyAlignment="1">
      <alignment horizontal="center" vertical="center"/>
    </xf>
    <xf numFmtId="0" fontId="10" fillId="0" borderId="54" xfId="0" applyFont="1" applyFill="1" applyBorder="1" applyAlignment="1" applyProtection="1">
      <alignment horizontal="left" vertical="center" wrapText="1"/>
      <protection locked="0"/>
    </xf>
    <xf numFmtId="0" fontId="10" fillId="0" borderId="43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33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vertical="center" wrapText="1"/>
      <protection locked="0"/>
    </xf>
    <xf numFmtId="0" fontId="9" fillId="0" borderId="33" xfId="0" applyFont="1" applyFill="1" applyBorder="1" applyAlignment="1" applyProtection="1">
      <alignment vertical="center" wrapText="1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 applyProtection="1">
      <alignment vertical="center" wrapText="1"/>
      <protection locked="0"/>
    </xf>
    <xf numFmtId="0" fontId="9" fillId="0" borderId="13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vertical="center" wrapText="1"/>
      <protection locked="0"/>
    </xf>
    <xf numFmtId="0" fontId="9" fillId="0" borderId="23" xfId="0" applyFont="1" applyFill="1" applyBorder="1" applyAlignment="1" applyProtection="1">
      <alignment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9" fillId="0" borderId="65" xfId="0" applyFont="1" applyFill="1" applyBorder="1" applyAlignment="1" applyProtection="1">
      <alignment vertical="center" wrapText="1"/>
      <protection locked="0"/>
    </xf>
    <xf numFmtId="1" fontId="9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9" fontId="10" fillId="0" borderId="40" xfId="1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1" fontId="19" fillId="0" borderId="0" xfId="0" applyNumberFormat="1" applyFont="1" applyFill="1"/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2" fontId="9" fillId="3" borderId="36" xfId="0" applyNumberFormat="1" applyFont="1" applyFill="1" applyBorder="1" applyAlignment="1" applyProtection="1">
      <alignment horizontal="center" vertical="center" wrapText="1"/>
      <protection locked="0"/>
    </xf>
    <xf numFmtId="2" fontId="21" fillId="2" borderId="6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2" fillId="0" borderId="15" xfId="0" applyFont="1" applyFill="1" applyBorder="1" applyAlignment="1" applyProtection="1">
      <alignment horizontal="center" vertical="center"/>
      <protection locked="0"/>
    </xf>
    <xf numFmtId="1" fontId="21" fillId="0" borderId="16" xfId="0" applyNumberFormat="1" applyFont="1" applyFill="1" applyBorder="1" applyAlignment="1">
      <alignment horizontal="center" vertical="center"/>
    </xf>
    <xf numFmtId="1" fontId="21" fillId="0" borderId="15" xfId="0" applyNumberFormat="1" applyFont="1" applyBorder="1" applyAlignment="1" applyProtection="1">
      <alignment horizontal="center" vertical="center"/>
      <protection locked="0"/>
    </xf>
    <xf numFmtId="0" fontId="21" fillId="3" borderId="15" xfId="0" applyFont="1" applyFill="1" applyBorder="1" applyAlignment="1" applyProtection="1">
      <alignment horizontal="left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center" vertical="center"/>
      <protection locked="0"/>
    </xf>
    <xf numFmtId="0" fontId="9" fillId="0" borderId="22" xfId="2" applyFont="1" applyFill="1" applyBorder="1" applyAlignment="1" applyProtection="1">
      <alignment horizontal="center" vertical="center"/>
      <protection locked="0"/>
    </xf>
    <xf numFmtId="0" fontId="9" fillId="0" borderId="11" xfId="2" applyFont="1" applyFill="1" applyBorder="1" applyAlignment="1" applyProtection="1">
      <alignment horizontal="center" vertical="center"/>
      <protection locked="0"/>
    </xf>
    <xf numFmtId="0" fontId="9" fillId="0" borderId="36" xfId="2" applyFont="1" applyFill="1" applyBorder="1" applyAlignment="1">
      <alignment horizontal="center" vertical="center"/>
    </xf>
    <xf numFmtId="0" fontId="9" fillId="0" borderId="53" xfId="2" applyFont="1" applyFill="1" applyBorder="1" applyAlignment="1" applyProtection="1">
      <alignment horizontal="center" vertical="center"/>
      <protection locked="0"/>
    </xf>
    <xf numFmtId="1" fontId="9" fillId="0" borderId="43" xfId="2" applyNumberFormat="1" applyFont="1" applyFill="1" applyBorder="1" applyAlignment="1" applyProtection="1">
      <alignment horizontal="center" vertical="center"/>
      <protection locked="0"/>
    </xf>
    <xf numFmtId="0" fontId="9" fillId="0" borderId="43" xfId="2" applyFont="1" applyFill="1" applyBorder="1" applyAlignment="1" applyProtection="1">
      <alignment horizontal="center" vertical="center"/>
      <protection locked="0"/>
    </xf>
    <xf numFmtId="0" fontId="9" fillId="0" borderId="47" xfId="2" applyFont="1" applyFill="1" applyBorder="1" applyAlignment="1" applyProtection="1">
      <alignment horizontal="center" vertical="center"/>
      <protection locked="0"/>
    </xf>
    <xf numFmtId="1" fontId="22" fillId="0" borderId="13" xfId="0" applyNumberFormat="1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 applyProtection="1">
      <alignment horizontal="center" vertical="center"/>
      <protection locked="0"/>
    </xf>
    <xf numFmtId="1" fontId="21" fillId="0" borderId="14" xfId="0" applyNumberFormat="1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vertical="center" wrapText="1"/>
      <protection locked="0"/>
    </xf>
    <xf numFmtId="2" fontId="21" fillId="0" borderId="68" xfId="0" applyNumberFormat="1" applyFont="1" applyFill="1" applyBorder="1" applyAlignment="1" applyProtection="1">
      <alignment horizontal="center" vertical="center" wrapText="1"/>
      <protection locked="0"/>
    </xf>
    <xf numFmtId="2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2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center" vertical="center"/>
    </xf>
    <xf numFmtId="0" fontId="10" fillId="3" borderId="51" xfId="4" applyFont="1" applyFill="1" applyBorder="1" applyAlignment="1" applyProtection="1">
      <alignment horizontal="center" vertical="center" wrapText="1"/>
      <protection locked="0"/>
    </xf>
    <xf numFmtId="1" fontId="8" fillId="3" borderId="13" xfId="0" applyNumberFormat="1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9" fillId="5" borderId="20" xfId="0" applyNumberFormat="1" applyFont="1" applyFill="1" applyBorder="1" applyAlignment="1">
      <alignment horizontal="center" vertical="center"/>
    </xf>
    <xf numFmtId="1" fontId="9" fillId="5" borderId="33" xfId="0" applyNumberFormat="1" applyFont="1" applyFill="1" applyBorder="1" applyAlignment="1">
      <alignment horizontal="center" vertical="center"/>
    </xf>
    <xf numFmtId="1" fontId="9" fillId="5" borderId="34" xfId="0" applyNumberFormat="1" applyFont="1" applyFill="1" applyBorder="1" applyAlignment="1" applyProtection="1">
      <alignment horizontal="center" vertical="center"/>
      <protection locked="0"/>
    </xf>
    <xf numFmtId="0" fontId="21" fillId="5" borderId="13" xfId="0" applyFont="1" applyFill="1" applyBorder="1" applyAlignment="1" applyProtection="1">
      <alignment horizontal="center" vertical="center"/>
      <protection locked="0"/>
    </xf>
    <xf numFmtId="1" fontId="21" fillId="5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57" xfId="4" applyFont="1" applyFill="1" applyBorder="1" applyAlignment="1">
      <alignment horizontal="centerContinuous"/>
    </xf>
    <xf numFmtId="0" fontId="2" fillId="0" borderId="42" xfId="4" applyFont="1" applyFill="1" applyBorder="1" applyAlignment="1">
      <alignment horizontal="centerContinuous"/>
    </xf>
    <xf numFmtId="0" fontId="2" fillId="0" borderId="77" xfId="4" applyFont="1" applyFill="1" applyBorder="1" applyAlignment="1">
      <alignment horizontal="centerContinuous"/>
    </xf>
    <xf numFmtId="0" fontId="2" fillId="0" borderId="45" xfId="4" applyFont="1" applyFill="1" applyBorder="1" applyAlignment="1">
      <alignment horizontal="centerContinuous"/>
    </xf>
    <xf numFmtId="0" fontId="2" fillId="0" borderId="58" xfId="4" applyFont="1" applyFill="1" applyBorder="1" applyAlignment="1">
      <alignment horizontal="centerContinuous"/>
    </xf>
    <xf numFmtId="0" fontId="2" fillId="0" borderId="59" xfId="4" applyFont="1" applyFill="1" applyBorder="1" applyAlignment="1">
      <alignment horizontal="centerContinuous"/>
    </xf>
    <xf numFmtId="0" fontId="2" fillId="0" borderId="54" xfId="4" applyFont="1" applyFill="1" applyBorder="1" applyAlignment="1">
      <alignment horizontal="centerContinuous"/>
    </xf>
    <xf numFmtId="0" fontId="2" fillId="0" borderId="42" xfId="4" applyFont="1" applyFill="1" applyBorder="1" applyAlignment="1">
      <alignment horizontal="center"/>
    </xf>
    <xf numFmtId="0" fontId="2" fillId="0" borderId="45" xfId="4" applyFont="1" applyFill="1" applyBorder="1" applyAlignment="1">
      <alignment horizontal="center"/>
    </xf>
    <xf numFmtId="0" fontId="8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8" fillId="4" borderId="66" xfId="4" applyFont="1" applyFill="1" applyBorder="1" applyAlignment="1">
      <alignment horizontal="center" vertical="center"/>
    </xf>
    <xf numFmtId="0" fontId="8" fillId="4" borderId="9" xfId="4" applyFont="1" applyFill="1" applyBorder="1" applyAlignment="1">
      <alignment horizontal="center" vertical="center"/>
    </xf>
    <xf numFmtId="0" fontId="8" fillId="4" borderId="10" xfId="4" applyFont="1" applyFill="1" applyBorder="1" applyAlignment="1">
      <alignment horizontal="center" vertical="center"/>
    </xf>
    <xf numFmtId="0" fontId="8" fillId="4" borderId="69" xfId="4" applyFont="1" applyFill="1" applyBorder="1" applyAlignment="1">
      <alignment horizontal="center" vertical="center"/>
    </xf>
    <xf numFmtId="0" fontId="8" fillId="4" borderId="7" xfId="4" applyFont="1" applyFill="1" applyBorder="1" applyAlignment="1">
      <alignment horizontal="center" vertical="center"/>
    </xf>
    <xf numFmtId="0" fontId="8" fillId="4" borderId="22" xfId="4" applyFont="1" applyFill="1" applyBorder="1" applyAlignment="1">
      <alignment horizontal="center" vertical="center"/>
    </xf>
    <xf numFmtId="0" fontId="8" fillId="4" borderId="23" xfId="4" applyFont="1" applyFill="1" applyBorder="1" applyAlignment="1">
      <alignment horizontal="center" vertical="center"/>
    </xf>
    <xf numFmtId="0" fontId="8" fillId="4" borderId="63" xfId="4" applyFont="1" applyFill="1" applyBorder="1" applyAlignment="1">
      <alignment horizontal="center" vertical="center"/>
    </xf>
    <xf numFmtId="0" fontId="8" fillId="4" borderId="18" xfId="4" applyFont="1" applyFill="1" applyBorder="1" applyAlignment="1">
      <alignment horizontal="center" vertical="center"/>
    </xf>
    <xf numFmtId="0" fontId="8" fillId="4" borderId="26" xfId="4" applyFont="1" applyFill="1" applyBorder="1" applyAlignment="1">
      <alignment horizontal="center" vertical="center"/>
    </xf>
    <xf numFmtId="0" fontId="8" fillId="4" borderId="64" xfId="4" applyFont="1" applyFill="1" applyBorder="1" applyAlignment="1">
      <alignment horizontal="center" vertical="center"/>
    </xf>
    <xf numFmtId="0" fontId="8" fillId="4" borderId="43" xfId="4" applyFont="1" applyFill="1" applyBorder="1" applyAlignment="1">
      <alignment horizontal="center" vertical="center"/>
    </xf>
    <xf numFmtId="0" fontId="8" fillId="4" borderId="24" xfId="4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Continuous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Continuous"/>
    </xf>
    <xf numFmtId="0" fontId="8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Continuous"/>
    </xf>
    <xf numFmtId="0" fontId="8" fillId="0" borderId="53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vertical="center" textRotation="90" wrapText="1"/>
    </xf>
    <xf numFmtId="0" fontId="2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/>
    <xf numFmtId="0" fontId="2" fillId="0" borderId="53" xfId="0" applyFont="1" applyFill="1" applyBorder="1" applyAlignment="1">
      <alignment horizontal="center" vertical="center"/>
    </xf>
    <xf numFmtId="0" fontId="2" fillId="0" borderId="43" xfId="0" applyFont="1" applyFill="1" applyBorder="1" applyAlignment="1"/>
    <xf numFmtId="1" fontId="21" fillId="0" borderId="3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9" fontId="8" fillId="0" borderId="13" xfId="1" applyNumberFormat="1" applyFont="1" applyFill="1" applyBorder="1" applyAlignment="1">
      <alignment vertical="center"/>
    </xf>
    <xf numFmtId="1" fontId="8" fillId="0" borderId="13" xfId="1" applyNumberFormat="1" applyFont="1" applyFill="1" applyBorder="1" applyAlignment="1">
      <alignment vertical="center"/>
    </xf>
    <xf numFmtId="0" fontId="9" fillId="5" borderId="15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/>
    </xf>
    <xf numFmtId="0" fontId="3" fillId="2" borderId="2" xfId="7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53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vertical="center"/>
    </xf>
    <xf numFmtId="0" fontId="11" fillId="0" borderId="81" xfId="0" applyFont="1" applyFill="1" applyBorder="1" applyAlignment="1">
      <alignment vertical="center"/>
    </xf>
    <xf numFmtId="0" fontId="11" fillId="0" borderId="46" xfId="0" applyFont="1" applyFill="1" applyBorder="1" applyAlignment="1">
      <alignment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69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textRotation="90" wrapText="1"/>
    </xf>
    <xf numFmtId="0" fontId="12" fillId="0" borderId="31" xfId="0" applyFont="1" applyFill="1" applyBorder="1" applyAlignment="1">
      <alignment horizontal="center" vertical="center" textRotation="90" wrapText="1"/>
    </xf>
    <xf numFmtId="0" fontId="12" fillId="0" borderId="31" xfId="0" applyFont="1" applyFill="1" applyBorder="1" applyAlignment="1">
      <alignment horizontal="center" vertical="center" textRotation="90"/>
    </xf>
    <xf numFmtId="0" fontId="12" fillId="0" borderId="32" xfId="0" applyFont="1" applyFill="1" applyBorder="1" applyAlignment="1">
      <alignment horizontal="center" vertical="center" textRotation="90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/>
    <xf numFmtId="0" fontId="12" fillId="0" borderId="7" xfId="0" applyFont="1" applyFill="1" applyBorder="1" applyAlignment="1">
      <alignment horizontal="center" vertical="center" textRotation="90"/>
    </xf>
    <xf numFmtId="0" fontId="12" fillId="0" borderId="10" xfId="0" applyFont="1" applyFill="1" applyBorder="1" applyAlignment="1">
      <alignment horizontal="center" vertical="center" textRotation="90"/>
    </xf>
    <xf numFmtId="0" fontId="12" fillId="0" borderId="69" xfId="0" applyFont="1" applyFill="1" applyBorder="1" applyAlignment="1">
      <alignment horizontal="center" vertical="center" textRotation="90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2" borderId="27" xfId="7" applyFont="1" applyFill="1" applyBorder="1" applyAlignment="1">
      <alignment horizontal="center" vertical="center" wrapText="1"/>
    </xf>
    <xf numFmtId="0" fontId="5" fillId="2" borderId="56" xfId="7" applyFont="1" applyFill="1" applyBorder="1" applyAlignment="1">
      <alignment horizontal="center" vertical="center" wrapText="1"/>
    </xf>
    <xf numFmtId="0" fontId="6" fillId="2" borderId="56" xfId="7" applyFont="1" applyFill="1" applyBorder="1" applyAlignment="1">
      <alignment horizontal="center" vertical="center" wrapText="1"/>
    </xf>
    <xf numFmtId="0" fontId="6" fillId="2" borderId="61" xfId="7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9" fillId="0" borderId="40" xfId="0" applyFont="1" applyFill="1" applyBorder="1" applyAlignment="1">
      <alignment vertical="center" wrapText="1"/>
    </xf>
    <xf numFmtId="165" fontId="2" fillId="0" borderId="30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/>
    <xf numFmtId="0" fontId="19" fillId="0" borderId="3" xfId="0" applyFont="1" applyFill="1" applyBorder="1" applyAlignment="1"/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90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5" fillId="3" borderId="83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18" xfId="0" applyFont="1" applyFill="1" applyBorder="1" applyAlignment="1">
      <alignment horizontal="center" vertical="center" textRotation="90" wrapText="1"/>
    </xf>
    <xf numFmtId="0" fontId="3" fillId="0" borderId="19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/>
    </xf>
    <xf numFmtId="0" fontId="8" fillId="0" borderId="2" xfId="4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8" fillId="0" borderId="1" xfId="4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2" xfId="0" applyFont="1" applyFill="1" applyBorder="1" applyAlignment="1"/>
    <xf numFmtId="0" fontId="23" fillId="0" borderId="3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27" xfId="4" applyFont="1" applyFill="1" applyBorder="1" applyAlignment="1">
      <alignment horizontal="center" vertical="center" wrapText="1"/>
    </xf>
    <xf numFmtId="0" fontId="2" fillId="0" borderId="56" xfId="4" applyFont="1" applyFill="1" applyBorder="1" applyAlignment="1">
      <alignment horizontal="center" vertical="center" wrapText="1"/>
    </xf>
    <xf numFmtId="0" fontId="24" fillId="0" borderId="56" xfId="4" applyFont="1" applyFill="1" applyBorder="1" applyAlignment="1">
      <alignment horizontal="center" vertical="center" wrapText="1"/>
    </xf>
    <xf numFmtId="0" fontId="24" fillId="0" borderId="61" xfId="4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67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</cellXfs>
  <cellStyles count="8">
    <cellStyle name="Відсотковий" xfId="1" builtinId="5"/>
    <cellStyle name="Відсотковий 2" xfId="3"/>
    <cellStyle name="Звичайний" xfId="0" builtinId="0"/>
    <cellStyle name="Звичайний 2" xfId="2"/>
    <cellStyle name="Обычный 2" xfId="5"/>
    <cellStyle name="Обычный 2 2" xfId="7"/>
    <cellStyle name="Обычный 2 3" xfId="4"/>
    <cellStyle name="Обычный 3" xfId="6"/>
  </cellStyles>
  <dxfs count="0"/>
  <tableStyles count="0" defaultTableStyle="TableStyleMedium2" defaultPivotStyle="PivotStyleLight16"/>
  <colors>
    <mruColors>
      <color rgb="FF28F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view="pageBreakPreview" zoomScaleNormal="100" zoomScaleSheetLayoutView="100" workbookViewId="0">
      <selection activeCell="F20" sqref="F20"/>
    </sheetView>
  </sheetViews>
  <sheetFormatPr defaultColWidth="9.109375" defaultRowHeight="18" x14ac:dyDescent="0.35"/>
  <cols>
    <col min="1" max="1" width="8.5546875" style="10" customWidth="1"/>
    <col min="2" max="53" width="5" style="10" customWidth="1"/>
    <col min="54" max="54" width="5.109375" style="10" customWidth="1"/>
    <col min="55" max="55" width="5.77734375" style="10" customWidth="1"/>
    <col min="56" max="16384" width="9.109375" style="10"/>
  </cols>
  <sheetData>
    <row r="1" spans="1:53" s="69" customFormat="1" ht="21.75" customHeight="1" x14ac:dyDescent="0.35">
      <c r="A1" s="67"/>
      <c r="B1" s="68"/>
      <c r="C1" s="68"/>
      <c r="D1" s="68"/>
      <c r="E1" s="68"/>
      <c r="F1" s="68"/>
      <c r="G1" s="68"/>
      <c r="H1" s="68"/>
      <c r="I1" s="467" t="s">
        <v>254</v>
      </c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53" s="69" customFormat="1" ht="21.75" customHeight="1" x14ac:dyDescent="0.35">
      <c r="A2" s="67"/>
      <c r="B2" s="68"/>
      <c r="C2" s="68"/>
      <c r="D2" s="68"/>
      <c r="E2" s="68"/>
      <c r="F2" s="68"/>
      <c r="G2" s="68"/>
      <c r="H2" s="68"/>
      <c r="I2" s="482" t="s">
        <v>255</v>
      </c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68"/>
      <c r="AS2" s="68"/>
      <c r="AT2" s="68"/>
      <c r="AU2" s="68"/>
      <c r="AV2" s="68"/>
      <c r="AW2" s="68"/>
      <c r="AX2" s="68"/>
      <c r="AY2" s="68"/>
      <c r="AZ2" s="68"/>
      <c r="BA2" s="68"/>
    </row>
    <row r="3" spans="1:53" s="71" customFormat="1" ht="21.75" customHeight="1" x14ac:dyDescent="0.3">
      <c r="A3" s="70" t="s">
        <v>163</v>
      </c>
      <c r="B3" s="68"/>
      <c r="C3" s="68"/>
      <c r="D3" s="68"/>
      <c r="E3" s="68"/>
      <c r="F3" s="68"/>
      <c r="G3" s="68"/>
      <c r="H3" s="68"/>
      <c r="I3" s="482" t="s">
        <v>203</v>
      </c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3" t="s">
        <v>164</v>
      </c>
      <c r="AS3" s="483"/>
      <c r="AT3" s="483"/>
      <c r="AU3" s="483"/>
      <c r="AV3" s="483"/>
      <c r="AW3" s="483"/>
      <c r="AX3" s="483"/>
      <c r="AY3" s="483"/>
      <c r="AZ3" s="483"/>
      <c r="BA3" s="483"/>
    </row>
    <row r="4" spans="1:53" s="71" customFormat="1" ht="21.75" customHeight="1" x14ac:dyDescent="0.3">
      <c r="A4" s="72" t="s">
        <v>115</v>
      </c>
      <c r="B4" s="72"/>
      <c r="C4" s="72"/>
      <c r="D4" s="72"/>
      <c r="E4" s="72"/>
      <c r="F4" s="72"/>
      <c r="G4" s="72"/>
      <c r="H4" s="72"/>
      <c r="I4" s="72"/>
      <c r="J4" s="484" t="s">
        <v>204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72"/>
      <c r="AQ4" s="72"/>
      <c r="AR4" s="485" t="s">
        <v>165</v>
      </c>
      <c r="AS4" s="485"/>
      <c r="AT4" s="485"/>
      <c r="AU4" s="485"/>
      <c r="AV4" s="485"/>
      <c r="AW4" s="485"/>
      <c r="AX4" s="485"/>
      <c r="AY4" s="485"/>
      <c r="AZ4" s="485"/>
      <c r="BA4" s="485"/>
    </row>
    <row r="5" spans="1:53" s="71" customFormat="1" ht="21.75" customHeight="1" x14ac:dyDescent="0.3">
      <c r="A5" s="72" t="s">
        <v>116</v>
      </c>
      <c r="B5" s="72"/>
      <c r="C5" s="72"/>
      <c r="D5" s="72"/>
      <c r="E5" s="72"/>
      <c r="F5" s="72"/>
      <c r="G5" s="72"/>
      <c r="H5" s="72"/>
      <c r="I5" s="72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72"/>
      <c r="AQ5" s="72"/>
      <c r="AR5" s="72" t="s">
        <v>166</v>
      </c>
      <c r="AS5" s="72"/>
      <c r="AT5" s="72"/>
      <c r="AU5" s="72"/>
      <c r="AV5" s="72"/>
      <c r="AW5" s="72"/>
      <c r="AX5" s="72"/>
      <c r="AY5" s="72"/>
      <c r="AZ5" s="72"/>
      <c r="BA5" s="72"/>
    </row>
    <row r="6" spans="1:53" s="71" customFormat="1" ht="21.75" customHeight="1" x14ac:dyDescent="0.3">
      <c r="A6" s="72" t="s">
        <v>118</v>
      </c>
      <c r="B6" s="72"/>
      <c r="C6" s="72"/>
      <c r="D6" s="72"/>
      <c r="E6" s="72"/>
      <c r="F6" s="72"/>
      <c r="G6" s="72"/>
      <c r="H6" s="72"/>
      <c r="I6" s="72"/>
      <c r="J6" s="73"/>
      <c r="K6" s="73"/>
      <c r="L6" s="73"/>
      <c r="M6" s="73"/>
      <c r="N6" s="73"/>
      <c r="O6" s="73"/>
      <c r="P6" s="73"/>
      <c r="Q6" s="72"/>
      <c r="R6" s="73"/>
      <c r="S6" s="486" t="s">
        <v>117</v>
      </c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6"/>
      <c r="AG6" s="73"/>
      <c r="AH6" s="73"/>
      <c r="AI6" s="73"/>
      <c r="AJ6" s="73"/>
      <c r="AK6" s="73"/>
      <c r="AL6" s="73"/>
      <c r="AM6" s="73"/>
      <c r="AN6" s="73"/>
      <c r="AO6" s="73"/>
      <c r="AP6" s="72"/>
      <c r="AQ6" s="72"/>
      <c r="AR6" s="485" t="s">
        <v>118</v>
      </c>
      <c r="AS6" s="485"/>
      <c r="AT6" s="485"/>
      <c r="AU6" s="485"/>
      <c r="AV6" s="485"/>
      <c r="AW6" s="485"/>
      <c r="AX6" s="485"/>
      <c r="AY6" s="485"/>
      <c r="AZ6" s="485"/>
      <c r="BA6" s="485"/>
    </row>
    <row r="7" spans="1:53" s="71" customFormat="1" ht="21.75" customHeight="1" x14ac:dyDescent="0.3">
      <c r="A7" s="72" t="s">
        <v>167</v>
      </c>
      <c r="B7" s="72"/>
      <c r="C7" s="72"/>
      <c r="D7" s="72"/>
      <c r="E7" s="72"/>
      <c r="F7" s="72"/>
      <c r="G7" s="72"/>
      <c r="H7" s="72"/>
      <c r="I7" s="74"/>
      <c r="J7" s="73"/>
      <c r="K7" s="73"/>
      <c r="L7" s="73"/>
      <c r="M7" s="73"/>
      <c r="N7" s="73"/>
      <c r="O7" s="73"/>
      <c r="P7" s="73"/>
      <c r="Q7" s="487" t="s">
        <v>168</v>
      </c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73"/>
      <c r="AK7" s="73"/>
      <c r="AL7" s="73"/>
      <c r="AM7" s="73"/>
      <c r="AN7" s="72"/>
      <c r="AO7" s="72"/>
      <c r="AP7" s="72"/>
      <c r="AQ7" s="72"/>
      <c r="AR7" s="485" t="s">
        <v>251</v>
      </c>
      <c r="AS7" s="485"/>
      <c r="AT7" s="485"/>
      <c r="AU7" s="485"/>
      <c r="AV7" s="485"/>
      <c r="AW7" s="485"/>
      <c r="AX7" s="485"/>
      <c r="AY7" s="485"/>
      <c r="AZ7" s="485"/>
      <c r="BA7" s="72"/>
    </row>
    <row r="8" spans="1:53" s="71" customFormat="1" ht="21.75" customHeight="1" x14ac:dyDescent="0.3">
      <c r="A8" s="72" t="s">
        <v>253</v>
      </c>
      <c r="B8" s="72"/>
      <c r="C8" s="72"/>
      <c r="D8" s="72"/>
      <c r="E8" s="72"/>
      <c r="F8" s="72"/>
      <c r="G8" s="72"/>
      <c r="H8" s="72"/>
      <c r="I8" s="77"/>
      <c r="J8" s="77"/>
      <c r="K8" s="77"/>
      <c r="L8" s="77"/>
      <c r="M8" s="77"/>
      <c r="N8" s="77"/>
      <c r="O8" s="77"/>
      <c r="P8" s="77"/>
      <c r="Q8" s="486" t="s">
        <v>169</v>
      </c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77"/>
      <c r="AK8" s="77"/>
      <c r="AL8" s="77"/>
      <c r="AM8" s="77"/>
      <c r="AN8" s="77"/>
      <c r="AO8" s="77"/>
      <c r="AP8" s="77"/>
      <c r="AQ8" s="72"/>
      <c r="AR8" s="485" t="s">
        <v>252</v>
      </c>
      <c r="AS8" s="485"/>
      <c r="AT8" s="485"/>
      <c r="AU8" s="485"/>
      <c r="AV8" s="485"/>
      <c r="AW8" s="485"/>
      <c r="AX8" s="485"/>
      <c r="AY8" s="485"/>
      <c r="AZ8" s="485"/>
      <c r="BA8" s="72"/>
    </row>
    <row r="9" spans="1:53" s="69" customFormat="1" x14ac:dyDescent="0.35">
      <c r="A9" s="78"/>
      <c r="B9" s="78"/>
      <c r="C9" s="78"/>
      <c r="D9" s="78"/>
      <c r="E9" s="78"/>
      <c r="F9" s="78"/>
      <c r="G9" s="78"/>
      <c r="H9" s="78"/>
      <c r="I9" s="79"/>
      <c r="J9" s="10"/>
      <c r="K9" s="9"/>
      <c r="L9" s="9"/>
      <c r="M9" s="9"/>
      <c r="N9" s="9"/>
      <c r="O9" s="9"/>
      <c r="P9" s="9"/>
      <c r="Q9" s="9"/>
      <c r="R9" s="9"/>
      <c r="S9" s="489" t="s">
        <v>170</v>
      </c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9"/>
      <c r="AH9" s="9"/>
      <c r="AI9" s="9"/>
      <c r="AJ9" s="9"/>
      <c r="AK9" s="9"/>
      <c r="AL9" s="9"/>
      <c r="AM9" s="9"/>
      <c r="AN9" s="10"/>
      <c r="AO9" s="10"/>
      <c r="AP9" s="10"/>
      <c r="AQ9" s="10"/>
      <c r="AR9" s="10"/>
      <c r="AX9" s="78"/>
      <c r="AY9" s="78"/>
      <c r="AZ9" s="78"/>
      <c r="BA9" s="78"/>
    </row>
    <row r="10" spans="1:53" s="69" customFormat="1" x14ac:dyDescent="0.35">
      <c r="A10" s="80"/>
      <c r="B10" s="80"/>
      <c r="C10" s="80"/>
      <c r="D10" s="80"/>
      <c r="E10" s="80"/>
      <c r="F10" s="80"/>
      <c r="G10" s="80"/>
      <c r="H10" s="80"/>
      <c r="I10" s="79"/>
      <c r="J10" s="10"/>
      <c r="K10" s="9"/>
      <c r="L10" s="9"/>
      <c r="M10" s="9"/>
      <c r="N10" s="9"/>
      <c r="O10" s="9"/>
      <c r="P10" s="9"/>
      <c r="Q10" s="9"/>
      <c r="R10" s="490" t="s">
        <v>171</v>
      </c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1"/>
      <c r="AF10" s="491"/>
      <c r="AG10" s="491"/>
      <c r="AH10" s="491"/>
      <c r="AI10" s="491"/>
      <c r="AJ10" s="9"/>
      <c r="AK10" s="9"/>
      <c r="AL10" s="9"/>
      <c r="AM10" s="9"/>
      <c r="AN10" s="10"/>
      <c r="AO10" s="10"/>
      <c r="AP10" s="10"/>
      <c r="AQ10" s="10"/>
      <c r="AX10" s="81"/>
      <c r="AY10" s="81"/>
      <c r="AZ10" s="81"/>
      <c r="BA10" s="81"/>
    </row>
    <row r="11" spans="1:53" s="69" customFormat="1" x14ac:dyDescent="0.35">
      <c r="A11" s="10"/>
      <c r="B11" s="10"/>
      <c r="C11" s="10"/>
      <c r="D11" s="10"/>
      <c r="E11" s="10"/>
      <c r="F11" s="10"/>
      <c r="G11" s="10"/>
      <c r="H11" s="10"/>
      <c r="I11" s="79"/>
      <c r="J11" s="10"/>
      <c r="K11" s="9"/>
      <c r="L11" s="9"/>
      <c r="M11" s="9"/>
      <c r="N11" s="427" t="s">
        <v>202</v>
      </c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27"/>
      <c r="AK11" s="427"/>
      <c r="AL11" s="427"/>
      <c r="AM11" s="42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69" customFormat="1" x14ac:dyDescent="0.35">
      <c r="A12" s="10"/>
      <c r="B12" s="10"/>
      <c r="C12" s="10"/>
      <c r="D12" s="10"/>
      <c r="E12" s="10"/>
      <c r="F12" s="10"/>
      <c r="G12" s="10"/>
      <c r="H12" s="10"/>
      <c r="I12" s="79"/>
      <c r="J12" s="10"/>
      <c r="K12" s="9"/>
      <c r="L12" s="9"/>
      <c r="M12" s="9"/>
      <c r="N12" s="427" t="s">
        <v>201</v>
      </c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69" customFormat="1" x14ac:dyDescent="0.35">
      <c r="A13" s="10"/>
      <c r="B13" s="10"/>
      <c r="C13" s="10"/>
      <c r="D13" s="10"/>
      <c r="E13" s="10"/>
      <c r="F13" s="10"/>
      <c r="G13" s="10"/>
      <c r="H13" s="10"/>
      <c r="I13" s="79"/>
      <c r="J13" s="10"/>
      <c r="K13" s="9"/>
      <c r="L13" s="9"/>
      <c r="M13" s="9"/>
      <c r="N13" s="82"/>
      <c r="O13" s="82"/>
      <c r="P13" s="82"/>
      <c r="Q13" s="82"/>
      <c r="R13" s="82"/>
      <c r="S13" s="82"/>
      <c r="T13" s="82"/>
      <c r="U13" s="82"/>
      <c r="V13" s="427" t="s">
        <v>209</v>
      </c>
      <c r="W13" s="427"/>
      <c r="X13" s="427"/>
      <c r="Y13" s="427"/>
      <c r="Z13" s="427"/>
      <c r="AA13" s="427"/>
      <c r="AB13" s="427"/>
      <c r="AC13" s="427"/>
      <c r="AD13" s="427"/>
      <c r="AE13" s="427"/>
      <c r="AF13" s="82"/>
      <c r="AG13" s="82"/>
      <c r="AH13" s="82"/>
      <c r="AI13" s="82"/>
      <c r="AJ13" s="82"/>
      <c r="AK13" s="82"/>
      <c r="AL13" s="82"/>
      <c r="AM13" s="8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69" customFormat="1" x14ac:dyDescent="0.35">
      <c r="A14" s="10"/>
      <c r="B14" s="10"/>
      <c r="C14" s="10"/>
      <c r="D14" s="10"/>
      <c r="E14" s="10"/>
      <c r="F14" s="10"/>
      <c r="G14" s="10"/>
      <c r="H14" s="10"/>
      <c r="I14" s="79"/>
      <c r="J14" s="10"/>
      <c r="K14" s="9"/>
      <c r="L14" s="9"/>
      <c r="M14" s="9"/>
      <c r="N14" s="9"/>
      <c r="O14" s="9"/>
      <c r="P14" s="9"/>
      <c r="Q14" s="9"/>
      <c r="R14" s="9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9"/>
      <c r="AH14" s="9"/>
      <c r="AI14" s="9"/>
      <c r="AJ14" s="9"/>
      <c r="AK14" s="9"/>
      <c r="AL14" s="9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s="69" customFormat="1" ht="18" customHeight="1" x14ac:dyDescent="0.35">
      <c r="A15" s="10"/>
      <c r="B15" s="10"/>
      <c r="C15" s="10"/>
      <c r="D15" s="10"/>
      <c r="E15" s="10"/>
      <c r="F15" s="10"/>
      <c r="G15" s="10"/>
      <c r="H15" s="10"/>
      <c r="I15" s="79"/>
      <c r="J15" s="10"/>
      <c r="K15" s="84" t="s">
        <v>172</v>
      </c>
      <c r="L15" s="84"/>
      <c r="M15" s="84"/>
      <c r="N15" s="84"/>
      <c r="O15" s="9"/>
      <c r="P15" s="9"/>
      <c r="Q15" s="9"/>
      <c r="R15" s="426" t="s">
        <v>197</v>
      </c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69" customFormat="1" x14ac:dyDescent="0.35">
      <c r="A16" s="10"/>
      <c r="B16" s="10"/>
      <c r="C16" s="10"/>
      <c r="D16" s="10"/>
      <c r="E16" s="10"/>
      <c r="F16" s="10"/>
      <c r="G16" s="10"/>
      <c r="H16" s="10"/>
      <c r="I16" s="79"/>
      <c r="J16" s="10"/>
      <c r="K16" s="9"/>
      <c r="L16" s="9"/>
      <c r="M16" s="9"/>
      <c r="N16" s="9"/>
      <c r="O16" s="9"/>
      <c r="P16" s="9"/>
      <c r="Q16" s="9"/>
      <c r="R16" s="9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9"/>
      <c r="AH16" s="9"/>
      <c r="AI16" s="9"/>
      <c r="AJ16" s="9"/>
      <c r="AK16" s="9"/>
      <c r="AL16" s="9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4" s="69" customFormat="1" x14ac:dyDescent="0.35">
      <c r="A17" s="10"/>
      <c r="B17" s="10"/>
      <c r="C17" s="10"/>
      <c r="D17" s="10"/>
      <c r="E17" s="10"/>
      <c r="F17" s="10"/>
      <c r="G17" s="10"/>
      <c r="H17" s="10"/>
      <c r="I17" s="79"/>
      <c r="J17" s="10"/>
      <c r="K17" s="84" t="s">
        <v>173</v>
      </c>
      <c r="L17" s="84"/>
      <c r="M17" s="84"/>
      <c r="N17" s="84"/>
      <c r="O17" s="9"/>
      <c r="P17" s="9"/>
      <c r="Q17" s="9"/>
      <c r="R17" s="9"/>
      <c r="S17" s="83"/>
      <c r="T17" s="507" t="s">
        <v>192</v>
      </c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  <c r="AI17" s="507"/>
      <c r="AJ17" s="9"/>
      <c r="AK17" s="9"/>
      <c r="AL17" s="9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4" s="69" customFormat="1" x14ac:dyDescent="0.35">
      <c r="A18" s="10"/>
      <c r="B18" s="10"/>
      <c r="C18" s="10"/>
      <c r="D18" s="10"/>
      <c r="E18" s="10"/>
      <c r="F18" s="10"/>
      <c r="G18" s="10"/>
      <c r="H18" s="10"/>
      <c r="I18" s="79"/>
      <c r="J18" s="10"/>
      <c r="K18" s="9"/>
      <c r="L18" s="9"/>
      <c r="M18" s="9"/>
      <c r="N18" s="9"/>
      <c r="O18" s="9"/>
      <c r="P18" s="9"/>
      <c r="Q18" s="9"/>
      <c r="R18" s="9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9"/>
      <c r="AH18" s="9"/>
      <c r="AI18" s="9"/>
      <c r="AJ18" s="9"/>
      <c r="AK18" s="9"/>
      <c r="AL18" s="9"/>
      <c r="AM18" s="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4" s="69" customFormat="1" x14ac:dyDescent="0.35">
      <c r="A19" s="10"/>
      <c r="B19" s="10"/>
      <c r="C19" s="10"/>
      <c r="D19" s="10"/>
      <c r="E19" s="10"/>
      <c r="F19" s="10"/>
      <c r="G19" s="10"/>
      <c r="H19" s="10"/>
      <c r="I19" s="79"/>
      <c r="J19" s="10"/>
      <c r="K19" s="84" t="s">
        <v>174</v>
      </c>
      <c r="L19" s="84"/>
      <c r="M19" s="84"/>
      <c r="N19" s="84"/>
      <c r="O19" s="9"/>
      <c r="P19" s="9"/>
      <c r="Q19" s="9"/>
      <c r="R19" s="9"/>
      <c r="S19" s="83"/>
      <c r="T19" s="507" t="s">
        <v>175</v>
      </c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  <c r="AE19" s="507"/>
      <c r="AF19" s="507"/>
      <c r="AG19" s="507"/>
      <c r="AH19" s="507"/>
      <c r="AI19" s="507"/>
      <c r="AJ19" s="9"/>
      <c r="AK19" s="9"/>
      <c r="AL19" s="9"/>
      <c r="AM19" s="9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4" s="69" customFormat="1" x14ac:dyDescent="0.35">
      <c r="A20" s="10"/>
      <c r="B20" s="10"/>
      <c r="C20" s="10"/>
      <c r="D20" s="10"/>
      <c r="E20" s="10"/>
      <c r="F20" s="10"/>
      <c r="G20" s="10"/>
      <c r="H20" s="10"/>
      <c r="I20" s="79"/>
      <c r="J20" s="10"/>
      <c r="K20" s="9"/>
      <c r="L20" s="9"/>
      <c r="M20" s="9"/>
      <c r="N20" s="9"/>
      <c r="O20" s="9"/>
      <c r="P20" s="9"/>
      <c r="Q20" s="9"/>
      <c r="R20" s="9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9"/>
      <c r="AH20" s="9"/>
      <c r="AI20" s="9"/>
      <c r="AJ20" s="9"/>
      <c r="AK20" s="9"/>
      <c r="AL20" s="9"/>
      <c r="AM20" s="9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4" s="69" customForma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1"/>
      <c r="K21" s="508" t="s">
        <v>222</v>
      </c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10"/>
      <c r="AB21" s="508" t="s">
        <v>176</v>
      </c>
      <c r="AC21" s="508"/>
      <c r="AD21" s="508"/>
      <c r="AE21" s="508"/>
      <c r="AF21" s="508"/>
      <c r="AG21" s="508"/>
      <c r="AH21" s="508"/>
      <c r="AI21" s="508"/>
      <c r="AJ21" s="508"/>
      <c r="AK21" s="508"/>
      <c r="AL21" s="508"/>
      <c r="AM21" s="508"/>
      <c r="AN21" s="508"/>
      <c r="AO21" s="508"/>
      <c r="AP21" s="10"/>
      <c r="AQ21" s="10" t="s">
        <v>223</v>
      </c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4" s="69" customFormat="1" ht="29.25" customHeight="1" thickBot="1" x14ac:dyDescent="0.4">
      <c r="A22" s="499" t="s">
        <v>195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  <c r="R22" s="499"/>
      <c r="S22" s="499"/>
      <c r="T22" s="499"/>
      <c r="U22" s="499"/>
      <c r="V22" s="499"/>
      <c r="W22" s="499"/>
      <c r="X22" s="499"/>
      <c r="Y22" s="499"/>
      <c r="Z22" s="499"/>
      <c r="AA22" s="499"/>
      <c r="AB22" s="499"/>
      <c r="AC22" s="499"/>
      <c r="AD22" s="499"/>
      <c r="AE22" s="499"/>
      <c r="AF22" s="499"/>
      <c r="AG22" s="499"/>
      <c r="AH22" s="499"/>
      <c r="AI22" s="499"/>
      <c r="AJ22" s="499"/>
      <c r="AK22" s="499"/>
      <c r="AL22" s="499"/>
      <c r="AM22" s="499"/>
      <c r="AN22" s="499"/>
      <c r="AO22" s="499"/>
      <c r="AP22" s="499"/>
      <c r="AQ22" s="499"/>
      <c r="AR22" s="499"/>
      <c r="AS22" s="499"/>
      <c r="AT22" s="499"/>
      <c r="AU22" s="499"/>
      <c r="AV22" s="499"/>
      <c r="AW22" s="499"/>
      <c r="AX22" s="499"/>
      <c r="AY22" s="499"/>
      <c r="AZ22" s="499"/>
      <c r="BA22" s="499"/>
      <c r="BB22" s="87"/>
    </row>
    <row r="23" spans="1:54" s="71" customFormat="1" ht="22.95" customHeight="1" thickBot="1" x14ac:dyDescent="0.35">
      <c r="A23" s="500" t="s">
        <v>119</v>
      </c>
      <c r="B23" s="479" t="s">
        <v>120</v>
      </c>
      <c r="C23" s="480"/>
      <c r="D23" s="480"/>
      <c r="E23" s="480"/>
      <c r="F23" s="480"/>
      <c r="G23" s="479" t="s">
        <v>121</v>
      </c>
      <c r="H23" s="429"/>
      <c r="I23" s="429"/>
      <c r="J23" s="430"/>
      <c r="K23" s="479" t="s">
        <v>122</v>
      </c>
      <c r="L23" s="504"/>
      <c r="M23" s="504"/>
      <c r="N23" s="504"/>
      <c r="O23" s="479" t="s">
        <v>123</v>
      </c>
      <c r="P23" s="480"/>
      <c r="Q23" s="480"/>
      <c r="R23" s="480"/>
      <c r="S23" s="481"/>
      <c r="T23" s="428" t="s">
        <v>124</v>
      </c>
      <c r="U23" s="429"/>
      <c r="V23" s="429"/>
      <c r="W23" s="430"/>
      <c r="X23" s="479" t="s">
        <v>125</v>
      </c>
      <c r="Y23" s="504"/>
      <c r="Z23" s="504"/>
      <c r="AA23" s="505"/>
      <c r="AB23" s="479" t="s">
        <v>126</v>
      </c>
      <c r="AC23" s="480"/>
      <c r="AD23" s="480"/>
      <c r="AE23" s="480"/>
      <c r="AF23" s="480"/>
      <c r="AG23" s="479" t="s">
        <v>127</v>
      </c>
      <c r="AH23" s="429"/>
      <c r="AI23" s="429"/>
      <c r="AJ23" s="430"/>
      <c r="AK23" s="479" t="s">
        <v>128</v>
      </c>
      <c r="AL23" s="504"/>
      <c r="AM23" s="504"/>
      <c r="AN23" s="504"/>
      <c r="AO23" s="479" t="s">
        <v>129</v>
      </c>
      <c r="AP23" s="480"/>
      <c r="AQ23" s="480"/>
      <c r="AR23" s="480"/>
      <c r="AS23" s="481"/>
      <c r="AT23" s="428" t="s">
        <v>130</v>
      </c>
      <c r="AU23" s="429"/>
      <c r="AV23" s="429"/>
      <c r="AW23" s="430"/>
      <c r="AX23" s="479" t="s">
        <v>131</v>
      </c>
      <c r="AY23" s="504"/>
      <c r="AZ23" s="504"/>
      <c r="BA23" s="505"/>
      <c r="BB23" s="88"/>
    </row>
    <row r="24" spans="1:54" ht="18.600000000000001" customHeight="1" thickBot="1" x14ac:dyDescent="0.4">
      <c r="A24" s="501"/>
      <c r="B24" s="103">
        <v>1</v>
      </c>
      <c r="C24" s="104">
        <v>2</v>
      </c>
      <c r="D24" s="104">
        <v>3</v>
      </c>
      <c r="E24" s="104">
        <v>4</v>
      </c>
      <c r="F24" s="105">
        <v>5</v>
      </c>
      <c r="G24" s="103">
        <v>6</v>
      </c>
      <c r="H24" s="104">
        <v>7</v>
      </c>
      <c r="I24" s="104">
        <v>8</v>
      </c>
      <c r="J24" s="106">
        <v>9</v>
      </c>
      <c r="K24" s="103">
        <v>10</v>
      </c>
      <c r="L24" s="104">
        <v>11</v>
      </c>
      <c r="M24" s="104">
        <v>12</v>
      </c>
      <c r="N24" s="107">
        <v>13</v>
      </c>
      <c r="O24" s="103">
        <v>14</v>
      </c>
      <c r="P24" s="104">
        <v>15</v>
      </c>
      <c r="Q24" s="104">
        <v>16</v>
      </c>
      <c r="R24" s="104">
        <v>17</v>
      </c>
      <c r="S24" s="108">
        <v>18</v>
      </c>
      <c r="T24" s="109">
        <v>19</v>
      </c>
      <c r="U24" s="104">
        <v>20</v>
      </c>
      <c r="V24" s="104">
        <v>21</v>
      </c>
      <c r="W24" s="106">
        <v>22</v>
      </c>
      <c r="X24" s="103">
        <v>23</v>
      </c>
      <c r="Y24" s="104">
        <v>24</v>
      </c>
      <c r="Z24" s="104">
        <v>25</v>
      </c>
      <c r="AA24" s="106">
        <v>26</v>
      </c>
      <c r="AB24" s="103">
        <v>27</v>
      </c>
      <c r="AC24" s="104">
        <v>28</v>
      </c>
      <c r="AD24" s="104">
        <v>29</v>
      </c>
      <c r="AE24" s="104">
        <v>30</v>
      </c>
      <c r="AF24" s="105">
        <v>31</v>
      </c>
      <c r="AG24" s="103">
        <v>32</v>
      </c>
      <c r="AH24" s="104">
        <v>33</v>
      </c>
      <c r="AI24" s="104">
        <v>34</v>
      </c>
      <c r="AJ24" s="108">
        <v>35</v>
      </c>
      <c r="AK24" s="103">
        <v>36</v>
      </c>
      <c r="AL24" s="104">
        <v>37</v>
      </c>
      <c r="AM24" s="104">
        <v>38</v>
      </c>
      <c r="AN24" s="107">
        <v>39</v>
      </c>
      <c r="AO24" s="103">
        <v>40</v>
      </c>
      <c r="AP24" s="104">
        <v>41</v>
      </c>
      <c r="AQ24" s="104">
        <v>42</v>
      </c>
      <c r="AR24" s="104">
        <v>43</v>
      </c>
      <c r="AS24" s="108">
        <v>44</v>
      </c>
      <c r="AT24" s="109">
        <v>45</v>
      </c>
      <c r="AU24" s="104">
        <v>46</v>
      </c>
      <c r="AV24" s="104">
        <v>47</v>
      </c>
      <c r="AW24" s="107">
        <v>48</v>
      </c>
      <c r="AX24" s="103">
        <v>49</v>
      </c>
      <c r="AY24" s="109">
        <v>50</v>
      </c>
      <c r="AZ24" s="110">
        <v>51</v>
      </c>
      <c r="BA24" s="111">
        <v>52</v>
      </c>
      <c r="BB24" s="9"/>
    </row>
    <row r="25" spans="1:54" ht="18.75" customHeight="1" x14ac:dyDescent="0.35">
      <c r="A25" s="502"/>
      <c r="B25" s="112">
        <v>1</v>
      </c>
      <c r="C25" s="113">
        <v>7</v>
      </c>
      <c r="D25" s="113">
        <v>14</v>
      </c>
      <c r="E25" s="113">
        <v>21</v>
      </c>
      <c r="F25" s="114">
        <v>28</v>
      </c>
      <c r="G25" s="112">
        <v>5</v>
      </c>
      <c r="H25" s="113">
        <v>12</v>
      </c>
      <c r="I25" s="113">
        <v>19</v>
      </c>
      <c r="J25" s="115">
        <v>26</v>
      </c>
      <c r="K25" s="116">
        <v>2</v>
      </c>
      <c r="L25" s="113">
        <v>9</v>
      </c>
      <c r="M25" s="113">
        <v>16</v>
      </c>
      <c r="N25" s="115">
        <v>23</v>
      </c>
      <c r="O25" s="112">
        <v>30</v>
      </c>
      <c r="P25" s="113">
        <v>7</v>
      </c>
      <c r="Q25" s="113">
        <v>14</v>
      </c>
      <c r="R25" s="113">
        <v>21</v>
      </c>
      <c r="S25" s="117">
        <v>28</v>
      </c>
      <c r="T25" s="116">
        <v>4</v>
      </c>
      <c r="U25" s="113">
        <v>11</v>
      </c>
      <c r="V25" s="113">
        <v>18</v>
      </c>
      <c r="W25" s="115">
        <v>25</v>
      </c>
      <c r="X25" s="112">
        <v>1</v>
      </c>
      <c r="Y25" s="113">
        <v>8</v>
      </c>
      <c r="Z25" s="113">
        <v>15</v>
      </c>
      <c r="AA25" s="115">
        <v>22</v>
      </c>
      <c r="AB25" s="112">
        <v>1</v>
      </c>
      <c r="AC25" s="113">
        <v>8</v>
      </c>
      <c r="AD25" s="113">
        <v>15</v>
      </c>
      <c r="AE25" s="113">
        <v>22</v>
      </c>
      <c r="AF25" s="114">
        <v>29</v>
      </c>
      <c r="AG25" s="112">
        <v>5</v>
      </c>
      <c r="AH25" s="113">
        <v>12</v>
      </c>
      <c r="AI25" s="113">
        <v>19</v>
      </c>
      <c r="AJ25" s="115">
        <v>26</v>
      </c>
      <c r="AK25" s="112">
        <v>3</v>
      </c>
      <c r="AL25" s="113">
        <v>10</v>
      </c>
      <c r="AM25" s="113">
        <v>17</v>
      </c>
      <c r="AN25" s="115">
        <v>24</v>
      </c>
      <c r="AO25" s="112">
        <v>31</v>
      </c>
      <c r="AP25" s="113">
        <v>7</v>
      </c>
      <c r="AQ25" s="113">
        <v>14</v>
      </c>
      <c r="AR25" s="113">
        <v>21</v>
      </c>
      <c r="AS25" s="117">
        <v>28</v>
      </c>
      <c r="AT25" s="116">
        <v>5</v>
      </c>
      <c r="AU25" s="113">
        <v>12</v>
      </c>
      <c r="AV25" s="113">
        <v>19</v>
      </c>
      <c r="AW25" s="115">
        <v>26</v>
      </c>
      <c r="AX25" s="116">
        <v>2</v>
      </c>
      <c r="AY25" s="113">
        <v>9</v>
      </c>
      <c r="AZ25" s="113">
        <v>16</v>
      </c>
      <c r="BA25" s="118">
        <v>23</v>
      </c>
      <c r="BB25" s="9"/>
    </row>
    <row r="26" spans="1:54" ht="18.75" customHeight="1" thickBot="1" x14ac:dyDescent="0.4">
      <c r="A26" s="503"/>
      <c r="B26" s="119">
        <v>6</v>
      </c>
      <c r="C26" s="120">
        <v>13</v>
      </c>
      <c r="D26" s="120">
        <v>20</v>
      </c>
      <c r="E26" s="120">
        <v>27</v>
      </c>
      <c r="F26" s="121">
        <v>4</v>
      </c>
      <c r="G26" s="119">
        <v>11</v>
      </c>
      <c r="H26" s="120">
        <v>18</v>
      </c>
      <c r="I26" s="120">
        <v>25</v>
      </c>
      <c r="J26" s="122">
        <v>1</v>
      </c>
      <c r="K26" s="123">
        <v>8</v>
      </c>
      <c r="L26" s="120">
        <v>15</v>
      </c>
      <c r="M26" s="120">
        <v>22</v>
      </c>
      <c r="N26" s="122">
        <v>29</v>
      </c>
      <c r="O26" s="119">
        <v>6</v>
      </c>
      <c r="P26" s="120">
        <v>13</v>
      </c>
      <c r="Q26" s="120">
        <v>20</v>
      </c>
      <c r="R26" s="120">
        <v>27</v>
      </c>
      <c r="S26" s="124">
        <v>3</v>
      </c>
      <c r="T26" s="123">
        <v>10</v>
      </c>
      <c r="U26" s="120">
        <v>17</v>
      </c>
      <c r="V26" s="120">
        <v>24</v>
      </c>
      <c r="W26" s="122">
        <v>31</v>
      </c>
      <c r="X26" s="119">
        <v>7</v>
      </c>
      <c r="Y26" s="120">
        <v>14</v>
      </c>
      <c r="Z26" s="120">
        <v>21</v>
      </c>
      <c r="AA26" s="122">
        <v>28</v>
      </c>
      <c r="AB26" s="119">
        <v>7</v>
      </c>
      <c r="AC26" s="120">
        <v>14</v>
      </c>
      <c r="AD26" s="120">
        <v>21</v>
      </c>
      <c r="AE26" s="125">
        <v>28</v>
      </c>
      <c r="AF26" s="121">
        <v>4</v>
      </c>
      <c r="AG26" s="119">
        <v>11</v>
      </c>
      <c r="AH26" s="120">
        <v>18</v>
      </c>
      <c r="AI26" s="120">
        <v>25</v>
      </c>
      <c r="AJ26" s="122">
        <v>2</v>
      </c>
      <c r="AK26" s="119">
        <v>9</v>
      </c>
      <c r="AL26" s="120">
        <v>16</v>
      </c>
      <c r="AM26" s="120">
        <v>23</v>
      </c>
      <c r="AN26" s="122">
        <v>30</v>
      </c>
      <c r="AO26" s="119">
        <v>6</v>
      </c>
      <c r="AP26" s="120">
        <v>13</v>
      </c>
      <c r="AQ26" s="120">
        <v>20</v>
      </c>
      <c r="AR26" s="120">
        <v>27</v>
      </c>
      <c r="AS26" s="124">
        <v>4</v>
      </c>
      <c r="AT26" s="123">
        <v>11</v>
      </c>
      <c r="AU26" s="120">
        <v>18</v>
      </c>
      <c r="AV26" s="120">
        <v>25</v>
      </c>
      <c r="AW26" s="122">
        <v>1</v>
      </c>
      <c r="AX26" s="123">
        <v>8</v>
      </c>
      <c r="AY26" s="120">
        <v>15</v>
      </c>
      <c r="AZ26" s="120">
        <v>22</v>
      </c>
      <c r="BA26" s="126">
        <v>29</v>
      </c>
      <c r="BB26" s="9"/>
    </row>
    <row r="27" spans="1:54" s="8" customFormat="1" ht="19.5" customHeight="1" x14ac:dyDescent="0.35">
      <c r="A27" s="89" t="s">
        <v>132</v>
      </c>
      <c r="B27" s="24" t="s">
        <v>133</v>
      </c>
      <c r="C27" s="25" t="s">
        <v>133</v>
      </c>
      <c r="D27" s="25" t="s">
        <v>133</v>
      </c>
      <c r="E27" s="25" t="s">
        <v>133</v>
      </c>
      <c r="F27" s="28" t="s">
        <v>133</v>
      </c>
      <c r="G27" s="24" t="s">
        <v>133</v>
      </c>
      <c r="H27" s="25" t="s">
        <v>133</v>
      </c>
      <c r="I27" s="25" t="s">
        <v>133</v>
      </c>
      <c r="J27" s="26" t="s">
        <v>133</v>
      </c>
      <c r="K27" s="27" t="s">
        <v>133</v>
      </c>
      <c r="L27" s="25" t="s">
        <v>133</v>
      </c>
      <c r="M27" s="25" t="s">
        <v>133</v>
      </c>
      <c r="N27" s="28" t="s">
        <v>133</v>
      </c>
      <c r="O27" s="24" t="s">
        <v>133</v>
      </c>
      <c r="P27" s="25" t="s">
        <v>133</v>
      </c>
      <c r="Q27" s="25" t="s">
        <v>135</v>
      </c>
      <c r="R27" s="25" t="s">
        <v>135</v>
      </c>
      <c r="S27" s="26" t="s">
        <v>135</v>
      </c>
      <c r="T27" s="27" t="s">
        <v>136</v>
      </c>
      <c r="U27" s="25" t="s">
        <v>136</v>
      </c>
      <c r="V27" s="25" t="s">
        <v>137</v>
      </c>
      <c r="W27" s="28" t="s">
        <v>137</v>
      </c>
      <c r="X27" s="24" t="s">
        <v>137</v>
      </c>
      <c r="Y27" s="25" t="s">
        <v>137</v>
      </c>
      <c r="Z27" s="25" t="s">
        <v>133</v>
      </c>
      <c r="AA27" s="26" t="s">
        <v>133</v>
      </c>
      <c r="AB27" s="27" t="s">
        <v>133</v>
      </c>
      <c r="AC27" s="25" t="s">
        <v>133</v>
      </c>
      <c r="AD27" s="25" t="s">
        <v>133</v>
      </c>
      <c r="AE27" s="25" t="s">
        <v>133</v>
      </c>
      <c r="AF27" s="28" t="s">
        <v>133</v>
      </c>
      <c r="AG27" s="24" t="s">
        <v>133</v>
      </c>
      <c r="AH27" s="25" t="s">
        <v>133</v>
      </c>
      <c r="AI27" s="25" t="s">
        <v>133</v>
      </c>
      <c r="AJ27" s="26" t="s">
        <v>133</v>
      </c>
      <c r="AK27" s="27" t="s">
        <v>133</v>
      </c>
      <c r="AL27" s="25" t="s">
        <v>133</v>
      </c>
      <c r="AM27" s="25" t="s">
        <v>133</v>
      </c>
      <c r="AN27" s="28" t="s">
        <v>133</v>
      </c>
      <c r="AO27" s="24" t="s">
        <v>135</v>
      </c>
      <c r="AP27" s="25" t="s">
        <v>135</v>
      </c>
      <c r="AQ27" s="25" t="s">
        <v>135</v>
      </c>
      <c r="AR27" s="25" t="s">
        <v>136</v>
      </c>
      <c r="AS27" s="26" t="s">
        <v>136</v>
      </c>
      <c r="AT27" s="27" t="s">
        <v>136</v>
      </c>
      <c r="AU27" s="25" t="s">
        <v>136</v>
      </c>
      <c r="AV27" s="25" t="s">
        <v>136</v>
      </c>
      <c r="AW27" s="26" t="s">
        <v>136</v>
      </c>
      <c r="AX27" s="24" t="s">
        <v>136</v>
      </c>
      <c r="AY27" s="25" t="s">
        <v>136</v>
      </c>
      <c r="AZ27" s="25" t="s">
        <v>136</v>
      </c>
      <c r="BA27" s="26" t="s">
        <v>136</v>
      </c>
      <c r="BB27" s="7"/>
    </row>
    <row r="28" spans="1:54" s="8" customFormat="1" ht="19.5" customHeight="1" x14ac:dyDescent="0.35">
      <c r="A28" s="90" t="s">
        <v>177</v>
      </c>
      <c r="B28" s="29" t="s">
        <v>133</v>
      </c>
      <c r="C28" s="30" t="s">
        <v>133</v>
      </c>
      <c r="D28" s="30" t="s">
        <v>133</v>
      </c>
      <c r="E28" s="30" t="s">
        <v>133</v>
      </c>
      <c r="F28" s="33" t="s">
        <v>133</v>
      </c>
      <c r="G28" s="29" t="s">
        <v>133</v>
      </c>
      <c r="H28" s="30" t="s">
        <v>133</v>
      </c>
      <c r="I28" s="30" t="s">
        <v>133</v>
      </c>
      <c r="J28" s="31" t="s">
        <v>133</v>
      </c>
      <c r="K28" s="32" t="s">
        <v>133</v>
      </c>
      <c r="L28" s="30" t="s">
        <v>133</v>
      </c>
      <c r="M28" s="30" t="s">
        <v>133</v>
      </c>
      <c r="N28" s="33" t="s">
        <v>133</v>
      </c>
      <c r="O28" s="29" t="s">
        <v>133</v>
      </c>
      <c r="P28" s="30" t="s">
        <v>133</v>
      </c>
      <c r="Q28" s="30" t="s">
        <v>135</v>
      </c>
      <c r="R28" s="30" t="s">
        <v>135</v>
      </c>
      <c r="S28" s="31" t="s">
        <v>135</v>
      </c>
      <c r="T28" s="32" t="s">
        <v>136</v>
      </c>
      <c r="U28" s="30" t="s">
        <v>136</v>
      </c>
      <c r="V28" s="30" t="s">
        <v>137</v>
      </c>
      <c r="W28" s="33" t="s">
        <v>137</v>
      </c>
      <c r="X28" s="29" t="s">
        <v>137</v>
      </c>
      <c r="Y28" s="30" t="s">
        <v>137</v>
      </c>
      <c r="Z28" s="30" t="s">
        <v>133</v>
      </c>
      <c r="AA28" s="31" t="s">
        <v>133</v>
      </c>
      <c r="AB28" s="32" t="s">
        <v>133</v>
      </c>
      <c r="AC28" s="30" t="s">
        <v>133</v>
      </c>
      <c r="AD28" s="30" t="s">
        <v>133</v>
      </c>
      <c r="AE28" s="30" t="s">
        <v>133</v>
      </c>
      <c r="AF28" s="33" t="s">
        <v>133</v>
      </c>
      <c r="AG28" s="29" t="s">
        <v>133</v>
      </c>
      <c r="AH28" s="30" t="s">
        <v>133</v>
      </c>
      <c r="AI28" s="30" t="s">
        <v>133</v>
      </c>
      <c r="AJ28" s="31" t="s">
        <v>133</v>
      </c>
      <c r="AK28" s="32" t="s">
        <v>133</v>
      </c>
      <c r="AL28" s="30" t="s">
        <v>133</v>
      </c>
      <c r="AM28" s="30" t="s">
        <v>133</v>
      </c>
      <c r="AN28" s="33" t="s">
        <v>133</v>
      </c>
      <c r="AO28" s="29" t="s">
        <v>135</v>
      </c>
      <c r="AP28" s="30" t="s">
        <v>135</v>
      </c>
      <c r="AQ28" s="30" t="s">
        <v>135</v>
      </c>
      <c r="AR28" s="30" t="s">
        <v>136</v>
      </c>
      <c r="AS28" s="100" t="s">
        <v>136</v>
      </c>
      <c r="AT28" s="101" t="s">
        <v>136</v>
      </c>
      <c r="AU28" s="40" t="s">
        <v>136</v>
      </c>
      <c r="AV28" s="40" t="s">
        <v>136</v>
      </c>
      <c r="AW28" s="102" t="s">
        <v>136</v>
      </c>
      <c r="AX28" s="29" t="s">
        <v>136</v>
      </c>
      <c r="AY28" s="30" t="s">
        <v>136</v>
      </c>
      <c r="AZ28" s="30" t="s">
        <v>136</v>
      </c>
      <c r="BA28" s="31" t="s">
        <v>136</v>
      </c>
      <c r="BB28" s="7"/>
    </row>
    <row r="29" spans="1:54" s="8" customFormat="1" ht="19.5" customHeight="1" x14ac:dyDescent="0.35">
      <c r="A29" s="90" t="s">
        <v>178</v>
      </c>
      <c r="B29" s="29" t="s">
        <v>133</v>
      </c>
      <c r="C29" s="30" t="s">
        <v>133</v>
      </c>
      <c r="D29" s="30" t="s">
        <v>133</v>
      </c>
      <c r="E29" s="30" t="s">
        <v>133</v>
      </c>
      <c r="F29" s="33" t="s">
        <v>133</v>
      </c>
      <c r="G29" s="29" t="s">
        <v>133</v>
      </c>
      <c r="H29" s="30" t="s">
        <v>133</v>
      </c>
      <c r="I29" s="30" t="s">
        <v>133</v>
      </c>
      <c r="J29" s="31" t="s">
        <v>133</v>
      </c>
      <c r="K29" s="32" t="s">
        <v>133</v>
      </c>
      <c r="L29" s="30" t="s">
        <v>133</v>
      </c>
      <c r="M29" s="30" t="s">
        <v>133</v>
      </c>
      <c r="N29" s="33" t="s">
        <v>133</v>
      </c>
      <c r="O29" s="29" t="s">
        <v>133</v>
      </c>
      <c r="P29" s="30" t="s">
        <v>133</v>
      </c>
      <c r="Q29" s="30" t="s">
        <v>135</v>
      </c>
      <c r="R29" s="30" t="s">
        <v>135</v>
      </c>
      <c r="S29" s="31" t="s">
        <v>135</v>
      </c>
      <c r="T29" s="32" t="s">
        <v>136</v>
      </c>
      <c r="U29" s="30" t="s">
        <v>136</v>
      </c>
      <c r="V29" s="30" t="s">
        <v>137</v>
      </c>
      <c r="W29" s="33" t="s">
        <v>137</v>
      </c>
      <c r="X29" s="29" t="s">
        <v>137</v>
      </c>
      <c r="Y29" s="30" t="s">
        <v>137</v>
      </c>
      <c r="Z29" s="30" t="s">
        <v>133</v>
      </c>
      <c r="AA29" s="31" t="s">
        <v>133</v>
      </c>
      <c r="AB29" s="32" t="s">
        <v>133</v>
      </c>
      <c r="AC29" s="30" t="s">
        <v>133</v>
      </c>
      <c r="AD29" s="30" t="s">
        <v>133</v>
      </c>
      <c r="AE29" s="30" t="s">
        <v>133</v>
      </c>
      <c r="AF29" s="33" t="s">
        <v>133</v>
      </c>
      <c r="AG29" s="29" t="s">
        <v>133</v>
      </c>
      <c r="AH29" s="30" t="s">
        <v>133</v>
      </c>
      <c r="AI29" s="30" t="s">
        <v>133</v>
      </c>
      <c r="AJ29" s="31" t="s">
        <v>133</v>
      </c>
      <c r="AK29" s="32" t="s">
        <v>133</v>
      </c>
      <c r="AL29" s="30" t="s">
        <v>133</v>
      </c>
      <c r="AM29" s="30" t="s">
        <v>133</v>
      </c>
      <c r="AN29" s="33" t="s">
        <v>133</v>
      </c>
      <c r="AO29" s="29" t="s">
        <v>135</v>
      </c>
      <c r="AP29" s="30" t="s">
        <v>135</v>
      </c>
      <c r="AQ29" s="30" t="s">
        <v>135</v>
      </c>
      <c r="AR29" s="30" t="s">
        <v>136</v>
      </c>
      <c r="AS29" s="31" t="s">
        <v>136</v>
      </c>
      <c r="AT29" s="32" t="s">
        <v>136</v>
      </c>
      <c r="AU29" s="30" t="s">
        <v>136</v>
      </c>
      <c r="AV29" s="30" t="s">
        <v>136</v>
      </c>
      <c r="AW29" s="33" t="s">
        <v>136</v>
      </c>
      <c r="AX29" s="29" t="s">
        <v>136</v>
      </c>
      <c r="AY29" s="30" t="s">
        <v>136</v>
      </c>
      <c r="AZ29" s="30" t="s">
        <v>136</v>
      </c>
      <c r="BA29" s="31" t="s">
        <v>136</v>
      </c>
      <c r="BB29" s="7"/>
    </row>
    <row r="30" spans="1:54" s="8" customFormat="1" ht="19.5" customHeight="1" thickBot="1" x14ac:dyDescent="0.4">
      <c r="A30" s="91" t="s">
        <v>179</v>
      </c>
      <c r="B30" s="34" t="s">
        <v>133</v>
      </c>
      <c r="C30" s="35" t="s">
        <v>133</v>
      </c>
      <c r="D30" s="35" t="s">
        <v>133</v>
      </c>
      <c r="E30" s="35" t="s">
        <v>133</v>
      </c>
      <c r="F30" s="38" t="s">
        <v>133</v>
      </c>
      <c r="G30" s="34" t="s">
        <v>133</v>
      </c>
      <c r="H30" s="35" t="s">
        <v>133</v>
      </c>
      <c r="I30" s="35" t="s">
        <v>133</v>
      </c>
      <c r="J30" s="36" t="s">
        <v>133</v>
      </c>
      <c r="K30" s="37" t="s">
        <v>133</v>
      </c>
      <c r="L30" s="35" t="s">
        <v>133</v>
      </c>
      <c r="M30" s="35" t="s">
        <v>133</v>
      </c>
      <c r="N30" s="38" t="s">
        <v>133</v>
      </c>
      <c r="O30" s="34" t="s">
        <v>133</v>
      </c>
      <c r="P30" s="35" t="s">
        <v>133</v>
      </c>
      <c r="Q30" s="35" t="s">
        <v>135</v>
      </c>
      <c r="R30" s="35" t="s">
        <v>135</v>
      </c>
      <c r="S30" s="36" t="s">
        <v>135</v>
      </c>
      <c r="T30" s="37" t="s">
        <v>136</v>
      </c>
      <c r="U30" s="35" t="s">
        <v>136</v>
      </c>
      <c r="V30" s="35" t="s">
        <v>137</v>
      </c>
      <c r="W30" s="38" t="s">
        <v>137</v>
      </c>
      <c r="X30" s="34" t="s">
        <v>137</v>
      </c>
      <c r="Y30" s="35" t="s">
        <v>137</v>
      </c>
      <c r="Z30" s="35" t="s">
        <v>133</v>
      </c>
      <c r="AA30" s="36" t="s">
        <v>133</v>
      </c>
      <c r="AB30" s="37" t="s">
        <v>133</v>
      </c>
      <c r="AC30" s="35" t="s">
        <v>133</v>
      </c>
      <c r="AD30" s="35" t="s">
        <v>133</v>
      </c>
      <c r="AE30" s="35" t="s">
        <v>133</v>
      </c>
      <c r="AF30" s="38" t="s">
        <v>133</v>
      </c>
      <c r="AG30" s="34" t="s">
        <v>133</v>
      </c>
      <c r="AH30" s="35" t="s">
        <v>133</v>
      </c>
      <c r="AI30" s="35" t="s">
        <v>133</v>
      </c>
      <c r="AJ30" s="36" t="s">
        <v>135</v>
      </c>
      <c r="AK30" s="37" t="s">
        <v>135</v>
      </c>
      <c r="AL30" s="35" t="s">
        <v>135</v>
      </c>
      <c r="AM30" s="35" t="s">
        <v>180</v>
      </c>
      <c r="AN30" s="38" t="s">
        <v>180</v>
      </c>
      <c r="AO30" s="34" t="s">
        <v>180</v>
      </c>
      <c r="AP30" s="35" t="s">
        <v>139</v>
      </c>
      <c r="AQ30" s="35" t="s">
        <v>140</v>
      </c>
      <c r="AR30" s="35"/>
      <c r="AS30" s="36"/>
      <c r="AT30" s="37"/>
      <c r="AU30" s="35"/>
      <c r="AV30" s="35"/>
      <c r="AW30" s="38"/>
      <c r="AX30" s="34"/>
      <c r="AY30" s="35"/>
      <c r="AZ30" s="35"/>
      <c r="BA30" s="36"/>
      <c r="BB30" s="7"/>
    </row>
    <row r="31" spans="1:54" ht="20.25" customHeight="1" x14ac:dyDescent="0.35">
      <c r="A31" s="39" t="s">
        <v>181</v>
      </c>
      <c r="B31" s="16"/>
      <c r="C31" s="16"/>
      <c r="D31" s="16"/>
      <c r="E31" s="40" t="s">
        <v>134</v>
      </c>
      <c r="F31" s="50" t="s">
        <v>141</v>
      </c>
      <c r="G31" s="16"/>
      <c r="H31" s="16"/>
      <c r="I31" s="16"/>
      <c r="J31" s="16"/>
      <c r="K31" s="16"/>
      <c r="L31" s="16"/>
      <c r="M31" s="40" t="s">
        <v>142</v>
      </c>
      <c r="N31" s="50" t="s">
        <v>143</v>
      </c>
      <c r="R31" s="50"/>
      <c r="S31" s="50"/>
      <c r="T31" s="40" t="s">
        <v>144</v>
      </c>
      <c r="U31" s="50" t="s">
        <v>145</v>
      </c>
      <c r="V31" s="50"/>
      <c r="W31" s="50"/>
      <c r="Y31" s="50"/>
      <c r="Z31" s="40" t="s">
        <v>146</v>
      </c>
      <c r="AA31" s="50" t="s">
        <v>147</v>
      </c>
      <c r="AB31" s="50"/>
      <c r="AC31" s="50"/>
      <c r="AD31" s="50"/>
      <c r="AE31" s="40" t="s">
        <v>180</v>
      </c>
      <c r="AF31" s="50" t="s">
        <v>182</v>
      </c>
      <c r="AG31" s="50"/>
      <c r="AH31" s="50"/>
      <c r="AI31" s="50"/>
      <c r="AJ31" s="50"/>
      <c r="AK31" s="50"/>
      <c r="AL31" s="50"/>
      <c r="AM31" s="50"/>
      <c r="AO31" s="40" t="s">
        <v>148</v>
      </c>
      <c r="AP31" s="50" t="s">
        <v>183</v>
      </c>
      <c r="AQ31" s="16"/>
      <c r="AR31" s="16"/>
      <c r="AS31" s="16"/>
      <c r="AT31" s="16"/>
      <c r="AU31" s="16"/>
      <c r="AX31" s="41" t="s">
        <v>139</v>
      </c>
      <c r="AY31" s="506" t="s">
        <v>191</v>
      </c>
      <c r="AZ31" s="506"/>
      <c r="BA31" s="506"/>
      <c r="BB31" s="9"/>
    </row>
    <row r="33" spans="1:54" s="11" customFormat="1" ht="18.75" customHeight="1" thickBot="1" x14ac:dyDescent="0.35">
      <c r="A33" s="449" t="s">
        <v>149</v>
      </c>
      <c r="B33" s="449"/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T33" s="449" t="s">
        <v>150</v>
      </c>
      <c r="U33" s="449"/>
      <c r="V33" s="449"/>
      <c r="W33" s="449"/>
      <c r="X33" s="449"/>
      <c r="Y33" s="449"/>
      <c r="Z33" s="449"/>
      <c r="AA33" s="449"/>
      <c r="AB33" s="449"/>
      <c r="AC33" s="449"/>
      <c r="AD33" s="449"/>
      <c r="AI33" s="450" t="s">
        <v>151</v>
      </c>
      <c r="AJ33" s="450"/>
      <c r="AK33" s="450"/>
      <c r="AL33" s="450"/>
      <c r="AM33" s="450"/>
      <c r="AN33" s="450"/>
      <c r="AO33" s="450"/>
      <c r="AP33" s="450"/>
      <c r="AQ33" s="450"/>
      <c r="AR33" s="450"/>
      <c r="AS33" s="450"/>
      <c r="AT33" s="450"/>
      <c r="AU33" s="450"/>
      <c r="AV33" s="450"/>
      <c r="AW33" s="450"/>
      <c r="AX33" s="450"/>
      <c r="AY33" s="450"/>
      <c r="AZ33" s="450"/>
    </row>
    <row r="34" spans="1:54" ht="85.95" customHeight="1" thickBot="1" x14ac:dyDescent="0.4">
      <c r="A34" s="92" t="s">
        <v>119</v>
      </c>
      <c r="B34" s="469" t="s">
        <v>152</v>
      </c>
      <c r="C34" s="470"/>
      <c r="D34" s="470" t="s">
        <v>153</v>
      </c>
      <c r="E34" s="470"/>
      <c r="F34" s="471" t="s">
        <v>154</v>
      </c>
      <c r="G34" s="471"/>
      <c r="H34" s="470" t="s">
        <v>155</v>
      </c>
      <c r="I34" s="470"/>
      <c r="J34" s="470"/>
      <c r="K34" s="470" t="s">
        <v>156</v>
      </c>
      <c r="L34" s="470"/>
      <c r="M34" s="471" t="s">
        <v>157</v>
      </c>
      <c r="N34" s="471"/>
      <c r="O34" s="470" t="s">
        <v>158</v>
      </c>
      <c r="P34" s="472"/>
      <c r="Q34" s="93"/>
      <c r="R34" s="93"/>
      <c r="T34" s="473" t="s">
        <v>159</v>
      </c>
      <c r="U34" s="474"/>
      <c r="V34" s="474"/>
      <c r="W34" s="474"/>
      <c r="X34" s="474"/>
      <c r="Y34" s="474"/>
      <c r="Z34" s="475"/>
      <c r="AA34" s="492" t="s">
        <v>160</v>
      </c>
      <c r="AB34" s="493"/>
      <c r="AC34" s="492" t="s">
        <v>161</v>
      </c>
      <c r="AD34" s="494"/>
      <c r="AG34" s="9"/>
      <c r="AH34" s="495" t="s">
        <v>184</v>
      </c>
      <c r="AI34" s="496"/>
      <c r="AJ34" s="496"/>
      <c r="AK34" s="496"/>
      <c r="AL34" s="496"/>
      <c r="AM34" s="496"/>
      <c r="AN34" s="496"/>
      <c r="AO34" s="496"/>
      <c r="AP34" s="496"/>
      <c r="AQ34" s="497"/>
      <c r="AR34" s="475" t="s">
        <v>185</v>
      </c>
      <c r="AS34" s="498"/>
      <c r="AT34" s="498"/>
      <c r="AU34" s="498"/>
      <c r="AV34" s="498"/>
      <c r="AW34" s="498"/>
      <c r="AX34" s="498"/>
      <c r="AY34" s="498"/>
      <c r="AZ34" s="451" t="s">
        <v>160</v>
      </c>
      <c r="BA34" s="452"/>
    </row>
    <row r="35" spans="1:54" ht="18.75" customHeight="1" x14ac:dyDescent="0.35">
      <c r="A35" s="94" t="s">
        <v>132</v>
      </c>
      <c r="B35" s="476">
        <v>30</v>
      </c>
      <c r="C35" s="468"/>
      <c r="D35" s="468">
        <v>6</v>
      </c>
      <c r="E35" s="468"/>
      <c r="F35" s="468">
        <v>4</v>
      </c>
      <c r="G35" s="468"/>
      <c r="H35" s="468"/>
      <c r="I35" s="468"/>
      <c r="J35" s="468"/>
      <c r="K35" s="468"/>
      <c r="L35" s="468"/>
      <c r="M35" s="468">
        <v>12</v>
      </c>
      <c r="N35" s="468"/>
      <c r="O35" s="477">
        <f>SUM(B35:N35)</f>
        <v>52</v>
      </c>
      <c r="P35" s="478"/>
      <c r="Q35" s="96"/>
      <c r="R35" s="96"/>
      <c r="T35" s="455" t="s">
        <v>186</v>
      </c>
      <c r="U35" s="456"/>
      <c r="V35" s="456"/>
      <c r="W35" s="456"/>
      <c r="X35" s="456"/>
      <c r="Y35" s="456"/>
      <c r="Z35" s="422"/>
      <c r="AA35" s="421">
        <v>1.2</v>
      </c>
      <c r="AB35" s="422"/>
      <c r="AC35" s="421">
        <v>4</v>
      </c>
      <c r="AD35" s="433"/>
      <c r="AG35" s="9"/>
      <c r="AH35" s="459" t="s">
        <v>105</v>
      </c>
      <c r="AI35" s="460"/>
      <c r="AJ35" s="460"/>
      <c r="AK35" s="460"/>
      <c r="AL35" s="460"/>
      <c r="AM35" s="460"/>
      <c r="AN35" s="460"/>
      <c r="AO35" s="460"/>
      <c r="AP35" s="460"/>
      <c r="AQ35" s="461"/>
      <c r="AR35" s="465" t="s">
        <v>187</v>
      </c>
      <c r="AS35" s="460"/>
      <c r="AT35" s="460"/>
      <c r="AU35" s="460"/>
      <c r="AV35" s="460"/>
      <c r="AW35" s="460"/>
      <c r="AX35" s="460"/>
      <c r="AY35" s="460"/>
      <c r="AZ35" s="438">
        <v>8</v>
      </c>
      <c r="BA35" s="457"/>
    </row>
    <row r="36" spans="1:54" ht="18.75" customHeight="1" x14ac:dyDescent="0.35">
      <c r="A36" s="97" t="s">
        <v>138</v>
      </c>
      <c r="B36" s="422">
        <v>30</v>
      </c>
      <c r="C36" s="423"/>
      <c r="D36" s="423">
        <v>6</v>
      </c>
      <c r="E36" s="423"/>
      <c r="F36" s="423">
        <v>4</v>
      </c>
      <c r="G36" s="423"/>
      <c r="H36" s="423"/>
      <c r="I36" s="423"/>
      <c r="J36" s="423"/>
      <c r="K36" s="423"/>
      <c r="L36" s="423"/>
      <c r="M36" s="423">
        <v>12</v>
      </c>
      <c r="N36" s="423"/>
      <c r="O36" s="424">
        <f>SUM(B36:N36)</f>
        <v>52</v>
      </c>
      <c r="P36" s="425"/>
      <c r="Q36" s="96"/>
      <c r="R36" s="96"/>
      <c r="T36" s="455" t="s">
        <v>188</v>
      </c>
      <c r="U36" s="456"/>
      <c r="V36" s="456"/>
      <c r="W36" s="456"/>
      <c r="X36" s="456"/>
      <c r="Y36" s="456"/>
      <c r="Z36" s="422"/>
      <c r="AA36" s="421">
        <v>3.4</v>
      </c>
      <c r="AB36" s="422"/>
      <c r="AC36" s="421">
        <v>4</v>
      </c>
      <c r="AD36" s="433"/>
      <c r="AG36" s="9"/>
      <c r="AH36" s="462"/>
      <c r="AI36" s="463"/>
      <c r="AJ36" s="463"/>
      <c r="AK36" s="463"/>
      <c r="AL36" s="463"/>
      <c r="AM36" s="463"/>
      <c r="AN36" s="463"/>
      <c r="AO36" s="463"/>
      <c r="AP36" s="463"/>
      <c r="AQ36" s="464"/>
      <c r="AR36" s="466"/>
      <c r="AS36" s="467"/>
      <c r="AT36" s="467"/>
      <c r="AU36" s="467"/>
      <c r="AV36" s="467"/>
      <c r="AW36" s="467"/>
      <c r="AX36" s="467"/>
      <c r="AY36" s="467"/>
      <c r="AZ36" s="438"/>
      <c r="BA36" s="457"/>
    </row>
    <row r="37" spans="1:54" ht="18.75" customHeight="1" x14ac:dyDescent="0.35">
      <c r="A37" s="97" t="s">
        <v>178</v>
      </c>
      <c r="B37" s="422">
        <v>30</v>
      </c>
      <c r="C37" s="423"/>
      <c r="D37" s="423">
        <v>6</v>
      </c>
      <c r="E37" s="423"/>
      <c r="F37" s="423">
        <v>4</v>
      </c>
      <c r="G37" s="423"/>
      <c r="H37" s="423"/>
      <c r="I37" s="423"/>
      <c r="J37" s="423"/>
      <c r="K37" s="423"/>
      <c r="L37" s="423"/>
      <c r="M37" s="423">
        <v>12</v>
      </c>
      <c r="N37" s="423"/>
      <c r="O37" s="424">
        <f>SUM(B37:N37)</f>
        <v>52</v>
      </c>
      <c r="P37" s="425"/>
      <c r="Q37" s="96"/>
      <c r="R37" s="96"/>
      <c r="T37" s="455" t="s">
        <v>189</v>
      </c>
      <c r="U37" s="456"/>
      <c r="V37" s="456"/>
      <c r="W37" s="456"/>
      <c r="X37" s="456"/>
      <c r="Y37" s="456"/>
      <c r="Z37" s="422"/>
      <c r="AA37" s="421">
        <v>5.6</v>
      </c>
      <c r="AB37" s="422"/>
      <c r="AC37" s="421">
        <v>4</v>
      </c>
      <c r="AD37" s="433"/>
      <c r="AG37" s="9"/>
      <c r="AH37" s="434" t="s">
        <v>196</v>
      </c>
      <c r="AI37" s="435"/>
      <c r="AJ37" s="435"/>
      <c r="AK37" s="435"/>
      <c r="AL37" s="435"/>
      <c r="AM37" s="435"/>
      <c r="AN37" s="435"/>
      <c r="AO37" s="435"/>
      <c r="AP37" s="435"/>
      <c r="AQ37" s="435"/>
      <c r="AR37" s="438" t="s">
        <v>104</v>
      </c>
      <c r="AS37" s="438"/>
      <c r="AT37" s="438"/>
      <c r="AU37" s="438"/>
      <c r="AV37" s="438"/>
      <c r="AW37" s="438"/>
      <c r="AX37" s="438"/>
      <c r="AY37" s="438"/>
      <c r="AZ37" s="438"/>
      <c r="BA37" s="457"/>
    </row>
    <row r="38" spans="1:54" ht="18.75" customHeight="1" thickBot="1" x14ac:dyDescent="0.4">
      <c r="A38" s="98" t="s">
        <v>179</v>
      </c>
      <c r="B38" s="453">
        <v>25</v>
      </c>
      <c r="C38" s="420"/>
      <c r="D38" s="420">
        <v>6</v>
      </c>
      <c r="E38" s="420"/>
      <c r="F38" s="420">
        <v>4</v>
      </c>
      <c r="G38" s="420"/>
      <c r="H38" s="420">
        <v>3</v>
      </c>
      <c r="I38" s="420"/>
      <c r="J38" s="420"/>
      <c r="K38" s="420">
        <v>2</v>
      </c>
      <c r="L38" s="420"/>
      <c r="M38" s="420">
        <v>2</v>
      </c>
      <c r="N38" s="420"/>
      <c r="O38" s="440">
        <f>SUM(B38:N38)</f>
        <v>42</v>
      </c>
      <c r="P38" s="441"/>
      <c r="Q38" s="96"/>
      <c r="R38" s="96"/>
      <c r="T38" s="442" t="s">
        <v>190</v>
      </c>
      <c r="U38" s="443"/>
      <c r="V38" s="443"/>
      <c r="W38" s="443"/>
      <c r="X38" s="443"/>
      <c r="Y38" s="443"/>
      <c r="Z38" s="444"/>
      <c r="AA38" s="445">
        <v>7.8</v>
      </c>
      <c r="AB38" s="446"/>
      <c r="AC38" s="447">
        <v>4</v>
      </c>
      <c r="AD38" s="448"/>
      <c r="AG38" s="9"/>
      <c r="AH38" s="434"/>
      <c r="AI38" s="435"/>
      <c r="AJ38" s="435"/>
      <c r="AK38" s="435"/>
      <c r="AL38" s="435"/>
      <c r="AM38" s="435"/>
      <c r="AN38" s="435"/>
      <c r="AO38" s="435"/>
      <c r="AP38" s="435"/>
      <c r="AQ38" s="435"/>
      <c r="AR38" s="438"/>
      <c r="AS38" s="438"/>
      <c r="AT38" s="438"/>
      <c r="AU38" s="438"/>
      <c r="AV38" s="438"/>
      <c r="AW38" s="438"/>
      <c r="AX38" s="438"/>
      <c r="AY38" s="438"/>
      <c r="AZ38" s="438"/>
      <c r="BA38" s="457"/>
      <c r="BB38" s="9"/>
    </row>
    <row r="39" spans="1:54" ht="24" customHeight="1" thickBot="1" x14ac:dyDescent="0.4">
      <c r="A39" s="99" t="s">
        <v>162</v>
      </c>
      <c r="B39" s="454">
        <f>SUM(B35:C38)</f>
        <v>115</v>
      </c>
      <c r="C39" s="431"/>
      <c r="D39" s="431">
        <f>SUM(D35:E38)</f>
        <v>24</v>
      </c>
      <c r="E39" s="431"/>
      <c r="F39" s="431">
        <f>SUM(F35:G38)</f>
        <v>16</v>
      </c>
      <c r="G39" s="431"/>
      <c r="H39" s="431">
        <f>SUM(H35:I38)</f>
        <v>3</v>
      </c>
      <c r="I39" s="431"/>
      <c r="J39" s="431"/>
      <c r="K39" s="431">
        <f>SUM(K35:L38)</f>
        <v>2</v>
      </c>
      <c r="L39" s="431"/>
      <c r="M39" s="431">
        <f>SUM(M35:N38)</f>
        <v>38</v>
      </c>
      <c r="N39" s="431"/>
      <c r="O39" s="431">
        <f>SUM(O35:P38)</f>
        <v>198</v>
      </c>
      <c r="P39" s="432"/>
      <c r="Q39" s="96"/>
      <c r="R39" s="96"/>
      <c r="T39" s="127"/>
      <c r="U39" s="128"/>
      <c r="V39" s="128"/>
      <c r="W39" s="128"/>
      <c r="X39" s="128"/>
      <c r="Y39" s="128"/>
      <c r="Z39" s="128"/>
      <c r="AA39" s="73"/>
      <c r="AB39" s="88"/>
      <c r="AC39" s="73"/>
      <c r="AD39" s="88"/>
      <c r="AG39" s="9"/>
      <c r="AH39" s="434"/>
      <c r="AI39" s="435"/>
      <c r="AJ39" s="435"/>
      <c r="AK39" s="435"/>
      <c r="AL39" s="435"/>
      <c r="AM39" s="435"/>
      <c r="AN39" s="435"/>
      <c r="AO39" s="435"/>
      <c r="AP39" s="435"/>
      <c r="AQ39" s="435"/>
      <c r="AR39" s="438"/>
      <c r="AS39" s="438"/>
      <c r="AT39" s="438"/>
      <c r="AU39" s="438"/>
      <c r="AV39" s="438"/>
      <c r="AW39" s="438"/>
      <c r="AX39" s="438"/>
      <c r="AY39" s="438"/>
      <c r="AZ39" s="438"/>
      <c r="BA39" s="457"/>
      <c r="BB39" s="9"/>
    </row>
    <row r="40" spans="1:54" ht="27.6" customHeight="1" x14ac:dyDescent="0.35">
      <c r="T40" s="128"/>
      <c r="U40" s="128"/>
      <c r="V40" s="128"/>
      <c r="W40" s="128"/>
      <c r="X40" s="128"/>
      <c r="Y40" s="128"/>
      <c r="Z40" s="128"/>
      <c r="AA40" s="88"/>
      <c r="AB40" s="88"/>
      <c r="AC40" s="88"/>
      <c r="AD40" s="88"/>
      <c r="AH40" s="434"/>
      <c r="AI40" s="435"/>
      <c r="AJ40" s="435"/>
      <c r="AK40" s="435"/>
      <c r="AL40" s="435"/>
      <c r="AM40" s="435"/>
      <c r="AN40" s="435"/>
      <c r="AO40" s="435"/>
      <c r="AP40" s="435"/>
      <c r="AQ40" s="435"/>
      <c r="AR40" s="438"/>
      <c r="AS40" s="438"/>
      <c r="AT40" s="438"/>
      <c r="AU40" s="438"/>
      <c r="AV40" s="438"/>
      <c r="AW40" s="438"/>
      <c r="AX40" s="438"/>
      <c r="AY40" s="438"/>
      <c r="AZ40" s="438"/>
      <c r="BA40" s="457"/>
    </row>
    <row r="41" spans="1:54" ht="29.4" customHeight="1" thickBot="1" x14ac:dyDescent="0.4">
      <c r="T41" s="127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H41" s="436"/>
      <c r="AI41" s="437"/>
      <c r="AJ41" s="437"/>
      <c r="AK41" s="437"/>
      <c r="AL41" s="437"/>
      <c r="AM41" s="437"/>
      <c r="AN41" s="437"/>
      <c r="AO41" s="437"/>
      <c r="AP41" s="437"/>
      <c r="AQ41" s="437"/>
      <c r="AR41" s="439"/>
      <c r="AS41" s="439"/>
      <c r="AT41" s="439"/>
      <c r="AU41" s="439"/>
      <c r="AV41" s="439"/>
      <c r="AW41" s="439"/>
      <c r="AX41" s="439"/>
      <c r="AY41" s="439"/>
      <c r="AZ41" s="439"/>
      <c r="BA41" s="458"/>
    </row>
    <row r="44" spans="1:54" s="69" customFormat="1" x14ac:dyDescent="0.35"/>
    <row r="45" spans="1:54" s="69" customFormat="1" x14ac:dyDescent="0.35"/>
    <row r="46" spans="1:54" s="69" customFormat="1" x14ac:dyDescent="0.35"/>
  </sheetData>
  <mergeCells count="105">
    <mergeCell ref="I1:AQ1"/>
    <mergeCell ref="Q8:AI8"/>
    <mergeCell ref="AR8:AZ8"/>
    <mergeCell ref="S9:AF9"/>
    <mergeCell ref="R10:AI10"/>
    <mergeCell ref="N11:AM11"/>
    <mergeCell ref="V13:AE13"/>
    <mergeCell ref="AA34:AB34"/>
    <mergeCell ref="AC34:AD34"/>
    <mergeCell ref="AH34:AQ34"/>
    <mergeCell ref="AR34:AY34"/>
    <mergeCell ref="A22:BA22"/>
    <mergeCell ref="A23:A26"/>
    <mergeCell ref="K23:N23"/>
    <mergeCell ref="AX23:BA23"/>
    <mergeCell ref="AY31:BA31"/>
    <mergeCell ref="T17:AI17"/>
    <mergeCell ref="T19:AI19"/>
    <mergeCell ref="K21:Z21"/>
    <mergeCell ref="AB21:AO21"/>
    <mergeCell ref="X23:AA23"/>
    <mergeCell ref="AK23:AN23"/>
    <mergeCell ref="B23:F23"/>
    <mergeCell ref="G23:J23"/>
    <mergeCell ref="D35:E35"/>
    <mergeCell ref="H36:J36"/>
    <mergeCell ref="K35:L35"/>
    <mergeCell ref="M35:N35"/>
    <mergeCell ref="O35:P35"/>
    <mergeCell ref="T35:Z35"/>
    <mergeCell ref="AO23:AS23"/>
    <mergeCell ref="I2:AQ2"/>
    <mergeCell ref="I3:AQ3"/>
    <mergeCell ref="AR3:BA3"/>
    <mergeCell ref="J4:AO4"/>
    <mergeCell ref="AR4:BA4"/>
    <mergeCell ref="S6:AF6"/>
    <mergeCell ref="AR6:BA6"/>
    <mergeCell ref="Q7:AI7"/>
    <mergeCell ref="AR7:AZ7"/>
    <mergeCell ref="O23:S23"/>
    <mergeCell ref="T23:W23"/>
    <mergeCell ref="AB23:AF23"/>
    <mergeCell ref="AG23:AJ23"/>
    <mergeCell ref="B39:C39"/>
    <mergeCell ref="D39:E39"/>
    <mergeCell ref="F39:G39"/>
    <mergeCell ref="H39:J39"/>
    <mergeCell ref="T37:Z37"/>
    <mergeCell ref="AA37:AB37"/>
    <mergeCell ref="AZ35:BA41"/>
    <mergeCell ref="B36:C36"/>
    <mergeCell ref="D36:E36"/>
    <mergeCell ref="AA36:AB36"/>
    <mergeCell ref="AC36:AD36"/>
    <mergeCell ref="B37:C37"/>
    <mergeCell ref="H37:J37"/>
    <mergeCell ref="K37:L37"/>
    <mergeCell ref="M37:N37"/>
    <mergeCell ref="O37:P37"/>
    <mergeCell ref="AH35:AQ36"/>
    <mergeCell ref="D37:E37"/>
    <mergeCell ref="F37:G37"/>
    <mergeCell ref="H38:J38"/>
    <mergeCell ref="AC37:AD37"/>
    <mergeCell ref="AR35:AY36"/>
    <mergeCell ref="F35:G35"/>
    <mergeCell ref="H35:J35"/>
    <mergeCell ref="K39:L39"/>
    <mergeCell ref="M39:N39"/>
    <mergeCell ref="O39:P39"/>
    <mergeCell ref="AC35:AD35"/>
    <mergeCell ref="AH37:AQ41"/>
    <mergeCell ref="AR37:AY41"/>
    <mergeCell ref="K38:L38"/>
    <mergeCell ref="M38:N38"/>
    <mergeCell ref="O38:P38"/>
    <mergeCell ref="T38:Z38"/>
    <mergeCell ref="AA38:AB38"/>
    <mergeCell ref="AC38:AD38"/>
    <mergeCell ref="T36:Z36"/>
    <mergeCell ref="D38:E38"/>
    <mergeCell ref="F38:G38"/>
    <mergeCell ref="AA35:AB35"/>
    <mergeCell ref="K36:L36"/>
    <mergeCell ref="M36:N36"/>
    <mergeCell ref="O36:P36"/>
    <mergeCell ref="R15:AP15"/>
    <mergeCell ref="N12:AM12"/>
    <mergeCell ref="AT23:AW23"/>
    <mergeCell ref="A33:P33"/>
    <mergeCell ref="T33:AD33"/>
    <mergeCell ref="AI33:AZ33"/>
    <mergeCell ref="AZ34:BA34"/>
    <mergeCell ref="B38:C38"/>
    <mergeCell ref="B34:C34"/>
    <mergeCell ref="D34:E34"/>
    <mergeCell ref="F34:G34"/>
    <mergeCell ref="H34:J34"/>
    <mergeCell ref="K34:L34"/>
    <mergeCell ref="M34:N34"/>
    <mergeCell ref="O34:P34"/>
    <mergeCell ref="T34:Z34"/>
    <mergeCell ref="B35:C35"/>
    <mergeCell ref="F36:G36"/>
  </mergeCells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abSelected="1" view="pageBreakPreview" zoomScale="80" zoomScaleNormal="80" zoomScaleSheetLayoutView="80" workbookViewId="0">
      <selection activeCell="J23" sqref="J23"/>
    </sheetView>
  </sheetViews>
  <sheetFormatPr defaultRowHeight="14.4" x14ac:dyDescent="0.3"/>
  <cols>
    <col min="1" max="1" width="8.88671875" style="155"/>
    <col min="2" max="2" width="52.44140625" style="155" customWidth="1"/>
    <col min="3" max="3" width="4" style="155" customWidth="1"/>
    <col min="4" max="4" width="4.6640625" style="155" customWidth="1"/>
    <col min="5" max="5" width="3.88671875" style="155" customWidth="1"/>
    <col min="6" max="6" width="5.5546875" style="155" customWidth="1"/>
    <col min="7" max="7" width="6.33203125" style="155" customWidth="1"/>
    <col min="8" max="8" width="7.6640625" style="155" customWidth="1"/>
    <col min="9" max="9" width="6.88671875" style="155" customWidth="1"/>
    <col min="10" max="10" width="5.44140625" style="155" customWidth="1"/>
    <col min="11" max="11" width="5.109375" style="155" customWidth="1"/>
    <col min="12" max="12" width="6.109375" style="155" customWidth="1"/>
    <col min="13" max="13" width="8.88671875" style="155"/>
    <col min="14" max="14" width="5.33203125" style="155" customWidth="1"/>
    <col min="15" max="15" width="5.6640625" style="155" customWidth="1"/>
    <col min="16" max="21" width="5.88671875" style="155" customWidth="1"/>
    <col min="22" max="23" width="5.77734375" style="155" customWidth="1"/>
    <col min="24" max="31" width="5.77734375" style="152" customWidth="1"/>
    <col min="32" max="16384" width="8.88671875" style="155"/>
  </cols>
  <sheetData>
    <row r="1" spans="1:31" ht="16.2" thickBot="1" x14ac:dyDescent="0.35">
      <c r="A1" s="518" t="s">
        <v>194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49"/>
    </row>
    <row r="2" spans="1:31" ht="26.4" customHeight="1" x14ac:dyDescent="0.3">
      <c r="A2" s="550" t="s">
        <v>0</v>
      </c>
      <c r="B2" s="552" t="s">
        <v>240</v>
      </c>
      <c r="C2" s="555" t="s">
        <v>1</v>
      </c>
      <c r="D2" s="555"/>
      <c r="E2" s="555"/>
      <c r="F2" s="556"/>
      <c r="G2" s="557" t="s">
        <v>2</v>
      </c>
      <c r="H2" s="559" t="s">
        <v>3</v>
      </c>
      <c r="I2" s="560"/>
      <c r="J2" s="560"/>
      <c r="K2" s="560"/>
      <c r="L2" s="560"/>
      <c r="M2" s="561"/>
      <c r="N2" s="562" t="s">
        <v>4</v>
      </c>
      <c r="O2" s="555"/>
      <c r="P2" s="555"/>
      <c r="Q2" s="555"/>
      <c r="R2" s="555"/>
      <c r="S2" s="555"/>
      <c r="T2" s="555"/>
      <c r="U2" s="563"/>
    </row>
    <row r="3" spans="1:31" ht="18" customHeight="1" x14ac:dyDescent="0.3">
      <c r="A3" s="551"/>
      <c r="B3" s="553"/>
      <c r="C3" s="564" t="s">
        <v>5</v>
      </c>
      <c r="D3" s="564" t="s">
        <v>6</v>
      </c>
      <c r="E3" s="530" t="s">
        <v>7</v>
      </c>
      <c r="F3" s="542"/>
      <c r="G3" s="558"/>
      <c r="H3" s="541" t="s">
        <v>8</v>
      </c>
      <c r="I3" s="530" t="s">
        <v>9</v>
      </c>
      <c r="J3" s="530"/>
      <c r="K3" s="530"/>
      <c r="L3" s="542"/>
      <c r="M3" s="543" t="s">
        <v>10</v>
      </c>
      <c r="N3" s="544" t="s">
        <v>11</v>
      </c>
      <c r="O3" s="530"/>
      <c r="P3" s="530" t="s">
        <v>12</v>
      </c>
      <c r="Q3" s="530"/>
      <c r="R3" s="530" t="s">
        <v>13</v>
      </c>
      <c r="S3" s="530"/>
      <c r="T3" s="530" t="s">
        <v>14</v>
      </c>
      <c r="U3" s="545"/>
    </row>
    <row r="4" spans="1:31" x14ac:dyDescent="0.3">
      <c r="A4" s="551"/>
      <c r="B4" s="553"/>
      <c r="C4" s="564"/>
      <c r="D4" s="564"/>
      <c r="E4" s="564" t="s">
        <v>15</v>
      </c>
      <c r="F4" s="565" t="s">
        <v>16</v>
      </c>
      <c r="G4" s="558"/>
      <c r="H4" s="541"/>
      <c r="I4" s="568" t="s">
        <v>17</v>
      </c>
      <c r="J4" s="530" t="s">
        <v>18</v>
      </c>
      <c r="K4" s="530"/>
      <c r="L4" s="542"/>
      <c r="M4" s="543"/>
      <c r="N4" s="544" t="s">
        <v>19</v>
      </c>
      <c r="O4" s="530"/>
      <c r="P4" s="530"/>
      <c r="Q4" s="530"/>
      <c r="R4" s="530"/>
      <c r="S4" s="530"/>
      <c r="T4" s="530"/>
      <c r="U4" s="545"/>
    </row>
    <row r="5" spans="1:31" ht="19.5" customHeight="1" x14ac:dyDescent="0.3">
      <c r="A5" s="551"/>
      <c r="B5" s="553"/>
      <c r="C5" s="564"/>
      <c r="D5" s="564"/>
      <c r="E5" s="564"/>
      <c r="F5" s="566"/>
      <c r="G5" s="558"/>
      <c r="H5" s="541"/>
      <c r="I5" s="568"/>
      <c r="J5" s="546" t="s">
        <v>20</v>
      </c>
      <c r="K5" s="546" t="s">
        <v>21</v>
      </c>
      <c r="L5" s="547" t="s">
        <v>22</v>
      </c>
      <c r="M5" s="543"/>
      <c r="N5" s="43">
        <v>1</v>
      </c>
      <c r="O5" s="44">
        <f t="shared" ref="O5:U5" si="0">N5+1</f>
        <v>2</v>
      </c>
      <c r="P5" s="44">
        <f t="shared" si="0"/>
        <v>3</v>
      </c>
      <c r="Q5" s="44">
        <f t="shared" si="0"/>
        <v>4</v>
      </c>
      <c r="R5" s="44">
        <f t="shared" si="0"/>
        <v>5</v>
      </c>
      <c r="S5" s="44">
        <f t="shared" si="0"/>
        <v>6</v>
      </c>
      <c r="T5" s="44">
        <f t="shared" si="0"/>
        <v>7</v>
      </c>
      <c r="U5" s="42">
        <f t="shared" si="0"/>
        <v>8</v>
      </c>
    </row>
    <row r="6" spans="1:31" ht="18.75" customHeight="1" x14ac:dyDescent="0.3">
      <c r="A6" s="551"/>
      <c r="B6" s="553"/>
      <c r="C6" s="564"/>
      <c r="D6" s="564"/>
      <c r="E6" s="564"/>
      <c r="F6" s="566"/>
      <c r="G6" s="558"/>
      <c r="H6" s="541"/>
      <c r="I6" s="568"/>
      <c r="J6" s="546"/>
      <c r="K6" s="546"/>
      <c r="L6" s="547"/>
      <c r="M6" s="543"/>
      <c r="N6" s="544" t="s">
        <v>23</v>
      </c>
      <c r="O6" s="530"/>
      <c r="P6" s="530"/>
      <c r="Q6" s="530"/>
      <c r="R6" s="530"/>
      <c r="S6" s="530"/>
      <c r="T6" s="530"/>
      <c r="U6" s="545"/>
    </row>
    <row r="7" spans="1:31" ht="27.75" customHeight="1" thickBot="1" x14ac:dyDescent="0.35">
      <c r="A7" s="551"/>
      <c r="B7" s="554"/>
      <c r="C7" s="564"/>
      <c r="D7" s="564"/>
      <c r="E7" s="564"/>
      <c r="F7" s="567"/>
      <c r="G7" s="558"/>
      <c r="H7" s="541"/>
      <c r="I7" s="568"/>
      <c r="J7" s="546"/>
      <c r="K7" s="546"/>
      <c r="L7" s="547"/>
      <c r="M7" s="543"/>
      <c r="N7" s="43">
        <v>15</v>
      </c>
      <c r="O7" s="44">
        <v>15</v>
      </c>
      <c r="P7" s="44">
        <v>15</v>
      </c>
      <c r="Q7" s="44">
        <v>15</v>
      </c>
      <c r="R7" s="44">
        <v>15</v>
      </c>
      <c r="S7" s="44">
        <v>15</v>
      </c>
      <c r="T7" s="44">
        <v>15</v>
      </c>
      <c r="U7" s="42">
        <v>10</v>
      </c>
    </row>
    <row r="8" spans="1:31" ht="15" thickBot="1" x14ac:dyDescent="0.35">
      <c r="A8" s="134">
        <v>1</v>
      </c>
      <c r="B8" s="135">
        <f>A8+1</f>
        <v>2</v>
      </c>
      <c r="C8" s="135">
        <f t="shared" ref="C8:T8" si="1">B8+1</f>
        <v>3</v>
      </c>
      <c r="D8" s="135">
        <f t="shared" si="1"/>
        <v>4</v>
      </c>
      <c r="E8" s="135">
        <f t="shared" si="1"/>
        <v>5</v>
      </c>
      <c r="F8" s="136">
        <f t="shared" si="1"/>
        <v>6</v>
      </c>
      <c r="G8" s="137">
        <f t="shared" si="1"/>
        <v>7</v>
      </c>
      <c r="H8" s="138">
        <f t="shared" si="1"/>
        <v>8</v>
      </c>
      <c r="I8" s="135">
        <f t="shared" si="1"/>
        <v>9</v>
      </c>
      <c r="J8" s="135">
        <f t="shared" si="1"/>
        <v>10</v>
      </c>
      <c r="K8" s="135">
        <f t="shared" si="1"/>
        <v>11</v>
      </c>
      <c r="L8" s="135">
        <f t="shared" si="1"/>
        <v>12</v>
      </c>
      <c r="M8" s="137">
        <f t="shared" si="1"/>
        <v>13</v>
      </c>
      <c r="N8" s="135">
        <f>M8+1</f>
        <v>14</v>
      </c>
      <c r="O8" s="135">
        <f t="shared" si="1"/>
        <v>15</v>
      </c>
      <c r="P8" s="139">
        <f t="shared" si="1"/>
        <v>16</v>
      </c>
      <c r="Q8" s="139">
        <f t="shared" si="1"/>
        <v>17</v>
      </c>
      <c r="R8" s="139">
        <f t="shared" si="1"/>
        <v>18</v>
      </c>
      <c r="S8" s="139">
        <f t="shared" si="1"/>
        <v>19</v>
      </c>
      <c r="T8" s="139">
        <f t="shared" si="1"/>
        <v>20</v>
      </c>
      <c r="U8" s="140">
        <f>T8+1</f>
        <v>21</v>
      </c>
    </row>
    <row r="9" spans="1:31" ht="16.2" thickBot="1" x14ac:dyDescent="0.35">
      <c r="A9" s="531" t="s">
        <v>24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3"/>
      <c r="X9" s="534" t="s">
        <v>25</v>
      </c>
      <c r="Y9" s="535"/>
      <c r="Z9" s="535"/>
      <c r="AA9" s="535"/>
      <c r="AB9" s="535"/>
      <c r="AC9" s="535"/>
      <c r="AD9" s="536"/>
      <c r="AE9" s="537"/>
    </row>
    <row r="10" spans="1:31" s="156" customFormat="1" ht="16.2" thickBot="1" x14ac:dyDescent="0.35">
      <c r="A10" s="511" t="s">
        <v>26</v>
      </c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38"/>
      <c r="X10" s="157" t="s">
        <v>27</v>
      </c>
      <c r="Y10" s="158" t="s">
        <v>28</v>
      </c>
      <c r="Z10" s="158" t="s">
        <v>29</v>
      </c>
      <c r="AA10" s="158" t="s">
        <v>30</v>
      </c>
      <c r="AB10" s="158" t="s">
        <v>31</v>
      </c>
      <c r="AC10" s="158" t="s">
        <v>32</v>
      </c>
      <c r="AD10" s="158" t="s">
        <v>33</v>
      </c>
      <c r="AE10" s="159" t="s">
        <v>34</v>
      </c>
    </row>
    <row r="11" spans="1:31" ht="27.6" x14ac:dyDescent="0.3">
      <c r="A11" s="322" t="s">
        <v>35</v>
      </c>
      <c r="B11" s="329" t="s">
        <v>239</v>
      </c>
      <c r="C11" s="323"/>
      <c r="D11" s="324">
        <v>1</v>
      </c>
      <c r="E11" s="324"/>
      <c r="F11" s="325"/>
      <c r="G11" s="326">
        <v>4</v>
      </c>
      <c r="H11" s="327">
        <f>G11*30</f>
        <v>120</v>
      </c>
      <c r="I11" s="341">
        <f>SUM(J11:L11)</f>
        <v>44</v>
      </c>
      <c r="J11" s="342">
        <v>30</v>
      </c>
      <c r="K11" s="342"/>
      <c r="L11" s="343">
        <v>14</v>
      </c>
      <c r="M11" s="328">
        <f t="shared" ref="M11" si="2">H11-I11</f>
        <v>76</v>
      </c>
      <c r="N11" s="331">
        <v>3</v>
      </c>
      <c r="O11" s="332"/>
      <c r="P11" s="332"/>
      <c r="Q11" s="332"/>
      <c r="R11" s="332"/>
      <c r="S11" s="332"/>
      <c r="T11" s="332"/>
      <c r="U11" s="333"/>
      <c r="V11" s="13">
        <f t="shared" ref="V11:V15" si="3">I11/H11</f>
        <v>0.36666666666666664</v>
      </c>
      <c r="W11" s="13" t="str">
        <f t="shared" ref="W11:W15" si="4">IF(V11&gt;50%,V11,"")</f>
        <v/>
      </c>
      <c r="X11" s="165">
        <v>4</v>
      </c>
      <c r="Y11" s="166"/>
      <c r="Z11" s="166"/>
      <c r="AA11" s="166"/>
      <c r="AB11" s="166"/>
      <c r="AC11" s="166"/>
      <c r="AD11" s="166"/>
      <c r="AE11" s="167"/>
    </row>
    <row r="12" spans="1:31" ht="28.2" customHeight="1" x14ac:dyDescent="0.3">
      <c r="A12" s="168" t="s">
        <v>37</v>
      </c>
      <c r="B12" s="169" t="s">
        <v>58</v>
      </c>
      <c r="C12" s="170"/>
      <c r="D12" s="170">
        <v>1</v>
      </c>
      <c r="E12" s="170"/>
      <c r="F12" s="171"/>
      <c r="G12" s="172">
        <v>3</v>
      </c>
      <c r="H12" s="173">
        <f t="shared" ref="H12:H24" si="5">G12*30</f>
        <v>90</v>
      </c>
      <c r="I12" s="174">
        <f t="shared" ref="I12:I24" si="6">SUM(J12:L12)</f>
        <v>30</v>
      </c>
      <c r="J12" s="175">
        <v>16</v>
      </c>
      <c r="K12" s="175"/>
      <c r="L12" s="176">
        <v>14</v>
      </c>
      <c r="M12" s="177">
        <f t="shared" ref="M12:M17" si="7">H12-I12</f>
        <v>60</v>
      </c>
      <c r="N12" s="334">
        <v>2</v>
      </c>
      <c r="O12" s="170"/>
      <c r="P12" s="170"/>
      <c r="Q12" s="170"/>
      <c r="R12" s="170"/>
      <c r="S12" s="170"/>
      <c r="T12" s="170"/>
      <c r="U12" s="178"/>
      <c r="V12" s="13">
        <f t="shared" si="3"/>
        <v>0.33333333333333331</v>
      </c>
      <c r="W12" s="13" t="str">
        <f t="shared" si="4"/>
        <v/>
      </c>
      <c r="X12" s="165">
        <v>3</v>
      </c>
      <c r="Y12" s="166"/>
      <c r="Z12" s="166"/>
      <c r="AA12" s="166"/>
      <c r="AB12" s="166"/>
      <c r="AC12" s="166"/>
      <c r="AD12" s="166"/>
      <c r="AE12" s="167"/>
    </row>
    <row r="13" spans="1:31" ht="15.75" customHeight="1" x14ac:dyDescent="0.3">
      <c r="A13" s="168" t="s">
        <v>39</v>
      </c>
      <c r="B13" s="179" t="s">
        <v>38</v>
      </c>
      <c r="C13" s="180">
        <v>1</v>
      </c>
      <c r="D13" s="180"/>
      <c r="E13" s="180"/>
      <c r="F13" s="181"/>
      <c r="G13" s="182">
        <v>4</v>
      </c>
      <c r="H13" s="183">
        <f t="shared" si="5"/>
        <v>120</v>
      </c>
      <c r="I13" s="184">
        <f t="shared" si="6"/>
        <v>44</v>
      </c>
      <c r="J13" s="185">
        <v>14</v>
      </c>
      <c r="K13" s="185"/>
      <c r="L13" s="186">
        <v>30</v>
      </c>
      <c r="M13" s="164">
        <f t="shared" si="7"/>
        <v>76</v>
      </c>
      <c r="N13" s="335">
        <v>3</v>
      </c>
      <c r="O13" s="180"/>
      <c r="P13" s="180"/>
      <c r="Q13" s="180"/>
      <c r="R13" s="180"/>
      <c r="S13" s="180"/>
      <c r="T13" s="180"/>
      <c r="U13" s="187"/>
      <c r="V13" s="13">
        <f t="shared" si="3"/>
        <v>0.36666666666666664</v>
      </c>
      <c r="W13" s="13" t="str">
        <f t="shared" si="4"/>
        <v/>
      </c>
      <c r="X13" s="165">
        <v>4</v>
      </c>
      <c r="Y13" s="166"/>
      <c r="Z13" s="166"/>
      <c r="AA13" s="166"/>
      <c r="AB13" s="166"/>
      <c r="AC13" s="166"/>
      <c r="AD13" s="166"/>
      <c r="AE13" s="167"/>
    </row>
    <row r="14" spans="1:31" x14ac:dyDescent="0.3">
      <c r="A14" s="168" t="s">
        <v>42</v>
      </c>
      <c r="B14" s="344" t="s">
        <v>241</v>
      </c>
      <c r="C14" s="180">
        <v>2</v>
      </c>
      <c r="D14" s="180">
        <v>1</v>
      </c>
      <c r="E14" s="180"/>
      <c r="F14" s="181"/>
      <c r="G14" s="182">
        <v>4</v>
      </c>
      <c r="H14" s="183">
        <f t="shared" si="5"/>
        <v>120</v>
      </c>
      <c r="I14" s="184">
        <f t="shared" si="6"/>
        <v>44</v>
      </c>
      <c r="J14" s="185">
        <v>14</v>
      </c>
      <c r="K14" s="185"/>
      <c r="L14" s="186">
        <v>30</v>
      </c>
      <c r="M14" s="177">
        <f t="shared" si="7"/>
        <v>76</v>
      </c>
      <c r="N14" s="335">
        <v>1</v>
      </c>
      <c r="O14" s="180">
        <v>2</v>
      </c>
      <c r="P14" s="180"/>
      <c r="Q14" s="180"/>
      <c r="R14" s="180"/>
      <c r="S14" s="180"/>
      <c r="T14" s="180"/>
      <c r="U14" s="187"/>
      <c r="V14" s="13">
        <f t="shared" si="3"/>
        <v>0.36666666666666664</v>
      </c>
      <c r="W14" s="13" t="str">
        <f t="shared" si="4"/>
        <v/>
      </c>
      <c r="X14" s="165">
        <v>2</v>
      </c>
      <c r="Y14" s="166">
        <v>2</v>
      </c>
      <c r="Z14" s="166"/>
      <c r="AA14" s="166"/>
      <c r="AB14" s="166"/>
      <c r="AC14" s="166"/>
      <c r="AD14" s="166"/>
      <c r="AE14" s="167"/>
    </row>
    <row r="15" spans="1:31" x14ac:dyDescent="0.3">
      <c r="A15" s="168" t="s">
        <v>43</v>
      </c>
      <c r="B15" s="179" t="s">
        <v>46</v>
      </c>
      <c r="C15" s="180">
        <v>3</v>
      </c>
      <c r="D15" s="180">
        <v>1.2</v>
      </c>
      <c r="E15" s="180"/>
      <c r="F15" s="181"/>
      <c r="G15" s="182">
        <v>4</v>
      </c>
      <c r="H15" s="183">
        <f t="shared" si="5"/>
        <v>120</v>
      </c>
      <c r="I15" s="184">
        <f t="shared" si="6"/>
        <v>44</v>
      </c>
      <c r="J15" s="185"/>
      <c r="K15" s="185"/>
      <c r="L15" s="186">
        <v>44</v>
      </c>
      <c r="M15" s="177">
        <f t="shared" si="7"/>
        <v>76</v>
      </c>
      <c r="N15" s="335">
        <v>1</v>
      </c>
      <c r="O15" s="180">
        <v>1</v>
      </c>
      <c r="P15" s="180">
        <v>1</v>
      </c>
      <c r="Q15" s="180"/>
      <c r="R15" s="180"/>
      <c r="S15" s="180"/>
      <c r="T15" s="180"/>
      <c r="U15" s="187"/>
      <c r="V15" s="13">
        <f t="shared" si="3"/>
        <v>0.36666666666666664</v>
      </c>
      <c r="W15" s="13" t="str">
        <f t="shared" si="4"/>
        <v/>
      </c>
      <c r="X15" s="165">
        <v>1</v>
      </c>
      <c r="Y15" s="166">
        <v>2</v>
      </c>
      <c r="Z15" s="166">
        <v>1</v>
      </c>
      <c r="AA15" s="166"/>
      <c r="AB15" s="166"/>
      <c r="AC15" s="166"/>
      <c r="AD15" s="166"/>
      <c r="AE15" s="167"/>
    </row>
    <row r="16" spans="1:31" ht="41.4" x14ac:dyDescent="0.3">
      <c r="A16" s="168" t="s">
        <v>41</v>
      </c>
      <c r="B16" s="188" t="s">
        <v>40</v>
      </c>
      <c r="C16" s="180"/>
      <c r="D16" s="180">
        <v>2</v>
      </c>
      <c r="E16" s="180"/>
      <c r="F16" s="181"/>
      <c r="G16" s="182">
        <v>4</v>
      </c>
      <c r="H16" s="183">
        <f>G16*30</f>
        <v>120</v>
      </c>
      <c r="I16" s="184">
        <f>SUM(J16:L16)</f>
        <v>44</v>
      </c>
      <c r="J16" s="185">
        <v>16</v>
      </c>
      <c r="K16" s="185"/>
      <c r="L16" s="186">
        <v>28</v>
      </c>
      <c r="M16" s="177">
        <f>H16-I16</f>
        <v>76</v>
      </c>
      <c r="N16" s="335"/>
      <c r="O16" s="180">
        <v>3</v>
      </c>
      <c r="P16" s="180"/>
      <c r="Q16" s="180"/>
      <c r="R16" s="180"/>
      <c r="S16" s="180"/>
      <c r="T16" s="180"/>
      <c r="U16" s="187"/>
      <c r="V16" s="13">
        <f>I16/H16</f>
        <v>0.36666666666666664</v>
      </c>
      <c r="W16" s="13" t="str">
        <f>IF(V16&gt;50%,V16,"")</f>
        <v/>
      </c>
      <c r="X16" s="165"/>
      <c r="Y16" s="166">
        <v>4</v>
      </c>
      <c r="Z16" s="166"/>
      <c r="AA16" s="166"/>
      <c r="AB16" s="166"/>
      <c r="AC16" s="166"/>
      <c r="AD16" s="166"/>
      <c r="AE16" s="167"/>
    </row>
    <row r="17" spans="1:31" x14ac:dyDescent="0.3">
      <c r="A17" s="168" t="s">
        <v>45</v>
      </c>
      <c r="B17" s="189" t="s">
        <v>36</v>
      </c>
      <c r="C17" s="190"/>
      <c r="D17" s="191">
        <v>2</v>
      </c>
      <c r="E17" s="190"/>
      <c r="F17" s="192"/>
      <c r="G17" s="193">
        <v>3</v>
      </c>
      <c r="H17" s="160">
        <f t="shared" si="5"/>
        <v>90</v>
      </c>
      <c r="I17" s="184">
        <f t="shared" si="6"/>
        <v>30</v>
      </c>
      <c r="J17" s="162">
        <v>16</v>
      </c>
      <c r="K17" s="162"/>
      <c r="L17" s="163">
        <v>14</v>
      </c>
      <c r="M17" s="164">
        <f t="shared" si="7"/>
        <v>60</v>
      </c>
      <c r="N17" s="336"/>
      <c r="O17" s="191">
        <v>2</v>
      </c>
      <c r="P17" s="190"/>
      <c r="Q17" s="190"/>
      <c r="R17" s="190"/>
      <c r="S17" s="190"/>
      <c r="T17" s="190"/>
      <c r="U17" s="194"/>
      <c r="V17" s="13">
        <f t="shared" ref="V17:V24" si="8">I17/H17</f>
        <v>0.33333333333333331</v>
      </c>
      <c r="W17" s="13" t="str">
        <f t="shared" ref="W17:W24" si="9">IF(V17&gt;50%,V17,"")</f>
        <v/>
      </c>
      <c r="X17" s="165"/>
      <c r="Y17" s="166">
        <v>3</v>
      </c>
      <c r="Z17" s="166"/>
      <c r="AA17" s="166"/>
      <c r="AB17" s="166"/>
      <c r="AC17" s="166"/>
      <c r="AD17" s="166"/>
      <c r="AE17" s="167"/>
    </row>
    <row r="18" spans="1:31" x14ac:dyDescent="0.3">
      <c r="A18" s="168" t="s">
        <v>47</v>
      </c>
      <c r="B18" s="179" t="s">
        <v>44</v>
      </c>
      <c r="C18" s="180"/>
      <c r="D18" s="180">
        <v>2</v>
      </c>
      <c r="E18" s="180"/>
      <c r="F18" s="181"/>
      <c r="G18" s="182">
        <v>3</v>
      </c>
      <c r="H18" s="183">
        <f t="shared" si="5"/>
        <v>90</v>
      </c>
      <c r="I18" s="184">
        <f t="shared" si="6"/>
        <v>30</v>
      </c>
      <c r="J18" s="185">
        <v>16</v>
      </c>
      <c r="K18" s="185"/>
      <c r="L18" s="186">
        <v>14</v>
      </c>
      <c r="M18" s="177">
        <f t="shared" ref="M18:M24" si="10">H18-I18</f>
        <v>60</v>
      </c>
      <c r="N18" s="335"/>
      <c r="O18" s="180">
        <v>2</v>
      </c>
      <c r="P18" s="180"/>
      <c r="Q18" s="180"/>
      <c r="R18" s="180"/>
      <c r="S18" s="180"/>
      <c r="T18" s="180"/>
      <c r="U18" s="187"/>
      <c r="V18" s="13">
        <f t="shared" si="8"/>
        <v>0.33333333333333331</v>
      </c>
      <c r="W18" s="13" t="str">
        <f t="shared" si="9"/>
        <v/>
      </c>
      <c r="X18" s="165"/>
      <c r="Y18" s="166">
        <v>3</v>
      </c>
      <c r="Z18" s="166"/>
      <c r="AA18" s="166"/>
      <c r="AB18" s="166"/>
      <c r="AC18" s="166"/>
      <c r="AD18" s="166"/>
      <c r="AE18" s="167"/>
    </row>
    <row r="19" spans="1:31" x14ac:dyDescent="0.3">
      <c r="A19" s="345" t="s">
        <v>47</v>
      </c>
      <c r="B19" s="344" t="s">
        <v>242</v>
      </c>
      <c r="C19" s="323"/>
      <c r="D19" s="324">
        <v>4</v>
      </c>
      <c r="E19" s="324"/>
      <c r="F19" s="325"/>
      <c r="G19" s="326">
        <v>5</v>
      </c>
      <c r="H19" s="327">
        <f t="shared" ref="H19" si="11">G19*30</f>
        <v>150</v>
      </c>
      <c r="I19" s="341">
        <f t="shared" ref="I19" si="12">SUM(J19:L19)</f>
        <v>80</v>
      </c>
      <c r="J19" s="365">
        <v>46</v>
      </c>
      <c r="K19" s="365" t="s">
        <v>256</v>
      </c>
      <c r="L19" s="366">
        <v>34</v>
      </c>
      <c r="M19" s="367">
        <v>40</v>
      </c>
      <c r="N19" s="323"/>
      <c r="O19" s="324" t="s">
        <v>243</v>
      </c>
      <c r="P19" s="324"/>
      <c r="Q19" s="368">
        <v>5</v>
      </c>
      <c r="R19" s="324"/>
      <c r="S19" s="324"/>
      <c r="T19" s="324"/>
      <c r="U19" s="330"/>
      <c r="V19" s="13">
        <f t="shared" ref="V19" si="13">I19/H19</f>
        <v>0.53333333333333333</v>
      </c>
      <c r="W19" s="13">
        <f t="shared" ref="W19" si="14">IF(V19&gt;50%,V19,"")</f>
        <v>0.53333333333333333</v>
      </c>
      <c r="X19" s="165"/>
      <c r="Y19" s="166"/>
      <c r="Z19" s="166"/>
      <c r="AA19" s="166">
        <v>5</v>
      </c>
      <c r="AB19" s="166"/>
      <c r="AC19" s="166"/>
      <c r="AD19" s="166"/>
      <c r="AE19" s="167"/>
    </row>
    <row r="20" spans="1:31" x14ac:dyDescent="0.3">
      <c r="A20" s="168" t="s">
        <v>53</v>
      </c>
      <c r="B20" s="179" t="s">
        <v>48</v>
      </c>
      <c r="C20" s="180">
        <v>6</v>
      </c>
      <c r="D20" s="180">
        <v>4.5</v>
      </c>
      <c r="E20" s="180"/>
      <c r="F20" s="181"/>
      <c r="G20" s="182">
        <v>6</v>
      </c>
      <c r="H20" s="183">
        <f t="shared" si="5"/>
        <v>180</v>
      </c>
      <c r="I20" s="184">
        <f t="shared" si="6"/>
        <v>88</v>
      </c>
      <c r="J20" s="185"/>
      <c r="K20" s="185"/>
      <c r="L20" s="186">
        <v>88</v>
      </c>
      <c r="M20" s="177">
        <f t="shared" si="10"/>
        <v>92</v>
      </c>
      <c r="N20" s="335"/>
      <c r="O20" s="185"/>
      <c r="P20" s="180"/>
      <c r="Q20" s="180">
        <v>2</v>
      </c>
      <c r="R20" s="180">
        <v>2</v>
      </c>
      <c r="S20" s="180">
        <v>2</v>
      </c>
      <c r="T20" s="180"/>
      <c r="U20" s="187"/>
      <c r="V20" s="13">
        <f t="shared" si="8"/>
        <v>0.48888888888888887</v>
      </c>
      <c r="W20" s="13" t="str">
        <f t="shared" si="9"/>
        <v/>
      </c>
      <c r="X20" s="165"/>
      <c r="Y20" s="166"/>
      <c r="Z20" s="166"/>
      <c r="AA20" s="166">
        <v>1</v>
      </c>
      <c r="AB20" s="166">
        <v>3</v>
      </c>
      <c r="AC20" s="166">
        <v>2</v>
      </c>
      <c r="AD20" s="166"/>
      <c r="AE20" s="167"/>
    </row>
    <row r="21" spans="1:31" x14ac:dyDescent="0.3">
      <c r="A21" s="168" t="s">
        <v>49</v>
      </c>
      <c r="B21" s="188" t="s">
        <v>52</v>
      </c>
      <c r="C21" s="180">
        <v>5</v>
      </c>
      <c r="D21" s="180"/>
      <c r="E21" s="180"/>
      <c r="F21" s="181"/>
      <c r="G21" s="182">
        <v>3</v>
      </c>
      <c r="H21" s="183">
        <f>G21*30</f>
        <v>90</v>
      </c>
      <c r="I21" s="184">
        <f>SUM(J21:L21)</f>
        <v>30</v>
      </c>
      <c r="J21" s="185">
        <v>16</v>
      </c>
      <c r="K21" s="185"/>
      <c r="L21" s="186">
        <v>14</v>
      </c>
      <c r="M21" s="177">
        <f>H21-I21</f>
        <v>60</v>
      </c>
      <c r="N21" s="335"/>
      <c r="O21" s="180"/>
      <c r="P21" s="180"/>
      <c r="Q21" s="180"/>
      <c r="R21" s="180">
        <v>2</v>
      </c>
      <c r="S21" s="180"/>
      <c r="T21" s="180"/>
      <c r="U21" s="187"/>
      <c r="V21" s="13">
        <f>I21/H21</f>
        <v>0.33333333333333331</v>
      </c>
      <c r="W21" s="13" t="str">
        <f>IF(V21&gt;50%,V21,"")</f>
        <v/>
      </c>
      <c r="X21" s="165"/>
      <c r="Y21" s="166"/>
      <c r="Z21" s="166"/>
      <c r="AA21" s="166"/>
      <c r="AB21" s="166">
        <v>3</v>
      </c>
      <c r="AC21" s="166"/>
      <c r="AD21" s="166"/>
      <c r="AE21" s="167"/>
    </row>
    <row r="22" spans="1:31" ht="18.75" customHeight="1" x14ac:dyDescent="0.3">
      <c r="A22" s="168" t="s">
        <v>51</v>
      </c>
      <c r="B22" s="195" t="s">
        <v>54</v>
      </c>
      <c r="C22" s="180"/>
      <c r="D22" s="180">
        <v>5</v>
      </c>
      <c r="E22" s="180"/>
      <c r="F22" s="181"/>
      <c r="G22" s="182">
        <v>3</v>
      </c>
      <c r="H22" s="183">
        <f>G22*30</f>
        <v>90</v>
      </c>
      <c r="I22" s="184">
        <f>SUM(J22:L22)</f>
        <v>30</v>
      </c>
      <c r="J22" s="185">
        <v>16</v>
      </c>
      <c r="K22" s="185"/>
      <c r="L22" s="186">
        <v>14</v>
      </c>
      <c r="M22" s="177">
        <f>H22-I22</f>
        <v>60</v>
      </c>
      <c r="N22" s="335"/>
      <c r="O22" s="180"/>
      <c r="P22" s="180"/>
      <c r="Q22" s="180"/>
      <c r="R22" s="180">
        <v>2</v>
      </c>
      <c r="S22" s="180"/>
      <c r="T22" s="180"/>
      <c r="U22" s="187"/>
      <c r="V22" s="13">
        <f>I22/H22</f>
        <v>0.33333333333333331</v>
      </c>
      <c r="W22" s="13" t="str">
        <f>IF(V22&gt;50%,V22,"")</f>
        <v/>
      </c>
      <c r="X22" s="165"/>
      <c r="Y22" s="166"/>
      <c r="Z22" s="166"/>
      <c r="AA22" s="166"/>
      <c r="AB22" s="166">
        <v>3</v>
      </c>
      <c r="AC22" s="166"/>
      <c r="AD22" s="166"/>
      <c r="AE22" s="167"/>
    </row>
    <row r="23" spans="1:31" ht="18.75" customHeight="1" x14ac:dyDescent="0.3">
      <c r="A23" s="168" t="s">
        <v>55</v>
      </c>
      <c r="B23" s="188" t="s">
        <v>56</v>
      </c>
      <c r="C23" s="180"/>
      <c r="D23" s="180">
        <v>6</v>
      </c>
      <c r="E23" s="180"/>
      <c r="F23" s="181"/>
      <c r="G23" s="182">
        <v>3</v>
      </c>
      <c r="H23" s="183">
        <f t="shared" si="5"/>
        <v>90</v>
      </c>
      <c r="I23" s="184">
        <f t="shared" si="6"/>
        <v>30</v>
      </c>
      <c r="J23" s="185">
        <v>16</v>
      </c>
      <c r="K23" s="185"/>
      <c r="L23" s="186">
        <v>14</v>
      </c>
      <c r="M23" s="177">
        <f>H23-I23</f>
        <v>60</v>
      </c>
      <c r="N23" s="335"/>
      <c r="O23" s="180"/>
      <c r="P23" s="180"/>
      <c r="Q23" s="180"/>
      <c r="R23" s="180"/>
      <c r="S23" s="180">
        <v>2</v>
      </c>
      <c r="T23" s="180"/>
      <c r="U23" s="187"/>
      <c r="V23" s="13">
        <f>I23/H23</f>
        <v>0.33333333333333331</v>
      </c>
      <c r="W23" s="13" t="str">
        <f>IF(V23&gt;50%,V23,"")</f>
        <v/>
      </c>
      <c r="X23" s="165"/>
      <c r="Y23" s="166"/>
      <c r="Z23" s="166"/>
      <c r="AA23" s="166"/>
      <c r="AB23" s="166"/>
      <c r="AC23" s="166">
        <v>3</v>
      </c>
      <c r="AD23" s="166"/>
      <c r="AE23" s="167"/>
    </row>
    <row r="24" spans="1:31" ht="15" thickBot="1" x14ac:dyDescent="0.35">
      <c r="A24" s="168" t="s">
        <v>57</v>
      </c>
      <c r="B24" s="179" t="s">
        <v>50</v>
      </c>
      <c r="C24" s="180">
        <v>8</v>
      </c>
      <c r="D24" s="180">
        <v>7</v>
      </c>
      <c r="E24" s="180"/>
      <c r="F24" s="181"/>
      <c r="G24" s="182">
        <v>4</v>
      </c>
      <c r="H24" s="183">
        <f t="shared" si="5"/>
        <v>120</v>
      </c>
      <c r="I24" s="184">
        <f t="shared" si="6"/>
        <v>44</v>
      </c>
      <c r="J24" s="185"/>
      <c r="K24" s="185"/>
      <c r="L24" s="186">
        <v>44</v>
      </c>
      <c r="M24" s="177">
        <f t="shared" si="10"/>
        <v>76</v>
      </c>
      <c r="N24" s="337"/>
      <c r="O24" s="338"/>
      <c r="P24" s="339"/>
      <c r="Q24" s="339"/>
      <c r="R24" s="339"/>
      <c r="S24" s="339"/>
      <c r="T24" s="339">
        <v>2</v>
      </c>
      <c r="U24" s="340">
        <v>1.5</v>
      </c>
      <c r="V24" s="13">
        <f t="shared" si="8"/>
        <v>0.36666666666666664</v>
      </c>
      <c r="W24" s="13" t="str">
        <f t="shared" si="9"/>
        <v/>
      </c>
      <c r="X24" s="165"/>
      <c r="Y24" s="166"/>
      <c r="Z24" s="166"/>
      <c r="AA24" s="166"/>
      <c r="AB24" s="166"/>
      <c r="AC24" s="166"/>
      <c r="AD24" s="166">
        <v>2</v>
      </c>
      <c r="AE24" s="167">
        <v>2</v>
      </c>
    </row>
    <row r="25" spans="1:31" s="156" customFormat="1" ht="16.2" thickBot="1" x14ac:dyDescent="0.35">
      <c r="A25" s="539" t="s">
        <v>59</v>
      </c>
      <c r="B25" s="540"/>
      <c r="C25" s="141">
        <v>6</v>
      </c>
      <c r="D25" s="141">
        <v>14</v>
      </c>
      <c r="E25" s="141"/>
      <c r="F25" s="142"/>
      <c r="G25" s="149">
        <f t="shared" ref="G25:U25" si="15">SUM(G11:G24)</f>
        <v>53</v>
      </c>
      <c r="H25" s="148">
        <f t="shared" si="15"/>
        <v>1590</v>
      </c>
      <c r="I25" s="148">
        <f t="shared" si="15"/>
        <v>612</v>
      </c>
      <c r="J25" s="148">
        <f t="shared" si="15"/>
        <v>216</v>
      </c>
      <c r="K25" s="148">
        <f t="shared" si="15"/>
        <v>0</v>
      </c>
      <c r="L25" s="196">
        <f t="shared" si="15"/>
        <v>396</v>
      </c>
      <c r="M25" s="149">
        <f t="shared" si="15"/>
        <v>948</v>
      </c>
      <c r="N25" s="148">
        <f t="shared" si="15"/>
        <v>10</v>
      </c>
      <c r="O25" s="148">
        <f t="shared" si="15"/>
        <v>10</v>
      </c>
      <c r="P25" s="148">
        <f t="shared" si="15"/>
        <v>1</v>
      </c>
      <c r="Q25" s="148">
        <f t="shared" si="15"/>
        <v>7</v>
      </c>
      <c r="R25" s="148">
        <f t="shared" si="15"/>
        <v>6</v>
      </c>
      <c r="S25" s="146">
        <f t="shared" si="15"/>
        <v>4</v>
      </c>
      <c r="T25" s="146">
        <f t="shared" si="15"/>
        <v>2</v>
      </c>
      <c r="U25" s="150">
        <f t="shared" si="15"/>
        <v>1.5</v>
      </c>
      <c r="X25" s="197"/>
      <c r="Y25" s="198"/>
      <c r="Z25" s="198"/>
      <c r="AA25" s="198"/>
      <c r="AB25" s="198"/>
      <c r="AC25" s="198"/>
      <c r="AD25" s="198"/>
      <c r="AE25" s="199"/>
    </row>
    <row r="26" spans="1:31" ht="16.2" thickBot="1" x14ac:dyDescent="0.35">
      <c r="A26" s="518" t="s">
        <v>60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20"/>
      <c r="R26" s="520"/>
      <c r="S26" s="520"/>
      <c r="T26" s="520"/>
      <c r="U26" s="521"/>
      <c r="X26" s="202"/>
      <c r="Y26" s="44"/>
      <c r="Z26" s="44"/>
      <c r="AA26" s="44"/>
      <c r="AB26" s="44"/>
      <c r="AC26" s="44"/>
      <c r="AD26" s="14"/>
      <c r="AE26" s="203"/>
    </row>
    <row r="27" spans="1:31" ht="16.2" thickBot="1" x14ac:dyDescent="0.35">
      <c r="A27" s="518" t="s">
        <v>61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20"/>
      <c r="R27" s="520"/>
      <c r="S27" s="520"/>
      <c r="T27" s="520"/>
      <c r="U27" s="521"/>
      <c r="X27" s="204"/>
      <c r="Y27" s="205"/>
      <c r="Z27" s="205"/>
      <c r="AA27" s="205"/>
      <c r="AB27" s="205"/>
      <c r="AC27" s="205"/>
      <c r="AD27" s="206"/>
      <c r="AE27" s="207"/>
    </row>
    <row r="28" spans="1:31" x14ac:dyDescent="0.3">
      <c r="A28" s="208" t="s">
        <v>62</v>
      </c>
      <c r="B28" s="143" t="s">
        <v>211</v>
      </c>
      <c r="C28" s="209">
        <v>1</v>
      </c>
      <c r="D28" s="209"/>
      <c r="E28" s="210"/>
      <c r="F28" s="211"/>
      <c r="G28" s="212">
        <v>3</v>
      </c>
      <c r="H28" s="213">
        <f t="shared" ref="H28:H55" si="16">G28*30</f>
        <v>90</v>
      </c>
      <c r="I28" s="161">
        <f t="shared" ref="I28:I46" si="17">SUM(J28:L28)</f>
        <v>44</v>
      </c>
      <c r="J28" s="214">
        <v>30</v>
      </c>
      <c r="K28" s="214"/>
      <c r="L28" s="214">
        <v>14</v>
      </c>
      <c r="M28" s="215">
        <f t="shared" ref="M28:M55" si="18">H28-I28</f>
        <v>46</v>
      </c>
      <c r="N28" s="216">
        <v>3</v>
      </c>
      <c r="O28" s="217"/>
      <c r="P28" s="214"/>
      <c r="Q28" s="214"/>
      <c r="R28" s="218"/>
      <c r="S28" s="219"/>
      <c r="T28" s="214"/>
      <c r="U28" s="214"/>
      <c r="V28" s="13">
        <f t="shared" ref="V28:V44" si="19">I28/H28</f>
        <v>0.48888888888888887</v>
      </c>
      <c r="W28" s="13" t="str">
        <f t="shared" ref="W28:W51" si="20">IF(V28&gt;50%,V28,"")</f>
        <v/>
      </c>
      <c r="X28" s="220">
        <v>3</v>
      </c>
      <c r="Y28" s="221"/>
      <c r="Z28" s="221"/>
      <c r="AA28" s="221"/>
      <c r="AB28" s="221"/>
      <c r="AC28" s="221"/>
      <c r="AD28" s="222"/>
      <c r="AE28" s="223"/>
    </row>
    <row r="29" spans="1:31" x14ac:dyDescent="0.3">
      <c r="A29" s="208" t="s">
        <v>63</v>
      </c>
      <c r="B29" s="12" t="s">
        <v>64</v>
      </c>
      <c r="C29" s="14">
        <v>1</v>
      </c>
      <c r="D29" s="14"/>
      <c r="E29" s="224"/>
      <c r="F29" s="211"/>
      <c r="G29" s="353">
        <v>3</v>
      </c>
      <c r="H29" s="226">
        <f t="shared" si="16"/>
        <v>90</v>
      </c>
      <c r="I29" s="184">
        <f t="shared" si="17"/>
        <v>44</v>
      </c>
      <c r="J29" s="214">
        <v>30</v>
      </c>
      <c r="K29" s="214"/>
      <c r="L29" s="214">
        <v>14</v>
      </c>
      <c r="M29" s="227">
        <f t="shared" si="18"/>
        <v>46</v>
      </c>
      <c r="N29" s="214">
        <v>3</v>
      </c>
      <c r="O29" s="214"/>
      <c r="P29" s="214"/>
      <c r="Q29" s="214"/>
      <c r="R29" s="228"/>
      <c r="S29" s="229"/>
      <c r="T29" s="214"/>
      <c r="U29" s="214"/>
      <c r="V29" s="13">
        <f t="shared" si="19"/>
        <v>0.48888888888888887</v>
      </c>
      <c r="W29" s="13" t="str">
        <f t="shared" si="20"/>
        <v/>
      </c>
      <c r="X29" s="202">
        <v>3</v>
      </c>
      <c r="Y29" s="44"/>
      <c r="Z29" s="44"/>
      <c r="AA29" s="44"/>
      <c r="AB29" s="44"/>
      <c r="AC29" s="44"/>
      <c r="AD29" s="14"/>
      <c r="AE29" s="203"/>
    </row>
    <row r="30" spans="1:31" x14ac:dyDescent="0.3">
      <c r="A30" s="208" t="s">
        <v>65</v>
      </c>
      <c r="B30" s="12" t="s">
        <v>66</v>
      </c>
      <c r="C30" s="14">
        <v>2</v>
      </c>
      <c r="D30" s="14">
        <v>1</v>
      </c>
      <c r="E30" s="224"/>
      <c r="F30" s="211"/>
      <c r="G30" s="353">
        <v>8</v>
      </c>
      <c r="H30" s="226">
        <f t="shared" si="16"/>
        <v>240</v>
      </c>
      <c r="I30" s="184">
        <f t="shared" si="17"/>
        <v>120</v>
      </c>
      <c r="J30" s="356">
        <v>60</v>
      </c>
      <c r="K30" s="356"/>
      <c r="L30" s="356">
        <v>60</v>
      </c>
      <c r="M30" s="177">
        <f t="shared" si="18"/>
        <v>120</v>
      </c>
      <c r="N30" s="226">
        <v>4</v>
      </c>
      <c r="O30" s="214">
        <v>4</v>
      </c>
      <c r="P30" s="214"/>
      <c r="Q30" s="214"/>
      <c r="R30" s="230"/>
      <c r="S30" s="231"/>
      <c r="T30" s="214"/>
      <c r="U30" s="214"/>
      <c r="V30" s="13">
        <f t="shared" si="19"/>
        <v>0.5</v>
      </c>
      <c r="W30" s="13" t="str">
        <f t="shared" si="20"/>
        <v/>
      </c>
      <c r="X30" s="202">
        <v>4</v>
      </c>
      <c r="Y30" s="44">
        <v>4</v>
      </c>
      <c r="Z30" s="44"/>
      <c r="AA30" s="44"/>
      <c r="AB30" s="44"/>
      <c r="AC30" s="44"/>
      <c r="AD30" s="14"/>
      <c r="AE30" s="203"/>
    </row>
    <row r="31" spans="1:31" x14ac:dyDescent="0.3">
      <c r="A31" s="208" t="s">
        <v>67</v>
      </c>
      <c r="B31" s="12" t="s">
        <v>68</v>
      </c>
      <c r="C31" s="209">
        <v>3</v>
      </c>
      <c r="D31" s="209">
        <v>1.2</v>
      </c>
      <c r="E31" s="209"/>
      <c r="F31" s="211"/>
      <c r="G31" s="352">
        <v>8</v>
      </c>
      <c r="H31" s="226">
        <f>G31*30</f>
        <v>240</v>
      </c>
      <c r="I31" s="184">
        <f t="shared" si="17"/>
        <v>120</v>
      </c>
      <c r="J31" s="356">
        <v>60</v>
      </c>
      <c r="K31" s="356"/>
      <c r="L31" s="356">
        <v>60</v>
      </c>
      <c r="M31" s="232">
        <f>H31-I31</f>
        <v>120</v>
      </c>
      <c r="N31" s="216">
        <v>2</v>
      </c>
      <c r="O31" s="233">
        <v>2</v>
      </c>
      <c r="P31" s="214">
        <v>4</v>
      </c>
      <c r="Q31" s="214"/>
      <c r="R31" s="226"/>
      <c r="S31" s="214"/>
      <c r="T31" s="214"/>
      <c r="U31" s="214"/>
      <c r="V31" s="13">
        <f t="shared" si="19"/>
        <v>0.5</v>
      </c>
      <c r="W31" s="13" t="str">
        <f t="shared" si="20"/>
        <v/>
      </c>
      <c r="X31" s="202">
        <v>3</v>
      </c>
      <c r="Y31" s="44">
        <v>3</v>
      </c>
      <c r="Z31" s="354">
        <v>2</v>
      </c>
      <c r="AA31" s="44"/>
      <c r="AB31" s="44"/>
      <c r="AC31" s="44"/>
      <c r="AD31" s="14"/>
      <c r="AE31" s="203"/>
    </row>
    <row r="32" spans="1:31" ht="15" customHeight="1" x14ac:dyDescent="0.3">
      <c r="A32" s="208" t="s">
        <v>69</v>
      </c>
      <c r="B32" s="12" t="s">
        <v>74</v>
      </c>
      <c r="C32" s="14"/>
      <c r="D32" s="355">
        <v>2</v>
      </c>
      <c r="E32" s="14"/>
      <c r="F32" s="211"/>
      <c r="G32" s="225">
        <v>3</v>
      </c>
      <c r="H32" s="226">
        <f>G32*30</f>
        <v>90</v>
      </c>
      <c r="I32" s="184">
        <f>SUM(J32:L32)</f>
        <v>44</v>
      </c>
      <c r="J32" s="214">
        <v>30</v>
      </c>
      <c r="K32" s="214"/>
      <c r="L32" s="214">
        <v>14</v>
      </c>
      <c r="M32" s="232">
        <f>H32-I32</f>
        <v>46</v>
      </c>
      <c r="N32" s="234"/>
      <c r="O32" s="214">
        <v>3</v>
      </c>
      <c r="P32" s="214"/>
      <c r="Q32" s="214"/>
      <c r="R32" s="226"/>
      <c r="S32" s="214"/>
      <c r="T32" s="214"/>
      <c r="U32" s="214"/>
      <c r="V32" s="13">
        <f>I32/H32</f>
        <v>0.48888888888888887</v>
      </c>
      <c r="W32" s="13" t="str">
        <f>IF(V32&gt;50%,V32,"")</f>
        <v/>
      </c>
      <c r="X32" s="202"/>
      <c r="Y32" s="44">
        <v>3</v>
      </c>
      <c r="Z32" s="44"/>
      <c r="AA32" s="44"/>
      <c r="AB32" s="44"/>
      <c r="AC32" s="44"/>
      <c r="AD32" s="14"/>
      <c r="AE32" s="203"/>
    </row>
    <row r="33" spans="1:31" ht="15" customHeight="1" x14ac:dyDescent="0.3">
      <c r="A33" s="208" t="s">
        <v>71</v>
      </c>
      <c r="B33" s="12" t="s">
        <v>72</v>
      </c>
      <c r="C33" s="355">
        <v>2</v>
      </c>
      <c r="D33" s="14"/>
      <c r="E33" s="14"/>
      <c r="F33" s="211"/>
      <c r="G33" s="225">
        <v>3</v>
      </c>
      <c r="H33" s="226">
        <f>G33*30</f>
        <v>90</v>
      </c>
      <c r="I33" s="184">
        <f>SUM(J33:L33)</f>
        <v>44</v>
      </c>
      <c r="J33" s="214">
        <v>22</v>
      </c>
      <c r="K33" s="214"/>
      <c r="L33" s="214">
        <v>22</v>
      </c>
      <c r="M33" s="232">
        <f>H33-I33</f>
        <v>46</v>
      </c>
      <c r="N33" s="234"/>
      <c r="O33" s="214">
        <v>3</v>
      </c>
      <c r="P33" s="214"/>
      <c r="Q33" s="214"/>
      <c r="R33" s="226"/>
      <c r="S33" s="214"/>
      <c r="T33" s="214"/>
      <c r="U33" s="214"/>
      <c r="V33" s="13">
        <f>I33/H33</f>
        <v>0.48888888888888887</v>
      </c>
      <c r="W33" s="13" t="str">
        <f>IF(V33&gt;50%,V33,"")</f>
        <v/>
      </c>
      <c r="X33" s="202"/>
      <c r="Y33" s="44">
        <v>3</v>
      </c>
      <c r="Z33" s="44"/>
      <c r="AA33" s="44"/>
      <c r="AB33" s="44"/>
      <c r="AC33" s="44"/>
      <c r="AD33" s="14"/>
      <c r="AE33" s="203"/>
    </row>
    <row r="34" spans="1:31" ht="15" customHeight="1" x14ac:dyDescent="0.3">
      <c r="A34" s="208" t="s">
        <v>73</v>
      </c>
      <c r="B34" s="12" t="s">
        <v>70</v>
      </c>
      <c r="C34" s="355">
        <v>3</v>
      </c>
      <c r="D34" s="14"/>
      <c r="E34" s="14"/>
      <c r="F34" s="211"/>
      <c r="G34" s="353">
        <v>4</v>
      </c>
      <c r="H34" s="226">
        <f t="shared" si="16"/>
        <v>120</v>
      </c>
      <c r="I34" s="184">
        <f t="shared" si="17"/>
        <v>46</v>
      </c>
      <c r="J34" s="214">
        <v>30</v>
      </c>
      <c r="K34" s="214"/>
      <c r="L34" s="214">
        <v>16</v>
      </c>
      <c r="M34" s="232">
        <f t="shared" si="18"/>
        <v>74</v>
      </c>
      <c r="N34" s="226"/>
      <c r="O34" s="214"/>
      <c r="P34" s="235">
        <v>3</v>
      </c>
      <c r="Q34" s="235"/>
      <c r="R34" s="226"/>
      <c r="S34" s="214"/>
      <c r="T34" s="214"/>
      <c r="U34" s="214"/>
      <c r="V34" s="13">
        <f t="shared" si="19"/>
        <v>0.38333333333333336</v>
      </c>
      <c r="W34" s="13" t="str">
        <f t="shared" si="20"/>
        <v/>
      </c>
      <c r="X34" s="202"/>
      <c r="Y34" s="44"/>
      <c r="Z34" s="354">
        <v>4</v>
      </c>
      <c r="AA34" s="44"/>
      <c r="AB34" s="44"/>
      <c r="AC34" s="44"/>
      <c r="AD34" s="14"/>
      <c r="AE34" s="203"/>
    </row>
    <row r="35" spans="1:31" x14ac:dyDescent="0.3">
      <c r="A35" s="208" t="s">
        <v>75</v>
      </c>
      <c r="B35" s="15" t="s">
        <v>78</v>
      </c>
      <c r="C35" s="355">
        <v>3</v>
      </c>
      <c r="D35" s="14"/>
      <c r="E35" s="14"/>
      <c r="F35" s="211"/>
      <c r="G35" s="353">
        <v>4</v>
      </c>
      <c r="H35" s="226">
        <f>G35*30</f>
        <v>120</v>
      </c>
      <c r="I35" s="184">
        <f>SUM(J35:L35)</f>
        <v>46</v>
      </c>
      <c r="J35" s="214">
        <v>30</v>
      </c>
      <c r="K35" s="214"/>
      <c r="L35" s="214">
        <v>16</v>
      </c>
      <c r="M35" s="232">
        <f>H35-I35</f>
        <v>74</v>
      </c>
      <c r="N35" s="236"/>
      <c r="O35" s="235"/>
      <c r="P35" s="214">
        <v>3</v>
      </c>
      <c r="Q35" s="214"/>
      <c r="R35" s="235"/>
      <c r="S35" s="235"/>
      <c r="T35" s="214"/>
      <c r="U35" s="214"/>
      <c r="V35" s="13">
        <f>I35/H35</f>
        <v>0.38333333333333336</v>
      </c>
      <c r="W35" s="13" t="str">
        <f>IF(V35&gt;50%,V35,"")</f>
        <v/>
      </c>
      <c r="X35" s="237"/>
      <c r="Y35" s="238"/>
      <c r="Z35" s="357">
        <v>4</v>
      </c>
      <c r="AA35" s="357"/>
      <c r="AB35" s="238"/>
      <c r="AC35" s="238"/>
      <c r="AD35" s="239"/>
      <c r="AE35" s="240"/>
    </row>
    <row r="36" spans="1:31" x14ac:dyDescent="0.3">
      <c r="A36" s="208" t="s">
        <v>77</v>
      </c>
      <c r="B36" s="12" t="s">
        <v>76</v>
      </c>
      <c r="C36" s="14">
        <v>4</v>
      </c>
      <c r="D36" s="14"/>
      <c r="E36" s="14"/>
      <c r="F36" s="211"/>
      <c r="G36" s="225">
        <v>3</v>
      </c>
      <c r="H36" s="226">
        <f t="shared" si="16"/>
        <v>90</v>
      </c>
      <c r="I36" s="184">
        <f t="shared" si="17"/>
        <v>30</v>
      </c>
      <c r="J36" s="214">
        <v>16</v>
      </c>
      <c r="K36" s="214"/>
      <c r="L36" s="214">
        <v>14</v>
      </c>
      <c r="M36" s="232">
        <f t="shared" si="18"/>
        <v>60</v>
      </c>
      <c r="N36" s="234"/>
      <c r="O36" s="214"/>
      <c r="P36" s="214"/>
      <c r="Q36" s="214">
        <v>2</v>
      </c>
      <c r="R36" s="226"/>
      <c r="S36" s="214"/>
      <c r="T36" s="214"/>
      <c r="U36" s="214"/>
      <c r="V36" s="13">
        <f t="shared" si="19"/>
        <v>0.33333333333333331</v>
      </c>
      <c r="W36" s="13" t="str">
        <f t="shared" si="20"/>
        <v/>
      </c>
      <c r="X36" s="202"/>
      <c r="Y36" s="44"/>
      <c r="Z36" s="44"/>
      <c r="AA36" s="44">
        <v>3</v>
      </c>
      <c r="AB36" s="44"/>
      <c r="AC36" s="44"/>
      <c r="AD36" s="14"/>
      <c r="AE36" s="203"/>
    </row>
    <row r="37" spans="1:31" x14ac:dyDescent="0.3">
      <c r="A37" s="208" t="s">
        <v>79</v>
      </c>
      <c r="B37" s="12" t="s">
        <v>199</v>
      </c>
      <c r="C37" s="14">
        <v>4</v>
      </c>
      <c r="D37" s="14"/>
      <c r="E37" s="14"/>
      <c r="F37" s="211"/>
      <c r="G37" s="225">
        <v>3</v>
      </c>
      <c r="H37" s="226">
        <f t="shared" si="16"/>
        <v>90</v>
      </c>
      <c r="I37" s="184">
        <f t="shared" si="17"/>
        <v>30</v>
      </c>
      <c r="J37" s="214">
        <v>14</v>
      </c>
      <c r="K37" s="214"/>
      <c r="L37" s="214">
        <v>16</v>
      </c>
      <c r="M37" s="232">
        <f t="shared" si="18"/>
        <v>60</v>
      </c>
      <c r="N37" s="234"/>
      <c r="O37" s="214"/>
      <c r="P37" s="214"/>
      <c r="Q37" s="214">
        <v>2</v>
      </c>
      <c r="R37" s="226"/>
      <c r="S37" s="214"/>
      <c r="T37" s="214"/>
      <c r="U37" s="214"/>
      <c r="V37" s="13">
        <f t="shared" ref="V37" si="21">I37/H37</f>
        <v>0.33333333333333331</v>
      </c>
      <c r="W37" s="13" t="str">
        <f t="shared" ref="W37" si="22">IF(V37&gt;50%,V37,"")</f>
        <v/>
      </c>
      <c r="X37" s="202"/>
      <c r="Y37" s="44"/>
      <c r="Z37" s="44"/>
      <c r="AA37" s="44">
        <v>3</v>
      </c>
      <c r="AB37" s="44"/>
      <c r="AC37" s="44"/>
      <c r="AD37" s="14"/>
      <c r="AE37" s="203"/>
    </row>
    <row r="38" spans="1:31" x14ac:dyDescent="0.3">
      <c r="A38" s="208" t="s">
        <v>81</v>
      </c>
      <c r="B38" s="15" t="s">
        <v>84</v>
      </c>
      <c r="C38" s="14">
        <v>5</v>
      </c>
      <c r="D38" s="14"/>
      <c r="E38" s="14"/>
      <c r="F38" s="211"/>
      <c r="G38" s="241">
        <v>5</v>
      </c>
      <c r="H38" s="226">
        <f t="shared" si="16"/>
        <v>150</v>
      </c>
      <c r="I38" s="184">
        <f t="shared" si="17"/>
        <v>60</v>
      </c>
      <c r="J38" s="214">
        <v>30</v>
      </c>
      <c r="K38" s="214"/>
      <c r="L38" s="214">
        <v>30</v>
      </c>
      <c r="M38" s="232">
        <f t="shared" si="18"/>
        <v>90</v>
      </c>
      <c r="N38" s="236"/>
      <c r="O38" s="214"/>
      <c r="P38" s="214"/>
      <c r="Q38" s="214"/>
      <c r="R38" s="214">
        <v>4</v>
      </c>
      <c r="S38" s="214"/>
      <c r="T38" s="214"/>
      <c r="U38" s="214"/>
      <c r="V38" s="13">
        <f t="shared" si="19"/>
        <v>0.4</v>
      </c>
      <c r="W38" s="13" t="str">
        <f t="shared" si="20"/>
        <v/>
      </c>
      <c r="X38" s="202"/>
      <c r="Y38" s="44"/>
      <c r="Z38" s="44"/>
      <c r="AA38" s="44"/>
      <c r="AB38" s="44">
        <v>5</v>
      </c>
      <c r="AC38" s="44"/>
      <c r="AD38" s="14"/>
      <c r="AE38" s="203"/>
    </row>
    <row r="39" spans="1:31" x14ac:dyDescent="0.3">
      <c r="A39" s="208" t="s">
        <v>83</v>
      </c>
      <c r="B39" s="12" t="s">
        <v>80</v>
      </c>
      <c r="C39" s="14">
        <v>6</v>
      </c>
      <c r="D39" s="14">
        <v>5</v>
      </c>
      <c r="E39" s="14"/>
      <c r="F39" s="211"/>
      <c r="G39" s="353">
        <v>8</v>
      </c>
      <c r="H39" s="226">
        <f>G39*30</f>
        <v>240</v>
      </c>
      <c r="I39" s="184">
        <f t="shared" si="17"/>
        <v>120</v>
      </c>
      <c r="J39" s="356">
        <v>60</v>
      </c>
      <c r="K39" s="356"/>
      <c r="L39" s="356">
        <v>60</v>
      </c>
      <c r="M39" s="232">
        <f>H39-I39</f>
        <v>120</v>
      </c>
      <c r="N39" s="234"/>
      <c r="O39" s="214"/>
      <c r="P39" s="214"/>
      <c r="Q39" s="214"/>
      <c r="R39" s="231">
        <v>2</v>
      </c>
      <c r="S39" s="226">
        <v>4</v>
      </c>
      <c r="T39" s="214"/>
      <c r="U39" s="214"/>
      <c r="V39" s="13">
        <f>I39/H39</f>
        <v>0.5</v>
      </c>
      <c r="W39" s="13" t="str">
        <f>IF(V39&gt;50%,V39,"")</f>
        <v/>
      </c>
      <c r="X39" s="202"/>
      <c r="Y39" s="44"/>
      <c r="Z39" s="44"/>
      <c r="AA39" s="44"/>
      <c r="AB39" s="44">
        <v>3</v>
      </c>
      <c r="AC39" s="354">
        <v>5</v>
      </c>
      <c r="AD39" s="14"/>
      <c r="AE39" s="203"/>
    </row>
    <row r="40" spans="1:31" x14ac:dyDescent="0.3">
      <c r="A40" s="208" t="s">
        <v>85</v>
      </c>
      <c r="B40" s="144" t="s">
        <v>200</v>
      </c>
      <c r="C40" s="14"/>
      <c r="D40" s="14">
        <v>6</v>
      </c>
      <c r="E40" s="14"/>
      <c r="F40" s="211"/>
      <c r="G40" s="358">
        <v>6</v>
      </c>
      <c r="H40" s="226">
        <f t="shared" si="16"/>
        <v>180</v>
      </c>
      <c r="I40" s="184">
        <f t="shared" si="17"/>
        <v>74</v>
      </c>
      <c r="J40" s="214">
        <v>30</v>
      </c>
      <c r="K40" s="214"/>
      <c r="L40" s="356">
        <v>44</v>
      </c>
      <c r="M40" s="232">
        <f t="shared" si="18"/>
        <v>106</v>
      </c>
      <c r="N40" s="236"/>
      <c r="O40" s="214"/>
      <c r="P40" s="214"/>
      <c r="Q40" s="214"/>
      <c r="R40" s="214"/>
      <c r="S40" s="214">
        <v>5</v>
      </c>
      <c r="T40" s="214"/>
      <c r="U40" s="214"/>
      <c r="V40" s="13">
        <f t="shared" si="19"/>
        <v>0.41111111111111109</v>
      </c>
      <c r="W40" s="13" t="str">
        <f t="shared" si="20"/>
        <v/>
      </c>
      <c r="X40" s="202"/>
      <c r="Y40" s="44"/>
      <c r="Z40" s="44"/>
      <c r="AA40" s="44"/>
      <c r="AB40" s="44"/>
      <c r="AC40" s="354">
        <v>6</v>
      </c>
      <c r="AD40" s="14"/>
      <c r="AE40" s="203"/>
    </row>
    <row r="41" spans="1:31" x14ac:dyDescent="0.3">
      <c r="A41" s="208" t="s">
        <v>87</v>
      </c>
      <c r="B41" s="15" t="s">
        <v>86</v>
      </c>
      <c r="C41" s="14">
        <v>7</v>
      </c>
      <c r="D41" s="14"/>
      <c r="E41" s="14"/>
      <c r="F41" s="211"/>
      <c r="G41" s="242">
        <v>4</v>
      </c>
      <c r="H41" s="226">
        <f t="shared" si="16"/>
        <v>120</v>
      </c>
      <c r="I41" s="184">
        <f t="shared" si="17"/>
        <v>46</v>
      </c>
      <c r="J41" s="214">
        <v>30</v>
      </c>
      <c r="K41" s="214"/>
      <c r="L41" s="214">
        <v>16</v>
      </c>
      <c r="M41" s="232">
        <f t="shared" si="18"/>
        <v>74</v>
      </c>
      <c r="N41" s="236"/>
      <c r="O41" s="214"/>
      <c r="P41" s="214"/>
      <c r="Q41" s="214"/>
      <c r="R41" s="214"/>
      <c r="S41" s="214"/>
      <c r="T41" s="214">
        <v>3</v>
      </c>
      <c r="U41" s="214"/>
      <c r="V41" s="13">
        <f t="shared" si="19"/>
        <v>0.38333333333333336</v>
      </c>
      <c r="W41" s="13" t="str">
        <f t="shared" si="20"/>
        <v/>
      </c>
      <c r="X41" s="202"/>
      <c r="Y41" s="44"/>
      <c r="Z41" s="44"/>
      <c r="AA41" s="44"/>
      <c r="AB41" s="44"/>
      <c r="AC41" s="44"/>
      <c r="AD41" s="14">
        <v>4</v>
      </c>
      <c r="AE41" s="203"/>
    </row>
    <row r="42" spans="1:31" ht="27.6" x14ac:dyDescent="0.3">
      <c r="A42" s="208" t="s">
        <v>88</v>
      </c>
      <c r="B42" s="15" t="s">
        <v>193</v>
      </c>
      <c r="C42" s="14"/>
      <c r="D42" s="14">
        <v>7</v>
      </c>
      <c r="E42" s="14"/>
      <c r="F42" s="211"/>
      <c r="G42" s="242">
        <v>4</v>
      </c>
      <c r="H42" s="226">
        <f t="shared" si="16"/>
        <v>120</v>
      </c>
      <c r="I42" s="184">
        <f t="shared" si="17"/>
        <v>46</v>
      </c>
      <c r="J42" s="214">
        <v>16</v>
      </c>
      <c r="K42" s="214"/>
      <c r="L42" s="214">
        <v>30</v>
      </c>
      <c r="M42" s="232">
        <f t="shared" si="18"/>
        <v>74</v>
      </c>
      <c r="N42" s="236"/>
      <c r="O42" s="214"/>
      <c r="P42" s="214"/>
      <c r="Q42" s="214"/>
      <c r="R42" s="214"/>
      <c r="S42" s="214"/>
      <c r="T42" s="214">
        <v>3</v>
      </c>
      <c r="U42" s="214"/>
      <c r="V42" s="13">
        <f t="shared" si="19"/>
        <v>0.38333333333333336</v>
      </c>
      <c r="W42" s="13" t="str">
        <f t="shared" si="20"/>
        <v/>
      </c>
      <c r="X42" s="202"/>
      <c r="Y42" s="44"/>
      <c r="Z42" s="44"/>
      <c r="AA42" s="44"/>
      <c r="AB42" s="44"/>
      <c r="AC42" s="44"/>
      <c r="AD42" s="14">
        <v>4</v>
      </c>
      <c r="AE42" s="203"/>
    </row>
    <row r="43" spans="1:31" x14ac:dyDescent="0.3">
      <c r="A43" s="208" t="s">
        <v>90</v>
      </c>
      <c r="B43" s="15" t="s">
        <v>89</v>
      </c>
      <c r="C43" s="14">
        <v>7</v>
      </c>
      <c r="D43" s="14"/>
      <c r="E43" s="14"/>
      <c r="F43" s="211"/>
      <c r="G43" s="241">
        <v>4</v>
      </c>
      <c r="H43" s="226">
        <f t="shared" si="16"/>
        <v>120</v>
      </c>
      <c r="I43" s="184">
        <f t="shared" si="17"/>
        <v>46</v>
      </c>
      <c r="J43" s="214">
        <v>30</v>
      </c>
      <c r="K43" s="214"/>
      <c r="L43" s="214">
        <v>16</v>
      </c>
      <c r="M43" s="232">
        <f t="shared" si="18"/>
        <v>74</v>
      </c>
      <c r="N43" s="236"/>
      <c r="O43" s="235"/>
      <c r="P43" s="214"/>
      <c r="Q43" s="214"/>
      <c r="R43" s="235"/>
      <c r="S43" s="235"/>
      <c r="T43" s="214">
        <v>3</v>
      </c>
      <c r="U43" s="214"/>
      <c r="V43" s="13">
        <f t="shared" si="19"/>
        <v>0.38333333333333336</v>
      </c>
      <c r="W43" s="13" t="str">
        <f t="shared" si="20"/>
        <v/>
      </c>
      <c r="X43" s="202"/>
      <c r="Y43" s="44"/>
      <c r="Z43" s="44"/>
      <c r="AA43" s="44"/>
      <c r="AB43" s="44"/>
      <c r="AC43" s="44"/>
      <c r="AD43" s="14">
        <v>4</v>
      </c>
      <c r="AE43" s="203"/>
    </row>
    <row r="44" spans="1:31" x14ac:dyDescent="0.3">
      <c r="A44" s="208" t="s">
        <v>92</v>
      </c>
      <c r="B44" s="15" t="s">
        <v>82</v>
      </c>
      <c r="C44" s="14"/>
      <c r="D44" s="14">
        <v>7</v>
      </c>
      <c r="E44" s="14"/>
      <c r="F44" s="211"/>
      <c r="G44" s="360">
        <v>6</v>
      </c>
      <c r="H44" s="226">
        <f t="shared" si="16"/>
        <v>180</v>
      </c>
      <c r="I44" s="184">
        <f t="shared" si="17"/>
        <v>74</v>
      </c>
      <c r="J44" s="214">
        <v>30</v>
      </c>
      <c r="K44" s="214"/>
      <c r="L44" s="356">
        <v>44</v>
      </c>
      <c r="M44" s="232">
        <f t="shared" si="18"/>
        <v>106</v>
      </c>
      <c r="N44" s="236"/>
      <c r="O44" s="235"/>
      <c r="P44" s="214"/>
      <c r="Q44" s="214"/>
      <c r="R44" s="235"/>
      <c r="S44" s="235"/>
      <c r="T44" s="235">
        <v>3</v>
      </c>
      <c r="U44" s="214">
        <v>3</v>
      </c>
      <c r="V44" s="13">
        <f t="shared" si="19"/>
        <v>0.41111111111111109</v>
      </c>
      <c r="W44" s="13" t="str">
        <f t="shared" si="20"/>
        <v/>
      </c>
      <c r="X44" s="202"/>
      <c r="Y44" s="44"/>
      <c r="Z44" s="44"/>
      <c r="AA44" s="44"/>
      <c r="AB44" s="44"/>
      <c r="AC44" s="44"/>
      <c r="AD44" s="355">
        <v>3</v>
      </c>
      <c r="AE44" s="359">
        <v>3</v>
      </c>
    </row>
    <row r="45" spans="1:31" x14ac:dyDescent="0.3">
      <c r="A45" s="208" t="s">
        <v>94</v>
      </c>
      <c r="B45" s="15" t="s">
        <v>93</v>
      </c>
      <c r="C45" s="14">
        <v>8</v>
      </c>
      <c r="D45" s="14"/>
      <c r="E45" s="14"/>
      <c r="F45" s="211"/>
      <c r="G45" s="243">
        <v>5</v>
      </c>
      <c r="H45" s="226">
        <f t="shared" si="16"/>
        <v>150</v>
      </c>
      <c r="I45" s="184">
        <f t="shared" si="17"/>
        <v>52</v>
      </c>
      <c r="J45" s="214">
        <v>26</v>
      </c>
      <c r="K45" s="214"/>
      <c r="L45" s="214">
        <v>26</v>
      </c>
      <c r="M45" s="232">
        <f t="shared" si="18"/>
        <v>98</v>
      </c>
      <c r="N45" s="236"/>
      <c r="O45" s="235"/>
      <c r="P45" s="214"/>
      <c r="Q45" s="214"/>
      <c r="R45" s="235"/>
      <c r="S45" s="244"/>
      <c r="T45" s="214"/>
      <c r="U45" s="214">
        <v>5</v>
      </c>
      <c r="V45" s="13">
        <f>I45/H45</f>
        <v>0.34666666666666668</v>
      </c>
      <c r="W45" s="13" t="str">
        <f t="shared" si="20"/>
        <v/>
      </c>
      <c r="X45" s="202"/>
      <c r="Y45" s="44"/>
      <c r="Z45" s="44"/>
      <c r="AA45" s="44"/>
      <c r="AB45" s="44"/>
      <c r="AC45" s="44"/>
      <c r="AD45" s="14"/>
      <c r="AE45" s="203">
        <v>5</v>
      </c>
    </row>
    <row r="46" spans="1:31" x14ac:dyDescent="0.3">
      <c r="A46" s="208" t="s">
        <v>198</v>
      </c>
      <c r="B46" s="49" t="s">
        <v>95</v>
      </c>
      <c r="C46" s="245">
        <v>8</v>
      </c>
      <c r="D46" s="245"/>
      <c r="E46" s="245"/>
      <c r="F46" s="211"/>
      <c r="G46" s="246">
        <v>4</v>
      </c>
      <c r="H46" s="226">
        <f t="shared" si="16"/>
        <v>120</v>
      </c>
      <c r="I46" s="184">
        <f t="shared" si="17"/>
        <v>50</v>
      </c>
      <c r="J46" s="214">
        <v>26</v>
      </c>
      <c r="K46" s="214"/>
      <c r="L46" s="214">
        <v>24</v>
      </c>
      <c r="M46" s="232">
        <f t="shared" si="18"/>
        <v>70</v>
      </c>
      <c r="N46" s="236"/>
      <c r="O46" s="235"/>
      <c r="P46" s="214"/>
      <c r="Q46" s="214"/>
      <c r="R46" s="235"/>
      <c r="S46" s="235"/>
      <c r="T46" s="214"/>
      <c r="U46" s="214">
        <v>5</v>
      </c>
      <c r="V46" s="13">
        <f t="shared" ref="V46" si="23">I46/H46</f>
        <v>0.41666666666666669</v>
      </c>
      <c r="W46" s="13" t="str">
        <f t="shared" ref="W46" si="24">IF(V46&gt;50%,V46,"")</f>
        <v/>
      </c>
      <c r="X46" s="202"/>
      <c r="Y46" s="44"/>
      <c r="Z46" s="44"/>
      <c r="AA46" s="44"/>
      <c r="AB46" s="44"/>
      <c r="AC46" s="44"/>
      <c r="AD46" s="14"/>
      <c r="AE46" s="203">
        <v>4</v>
      </c>
    </row>
    <row r="47" spans="1:31" ht="15" thickBot="1" x14ac:dyDescent="0.35">
      <c r="A47" s="208" t="s">
        <v>210</v>
      </c>
      <c r="B47" s="15" t="s">
        <v>91</v>
      </c>
      <c r="C47" s="247"/>
      <c r="D47" s="247">
        <v>8</v>
      </c>
      <c r="E47" s="247"/>
      <c r="F47" s="248"/>
      <c r="G47" s="249">
        <v>5</v>
      </c>
      <c r="H47" s="226">
        <f t="shared" ref="H47:H49" si="25">G47*30</f>
        <v>150</v>
      </c>
      <c r="I47" s="184">
        <f t="shared" ref="I47" si="26">SUM(J47:L47)</f>
        <v>52</v>
      </c>
      <c r="J47" s="214">
        <v>26</v>
      </c>
      <c r="K47" s="214"/>
      <c r="L47" s="214">
        <v>26</v>
      </c>
      <c r="M47" s="232">
        <f t="shared" si="18"/>
        <v>98</v>
      </c>
      <c r="N47" s="250"/>
      <c r="O47" s="217"/>
      <c r="P47" s="251"/>
      <c r="Q47" s="251"/>
      <c r="R47" s="217"/>
      <c r="S47" s="217"/>
      <c r="T47" s="251"/>
      <c r="U47" s="252">
        <v>5</v>
      </c>
      <c r="V47" s="13">
        <f>I47/H47</f>
        <v>0.34666666666666668</v>
      </c>
      <c r="W47" s="13" t="str">
        <f>IF(V47&gt;50%,V47,"")</f>
        <v/>
      </c>
      <c r="X47" s="253"/>
      <c r="Y47" s="254"/>
      <c r="Z47" s="254"/>
      <c r="AA47" s="254"/>
      <c r="AB47" s="254"/>
      <c r="AC47" s="254"/>
      <c r="AD47" s="209"/>
      <c r="AE47" s="255">
        <v>5</v>
      </c>
    </row>
    <row r="48" spans="1:31" ht="27.6" x14ac:dyDescent="0.3">
      <c r="A48" s="346" t="s">
        <v>244</v>
      </c>
      <c r="B48" s="347" t="s">
        <v>246</v>
      </c>
      <c r="C48" s="222"/>
      <c r="D48" s="222"/>
      <c r="E48" s="222">
        <v>3</v>
      </c>
      <c r="F48" s="258"/>
      <c r="G48" s="350">
        <v>1</v>
      </c>
      <c r="H48" s="46">
        <f t="shared" si="25"/>
        <v>30</v>
      </c>
      <c r="I48" s="47"/>
      <c r="J48" s="259"/>
      <c r="K48" s="259"/>
      <c r="L48" s="260"/>
      <c r="M48" s="261">
        <f t="shared" ref="M48:M49" si="27">H48-I48</f>
        <v>30</v>
      </c>
      <c r="N48" s="46"/>
      <c r="O48" s="259"/>
      <c r="P48" s="259"/>
      <c r="Q48" s="259"/>
      <c r="R48" s="259"/>
      <c r="S48" s="259"/>
      <c r="T48" s="259"/>
      <c r="U48" s="262"/>
      <c r="V48" s="13"/>
      <c r="W48" s="13" t="str">
        <f t="shared" ref="W48:W49" si="28">IF(V48&gt;50%,V48,"")</f>
        <v/>
      </c>
      <c r="X48" s="220"/>
      <c r="Y48" s="221"/>
      <c r="Z48" s="221">
        <v>1</v>
      </c>
      <c r="AA48" s="221"/>
      <c r="AB48" s="221"/>
      <c r="AC48" s="221"/>
      <c r="AD48" s="222"/>
      <c r="AE48" s="223"/>
    </row>
    <row r="49" spans="1:31" ht="28.2" thickBot="1" x14ac:dyDescent="0.35">
      <c r="A49" s="348" t="s">
        <v>245</v>
      </c>
      <c r="B49" s="349" t="s">
        <v>247</v>
      </c>
      <c r="C49" s="14"/>
      <c r="D49" s="14"/>
      <c r="E49" s="14">
        <v>6</v>
      </c>
      <c r="F49" s="211"/>
      <c r="G49" s="351">
        <v>1</v>
      </c>
      <c r="H49" s="226">
        <f t="shared" si="25"/>
        <v>30</v>
      </c>
      <c r="I49" s="184"/>
      <c r="J49" s="214"/>
      <c r="K49" s="214"/>
      <c r="L49" s="265"/>
      <c r="M49" s="232">
        <f t="shared" si="27"/>
        <v>30</v>
      </c>
      <c r="N49" s="226"/>
      <c r="O49" s="214"/>
      <c r="P49" s="214"/>
      <c r="Q49" s="214"/>
      <c r="R49" s="214"/>
      <c r="S49" s="214"/>
      <c r="T49" s="214"/>
      <c r="U49" s="266"/>
      <c r="V49" s="13"/>
      <c r="W49" s="13" t="str">
        <f t="shared" si="28"/>
        <v/>
      </c>
      <c r="X49" s="202"/>
      <c r="Y49" s="44"/>
      <c r="Z49" s="44"/>
      <c r="AA49" s="44"/>
      <c r="AB49" s="44"/>
      <c r="AC49" s="44">
        <v>1</v>
      </c>
      <c r="AD49" s="14"/>
      <c r="AE49" s="203"/>
    </row>
    <row r="50" spans="1:31" x14ac:dyDescent="0.3">
      <c r="A50" s="256" t="s">
        <v>96</v>
      </c>
      <c r="B50" s="257" t="s">
        <v>97</v>
      </c>
      <c r="C50" s="222"/>
      <c r="D50" s="222">
        <v>2</v>
      </c>
      <c r="E50" s="222"/>
      <c r="F50" s="258"/>
      <c r="G50" s="45">
        <v>6</v>
      </c>
      <c r="H50" s="46">
        <f t="shared" si="16"/>
        <v>180</v>
      </c>
      <c r="I50" s="47"/>
      <c r="J50" s="259"/>
      <c r="K50" s="259"/>
      <c r="L50" s="260"/>
      <c r="M50" s="261">
        <f t="shared" si="18"/>
        <v>180</v>
      </c>
      <c r="N50" s="46"/>
      <c r="O50" s="259"/>
      <c r="P50" s="259"/>
      <c r="Q50" s="259"/>
      <c r="R50" s="259"/>
      <c r="S50" s="259"/>
      <c r="T50" s="259"/>
      <c r="U50" s="262"/>
      <c r="V50" s="13"/>
      <c r="W50" s="13" t="str">
        <f t="shared" si="20"/>
        <v/>
      </c>
      <c r="X50" s="220">
        <v>3</v>
      </c>
      <c r="Y50" s="221">
        <v>3</v>
      </c>
      <c r="Z50" s="221"/>
      <c r="AA50" s="221"/>
      <c r="AB50" s="221"/>
      <c r="AC50" s="221"/>
      <c r="AD50" s="222"/>
      <c r="AE50" s="223"/>
    </row>
    <row r="51" spans="1:31" x14ac:dyDescent="0.3">
      <c r="A51" s="263" t="s">
        <v>98</v>
      </c>
      <c r="B51" s="264" t="s">
        <v>99</v>
      </c>
      <c r="C51" s="14"/>
      <c r="D51" s="14">
        <v>4</v>
      </c>
      <c r="E51" s="14"/>
      <c r="F51" s="211"/>
      <c r="G51" s="242">
        <v>6</v>
      </c>
      <c r="H51" s="226">
        <f t="shared" si="16"/>
        <v>180</v>
      </c>
      <c r="I51" s="184"/>
      <c r="J51" s="214"/>
      <c r="K51" s="214"/>
      <c r="L51" s="265"/>
      <c r="M51" s="232">
        <f t="shared" si="18"/>
        <v>180</v>
      </c>
      <c r="N51" s="226"/>
      <c r="O51" s="214"/>
      <c r="P51" s="214"/>
      <c r="Q51" s="214"/>
      <c r="R51" s="214"/>
      <c r="S51" s="214"/>
      <c r="T51" s="214"/>
      <c r="U51" s="266"/>
      <c r="V51" s="13"/>
      <c r="W51" s="13" t="str">
        <f t="shared" si="20"/>
        <v/>
      </c>
      <c r="X51" s="202"/>
      <c r="Y51" s="44"/>
      <c r="Z51" s="44">
        <v>3</v>
      </c>
      <c r="AA51" s="44">
        <v>3</v>
      </c>
      <c r="AB51" s="44"/>
      <c r="AC51" s="44"/>
      <c r="AD51" s="14"/>
      <c r="AE51" s="203"/>
    </row>
    <row r="52" spans="1:31" x14ac:dyDescent="0.3">
      <c r="A52" s="267" t="s">
        <v>100</v>
      </c>
      <c r="B52" s="264" t="s">
        <v>101</v>
      </c>
      <c r="C52" s="14"/>
      <c r="D52" s="14">
        <v>6</v>
      </c>
      <c r="E52" s="14"/>
      <c r="F52" s="211"/>
      <c r="G52" s="242">
        <v>6</v>
      </c>
      <c r="H52" s="226">
        <f t="shared" si="16"/>
        <v>180</v>
      </c>
      <c r="I52" s="184"/>
      <c r="J52" s="214"/>
      <c r="K52" s="214"/>
      <c r="L52" s="265"/>
      <c r="M52" s="232">
        <f t="shared" si="18"/>
        <v>180</v>
      </c>
      <c r="N52" s="226"/>
      <c r="O52" s="214"/>
      <c r="P52" s="214"/>
      <c r="Q52" s="214"/>
      <c r="R52" s="214"/>
      <c r="S52" s="214"/>
      <c r="T52" s="214"/>
      <c r="U52" s="266"/>
      <c r="X52" s="202"/>
      <c r="Y52" s="44"/>
      <c r="Z52" s="44"/>
      <c r="AA52" s="44"/>
      <c r="AB52" s="44">
        <v>3</v>
      </c>
      <c r="AC52" s="44">
        <v>3</v>
      </c>
      <c r="AD52" s="14"/>
      <c r="AE52" s="203"/>
    </row>
    <row r="53" spans="1:31" ht="15" thickBot="1" x14ac:dyDescent="0.35">
      <c r="A53" s="268" t="s">
        <v>102</v>
      </c>
      <c r="B53" s="264" t="s">
        <v>103</v>
      </c>
      <c r="C53" s="14"/>
      <c r="D53" s="14">
        <v>8</v>
      </c>
      <c r="E53" s="14"/>
      <c r="F53" s="269"/>
      <c r="G53" s="242">
        <v>6</v>
      </c>
      <c r="H53" s="226">
        <f t="shared" si="16"/>
        <v>180</v>
      </c>
      <c r="I53" s="184"/>
      <c r="J53" s="214"/>
      <c r="K53" s="214"/>
      <c r="L53" s="265"/>
      <c r="M53" s="232">
        <f t="shared" si="18"/>
        <v>180</v>
      </c>
      <c r="N53" s="226"/>
      <c r="O53" s="214"/>
      <c r="P53" s="214"/>
      <c r="Q53" s="214"/>
      <c r="R53" s="214"/>
      <c r="S53" s="214"/>
      <c r="T53" s="214"/>
      <c r="U53" s="266"/>
      <c r="X53" s="202"/>
      <c r="Y53" s="44"/>
      <c r="Z53" s="44"/>
      <c r="AA53" s="44"/>
      <c r="AB53" s="44"/>
      <c r="AC53" s="44"/>
      <c r="AD53" s="14">
        <v>3</v>
      </c>
      <c r="AE53" s="203">
        <v>3</v>
      </c>
    </row>
    <row r="54" spans="1:31" x14ac:dyDescent="0.3">
      <c r="A54" s="267"/>
      <c r="B54" s="278" t="s">
        <v>104</v>
      </c>
      <c r="C54" s="279">
        <v>8</v>
      </c>
      <c r="D54" s="279"/>
      <c r="E54" s="279"/>
      <c r="F54" s="211"/>
      <c r="G54" s="280">
        <v>2</v>
      </c>
      <c r="H54" s="213">
        <f>G54*30</f>
        <v>60</v>
      </c>
      <c r="I54" s="161"/>
      <c r="J54" s="251"/>
      <c r="K54" s="251"/>
      <c r="L54" s="252"/>
      <c r="M54" s="215">
        <f t="shared" si="18"/>
        <v>60</v>
      </c>
      <c r="N54" s="213"/>
      <c r="O54" s="251"/>
      <c r="P54" s="251"/>
      <c r="Q54" s="251"/>
      <c r="R54" s="251"/>
      <c r="S54" s="251"/>
      <c r="T54" s="251"/>
      <c r="U54" s="281"/>
      <c r="X54" s="220"/>
      <c r="Y54" s="221"/>
      <c r="Z54" s="221"/>
      <c r="AA54" s="221"/>
      <c r="AB54" s="221"/>
      <c r="AC54" s="221"/>
      <c r="AD54" s="222"/>
      <c r="AE54" s="223">
        <v>2</v>
      </c>
    </row>
    <row r="55" spans="1:31" ht="15" thickBot="1" x14ac:dyDescent="0.35">
      <c r="A55" s="268"/>
      <c r="B55" s="282" t="s">
        <v>105</v>
      </c>
      <c r="C55" s="283"/>
      <c r="D55" s="283"/>
      <c r="E55" s="283"/>
      <c r="F55" s="284">
        <v>8</v>
      </c>
      <c r="G55" s="271">
        <v>6</v>
      </c>
      <c r="H55" s="272">
        <f t="shared" si="16"/>
        <v>180</v>
      </c>
      <c r="I55" s="273"/>
      <c r="J55" s="274"/>
      <c r="K55" s="274"/>
      <c r="L55" s="275"/>
      <c r="M55" s="276">
        <f t="shared" si="18"/>
        <v>180</v>
      </c>
      <c r="N55" s="272"/>
      <c r="O55" s="274"/>
      <c r="P55" s="274"/>
      <c r="Q55" s="274"/>
      <c r="R55" s="274"/>
      <c r="S55" s="274"/>
      <c r="T55" s="274"/>
      <c r="U55" s="277"/>
      <c r="X55" s="285"/>
      <c r="Y55" s="286"/>
      <c r="Z55" s="286"/>
      <c r="AA55" s="286"/>
      <c r="AB55" s="286"/>
      <c r="AC55" s="286"/>
      <c r="AD55" s="270"/>
      <c r="AE55" s="287">
        <v>6</v>
      </c>
    </row>
    <row r="56" spans="1:31" ht="16.2" thickBot="1" x14ac:dyDescent="0.35">
      <c r="A56" s="522" t="s">
        <v>106</v>
      </c>
      <c r="B56" s="523"/>
      <c r="C56" s="141">
        <f>COUNTA(C28:C55)</f>
        <v>16</v>
      </c>
      <c r="D56" s="141">
        <v>13</v>
      </c>
      <c r="E56" s="141">
        <v>2</v>
      </c>
      <c r="F56" s="142">
        <v>1</v>
      </c>
      <c r="G56" s="147">
        <f>SUM(G28:G55)</f>
        <v>127</v>
      </c>
      <c r="H56" s="147">
        <f t="shared" ref="H56:U56" si="29">SUM(H28:H55)</f>
        <v>3810</v>
      </c>
      <c r="I56" s="147">
        <f t="shared" si="29"/>
        <v>1188</v>
      </c>
      <c r="J56" s="147">
        <f t="shared" si="29"/>
        <v>626</v>
      </c>
      <c r="K56" s="147">
        <f t="shared" si="29"/>
        <v>0</v>
      </c>
      <c r="L56" s="147">
        <f t="shared" si="29"/>
        <v>562</v>
      </c>
      <c r="M56" s="147">
        <f t="shared" si="29"/>
        <v>2622</v>
      </c>
      <c r="N56" s="147">
        <f t="shared" si="29"/>
        <v>12</v>
      </c>
      <c r="O56" s="147">
        <f t="shared" si="29"/>
        <v>12</v>
      </c>
      <c r="P56" s="147">
        <f t="shared" si="29"/>
        <v>10</v>
      </c>
      <c r="Q56" s="147">
        <f t="shared" si="29"/>
        <v>4</v>
      </c>
      <c r="R56" s="147">
        <f t="shared" si="29"/>
        <v>6</v>
      </c>
      <c r="S56" s="147">
        <f t="shared" si="29"/>
        <v>9</v>
      </c>
      <c r="T56" s="147">
        <f t="shared" si="29"/>
        <v>12</v>
      </c>
      <c r="U56" s="147">
        <f t="shared" si="29"/>
        <v>18</v>
      </c>
      <c r="X56" s="237"/>
      <c r="Y56" s="238"/>
      <c r="Z56" s="238"/>
      <c r="AA56" s="238"/>
      <c r="AB56" s="238"/>
      <c r="AC56" s="238"/>
      <c r="AD56" s="239"/>
      <c r="AE56" s="240"/>
    </row>
    <row r="57" spans="1:31" ht="16.2" thickBot="1" x14ac:dyDescent="0.35">
      <c r="A57" s="524" t="s">
        <v>224</v>
      </c>
      <c r="B57" s="525">
        <f t="shared" ref="B57:U57" si="30">SUM(B58:B59)</f>
        <v>0</v>
      </c>
      <c r="C57" s="525">
        <f t="shared" si="30"/>
        <v>0</v>
      </c>
      <c r="D57" s="525">
        <f t="shared" si="30"/>
        <v>6</v>
      </c>
      <c r="E57" s="525">
        <f t="shared" si="30"/>
        <v>0</v>
      </c>
      <c r="F57" s="525">
        <f t="shared" si="30"/>
        <v>0</v>
      </c>
      <c r="G57" s="525">
        <f t="shared" si="30"/>
        <v>10</v>
      </c>
      <c r="H57" s="525">
        <f t="shared" si="30"/>
        <v>300</v>
      </c>
      <c r="I57" s="525">
        <f t="shared" si="30"/>
        <v>104</v>
      </c>
      <c r="J57" s="525">
        <f t="shared" si="30"/>
        <v>0</v>
      </c>
      <c r="K57" s="525">
        <f t="shared" si="30"/>
        <v>0</v>
      </c>
      <c r="L57" s="525">
        <f t="shared" si="30"/>
        <v>0</v>
      </c>
      <c r="M57" s="525">
        <f t="shared" si="30"/>
        <v>196</v>
      </c>
      <c r="N57" s="525">
        <f t="shared" si="30"/>
        <v>0</v>
      </c>
      <c r="O57" s="525">
        <f t="shared" si="30"/>
        <v>0</v>
      </c>
      <c r="P57" s="525">
        <f t="shared" si="30"/>
        <v>7</v>
      </c>
      <c r="Q57" s="525">
        <f t="shared" si="30"/>
        <v>0</v>
      </c>
      <c r="R57" s="525">
        <f t="shared" si="30"/>
        <v>0</v>
      </c>
      <c r="S57" s="525">
        <f t="shared" si="30"/>
        <v>0</v>
      </c>
      <c r="T57" s="525">
        <f t="shared" si="30"/>
        <v>0</v>
      </c>
      <c r="U57" s="526">
        <f t="shared" si="30"/>
        <v>0</v>
      </c>
      <c r="X57" s="202"/>
      <c r="Y57" s="44"/>
      <c r="Z57" s="44"/>
      <c r="AA57" s="44"/>
      <c r="AB57" s="44"/>
      <c r="AC57" s="44"/>
      <c r="AD57" s="14"/>
      <c r="AE57" s="203"/>
    </row>
    <row r="58" spans="1:31" x14ac:dyDescent="0.3">
      <c r="A58" s="321" t="s">
        <v>225</v>
      </c>
      <c r="B58" s="527" t="s">
        <v>238</v>
      </c>
      <c r="C58" s="288"/>
      <c r="D58" s="288">
        <v>3</v>
      </c>
      <c r="E58" s="288"/>
      <c r="F58" s="289"/>
      <c r="G58" s="242">
        <v>5</v>
      </c>
      <c r="H58" s="213">
        <f t="shared" ref="H58:H69" si="31">G58*30</f>
        <v>150</v>
      </c>
      <c r="I58" s="290">
        <v>52</v>
      </c>
      <c r="J58" s="288"/>
      <c r="K58" s="288"/>
      <c r="L58" s="289"/>
      <c r="M58" s="164">
        <f>H58-I58</f>
        <v>98</v>
      </c>
      <c r="N58" s="291"/>
      <c r="O58" s="288"/>
      <c r="P58" s="288">
        <v>3.5</v>
      </c>
      <c r="Q58" s="288"/>
      <c r="R58" s="288"/>
      <c r="S58" s="288"/>
      <c r="T58" s="288"/>
      <c r="U58" s="292"/>
      <c r="V58" s="13">
        <f t="shared" ref="V58:V69" si="32">I58/H58</f>
        <v>0.34666666666666668</v>
      </c>
      <c r="W58" s="13" t="str">
        <f t="shared" ref="W58:W68" si="33">IF(V58&gt;50%,V58,"")</f>
        <v/>
      </c>
      <c r="X58" s="220"/>
      <c r="Y58" s="221"/>
      <c r="Z58" s="221">
        <v>5</v>
      </c>
      <c r="AA58" s="221"/>
      <c r="AB58" s="221"/>
      <c r="AC58" s="221"/>
      <c r="AD58" s="222"/>
      <c r="AE58" s="223"/>
    </row>
    <row r="59" spans="1:31" x14ac:dyDescent="0.3">
      <c r="A59" s="321" t="s">
        <v>226</v>
      </c>
      <c r="B59" s="528"/>
      <c r="C59" s="293"/>
      <c r="D59" s="293">
        <v>3</v>
      </c>
      <c r="E59" s="293"/>
      <c r="F59" s="294"/>
      <c r="G59" s="242">
        <v>5</v>
      </c>
      <c r="H59" s="226">
        <f t="shared" si="31"/>
        <v>150</v>
      </c>
      <c r="I59" s="290">
        <v>52</v>
      </c>
      <c r="J59" s="288"/>
      <c r="K59" s="293"/>
      <c r="L59" s="289"/>
      <c r="M59" s="177">
        <f t="shared" ref="M59:M69" si="34">H59-I59</f>
        <v>98</v>
      </c>
      <c r="N59" s="295"/>
      <c r="O59" s="293"/>
      <c r="P59" s="293">
        <v>3.5</v>
      </c>
      <c r="Q59" s="293"/>
      <c r="R59" s="293"/>
      <c r="S59" s="293"/>
      <c r="T59" s="293"/>
      <c r="U59" s="296"/>
      <c r="V59" s="13">
        <f t="shared" si="32"/>
        <v>0.34666666666666668</v>
      </c>
      <c r="W59" s="13" t="str">
        <f t="shared" si="33"/>
        <v/>
      </c>
      <c r="X59" s="202"/>
      <c r="Y59" s="44"/>
      <c r="Z59" s="44">
        <v>5</v>
      </c>
      <c r="AA59" s="44"/>
      <c r="AB59" s="44"/>
      <c r="AC59" s="44"/>
      <c r="AD59" s="14"/>
      <c r="AE59" s="203"/>
    </row>
    <row r="60" spans="1:31" ht="15" customHeight="1" x14ac:dyDescent="0.3">
      <c r="A60" s="321" t="s">
        <v>227</v>
      </c>
      <c r="B60" s="528"/>
      <c r="C60" s="288"/>
      <c r="D60" s="288">
        <v>3</v>
      </c>
      <c r="E60" s="297"/>
      <c r="F60" s="298"/>
      <c r="G60" s="242">
        <v>5</v>
      </c>
      <c r="H60" s="213">
        <f>G60*30</f>
        <v>150</v>
      </c>
      <c r="I60" s="290">
        <v>52</v>
      </c>
      <c r="J60" s="288"/>
      <c r="K60" s="299"/>
      <c r="L60" s="292"/>
      <c r="M60" s="164">
        <f>H60-I60</f>
        <v>98</v>
      </c>
      <c r="N60" s="300"/>
      <c r="O60" s="297"/>
      <c r="P60" s="288">
        <v>3.5</v>
      </c>
      <c r="Q60" s="288"/>
      <c r="R60" s="293"/>
      <c r="S60" s="293"/>
      <c r="T60" s="293"/>
      <c r="U60" s="296"/>
      <c r="V60" s="13">
        <f>I60/H60</f>
        <v>0.34666666666666668</v>
      </c>
      <c r="W60" s="13" t="str">
        <f>IF(V60&gt;50%,V60,"")</f>
        <v/>
      </c>
      <c r="X60" s="202"/>
      <c r="Y60" s="44"/>
      <c r="Z60" s="44">
        <v>5</v>
      </c>
      <c r="AA60" s="44"/>
      <c r="AB60" s="44"/>
      <c r="AC60" s="44"/>
      <c r="AD60" s="14"/>
      <c r="AE60" s="203"/>
    </row>
    <row r="61" spans="1:31" x14ac:dyDescent="0.3">
      <c r="A61" s="321" t="s">
        <v>228</v>
      </c>
      <c r="B61" s="528"/>
      <c r="C61" s="293"/>
      <c r="D61" s="293">
        <v>4</v>
      </c>
      <c r="E61" s="293"/>
      <c r="F61" s="294"/>
      <c r="G61" s="242">
        <v>5</v>
      </c>
      <c r="H61" s="226">
        <f t="shared" si="31"/>
        <v>150</v>
      </c>
      <c r="I61" s="290">
        <v>52</v>
      </c>
      <c r="J61" s="288"/>
      <c r="K61" s="293"/>
      <c r="L61" s="289"/>
      <c r="M61" s="177">
        <f t="shared" si="34"/>
        <v>98</v>
      </c>
      <c r="N61" s="295"/>
      <c r="O61" s="293"/>
      <c r="P61" s="293"/>
      <c r="Q61" s="293">
        <v>3.5</v>
      </c>
      <c r="R61" s="293"/>
      <c r="S61" s="293"/>
      <c r="T61" s="293"/>
      <c r="U61" s="296"/>
      <c r="V61" s="13">
        <f t="shared" si="32"/>
        <v>0.34666666666666668</v>
      </c>
      <c r="W61" s="13" t="str">
        <f t="shared" si="33"/>
        <v/>
      </c>
      <c r="X61" s="202"/>
      <c r="Y61" s="44"/>
      <c r="Z61" s="44"/>
      <c r="AA61" s="44">
        <v>5</v>
      </c>
      <c r="AB61" s="44"/>
      <c r="AC61" s="44"/>
      <c r="AD61" s="14"/>
      <c r="AE61" s="203"/>
    </row>
    <row r="62" spans="1:31" x14ac:dyDescent="0.3">
      <c r="A62" s="321" t="s">
        <v>229</v>
      </c>
      <c r="B62" s="528"/>
      <c r="C62" s="293"/>
      <c r="D62" s="293">
        <v>4</v>
      </c>
      <c r="E62" s="293"/>
      <c r="F62" s="294"/>
      <c r="G62" s="242">
        <v>5</v>
      </c>
      <c r="H62" s="226">
        <f t="shared" si="31"/>
        <v>150</v>
      </c>
      <c r="I62" s="290">
        <v>52</v>
      </c>
      <c r="J62" s="288"/>
      <c r="K62" s="293"/>
      <c r="L62" s="289"/>
      <c r="M62" s="177">
        <f t="shared" si="34"/>
        <v>98</v>
      </c>
      <c r="N62" s="295"/>
      <c r="O62" s="293"/>
      <c r="P62" s="293"/>
      <c r="Q62" s="293">
        <v>3.5</v>
      </c>
      <c r="R62" s="293"/>
      <c r="S62" s="293"/>
      <c r="T62" s="293"/>
      <c r="U62" s="296"/>
      <c r="V62" s="13">
        <f t="shared" si="32"/>
        <v>0.34666666666666668</v>
      </c>
      <c r="W62" s="13" t="str">
        <f t="shared" si="33"/>
        <v/>
      </c>
      <c r="X62" s="202"/>
      <c r="Y62" s="44"/>
      <c r="Z62" s="44"/>
      <c r="AA62" s="44">
        <v>5</v>
      </c>
      <c r="AB62" s="44"/>
      <c r="AC62" s="44"/>
      <c r="AD62" s="14"/>
      <c r="AE62" s="203"/>
    </row>
    <row r="63" spans="1:31" ht="15" customHeight="1" x14ac:dyDescent="0.3">
      <c r="A63" s="321" t="s">
        <v>230</v>
      </c>
      <c r="B63" s="528"/>
      <c r="C63" s="293"/>
      <c r="D63" s="293">
        <v>4</v>
      </c>
      <c r="E63" s="301"/>
      <c r="F63" s="302"/>
      <c r="G63" s="242">
        <v>5</v>
      </c>
      <c r="H63" s="226">
        <f>G63*30</f>
        <v>150</v>
      </c>
      <c r="I63" s="290">
        <v>52</v>
      </c>
      <c r="J63" s="293"/>
      <c r="K63" s="303"/>
      <c r="L63" s="296"/>
      <c r="M63" s="177">
        <f>H63-I63</f>
        <v>98</v>
      </c>
      <c r="N63" s="304"/>
      <c r="O63" s="301"/>
      <c r="P63" s="293"/>
      <c r="Q63" s="293">
        <v>3.5</v>
      </c>
      <c r="R63" s="293"/>
      <c r="S63" s="293"/>
      <c r="T63" s="293"/>
      <c r="U63" s="296"/>
      <c r="V63" s="13">
        <f>I63/H63</f>
        <v>0.34666666666666668</v>
      </c>
      <c r="W63" s="13" t="str">
        <f>IF(V63&gt;50%,V63,"")</f>
        <v/>
      </c>
      <c r="X63" s="202"/>
      <c r="Y63" s="44"/>
      <c r="Z63" s="44"/>
      <c r="AA63" s="44">
        <v>5</v>
      </c>
      <c r="AB63" s="44"/>
      <c r="AC63" s="44"/>
      <c r="AD63" s="14"/>
      <c r="AE63" s="203"/>
    </row>
    <row r="64" spans="1:31" x14ac:dyDescent="0.3">
      <c r="A64" s="321" t="s">
        <v>231</v>
      </c>
      <c r="B64" s="528"/>
      <c r="C64" s="293"/>
      <c r="D64" s="293">
        <v>5</v>
      </c>
      <c r="E64" s="293"/>
      <c r="F64" s="294"/>
      <c r="G64" s="242">
        <v>5</v>
      </c>
      <c r="H64" s="226">
        <f t="shared" si="31"/>
        <v>150</v>
      </c>
      <c r="I64" s="290">
        <v>52</v>
      </c>
      <c r="J64" s="288"/>
      <c r="K64" s="293"/>
      <c r="L64" s="289"/>
      <c r="M64" s="177">
        <f t="shared" si="34"/>
        <v>98</v>
      </c>
      <c r="N64" s="295"/>
      <c r="O64" s="293"/>
      <c r="P64" s="293"/>
      <c r="Q64" s="293"/>
      <c r="R64" s="293">
        <v>3.5</v>
      </c>
      <c r="S64" s="293"/>
      <c r="T64" s="293"/>
      <c r="U64" s="296"/>
      <c r="V64" s="13">
        <f t="shared" si="32"/>
        <v>0.34666666666666668</v>
      </c>
      <c r="W64" s="13" t="str">
        <f t="shared" si="33"/>
        <v/>
      </c>
      <c r="X64" s="202"/>
      <c r="Y64" s="44"/>
      <c r="Z64" s="44"/>
      <c r="AA64" s="44"/>
      <c r="AB64" s="44">
        <v>5</v>
      </c>
      <c r="AC64" s="44"/>
      <c r="AD64" s="14"/>
      <c r="AE64" s="203"/>
    </row>
    <row r="65" spans="1:32" x14ac:dyDescent="0.3">
      <c r="A65" s="321" t="s">
        <v>232</v>
      </c>
      <c r="B65" s="528"/>
      <c r="C65" s="305"/>
      <c r="D65" s="305">
        <v>5</v>
      </c>
      <c r="E65" s="301"/>
      <c r="F65" s="302"/>
      <c r="G65" s="242">
        <v>5</v>
      </c>
      <c r="H65" s="226">
        <f>G65*30</f>
        <v>150</v>
      </c>
      <c r="I65" s="290">
        <v>52</v>
      </c>
      <c r="J65" s="293"/>
      <c r="K65" s="303"/>
      <c r="L65" s="296"/>
      <c r="M65" s="177">
        <f>H65-I65</f>
        <v>98</v>
      </c>
      <c r="N65" s="306"/>
      <c r="O65" s="307"/>
      <c r="P65" s="305"/>
      <c r="Q65" s="305"/>
      <c r="R65" s="293">
        <v>3.5</v>
      </c>
      <c r="S65" s="305"/>
      <c r="T65" s="305"/>
      <c r="U65" s="308"/>
      <c r="V65" s="13">
        <f>I65/H65</f>
        <v>0.34666666666666668</v>
      </c>
      <c r="W65" s="13" t="str">
        <f>IF(V65&gt;50%,V65,"")</f>
        <v/>
      </c>
      <c r="X65" s="202"/>
      <c r="Y65" s="44"/>
      <c r="Z65" s="44"/>
      <c r="AA65" s="44"/>
      <c r="AB65" s="44">
        <v>5</v>
      </c>
      <c r="AC65" s="44"/>
      <c r="AD65" s="14"/>
      <c r="AE65" s="203"/>
    </row>
    <row r="66" spans="1:32" x14ac:dyDescent="0.3">
      <c r="A66" s="321" t="s">
        <v>233</v>
      </c>
      <c r="B66" s="528"/>
      <c r="C66" s="307"/>
      <c r="D66" s="305">
        <v>6</v>
      </c>
      <c r="E66" s="309"/>
      <c r="F66" s="310"/>
      <c r="G66" s="242">
        <v>5</v>
      </c>
      <c r="H66" s="216">
        <f>G66*30</f>
        <v>150</v>
      </c>
      <c r="I66" s="290">
        <v>52</v>
      </c>
      <c r="J66" s="293"/>
      <c r="K66" s="303"/>
      <c r="L66" s="296"/>
      <c r="M66" s="311">
        <f>H66-I66</f>
        <v>98</v>
      </c>
      <c r="N66" s="306"/>
      <c r="O66" s="307"/>
      <c r="P66" s="305"/>
      <c r="Q66" s="305"/>
      <c r="R66" s="305"/>
      <c r="S66" s="305">
        <v>3.5</v>
      </c>
      <c r="T66" s="305"/>
      <c r="U66" s="308"/>
      <c r="V66" s="13">
        <f>I66/H66</f>
        <v>0.34666666666666668</v>
      </c>
      <c r="W66" s="13" t="str">
        <f>IF(V66&gt;50%,V66,"")</f>
        <v/>
      </c>
      <c r="X66" s="202"/>
      <c r="Y66" s="44"/>
      <c r="Z66" s="44"/>
      <c r="AA66" s="44"/>
      <c r="AB66" s="44"/>
      <c r="AC66" s="44">
        <v>5</v>
      </c>
      <c r="AD66" s="14"/>
      <c r="AE66" s="203"/>
    </row>
    <row r="67" spans="1:32" x14ac:dyDescent="0.3">
      <c r="A67" s="321" t="s">
        <v>234</v>
      </c>
      <c r="B67" s="528"/>
      <c r="C67" s="293"/>
      <c r="D67" s="293">
        <v>6</v>
      </c>
      <c r="E67" s="293"/>
      <c r="F67" s="294"/>
      <c r="G67" s="242">
        <v>5</v>
      </c>
      <c r="H67" s="226">
        <f t="shared" si="31"/>
        <v>150</v>
      </c>
      <c r="I67" s="290">
        <v>52</v>
      </c>
      <c r="J67" s="288"/>
      <c r="K67" s="288"/>
      <c r="L67" s="289"/>
      <c r="M67" s="177">
        <f t="shared" si="34"/>
        <v>98</v>
      </c>
      <c r="N67" s="295"/>
      <c r="O67" s="293"/>
      <c r="P67" s="293"/>
      <c r="Q67" s="293"/>
      <c r="R67" s="293"/>
      <c r="S67" s="293">
        <v>3.5</v>
      </c>
      <c r="T67" s="293"/>
      <c r="U67" s="296"/>
      <c r="V67" s="13">
        <f t="shared" si="32"/>
        <v>0.34666666666666668</v>
      </c>
      <c r="W67" s="13" t="str">
        <f t="shared" si="33"/>
        <v/>
      </c>
      <c r="X67" s="237"/>
      <c r="Y67" s="238"/>
      <c r="Z67" s="238"/>
      <c r="AA67" s="238"/>
      <c r="AB67" s="238"/>
      <c r="AC67" s="238">
        <v>5</v>
      </c>
      <c r="AD67" s="239"/>
      <c r="AE67" s="240"/>
    </row>
    <row r="68" spans="1:32" x14ac:dyDescent="0.3">
      <c r="A68" s="321" t="s">
        <v>235</v>
      </c>
      <c r="B68" s="528"/>
      <c r="C68" s="293"/>
      <c r="D68" s="293">
        <v>7</v>
      </c>
      <c r="E68" s="293"/>
      <c r="F68" s="294"/>
      <c r="G68" s="242">
        <v>5</v>
      </c>
      <c r="H68" s="226">
        <f t="shared" si="31"/>
        <v>150</v>
      </c>
      <c r="I68" s="290">
        <v>52</v>
      </c>
      <c r="J68" s="288"/>
      <c r="K68" s="293"/>
      <c r="L68" s="289"/>
      <c r="M68" s="177">
        <f t="shared" si="34"/>
        <v>98</v>
      </c>
      <c r="N68" s="295"/>
      <c r="O68" s="293"/>
      <c r="P68" s="293"/>
      <c r="Q68" s="293"/>
      <c r="R68" s="293"/>
      <c r="S68" s="293"/>
      <c r="T68" s="293">
        <v>3.5</v>
      </c>
      <c r="U68" s="296"/>
      <c r="V68" s="13">
        <f t="shared" si="32"/>
        <v>0.34666666666666668</v>
      </c>
      <c r="W68" s="13" t="str">
        <f t="shared" si="33"/>
        <v/>
      </c>
      <c r="X68" s="202"/>
      <c r="Y68" s="44"/>
      <c r="Z68" s="44"/>
      <c r="AA68" s="44"/>
      <c r="AB68" s="44"/>
      <c r="AC68" s="44"/>
      <c r="AD68" s="14">
        <v>5</v>
      </c>
      <c r="AE68" s="203"/>
    </row>
    <row r="69" spans="1:32" ht="15" thickBot="1" x14ac:dyDescent="0.35">
      <c r="A69" s="321" t="s">
        <v>236</v>
      </c>
      <c r="B69" s="529"/>
      <c r="C69" s="293"/>
      <c r="D69" s="293">
        <v>7</v>
      </c>
      <c r="E69" s="293"/>
      <c r="F69" s="294"/>
      <c r="G69" s="242">
        <v>5</v>
      </c>
      <c r="H69" s="226">
        <f t="shared" si="31"/>
        <v>150</v>
      </c>
      <c r="I69" s="290">
        <v>52</v>
      </c>
      <c r="J69" s="288"/>
      <c r="K69" s="293"/>
      <c r="L69" s="289"/>
      <c r="M69" s="177">
        <f t="shared" si="34"/>
        <v>98</v>
      </c>
      <c r="N69" s="295"/>
      <c r="O69" s="293"/>
      <c r="P69" s="293"/>
      <c r="Q69" s="293"/>
      <c r="R69" s="293"/>
      <c r="S69" s="293"/>
      <c r="T69" s="293">
        <v>3.5</v>
      </c>
      <c r="U69" s="296"/>
      <c r="V69" s="13">
        <f t="shared" si="32"/>
        <v>0.34666666666666668</v>
      </c>
      <c r="W69" s="13"/>
      <c r="X69" s="202"/>
      <c r="Y69" s="44"/>
      <c r="Z69" s="44"/>
      <c r="AA69" s="44"/>
      <c r="AB69" s="44"/>
      <c r="AC69" s="44"/>
      <c r="AD69" s="14">
        <v>5</v>
      </c>
      <c r="AE69" s="203"/>
    </row>
    <row r="70" spans="1:32" ht="16.2" thickBot="1" x14ac:dyDescent="0.35">
      <c r="A70" s="511" t="s">
        <v>237</v>
      </c>
      <c r="B70" s="512"/>
      <c r="C70" s="141"/>
      <c r="D70" s="141">
        <v>12</v>
      </c>
      <c r="E70" s="146"/>
      <c r="F70" s="142"/>
      <c r="G70" s="147">
        <f>SUM(G58:G69)</f>
        <v>60</v>
      </c>
      <c r="H70" s="147">
        <f t="shared" ref="H70:U70" si="35">SUM(H58:H69)</f>
        <v>1800</v>
      </c>
      <c r="I70" s="147">
        <f t="shared" si="35"/>
        <v>624</v>
      </c>
      <c r="J70" s="147">
        <f t="shared" si="35"/>
        <v>0</v>
      </c>
      <c r="K70" s="147">
        <f t="shared" si="35"/>
        <v>0</v>
      </c>
      <c r="L70" s="147">
        <f t="shared" si="35"/>
        <v>0</v>
      </c>
      <c r="M70" s="147">
        <f t="shared" si="35"/>
        <v>1176</v>
      </c>
      <c r="N70" s="147">
        <f t="shared" si="35"/>
        <v>0</v>
      </c>
      <c r="O70" s="147">
        <f t="shared" si="35"/>
        <v>0</v>
      </c>
      <c r="P70" s="147">
        <f t="shared" si="35"/>
        <v>10.5</v>
      </c>
      <c r="Q70" s="147">
        <f t="shared" si="35"/>
        <v>10.5</v>
      </c>
      <c r="R70" s="147">
        <f t="shared" si="35"/>
        <v>7</v>
      </c>
      <c r="S70" s="147">
        <f t="shared" si="35"/>
        <v>7</v>
      </c>
      <c r="T70" s="147">
        <f t="shared" si="35"/>
        <v>7</v>
      </c>
      <c r="U70" s="147">
        <f t="shared" si="35"/>
        <v>0</v>
      </c>
      <c r="X70" s="237"/>
      <c r="Y70" s="238"/>
      <c r="Z70" s="238"/>
      <c r="AA70" s="238"/>
      <c r="AB70" s="238"/>
      <c r="AC70" s="238"/>
      <c r="AD70" s="239"/>
      <c r="AE70" s="240"/>
    </row>
    <row r="71" spans="1:32" ht="27.6" customHeight="1" thickBot="1" x14ac:dyDescent="0.35">
      <c r="A71" s="513" t="s">
        <v>107</v>
      </c>
      <c r="B71" s="514"/>
      <c r="C71" s="312"/>
      <c r="D71" s="312"/>
      <c r="E71" s="312"/>
      <c r="F71" s="312"/>
      <c r="G71" s="313"/>
      <c r="H71" s="314">
        <f>G70/G73</f>
        <v>0.25</v>
      </c>
      <c r="I71" s="312"/>
      <c r="J71" s="312"/>
      <c r="K71" s="312"/>
      <c r="L71" s="315"/>
      <c r="M71" s="313"/>
      <c r="N71" s="312"/>
      <c r="O71" s="312"/>
      <c r="P71" s="312"/>
      <c r="Q71" s="312"/>
      <c r="R71" s="312"/>
      <c r="S71" s="312"/>
      <c r="T71" s="312"/>
      <c r="U71" s="316"/>
      <c r="X71" s="202"/>
      <c r="Y71" s="44"/>
      <c r="Z71" s="44"/>
      <c r="AA71" s="44"/>
      <c r="AB71" s="44"/>
      <c r="AC71" s="44"/>
      <c r="AD71" s="14"/>
      <c r="AE71" s="203"/>
    </row>
    <row r="72" spans="1:32" ht="16.2" thickBot="1" x14ac:dyDescent="0.35">
      <c r="A72" s="515" t="s">
        <v>108</v>
      </c>
      <c r="B72" s="516"/>
      <c r="C72" s="516"/>
      <c r="D72" s="516"/>
      <c r="E72" s="516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516"/>
      <c r="U72" s="517"/>
      <c r="X72" s="202"/>
      <c r="Y72" s="44"/>
      <c r="Z72" s="44"/>
      <c r="AA72" s="44"/>
      <c r="AB72" s="44"/>
      <c r="AC72" s="44"/>
      <c r="AD72" s="14"/>
      <c r="AE72" s="203"/>
    </row>
    <row r="73" spans="1:32" ht="16.2" thickBot="1" x14ac:dyDescent="0.35">
      <c r="A73" s="1"/>
      <c r="B73" s="2"/>
      <c r="C73" s="149">
        <f t="shared" ref="C73:F73" si="36">SUM(C25,C56,C70)</f>
        <v>22</v>
      </c>
      <c r="D73" s="149">
        <f t="shared" si="36"/>
        <v>39</v>
      </c>
      <c r="E73" s="149">
        <f t="shared" si="36"/>
        <v>2</v>
      </c>
      <c r="F73" s="149">
        <f t="shared" si="36"/>
        <v>1</v>
      </c>
      <c r="G73" s="149">
        <f>SUM(G25,G56,G70)</f>
        <v>240</v>
      </c>
      <c r="H73" s="149">
        <f t="shared" ref="H73:U73" si="37">SUM(H25,H56,H70)</f>
        <v>7200</v>
      </c>
      <c r="I73" s="149">
        <f t="shared" si="37"/>
        <v>2424</v>
      </c>
      <c r="J73" s="149">
        <f t="shared" si="37"/>
        <v>842</v>
      </c>
      <c r="K73" s="149">
        <f t="shared" si="37"/>
        <v>0</v>
      </c>
      <c r="L73" s="149">
        <f t="shared" si="37"/>
        <v>958</v>
      </c>
      <c r="M73" s="149">
        <f t="shared" si="37"/>
        <v>4746</v>
      </c>
      <c r="N73" s="149">
        <f t="shared" si="37"/>
        <v>22</v>
      </c>
      <c r="O73" s="149">
        <f t="shared" si="37"/>
        <v>22</v>
      </c>
      <c r="P73" s="149">
        <f t="shared" si="37"/>
        <v>21.5</v>
      </c>
      <c r="Q73" s="149">
        <f t="shared" si="37"/>
        <v>21.5</v>
      </c>
      <c r="R73" s="149">
        <f t="shared" si="37"/>
        <v>19</v>
      </c>
      <c r="S73" s="149">
        <f t="shared" si="37"/>
        <v>20</v>
      </c>
      <c r="T73" s="149">
        <f t="shared" si="37"/>
        <v>21</v>
      </c>
      <c r="U73" s="149">
        <f t="shared" si="37"/>
        <v>19.5</v>
      </c>
      <c r="V73" s="317">
        <f t="shared" ref="V73:V77" si="38">SUM(N73:U73)</f>
        <v>166.5</v>
      </c>
      <c r="X73" s="318">
        <f t="shared" ref="X73:AE73" si="39">SUM(X11:X72)</f>
        <v>30</v>
      </c>
      <c r="Y73" s="319">
        <f t="shared" si="39"/>
        <v>30</v>
      </c>
      <c r="Z73" s="319">
        <f t="shared" si="39"/>
        <v>30</v>
      </c>
      <c r="AA73" s="319">
        <f t="shared" si="39"/>
        <v>30</v>
      </c>
      <c r="AB73" s="319">
        <f t="shared" si="39"/>
        <v>30</v>
      </c>
      <c r="AC73" s="319">
        <f t="shared" si="39"/>
        <v>30</v>
      </c>
      <c r="AD73" s="319">
        <f t="shared" si="39"/>
        <v>30</v>
      </c>
      <c r="AE73" s="320">
        <f t="shared" si="39"/>
        <v>30</v>
      </c>
      <c r="AF73" s="155">
        <f>SUM(X73:AE73)</f>
        <v>240</v>
      </c>
    </row>
    <row r="74" spans="1:32" ht="15.6" x14ac:dyDescent="0.3">
      <c r="A74" s="3"/>
      <c r="B74" s="4"/>
      <c r="C74" s="509" t="s">
        <v>109</v>
      </c>
      <c r="D74" s="510"/>
      <c r="E74" s="510"/>
      <c r="F74" s="510"/>
      <c r="G74" s="510"/>
      <c r="H74" s="510"/>
      <c r="I74" s="510"/>
      <c r="J74" s="510"/>
      <c r="K74" s="510"/>
      <c r="L74" s="510"/>
      <c r="M74" s="510"/>
      <c r="N74" s="361">
        <v>3</v>
      </c>
      <c r="O74" s="362">
        <v>3</v>
      </c>
      <c r="P74" s="361">
        <v>4</v>
      </c>
      <c r="Q74" s="361">
        <v>2</v>
      </c>
      <c r="R74" s="361">
        <v>2</v>
      </c>
      <c r="S74" s="361">
        <v>2</v>
      </c>
      <c r="T74" s="5">
        <v>2</v>
      </c>
      <c r="U74" s="151">
        <v>4</v>
      </c>
      <c r="V74" s="317">
        <f t="shared" si="38"/>
        <v>22</v>
      </c>
    </row>
    <row r="75" spans="1:32" ht="15.6" x14ac:dyDescent="0.3">
      <c r="A75" s="369" t="s">
        <v>256</v>
      </c>
      <c r="B75" s="4" t="s">
        <v>248</v>
      </c>
      <c r="C75" s="509" t="s">
        <v>110</v>
      </c>
      <c r="D75" s="510"/>
      <c r="E75" s="510"/>
      <c r="F75" s="510"/>
      <c r="G75" s="510"/>
      <c r="H75" s="510"/>
      <c r="I75" s="510"/>
      <c r="J75" s="510"/>
      <c r="K75" s="510"/>
      <c r="L75" s="510"/>
      <c r="M75" s="510"/>
      <c r="N75" s="363">
        <v>6</v>
      </c>
      <c r="O75" s="363">
        <v>7</v>
      </c>
      <c r="P75" s="153">
        <v>3</v>
      </c>
      <c r="Q75" s="364">
        <v>6</v>
      </c>
      <c r="R75" s="5">
        <v>5</v>
      </c>
      <c r="S75" s="5">
        <v>5</v>
      </c>
      <c r="T75" s="5">
        <v>5</v>
      </c>
      <c r="U75" s="151">
        <v>2</v>
      </c>
      <c r="V75" s="317">
        <f t="shared" si="38"/>
        <v>39</v>
      </c>
    </row>
    <row r="76" spans="1:32" ht="16.2" thickBot="1" x14ac:dyDescent="0.35">
      <c r="A76" s="4"/>
      <c r="B76" s="4"/>
      <c r="C76" s="509" t="s">
        <v>249</v>
      </c>
      <c r="D76" s="510"/>
      <c r="E76" s="510"/>
      <c r="F76" s="510"/>
      <c r="G76" s="510"/>
      <c r="H76" s="510"/>
      <c r="I76" s="510"/>
      <c r="J76" s="510"/>
      <c r="K76" s="510"/>
      <c r="L76" s="510"/>
      <c r="M76" s="510"/>
      <c r="N76" s="6"/>
      <c r="O76" s="6"/>
      <c r="P76" s="6">
        <v>1</v>
      </c>
      <c r="Q76" s="6"/>
      <c r="R76" s="6"/>
      <c r="S76" s="6">
        <v>1</v>
      </c>
      <c r="T76" s="6"/>
      <c r="U76" s="154"/>
      <c r="V76" s="317">
        <f t="shared" si="38"/>
        <v>2</v>
      </c>
    </row>
    <row r="77" spans="1:32" ht="16.2" thickBot="1" x14ac:dyDescent="0.35">
      <c r="A77" s="4"/>
      <c r="B77" s="4"/>
      <c r="C77" s="509" t="s">
        <v>250</v>
      </c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6"/>
      <c r="O77" s="6"/>
      <c r="P77" s="6"/>
      <c r="Q77" s="6"/>
      <c r="R77" s="6"/>
      <c r="S77" s="6"/>
      <c r="T77" s="6"/>
      <c r="U77" s="154">
        <v>1</v>
      </c>
      <c r="V77" s="317">
        <f t="shared" si="38"/>
        <v>1</v>
      </c>
    </row>
    <row r="79" spans="1:32" ht="15.6" x14ac:dyDescent="0.3">
      <c r="A79" s="4"/>
      <c r="B79" s="54" t="s">
        <v>111</v>
      </c>
      <c r="C79" s="55" t="s">
        <v>111</v>
      </c>
      <c r="D79" s="56"/>
      <c r="E79" s="57"/>
      <c r="F79" s="57"/>
      <c r="G79" s="58"/>
      <c r="H79" s="4"/>
      <c r="I79" s="4"/>
      <c r="J79" s="59" t="s">
        <v>111</v>
      </c>
      <c r="K79" s="57"/>
      <c r="L79" s="58"/>
      <c r="M79" s="57"/>
      <c r="N79" s="57"/>
      <c r="O79" s="57"/>
      <c r="P79" s="19"/>
    </row>
    <row r="80" spans="1:32" ht="15.6" x14ac:dyDescent="0.3">
      <c r="A80" s="4"/>
      <c r="B80" s="54" t="s">
        <v>205</v>
      </c>
      <c r="C80" s="55" t="s">
        <v>112</v>
      </c>
      <c r="D80" s="56"/>
      <c r="E80" s="57"/>
      <c r="F80" s="57"/>
      <c r="G80" s="60"/>
      <c r="H80" s="4"/>
      <c r="I80" s="19"/>
      <c r="J80" s="59" t="s">
        <v>212</v>
      </c>
      <c r="K80" s="57"/>
      <c r="L80" s="58"/>
      <c r="M80" s="57"/>
      <c r="N80" s="57"/>
      <c r="O80" s="57"/>
      <c r="P80" s="19"/>
    </row>
    <row r="81" spans="1:31" s="18" customFormat="1" ht="15.6" x14ac:dyDescent="0.3">
      <c r="A81" s="4"/>
      <c r="B81" s="55" t="s">
        <v>206</v>
      </c>
      <c r="C81" s="55" t="s">
        <v>113</v>
      </c>
      <c r="D81" s="56"/>
      <c r="E81" s="57"/>
      <c r="F81" s="57"/>
      <c r="G81" s="61"/>
      <c r="H81" s="4"/>
      <c r="I81" s="4"/>
      <c r="J81" s="59"/>
      <c r="K81" s="57"/>
      <c r="L81" s="58"/>
      <c r="M81" s="57"/>
      <c r="N81" s="57"/>
      <c r="O81" s="57"/>
      <c r="P81" s="19"/>
      <c r="R81" s="19"/>
      <c r="S81" s="20"/>
      <c r="T81" s="20"/>
      <c r="U81" s="20"/>
      <c r="X81" s="20"/>
      <c r="Y81" s="20"/>
      <c r="Z81" s="20"/>
      <c r="AA81" s="20"/>
      <c r="AB81" s="20"/>
      <c r="AC81" s="20"/>
      <c r="AD81" s="20"/>
      <c r="AE81" s="20"/>
    </row>
    <row r="82" spans="1:31" s="18" customFormat="1" ht="15.6" x14ac:dyDescent="0.3">
      <c r="A82" s="4"/>
      <c r="B82" s="55" t="s">
        <v>207</v>
      </c>
      <c r="C82" s="55" t="s">
        <v>213</v>
      </c>
      <c r="D82" s="56"/>
      <c r="E82" s="57"/>
      <c r="F82" s="57"/>
      <c r="G82" s="61"/>
      <c r="H82" s="4"/>
      <c r="I82" s="4"/>
      <c r="J82" s="59" t="s">
        <v>214</v>
      </c>
      <c r="K82" s="57"/>
      <c r="L82" s="58"/>
      <c r="M82" s="57"/>
      <c r="N82" s="57"/>
      <c r="O82" s="57"/>
      <c r="P82" s="19"/>
      <c r="R82" s="19"/>
      <c r="S82" s="20"/>
      <c r="T82" s="20"/>
      <c r="U82" s="20"/>
      <c r="X82" s="20"/>
      <c r="Y82" s="20"/>
      <c r="Z82" s="20"/>
      <c r="AA82" s="20"/>
      <c r="AB82" s="20"/>
      <c r="AC82" s="20"/>
      <c r="AD82" s="20"/>
      <c r="AE82" s="20"/>
    </row>
    <row r="83" spans="1:31" s="18" customFormat="1" ht="15.6" x14ac:dyDescent="0.3">
      <c r="A83" s="4"/>
      <c r="B83" s="55" t="s">
        <v>215</v>
      </c>
      <c r="C83" s="55" t="s">
        <v>216</v>
      </c>
      <c r="D83" s="56"/>
      <c r="E83" s="57"/>
      <c r="F83" s="57"/>
      <c r="G83" s="62"/>
      <c r="H83" s="4"/>
      <c r="I83" s="4"/>
      <c r="J83" s="63" t="s">
        <v>217</v>
      </c>
      <c r="K83" s="57"/>
      <c r="L83" s="58"/>
      <c r="M83" s="57"/>
      <c r="N83" s="57"/>
      <c r="O83" s="57"/>
      <c r="P83" s="19"/>
      <c r="R83" s="19"/>
      <c r="S83" s="20"/>
      <c r="T83" s="20"/>
      <c r="U83" s="20"/>
      <c r="X83" s="20"/>
      <c r="Y83" s="20"/>
      <c r="Z83" s="20"/>
      <c r="AA83" s="20"/>
      <c r="AB83" s="20"/>
      <c r="AC83" s="20"/>
      <c r="AD83" s="20"/>
      <c r="AE83" s="20"/>
    </row>
    <row r="84" spans="1:31" s="18" customFormat="1" ht="15.6" x14ac:dyDescent="0.3">
      <c r="A84" s="4"/>
      <c r="B84" s="61"/>
      <c r="C84" s="56"/>
      <c r="D84" s="56"/>
      <c r="E84" s="57"/>
      <c r="F84" s="57"/>
      <c r="G84" s="57"/>
      <c r="H84" s="4"/>
      <c r="I84" s="4"/>
      <c r="J84" s="61"/>
      <c r="K84" s="57"/>
      <c r="L84" s="61"/>
      <c r="M84" s="57"/>
      <c r="N84" s="61"/>
      <c r="O84" s="61"/>
      <c r="P84" s="19"/>
      <c r="R84" s="19"/>
      <c r="S84" s="20"/>
      <c r="T84" s="20"/>
      <c r="U84" s="20"/>
      <c r="X84" s="20"/>
      <c r="Y84" s="20"/>
      <c r="Z84" s="20"/>
      <c r="AA84" s="20"/>
      <c r="AB84" s="20"/>
      <c r="AC84" s="20"/>
      <c r="AD84" s="20"/>
      <c r="AE84" s="20"/>
    </row>
    <row r="85" spans="1:31" s="18" customFormat="1" ht="15.6" x14ac:dyDescent="0.3">
      <c r="A85" s="4"/>
      <c r="B85" s="51" t="s">
        <v>111</v>
      </c>
      <c r="C85" s="4"/>
      <c r="D85" s="19"/>
      <c r="E85" s="19"/>
      <c r="F85" s="19"/>
      <c r="G85" s="64"/>
      <c r="H85" s="4"/>
      <c r="I85" s="4"/>
      <c r="J85" s="54" t="s">
        <v>111</v>
      </c>
      <c r="K85" s="57"/>
      <c r="L85" s="61"/>
      <c r="M85" s="57"/>
      <c r="N85" s="54"/>
      <c r="O85" s="54"/>
      <c r="P85" s="19"/>
      <c r="R85" s="19"/>
      <c r="S85" s="20"/>
      <c r="T85" s="20"/>
      <c r="U85" s="20"/>
      <c r="X85" s="20"/>
      <c r="Y85" s="20"/>
      <c r="Z85" s="20"/>
      <c r="AA85" s="20"/>
      <c r="AB85" s="20"/>
      <c r="AC85" s="20"/>
      <c r="AD85" s="20"/>
      <c r="AE85" s="20"/>
    </row>
    <row r="86" spans="1:31" s="18" customFormat="1" ht="15.6" x14ac:dyDescent="0.3">
      <c r="A86" s="4"/>
      <c r="B86" s="548" t="s">
        <v>208</v>
      </c>
      <c r="C86" s="4"/>
      <c r="D86" s="4"/>
      <c r="E86" s="19"/>
      <c r="F86" s="4"/>
      <c r="G86" s="64"/>
      <c r="H86" s="4"/>
      <c r="I86" s="4"/>
      <c r="J86" s="17" t="s">
        <v>218</v>
      </c>
      <c r="K86" s="17"/>
      <c r="L86" s="17"/>
      <c r="M86" s="17"/>
      <c r="N86" s="17"/>
      <c r="O86" s="17"/>
      <c r="P86" s="65"/>
      <c r="R86" s="19"/>
      <c r="S86" s="20"/>
      <c r="T86" s="20"/>
      <c r="U86" s="20"/>
      <c r="X86" s="20"/>
      <c r="Y86" s="20"/>
      <c r="Z86" s="20"/>
      <c r="AA86" s="20"/>
      <c r="AB86" s="20"/>
      <c r="AC86" s="20"/>
      <c r="AD86" s="20"/>
      <c r="AE86" s="20"/>
    </row>
    <row r="87" spans="1:31" s="18" customFormat="1" ht="15.6" customHeight="1" x14ac:dyDescent="0.3">
      <c r="A87" s="4"/>
      <c r="B87" s="548"/>
      <c r="C87" s="4"/>
      <c r="D87" s="4"/>
      <c r="E87" s="4"/>
      <c r="F87" s="4"/>
      <c r="G87" s="19"/>
      <c r="H87" s="4"/>
      <c r="I87" s="4"/>
      <c r="J87" s="21" t="s">
        <v>219</v>
      </c>
      <c r="K87" s="17"/>
      <c r="L87" s="17"/>
      <c r="M87" s="17"/>
      <c r="N87" s="17"/>
      <c r="O87" s="17"/>
      <c r="P87" s="65"/>
      <c r="R87" s="19"/>
      <c r="S87" s="20"/>
      <c r="T87" s="20"/>
      <c r="U87" s="20"/>
      <c r="X87" s="20"/>
      <c r="Y87" s="20"/>
      <c r="Z87" s="20"/>
      <c r="AA87" s="20"/>
      <c r="AB87" s="20"/>
      <c r="AC87" s="20"/>
      <c r="AD87" s="20"/>
      <c r="AE87" s="20"/>
    </row>
    <row r="88" spans="1:31" s="18" customFormat="1" ht="15.75" customHeight="1" x14ac:dyDescent="0.3">
      <c r="A88" s="4"/>
      <c r="B88" s="48" t="s">
        <v>220</v>
      </c>
      <c r="C88" s="66"/>
      <c r="D88" s="66"/>
      <c r="E88" s="66"/>
      <c r="F88" s="4"/>
      <c r="G88" s="23"/>
      <c r="H88" s="4"/>
      <c r="I88" s="4"/>
      <c r="J88" s="21" t="s">
        <v>114</v>
      </c>
      <c r="K88" s="21"/>
      <c r="L88" s="21"/>
      <c r="M88" s="21"/>
      <c r="N88" s="21"/>
      <c r="O88" s="21"/>
      <c r="P88" s="65"/>
      <c r="R88" s="19"/>
      <c r="S88" s="20"/>
      <c r="T88" s="20"/>
      <c r="U88" s="20"/>
      <c r="X88" s="20"/>
      <c r="Y88" s="20"/>
      <c r="Z88" s="20"/>
      <c r="AA88" s="20"/>
      <c r="AB88" s="20"/>
      <c r="AC88" s="20"/>
      <c r="AD88" s="20"/>
      <c r="AE88" s="20"/>
    </row>
    <row r="89" spans="1:31" s="18" customFormat="1" ht="15.6" x14ac:dyDescent="0.3">
      <c r="A89" s="19"/>
      <c r="B89" s="48" t="s">
        <v>221</v>
      </c>
      <c r="C89" s="19"/>
      <c r="D89" s="19"/>
      <c r="E89" s="19"/>
      <c r="F89" s="19"/>
      <c r="G89" s="19"/>
      <c r="H89" s="19"/>
      <c r="I89" s="19"/>
      <c r="J89" s="63" t="s">
        <v>217</v>
      </c>
      <c r="K89" s="57"/>
      <c r="L89" s="58"/>
      <c r="M89" s="21"/>
      <c r="N89" s="21"/>
      <c r="O89" s="21"/>
      <c r="P89" s="19"/>
      <c r="R89" s="19"/>
      <c r="S89" s="20"/>
      <c r="T89" s="20"/>
      <c r="U89" s="20"/>
      <c r="X89" s="20"/>
      <c r="Y89" s="20"/>
      <c r="Z89" s="20"/>
      <c r="AA89" s="20"/>
      <c r="AB89" s="20"/>
      <c r="AC89" s="20"/>
      <c r="AD89" s="20"/>
      <c r="AE89" s="20"/>
    </row>
    <row r="90" spans="1:31" s="18" customFormat="1" ht="13.8" x14ac:dyDescent="0.3">
      <c r="K90" s="22"/>
      <c r="L90" s="22"/>
      <c r="M90" s="22"/>
      <c r="S90" s="20"/>
      <c r="T90" s="20"/>
      <c r="U90" s="20"/>
      <c r="X90" s="20"/>
      <c r="Y90" s="20"/>
      <c r="Z90" s="20"/>
      <c r="AA90" s="20"/>
      <c r="AB90" s="20"/>
      <c r="AC90" s="20"/>
      <c r="AD90" s="20"/>
      <c r="AE90" s="20"/>
    </row>
  </sheetData>
  <mergeCells count="43">
    <mergeCell ref="B86:B87"/>
    <mergeCell ref="A1:U1"/>
    <mergeCell ref="A2:A7"/>
    <mergeCell ref="B2:B7"/>
    <mergeCell ref="C2:F2"/>
    <mergeCell ref="G2:G7"/>
    <mergeCell ref="H2:M2"/>
    <mergeCell ref="N2:U2"/>
    <mergeCell ref="C3:C7"/>
    <mergeCell ref="D3:D7"/>
    <mergeCell ref="E3:F3"/>
    <mergeCell ref="T3:U3"/>
    <mergeCell ref="E4:E7"/>
    <mergeCell ref="F4:F7"/>
    <mergeCell ref="I4:I7"/>
    <mergeCell ref="J4:L4"/>
    <mergeCell ref="R3:S3"/>
    <mergeCell ref="A9:U9"/>
    <mergeCell ref="X9:AE9"/>
    <mergeCell ref="A10:U10"/>
    <mergeCell ref="A25:B25"/>
    <mergeCell ref="H3:H7"/>
    <mergeCell ref="I3:L3"/>
    <mergeCell ref="M3:M7"/>
    <mergeCell ref="N3:O3"/>
    <mergeCell ref="P3:Q3"/>
    <mergeCell ref="N4:U4"/>
    <mergeCell ref="J5:J7"/>
    <mergeCell ref="K5:K7"/>
    <mergeCell ref="L5:L7"/>
    <mergeCell ref="N6:U6"/>
    <mergeCell ref="A26:U26"/>
    <mergeCell ref="A27:U27"/>
    <mergeCell ref="A56:B56"/>
    <mergeCell ref="A57:U57"/>
    <mergeCell ref="B58:B69"/>
    <mergeCell ref="C74:M74"/>
    <mergeCell ref="C75:M75"/>
    <mergeCell ref="C76:M76"/>
    <mergeCell ref="C77:M77"/>
    <mergeCell ref="A70:B70"/>
    <mergeCell ref="A71:B71"/>
    <mergeCell ref="A72:U72"/>
  </mergeCells>
  <pageMargins left="0.7" right="0.7" top="0.75" bottom="0.75" header="0.3" footer="0.3"/>
  <pageSetup paperSize="9" scale="50" orientation="portrait" r:id="rId1"/>
  <rowBreaks count="1" manualBreakCount="1">
    <brk id="56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view="pageBreakPreview" zoomScale="60" zoomScaleNormal="60" workbookViewId="0">
      <selection activeCell="H37" sqref="H37:J37"/>
    </sheetView>
  </sheetViews>
  <sheetFormatPr defaultColWidth="9.109375" defaultRowHeight="18" x14ac:dyDescent="0.35"/>
  <cols>
    <col min="1" max="1" width="8.5546875" style="10" customWidth="1"/>
    <col min="2" max="53" width="5" style="10" customWidth="1"/>
    <col min="54" max="54" width="5.109375" style="10" customWidth="1"/>
    <col min="55" max="55" width="5.77734375" style="10" customWidth="1"/>
    <col min="56" max="16384" width="9.109375" style="10"/>
  </cols>
  <sheetData>
    <row r="1" spans="1:53" s="69" customFormat="1" ht="21.75" customHeight="1" x14ac:dyDescent="0.35">
      <c r="A1" s="67"/>
      <c r="B1" s="68"/>
      <c r="C1" s="68"/>
      <c r="D1" s="68"/>
      <c r="E1" s="68"/>
      <c r="F1" s="68"/>
      <c r="G1" s="68"/>
      <c r="H1" s="68"/>
      <c r="I1" s="467" t="s">
        <v>254</v>
      </c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53" s="69" customFormat="1" ht="21.75" customHeight="1" x14ac:dyDescent="0.35">
      <c r="A2" s="67"/>
      <c r="B2" s="68"/>
      <c r="C2" s="68"/>
      <c r="D2" s="68"/>
      <c r="E2" s="68"/>
      <c r="F2" s="68"/>
      <c r="G2" s="68"/>
      <c r="H2" s="68"/>
      <c r="I2" s="482" t="s">
        <v>255</v>
      </c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68"/>
      <c r="AS2" s="68"/>
      <c r="AT2" s="68"/>
      <c r="AU2" s="68"/>
      <c r="AV2" s="68"/>
      <c r="AW2" s="68"/>
      <c r="AX2" s="68"/>
      <c r="AY2" s="68"/>
      <c r="AZ2" s="68"/>
      <c r="BA2" s="68"/>
    </row>
    <row r="3" spans="1:53" s="76" customFormat="1" ht="21.75" customHeight="1" x14ac:dyDescent="0.3">
      <c r="A3" s="70" t="s">
        <v>163</v>
      </c>
      <c r="B3" s="68"/>
      <c r="C3" s="68"/>
      <c r="D3" s="68"/>
      <c r="E3" s="68"/>
      <c r="F3" s="68"/>
      <c r="G3" s="68"/>
      <c r="H3" s="68"/>
      <c r="I3" s="482" t="s">
        <v>203</v>
      </c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3" t="s">
        <v>164</v>
      </c>
      <c r="AS3" s="483"/>
      <c r="AT3" s="483"/>
      <c r="AU3" s="483"/>
      <c r="AV3" s="483"/>
      <c r="AW3" s="483"/>
      <c r="AX3" s="483"/>
      <c r="AY3" s="483"/>
      <c r="AZ3" s="483"/>
      <c r="BA3" s="483"/>
    </row>
    <row r="4" spans="1:53" s="76" customFormat="1" ht="21.75" customHeight="1" x14ac:dyDescent="0.3">
      <c r="A4" s="72" t="s">
        <v>115</v>
      </c>
      <c r="B4" s="72"/>
      <c r="C4" s="72"/>
      <c r="D4" s="72"/>
      <c r="E4" s="72"/>
      <c r="F4" s="72"/>
      <c r="G4" s="72"/>
      <c r="H4" s="72"/>
      <c r="I4" s="72"/>
      <c r="J4" s="484" t="s">
        <v>204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72"/>
      <c r="AQ4" s="72"/>
      <c r="AR4" s="485" t="s">
        <v>165</v>
      </c>
      <c r="AS4" s="485"/>
      <c r="AT4" s="485"/>
      <c r="AU4" s="485"/>
      <c r="AV4" s="485"/>
      <c r="AW4" s="485"/>
      <c r="AX4" s="485"/>
      <c r="AY4" s="485"/>
      <c r="AZ4" s="485"/>
      <c r="BA4" s="485"/>
    </row>
    <row r="5" spans="1:53" s="76" customFormat="1" ht="21.75" customHeight="1" x14ac:dyDescent="0.3">
      <c r="A5" s="72" t="s">
        <v>116</v>
      </c>
      <c r="B5" s="72"/>
      <c r="C5" s="72"/>
      <c r="D5" s="72"/>
      <c r="E5" s="72"/>
      <c r="F5" s="72"/>
      <c r="G5" s="72"/>
      <c r="H5" s="72"/>
      <c r="I5" s="72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72"/>
      <c r="AQ5" s="72"/>
      <c r="AR5" s="72" t="s">
        <v>166</v>
      </c>
      <c r="AS5" s="72"/>
      <c r="AT5" s="72"/>
      <c r="AU5" s="72"/>
      <c r="AV5" s="72"/>
      <c r="AW5" s="72"/>
      <c r="AX5" s="72"/>
      <c r="AY5" s="72"/>
      <c r="AZ5" s="72"/>
      <c r="BA5" s="72"/>
    </row>
    <row r="6" spans="1:53" s="76" customFormat="1" ht="21.75" customHeight="1" x14ac:dyDescent="0.3">
      <c r="A6" s="72" t="s">
        <v>118</v>
      </c>
      <c r="B6" s="72"/>
      <c r="C6" s="72"/>
      <c r="D6" s="72"/>
      <c r="E6" s="72"/>
      <c r="F6" s="72"/>
      <c r="G6" s="72"/>
      <c r="H6" s="72"/>
      <c r="I6" s="72"/>
      <c r="J6" s="73"/>
      <c r="K6" s="73"/>
      <c r="L6" s="73"/>
      <c r="M6" s="73"/>
      <c r="N6" s="73"/>
      <c r="O6" s="73"/>
      <c r="P6" s="73"/>
      <c r="Q6" s="72"/>
      <c r="R6" s="73"/>
      <c r="S6" s="486" t="s">
        <v>117</v>
      </c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6"/>
      <c r="AG6" s="73"/>
      <c r="AH6" s="73"/>
      <c r="AI6" s="73"/>
      <c r="AJ6" s="73"/>
      <c r="AK6" s="73"/>
      <c r="AL6" s="73"/>
      <c r="AM6" s="73"/>
      <c r="AN6" s="73"/>
      <c r="AO6" s="73"/>
      <c r="AP6" s="72"/>
      <c r="AQ6" s="72"/>
      <c r="AR6" s="485" t="s">
        <v>118</v>
      </c>
      <c r="AS6" s="485"/>
      <c r="AT6" s="485"/>
      <c r="AU6" s="485"/>
      <c r="AV6" s="485"/>
      <c r="AW6" s="485"/>
      <c r="AX6" s="485"/>
      <c r="AY6" s="485"/>
      <c r="AZ6" s="485"/>
      <c r="BA6" s="485"/>
    </row>
    <row r="7" spans="1:53" s="76" customFormat="1" ht="21.75" customHeight="1" x14ac:dyDescent="0.3">
      <c r="A7" s="72" t="s">
        <v>167</v>
      </c>
      <c r="B7" s="72"/>
      <c r="C7" s="72"/>
      <c r="D7" s="72"/>
      <c r="E7" s="72"/>
      <c r="F7" s="72"/>
      <c r="G7" s="72"/>
      <c r="H7" s="72"/>
      <c r="I7" s="86"/>
      <c r="J7" s="73"/>
      <c r="K7" s="73"/>
      <c r="L7" s="73"/>
      <c r="M7" s="73"/>
      <c r="N7" s="73"/>
      <c r="O7" s="73"/>
      <c r="P7" s="73"/>
      <c r="Q7" s="487" t="s">
        <v>168</v>
      </c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73"/>
      <c r="AK7" s="73"/>
      <c r="AL7" s="73"/>
      <c r="AM7" s="73"/>
      <c r="AN7" s="72"/>
      <c r="AO7" s="72"/>
      <c r="AP7" s="72"/>
      <c r="AQ7" s="72"/>
      <c r="AR7" s="485" t="s">
        <v>251</v>
      </c>
      <c r="AS7" s="485"/>
      <c r="AT7" s="485"/>
      <c r="AU7" s="485"/>
      <c r="AV7" s="485"/>
      <c r="AW7" s="485"/>
      <c r="AX7" s="485"/>
      <c r="AY7" s="485"/>
      <c r="AZ7" s="485"/>
      <c r="BA7" s="72"/>
    </row>
    <row r="8" spans="1:53" s="76" customFormat="1" ht="21.75" customHeight="1" x14ac:dyDescent="0.3">
      <c r="A8" s="72" t="s">
        <v>253</v>
      </c>
      <c r="B8" s="72"/>
      <c r="C8" s="72"/>
      <c r="D8" s="72"/>
      <c r="E8" s="72"/>
      <c r="F8" s="72"/>
      <c r="G8" s="72"/>
      <c r="H8" s="72"/>
      <c r="I8" s="77"/>
      <c r="J8" s="77"/>
      <c r="K8" s="77"/>
      <c r="L8" s="77"/>
      <c r="M8" s="77"/>
      <c r="N8" s="77"/>
      <c r="O8" s="77"/>
      <c r="P8" s="77"/>
      <c r="Q8" s="486" t="s">
        <v>169</v>
      </c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77"/>
      <c r="AK8" s="77"/>
      <c r="AL8" s="77"/>
      <c r="AM8" s="77"/>
      <c r="AN8" s="77"/>
      <c r="AO8" s="77"/>
      <c r="AP8" s="77"/>
      <c r="AQ8" s="72"/>
      <c r="AR8" s="485" t="s">
        <v>252</v>
      </c>
      <c r="AS8" s="485"/>
      <c r="AT8" s="485"/>
      <c r="AU8" s="485"/>
      <c r="AV8" s="485"/>
      <c r="AW8" s="485"/>
      <c r="AX8" s="485"/>
      <c r="AY8" s="485"/>
      <c r="AZ8" s="485"/>
      <c r="BA8" s="72"/>
    </row>
    <row r="9" spans="1:53" s="69" customFormat="1" x14ac:dyDescent="0.35">
      <c r="A9" s="78"/>
      <c r="B9" s="78"/>
      <c r="C9" s="78"/>
      <c r="D9" s="78"/>
      <c r="E9" s="78"/>
      <c r="F9" s="78"/>
      <c r="G9" s="78"/>
      <c r="H9" s="78"/>
      <c r="I9" s="79"/>
      <c r="J9" s="10"/>
      <c r="K9" s="9"/>
      <c r="L9" s="9"/>
      <c r="M9" s="9"/>
      <c r="N9" s="9"/>
      <c r="O9" s="9"/>
      <c r="P9" s="9"/>
      <c r="Q9" s="9"/>
      <c r="R9" s="9"/>
      <c r="S9" s="489" t="s">
        <v>170</v>
      </c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9"/>
      <c r="AH9" s="9"/>
      <c r="AI9" s="9"/>
      <c r="AJ9" s="9"/>
      <c r="AK9" s="9"/>
      <c r="AL9" s="9"/>
      <c r="AM9" s="9"/>
      <c r="AN9" s="10"/>
      <c r="AO9" s="10"/>
      <c r="AP9" s="10"/>
      <c r="AQ9" s="10"/>
      <c r="AR9" s="10"/>
      <c r="AX9" s="78"/>
      <c r="AY9" s="78"/>
      <c r="AZ9" s="78"/>
      <c r="BA9" s="78"/>
    </row>
    <row r="10" spans="1:53" s="69" customFormat="1" x14ac:dyDescent="0.35">
      <c r="A10" s="80"/>
      <c r="B10" s="80"/>
      <c r="C10" s="80"/>
      <c r="D10" s="80"/>
      <c r="E10" s="80"/>
      <c r="F10" s="80"/>
      <c r="G10" s="80"/>
      <c r="H10" s="80"/>
      <c r="I10" s="79"/>
      <c r="J10" s="10"/>
      <c r="K10" s="9"/>
      <c r="L10" s="9"/>
      <c r="M10" s="9"/>
      <c r="N10" s="9"/>
      <c r="O10" s="9"/>
      <c r="P10" s="9"/>
      <c r="Q10" s="9"/>
      <c r="R10" s="490" t="s">
        <v>171</v>
      </c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1"/>
      <c r="AF10" s="491"/>
      <c r="AG10" s="491"/>
      <c r="AH10" s="491"/>
      <c r="AI10" s="491"/>
      <c r="AJ10" s="9"/>
      <c r="AK10" s="9"/>
      <c r="AL10" s="9"/>
      <c r="AM10" s="9"/>
      <c r="AN10" s="10"/>
      <c r="AO10" s="10"/>
      <c r="AP10" s="10"/>
      <c r="AQ10" s="10"/>
      <c r="AX10" s="81"/>
      <c r="AY10" s="81"/>
      <c r="AZ10" s="81"/>
      <c r="BA10" s="81"/>
    </row>
    <row r="11" spans="1:53" s="69" customFormat="1" x14ac:dyDescent="0.35">
      <c r="A11" s="10"/>
      <c r="B11" s="10"/>
      <c r="C11" s="10"/>
      <c r="D11" s="10"/>
      <c r="E11" s="10"/>
      <c r="F11" s="10"/>
      <c r="G11" s="10"/>
      <c r="H11" s="10"/>
      <c r="I11" s="79"/>
      <c r="J11" s="10"/>
      <c r="K11" s="9"/>
      <c r="L11" s="9"/>
      <c r="M11" s="9"/>
      <c r="N11" s="427" t="s">
        <v>202</v>
      </c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27"/>
      <c r="AK11" s="427"/>
      <c r="AL11" s="427"/>
      <c r="AM11" s="42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69" customFormat="1" x14ac:dyDescent="0.35">
      <c r="A12" s="10"/>
      <c r="B12" s="10"/>
      <c r="C12" s="10"/>
      <c r="D12" s="10"/>
      <c r="E12" s="10"/>
      <c r="F12" s="10"/>
      <c r="G12" s="10"/>
      <c r="H12" s="10"/>
      <c r="I12" s="79"/>
      <c r="J12" s="10"/>
      <c r="K12" s="9"/>
      <c r="L12" s="9"/>
      <c r="M12" s="9"/>
      <c r="N12" s="427" t="s">
        <v>201</v>
      </c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69" customFormat="1" x14ac:dyDescent="0.35">
      <c r="A13" s="10"/>
      <c r="B13" s="10"/>
      <c r="C13" s="10"/>
      <c r="D13" s="10"/>
      <c r="E13" s="10"/>
      <c r="F13" s="10"/>
      <c r="G13" s="10"/>
      <c r="H13" s="10"/>
      <c r="I13" s="79"/>
      <c r="J13" s="10"/>
      <c r="K13" s="9"/>
      <c r="L13" s="9"/>
      <c r="M13" s="9"/>
      <c r="N13" s="82"/>
      <c r="O13" s="82"/>
      <c r="P13" s="82"/>
      <c r="Q13" s="82"/>
      <c r="R13" s="82"/>
      <c r="S13" s="82"/>
      <c r="T13" s="82"/>
      <c r="U13" s="82"/>
      <c r="V13" s="427" t="s">
        <v>209</v>
      </c>
      <c r="W13" s="427"/>
      <c r="X13" s="427"/>
      <c r="Y13" s="427"/>
      <c r="Z13" s="427"/>
      <c r="AA13" s="427"/>
      <c r="AB13" s="427"/>
      <c r="AC13" s="427"/>
      <c r="AD13" s="427"/>
      <c r="AE13" s="427"/>
      <c r="AF13" s="82"/>
      <c r="AG13" s="82"/>
      <c r="AH13" s="82"/>
      <c r="AI13" s="82"/>
      <c r="AJ13" s="82"/>
      <c r="AK13" s="82"/>
      <c r="AL13" s="82"/>
      <c r="AM13" s="8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s="69" customFormat="1" x14ac:dyDescent="0.35">
      <c r="A14" s="10"/>
      <c r="B14" s="10"/>
      <c r="C14" s="10"/>
      <c r="D14" s="10"/>
      <c r="E14" s="10"/>
      <c r="F14" s="10"/>
      <c r="G14" s="10"/>
      <c r="H14" s="10"/>
      <c r="I14" s="79"/>
      <c r="J14" s="10"/>
      <c r="K14" s="9"/>
      <c r="L14" s="9"/>
      <c r="M14" s="9"/>
      <c r="N14" s="9"/>
      <c r="O14" s="9"/>
      <c r="P14" s="9"/>
      <c r="Q14" s="9"/>
      <c r="R14" s="9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9"/>
      <c r="AH14" s="9"/>
      <c r="AI14" s="9"/>
      <c r="AJ14" s="9"/>
      <c r="AK14" s="9"/>
      <c r="AL14" s="9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s="69" customFormat="1" ht="18" customHeight="1" x14ac:dyDescent="0.35">
      <c r="A15" s="10"/>
      <c r="B15" s="10"/>
      <c r="C15" s="10"/>
      <c r="D15" s="10"/>
      <c r="E15" s="10"/>
      <c r="F15" s="10"/>
      <c r="G15" s="10"/>
      <c r="H15" s="10"/>
      <c r="I15" s="79"/>
      <c r="J15" s="10"/>
      <c r="K15" s="84" t="s">
        <v>172</v>
      </c>
      <c r="L15" s="84"/>
      <c r="M15" s="84"/>
      <c r="N15" s="84"/>
      <c r="O15" s="9"/>
      <c r="P15" s="9"/>
      <c r="Q15" s="9"/>
      <c r="R15" s="426" t="s">
        <v>197</v>
      </c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69" customFormat="1" x14ac:dyDescent="0.35">
      <c r="A16" s="10"/>
      <c r="B16" s="10"/>
      <c r="C16" s="10"/>
      <c r="D16" s="10"/>
      <c r="E16" s="10"/>
      <c r="F16" s="10"/>
      <c r="G16" s="10"/>
      <c r="H16" s="10"/>
      <c r="I16" s="79"/>
      <c r="J16" s="10"/>
      <c r="K16" s="9"/>
      <c r="L16" s="9"/>
      <c r="M16" s="9"/>
      <c r="N16" s="9"/>
      <c r="O16" s="9"/>
      <c r="P16" s="9"/>
      <c r="Q16" s="9"/>
      <c r="R16" s="9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9"/>
      <c r="AH16" s="9"/>
      <c r="AI16" s="9"/>
      <c r="AJ16" s="9"/>
      <c r="AK16" s="9"/>
      <c r="AL16" s="9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4" s="69" customFormat="1" x14ac:dyDescent="0.35">
      <c r="A17" s="10"/>
      <c r="B17" s="10"/>
      <c r="C17" s="10"/>
      <c r="D17" s="10"/>
      <c r="E17" s="10"/>
      <c r="F17" s="10"/>
      <c r="G17" s="10"/>
      <c r="H17" s="10"/>
      <c r="I17" s="79"/>
      <c r="J17" s="10"/>
      <c r="K17" s="84" t="s">
        <v>173</v>
      </c>
      <c r="L17" s="84"/>
      <c r="M17" s="84"/>
      <c r="N17" s="84"/>
      <c r="O17" s="9"/>
      <c r="P17" s="9"/>
      <c r="Q17" s="9"/>
      <c r="R17" s="9"/>
      <c r="S17" s="85"/>
      <c r="T17" s="507" t="s">
        <v>192</v>
      </c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  <c r="AI17" s="507"/>
      <c r="AJ17" s="9"/>
      <c r="AK17" s="9"/>
      <c r="AL17" s="9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4" s="69" customFormat="1" x14ac:dyDescent="0.35">
      <c r="A18" s="10"/>
      <c r="B18" s="10"/>
      <c r="C18" s="10"/>
      <c r="D18" s="10"/>
      <c r="E18" s="10"/>
      <c r="F18" s="10"/>
      <c r="G18" s="10"/>
      <c r="H18" s="10"/>
      <c r="I18" s="79"/>
      <c r="J18" s="10"/>
      <c r="K18" s="9"/>
      <c r="L18" s="9"/>
      <c r="M18" s="9"/>
      <c r="N18" s="9"/>
      <c r="O18" s="9"/>
      <c r="P18" s="9"/>
      <c r="Q18" s="9"/>
      <c r="R18" s="9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9"/>
      <c r="AH18" s="9"/>
      <c r="AI18" s="9"/>
      <c r="AJ18" s="9"/>
      <c r="AK18" s="9"/>
      <c r="AL18" s="9"/>
      <c r="AM18" s="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4" s="69" customFormat="1" x14ac:dyDescent="0.35">
      <c r="A19" s="10"/>
      <c r="B19" s="10"/>
      <c r="C19" s="10"/>
      <c r="D19" s="10"/>
      <c r="E19" s="10"/>
      <c r="F19" s="10"/>
      <c r="G19" s="10"/>
      <c r="H19" s="10"/>
      <c r="I19" s="79"/>
      <c r="J19" s="10"/>
      <c r="K19" s="84" t="s">
        <v>174</v>
      </c>
      <c r="L19" s="84"/>
      <c r="M19" s="84"/>
      <c r="N19" s="84"/>
      <c r="O19" s="9"/>
      <c r="P19" s="9"/>
      <c r="Q19" s="9"/>
      <c r="R19" s="9"/>
      <c r="S19" s="85"/>
      <c r="T19" s="507" t="s">
        <v>175</v>
      </c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  <c r="AE19" s="507"/>
      <c r="AF19" s="507"/>
      <c r="AG19" s="507"/>
      <c r="AH19" s="507"/>
      <c r="AI19" s="507"/>
      <c r="AJ19" s="9"/>
      <c r="AK19" s="9"/>
      <c r="AL19" s="9"/>
      <c r="AM19" s="9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4" s="69" customFormat="1" x14ac:dyDescent="0.35">
      <c r="A20" s="10"/>
      <c r="B20" s="10"/>
      <c r="C20" s="10"/>
      <c r="D20" s="10"/>
      <c r="E20" s="10"/>
      <c r="F20" s="10"/>
      <c r="G20" s="10"/>
      <c r="H20" s="10"/>
      <c r="I20" s="79"/>
      <c r="J20" s="10"/>
      <c r="K20" s="9"/>
      <c r="L20" s="9"/>
      <c r="M20" s="9"/>
      <c r="N20" s="9"/>
      <c r="O20" s="9"/>
      <c r="P20" s="9"/>
      <c r="Q20" s="9"/>
      <c r="R20" s="9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9"/>
      <c r="AH20" s="9"/>
      <c r="AI20" s="9"/>
      <c r="AJ20" s="9"/>
      <c r="AK20" s="9"/>
      <c r="AL20" s="9"/>
      <c r="AM20" s="9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4" s="69" customForma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1"/>
      <c r="K21" s="508" t="s">
        <v>257</v>
      </c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10"/>
      <c r="AB21" s="508" t="s">
        <v>176</v>
      </c>
      <c r="AC21" s="508"/>
      <c r="AD21" s="508"/>
      <c r="AE21" s="508"/>
      <c r="AF21" s="508"/>
      <c r="AG21" s="508"/>
      <c r="AH21" s="508"/>
      <c r="AI21" s="508"/>
      <c r="AJ21" s="508"/>
      <c r="AK21" s="508"/>
      <c r="AL21" s="508"/>
      <c r="AM21" s="508"/>
      <c r="AN21" s="508"/>
      <c r="AO21" s="508"/>
      <c r="AP21" s="10"/>
      <c r="AQ21" s="10" t="s">
        <v>223</v>
      </c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4" s="69" customFormat="1" ht="29.25" customHeight="1" thickBot="1" x14ac:dyDescent="0.4">
      <c r="A22" s="584" t="s">
        <v>195</v>
      </c>
      <c r="B22" s="584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84"/>
      <c r="U22" s="584"/>
      <c r="V22" s="584"/>
      <c r="W22" s="584"/>
      <c r="X22" s="584"/>
      <c r="Y22" s="584"/>
      <c r="Z22" s="584"/>
      <c r="AA22" s="584"/>
      <c r="AB22" s="584"/>
      <c r="AC22" s="584"/>
      <c r="AD22" s="584"/>
      <c r="AE22" s="584"/>
      <c r="AF22" s="584"/>
      <c r="AG22" s="584"/>
      <c r="AH22" s="584"/>
      <c r="AI22" s="584"/>
      <c r="AJ22" s="584"/>
      <c r="AK22" s="584"/>
      <c r="AL22" s="584"/>
      <c r="AM22" s="584"/>
      <c r="AN22" s="584"/>
      <c r="AO22" s="584"/>
      <c r="AP22" s="584"/>
      <c r="AQ22" s="584"/>
      <c r="AR22" s="584"/>
      <c r="AS22" s="584"/>
      <c r="AT22" s="584"/>
      <c r="AU22" s="584"/>
      <c r="AV22" s="584"/>
      <c r="AW22" s="584"/>
      <c r="AX22" s="584"/>
      <c r="AY22" s="584"/>
      <c r="AZ22" s="584"/>
      <c r="BA22" s="584"/>
      <c r="BB22" s="87"/>
    </row>
    <row r="23" spans="1:54" s="76" customFormat="1" ht="22.95" customHeight="1" thickBot="1" x14ac:dyDescent="0.35">
      <c r="A23" s="585" t="s">
        <v>119</v>
      </c>
      <c r="B23" s="580" t="s">
        <v>120</v>
      </c>
      <c r="C23" s="582"/>
      <c r="D23" s="582"/>
      <c r="E23" s="582"/>
      <c r="F23" s="582"/>
      <c r="G23" s="580" t="s">
        <v>121</v>
      </c>
      <c r="H23" s="578"/>
      <c r="I23" s="578"/>
      <c r="J23" s="579"/>
      <c r="K23" s="580" t="s">
        <v>122</v>
      </c>
      <c r="L23" s="578"/>
      <c r="M23" s="578"/>
      <c r="N23" s="578"/>
      <c r="O23" s="580" t="s">
        <v>123</v>
      </c>
      <c r="P23" s="582"/>
      <c r="Q23" s="582"/>
      <c r="R23" s="582"/>
      <c r="S23" s="583"/>
      <c r="T23" s="577" t="s">
        <v>124</v>
      </c>
      <c r="U23" s="578"/>
      <c r="V23" s="578"/>
      <c r="W23" s="579"/>
      <c r="X23" s="580" t="s">
        <v>125</v>
      </c>
      <c r="Y23" s="578"/>
      <c r="Z23" s="578"/>
      <c r="AA23" s="579"/>
      <c r="AB23" s="580" t="s">
        <v>126</v>
      </c>
      <c r="AC23" s="582"/>
      <c r="AD23" s="582"/>
      <c r="AE23" s="582"/>
      <c r="AF23" s="582"/>
      <c r="AG23" s="580" t="s">
        <v>127</v>
      </c>
      <c r="AH23" s="578"/>
      <c r="AI23" s="578"/>
      <c r="AJ23" s="579"/>
      <c r="AK23" s="580" t="s">
        <v>128</v>
      </c>
      <c r="AL23" s="578"/>
      <c r="AM23" s="578"/>
      <c r="AN23" s="578"/>
      <c r="AO23" s="580" t="s">
        <v>129</v>
      </c>
      <c r="AP23" s="582"/>
      <c r="AQ23" s="582"/>
      <c r="AR23" s="582"/>
      <c r="AS23" s="583"/>
      <c r="AT23" s="577" t="s">
        <v>130</v>
      </c>
      <c r="AU23" s="578"/>
      <c r="AV23" s="578"/>
      <c r="AW23" s="579"/>
      <c r="AX23" s="580" t="s">
        <v>131</v>
      </c>
      <c r="AY23" s="578"/>
      <c r="AZ23" s="578"/>
      <c r="BA23" s="579"/>
      <c r="BB23" s="88"/>
    </row>
    <row r="24" spans="1:54" ht="18.600000000000001" customHeight="1" thickBot="1" x14ac:dyDescent="0.4">
      <c r="A24" s="586"/>
      <c r="B24" s="370">
        <v>1</v>
      </c>
      <c r="C24" s="371">
        <v>2</v>
      </c>
      <c r="D24" s="371">
        <v>3</v>
      </c>
      <c r="E24" s="371">
        <v>4</v>
      </c>
      <c r="F24" s="372">
        <v>5</v>
      </c>
      <c r="G24" s="370">
        <v>6</v>
      </c>
      <c r="H24" s="371">
        <v>7</v>
      </c>
      <c r="I24" s="371">
        <v>8</v>
      </c>
      <c r="J24" s="373">
        <v>9</v>
      </c>
      <c r="K24" s="370">
        <v>10</v>
      </c>
      <c r="L24" s="371">
        <v>11</v>
      </c>
      <c r="M24" s="371">
        <v>12</v>
      </c>
      <c r="N24" s="374">
        <v>13</v>
      </c>
      <c r="O24" s="370">
        <v>14</v>
      </c>
      <c r="P24" s="371">
        <v>15</v>
      </c>
      <c r="Q24" s="371">
        <v>16</v>
      </c>
      <c r="R24" s="371">
        <v>17</v>
      </c>
      <c r="S24" s="375">
        <v>18</v>
      </c>
      <c r="T24" s="376">
        <v>19</v>
      </c>
      <c r="U24" s="371">
        <v>20</v>
      </c>
      <c r="V24" s="371">
        <v>21</v>
      </c>
      <c r="W24" s="373">
        <v>22</v>
      </c>
      <c r="X24" s="370">
        <v>23</v>
      </c>
      <c r="Y24" s="371">
        <v>24</v>
      </c>
      <c r="Z24" s="371">
        <v>25</v>
      </c>
      <c r="AA24" s="373">
        <v>26</v>
      </c>
      <c r="AB24" s="370">
        <v>27</v>
      </c>
      <c r="AC24" s="371">
        <v>28</v>
      </c>
      <c r="AD24" s="371">
        <v>29</v>
      </c>
      <c r="AE24" s="371">
        <v>30</v>
      </c>
      <c r="AF24" s="372">
        <v>31</v>
      </c>
      <c r="AG24" s="370">
        <v>32</v>
      </c>
      <c r="AH24" s="371">
        <v>33</v>
      </c>
      <c r="AI24" s="371">
        <v>34</v>
      </c>
      <c r="AJ24" s="375">
        <v>35</v>
      </c>
      <c r="AK24" s="370">
        <v>36</v>
      </c>
      <c r="AL24" s="371">
        <v>37</v>
      </c>
      <c r="AM24" s="371">
        <v>38</v>
      </c>
      <c r="AN24" s="374">
        <v>39</v>
      </c>
      <c r="AO24" s="370">
        <v>40</v>
      </c>
      <c r="AP24" s="371">
        <v>41</v>
      </c>
      <c r="AQ24" s="371">
        <v>42</v>
      </c>
      <c r="AR24" s="371">
        <v>43</v>
      </c>
      <c r="AS24" s="375">
        <v>44</v>
      </c>
      <c r="AT24" s="376">
        <v>45</v>
      </c>
      <c r="AU24" s="371">
        <v>46</v>
      </c>
      <c r="AV24" s="371">
        <v>47</v>
      </c>
      <c r="AW24" s="374">
        <v>48</v>
      </c>
      <c r="AX24" s="370">
        <v>49</v>
      </c>
      <c r="AY24" s="376">
        <v>50</v>
      </c>
      <c r="AZ24" s="377">
        <v>51</v>
      </c>
      <c r="BA24" s="378">
        <v>52</v>
      </c>
      <c r="BB24" s="9"/>
    </row>
    <row r="25" spans="1:54" ht="18.75" customHeight="1" x14ac:dyDescent="0.35">
      <c r="A25" s="587"/>
      <c r="B25" s="379">
        <v>1</v>
      </c>
      <c r="C25" s="380">
        <v>7</v>
      </c>
      <c r="D25" s="380">
        <v>14</v>
      </c>
      <c r="E25" s="380">
        <v>21</v>
      </c>
      <c r="F25" s="381">
        <v>28</v>
      </c>
      <c r="G25" s="379">
        <v>5</v>
      </c>
      <c r="H25" s="380">
        <v>12</v>
      </c>
      <c r="I25" s="380">
        <v>19</v>
      </c>
      <c r="J25" s="382">
        <v>26</v>
      </c>
      <c r="K25" s="383">
        <v>2</v>
      </c>
      <c r="L25" s="380">
        <v>9</v>
      </c>
      <c r="M25" s="380">
        <v>16</v>
      </c>
      <c r="N25" s="382">
        <v>23</v>
      </c>
      <c r="O25" s="379">
        <v>30</v>
      </c>
      <c r="P25" s="380">
        <v>7</v>
      </c>
      <c r="Q25" s="380">
        <v>14</v>
      </c>
      <c r="R25" s="380">
        <v>21</v>
      </c>
      <c r="S25" s="384">
        <v>28</v>
      </c>
      <c r="T25" s="383">
        <v>4</v>
      </c>
      <c r="U25" s="380">
        <v>11</v>
      </c>
      <c r="V25" s="380">
        <v>18</v>
      </c>
      <c r="W25" s="382">
        <v>25</v>
      </c>
      <c r="X25" s="379">
        <v>1</v>
      </c>
      <c r="Y25" s="380">
        <v>8</v>
      </c>
      <c r="Z25" s="380">
        <v>15</v>
      </c>
      <c r="AA25" s="382">
        <v>22</v>
      </c>
      <c r="AB25" s="379">
        <v>1</v>
      </c>
      <c r="AC25" s="380">
        <v>8</v>
      </c>
      <c r="AD25" s="380">
        <v>15</v>
      </c>
      <c r="AE25" s="380">
        <v>22</v>
      </c>
      <c r="AF25" s="381">
        <v>29</v>
      </c>
      <c r="AG25" s="379">
        <v>5</v>
      </c>
      <c r="AH25" s="380">
        <v>12</v>
      </c>
      <c r="AI25" s="380">
        <v>19</v>
      </c>
      <c r="AJ25" s="382">
        <v>26</v>
      </c>
      <c r="AK25" s="379">
        <v>3</v>
      </c>
      <c r="AL25" s="380">
        <v>10</v>
      </c>
      <c r="AM25" s="380">
        <v>17</v>
      </c>
      <c r="AN25" s="382">
        <v>24</v>
      </c>
      <c r="AO25" s="379">
        <v>31</v>
      </c>
      <c r="AP25" s="380">
        <v>7</v>
      </c>
      <c r="AQ25" s="380">
        <v>14</v>
      </c>
      <c r="AR25" s="380">
        <v>21</v>
      </c>
      <c r="AS25" s="384">
        <v>28</v>
      </c>
      <c r="AT25" s="383">
        <v>5</v>
      </c>
      <c r="AU25" s="380">
        <v>12</v>
      </c>
      <c r="AV25" s="380">
        <v>19</v>
      </c>
      <c r="AW25" s="382">
        <v>26</v>
      </c>
      <c r="AX25" s="383">
        <v>2</v>
      </c>
      <c r="AY25" s="380">
        <v>9</v>
      </c>
      <c r="AZ25" s="380">
        <v>16</v>
      </c>
      <c r="BA25" s="385">
        <v>23</v>
      </c>
      <c r="BB25" s="9"/>
    </row>
    <row r="26" spans="1:54" ht="18.75" customHeight="1" thickBot="1" x14ac:dyDescent="0.4">
      <c r="A26" s="588"/>
      <c r="B26" s="386">
        <v>6</v>
      </c>
      <c r="C26" s="387">
        <v>13</v>
      </c>
      <c r="D26" s="387">
        <v>20</v>
      </c>
      <c r="E26" s="387">
        <v>27</v>
      </c>
      <c r="F26" s="388">
        <v>4</v>
      </c>
      <c r="G26" s="386">
        <v>11</v>
      </c>
      <c r="H26" s="387">
        <v>18</v>
      </c>
      <c r="I26" s="387">
        <v>25</v>
      </c>
      <c r="J26" s="389">
        <v>1</v>
      </c>
      <c r="K26" s="390">
        <v>8</v>
      </c>
      <c r="L26" s="387">
        <v>15</v>
      </c>
      <c r="M26" s="387">
        <v>22</v>
      </c>
      <c r="N26" s="389">
        <v>29</v>
      </c>
      <c r="O26" s="386">
        <v>6</v>
      </c>
      <c r="P26" s="387">
        <v>13</v>
      </c>
      <c r="Q26" s="387">
        <v>20</v>
      </c>
      <c r="R26" s="387">
        <v>27</v>
      </c>
      <c r="S26" s="391">
        <v>3</v>
      </c>
      <c r="T26" s="390">
        <v>10</v>
      </c>
      <c r="U26" s="387">
        <v>17</v>
      </c>
      <c r="V26" s="387">
        <v>24</v>
      </c>
      <c r="W26" s="389">
        <v>31</v>
      </c>
      <c r="X26" s="386">
        <v>7</v>
      </c>
      <c r="Y26" s="387">
        <v>14</v>
      </c>
      <c r="Z26" s="387">
        <v>21</v>
      </c>
      <c r="AA26" s="389">
        <v>28</v>
      </c>
      <c r="AB26" s="386">
        <v>7</v>
      </c>
      <c r="AC26" s="387">
        <v>14</v>
      </c>
      <c r="AD26" s="387">
        <v>21</v>
      </c>
      <c r="AE26" s="392">
        <v>28</v>
      </c>
      <c r="AF26" s="388">
        <v>4</v>
      </c>
      <c r="AG26" s="386">
        <v>11</v>
      </c>
      <c r="AH26" s="387">
        <v>18</v>
      </c>
      <c r="AI26" s="387">
        <v>25</v>
      </c>
      <c r="AJ26" s="389">
        <v>2</v>
      </c>
      <c r="AK26" s="386">
        <v>9</v>
      </c>
      <c r="AL26" s="387">
        <v>16</v>
      </c>
      <c r="AM26" s="387">
        <v>23</v>
      </c>
      <c r="AN26" s="389">
        <v>30</v>
      </c>
      <c r="AO26" s="386">
        <v>6</v>
      </c>
      <c r="AP26" s="387">
        <v>13</v>
      </c>
      <c r="AQ26" s="387">
        <v>20</v>
      </c>
      <c r="AR26" s="387">
        <v>27</v>
      </c>
      <c r="AS26" s="391">
        <v>4</v>
      </c>
      <c r="AT26" s="390">
        <v>11</v>
      </c>
      <c r="AU26" s="387">
        <v>18</v>
      </c>
      <c r="AV26" s="387">
        <v>25</v>
      </c>
      <c r="AW26" s="389">
        <v>1</v>
      </c>
      <c r="AX26" s="390">
        <v>8</v>
      </c>
      <c r="AY26" s="387">
        <v>15</v>
      </c>
      <c r="AZ26" s="387">
        <v>22</v>
      </c>
      <c r="BA26" s="393">
        <v>29</v>
      </c>
      <c r="BB26" s="9"/>
    </row>
    <row r="27" spans="1:54" s="8" customFormat="1" ht="19.5" customHeight="1" x14ac:dyDescent="0.35">
      <c r="A27" s="394" t="s">
        <v>132</v>
      </c>
      <c r="B27" s="395"/>
      <c r="C27" s="396"/>
      <c r="D27" s="396"/>
      <c r="E27" s="396"/>
      <c r="F27" s="397" t="s">
        <v>133</v>
      </c>
      <c r="G27" s="395"/>
      <c r="H27" s="396"/>
      <c r="I27" s="396"/>
      <c r="J27" s="398"/>
      <c r="K27" s="399"/>
      <c r="L27" s="396"/>
      <c r="M27" s="396"/>
      <c r="N27" s="397"/>
      <c r="O27" s="395"/>
      <c r="P27" s="396"/>
      <c r="Q27" s="396" t="s">
        <v>258</v>
      </c>
      <c r="R27" s="396" t="s">
        <v>258</v>
      </c>
      <c r="S27" s="398" t="s">
        <v>258</v>
      </c>
      <c r="T27" s="399" t="s">
        <v>136</v>
      </c>
      <c r="U27" s="396" t="s">
        <v>136</v>
      </c>
      <c r="V27" s="396" t="s">
        <v>137</v>
      </c>
      <c r="W27" s="397" t="s">
        <v>137</v>
      </c>
      <c r="X27" s="395" t="s">
        <v>137</v>
      </c>
      <c r="Y27" s="396" t="s">
        <v>137</v>
      </c>
      <c r="Z27" s="396"/>
      <c r="AA27" s="398"/>
      <c r="AB27" s="399"/>
      <c r="AC27" s="396"/>
      <c r="AD27" s="396"/>
      <c r="AE27" s="396"/>
      <c r="AF27" s="397"/>
      <c r="AG27" s="395"/>
      <c r="AH27" s="396"/>
      <c r="AI27" s="396" t="s">
        <v>135</v>
      </c>
      <c r="AJ27" s="398" t="s">
        <v>135</v>
      </c>
      <c r="AK27" s="399"/>
      <c r="AL27" s="396"/>
      <c r="AM27" s="396"/>
      <c r="AN27" s="397"/>
      <c r="AO27" s="395"/>
      <c r="AP27" s="396"/>
      <c r="AQ27" s="396"/>
      <c r="AR27" s="396" t="s">
        <v>136</v>
      </c>
      <c r="AS27" s="398" t="s">
        <v>136</v>
      </c>
      <c r="AT27" s="399" t="s">
        <v>136</v>
      </c>
      <c r="AU27" s="396" t="s">
        <v>136</v>
      </c>
      <c r="AV27" s="396" t="s">
        <v>136</v>
      </c>
      <c r="AW27" s="397" t="s">
        <v>136</v>
      </c>
      <c r="AX27" s="395" t="s">
        <v>136</v>
      </c>
      <c r="AY27" s="396" t="s">
        <v>136</v>
      </c>
      <c r="AZ27" s="396" t="s">
        <v>136</v>
      </c>
      <c r="BA27" s="398" t="s">
        <v>136</v>
      </c>
      <c r="BB27" s="75"/>
    </row>
    <row r="28" spans="1:54" s="8" customFormat="1" ht="19.5" customHeight="1" x14ac:dyDescent="0.35">
      <c r="A28" s="400" t="s">
        <v>138</v>
      </c>
      <c r="B28" s="197"/>
      <c r="C28" s="198"/>
      <c r="D28" s="198"/>
      <c r="E28" s="198" t="s">
        <v>133</v>
      </c>
      <c r="F28" s="401"/>
      <c r="G28" s="197"/>
      <c r="H28" s="198"/>
      <c r="I28" s="198"/>
      <c r="J28" s="199"/>
      <c r="K28" s="402"/>
      <c r="L28" s="198"/>
      <c r="M28" s="198"/>
      <c r="N28" s="401"/>
      <c r="O28" s="197" t="s">
        <v>258</v>
      </c>
      <c r="P28" s="198" t="s">
        <v>258</v>
      </c>
      <c r="Q28" s="198" t="s">
        <v>258</v>
      </c>
      <c r="R28" s="198"/>
      <c r="S28" s="199"/>
      <c r="T28" s="402" t="s">
        <v>136</v>
      </c>
      <c r="U28" s="198" t="s">
        <v>136</v>
      </c>
      <c r="V28" s="198" t="s">
        <v>137</v>
      </c>
      <c r="W28" s="401" t="s">
        <v>137</v>
      </c>
      <c r="X28" s="197" t="s">
        <v>137</v>
      </c>
      <c r="Y28" s="198" t="s">
        <v>137</v>
      </c>
      <c r="Z28" s="198"/>
      <c r="AA28" s="199"/>
      <c r="AB28" s="402"/>
      <c r="AC28" s="198"/>
      <c r="AD28" s="198" t="s">
        <v>135</v>
      </c>
      <c r="AE28" s="198" t="s">
        <v>135</v>
      </c>
      <c r="AF28" s="401"/>
      <c r="AG28" s="197"/>
      <c r="AH28" s="198"/>
      <c r="AI28" s="198"/>
      <c r="AJ28" s="199"/>
      <c r="AK28" s="402"/>
      <c r="AL28" s="198"/>
      <c r="AM28" s="198"/>
      <c r="AN28" s="401"/>
      <c r="AO28" s="197"/>
      <c r="AP28" s="198"/>
      <c r="AQ28" s="198"/>
      <c r="AR28" s="198" t="s">
        <v>136</v>
      </c>
      <c r="AS28" s="199" t="s">
        <v>136</v>
      </c>
      <c r="AT28" s="402" t="s">
        <v>136</v>
      </c>
      <c r="AU28" s="198" t="s">
        <v>136</v>
      </c>
      <c r="AV28" s="198" t="s">
        <v>136</v>
      </c>
      <c r="AW28" s="401" t="s">
        <v>136</v>
      </c>
      <c r="AX28" s="197" t="s">
        <v>136</v>
      </c>
      <c r="AY28" s="198" t="s">
        <v>136</v>
      </c>
      <c r="AZ28" s="198" t="s">
        <v>136</v>
      </c>
      <c r="BA28" s="199" t="s">
        <v>136</v>
      </c>
      <c r="BB28" s="75"/>
    </row>
    <row r="29" spans="1:54" s="8" customFormat="1" ht="19.5" customHeight="1" x14ac:dyDescent="0.35">
      <c r="A29" s="400" t="s">
        <v>178</v>
      </c>
      <c r="B29" s="197"/>
      <c r="C29" s="198"/>
      <c r="D29" s="198"/>
      <c r="E29" s="198" t="s">
        <v>133</v>
      </c>
      <c r="F29" s="401"/>
      <c r="G29" s="197"/>
      <c r="H29" s="198"/>
      <c r="I29" s="198"/>
      <c r="J29" s="199"/>
      <c r="K29" s="402"/>
      <c r="L29" s="198"/>
      <c r="M29" s="198" t="s">
        <v>258</v>
      </c>
      <c r="N29" s="401" t="s">
        <v>258</v>
      </c>
      <c r="O29" s="197" t="s">
        <v>258</v>
      </c>
      <c r="P29" s="198"/>
      <c r="Q29" s="198"/>
      <c r="R29" s="198"/>
      <c r="S29" s="199"/>
      <c r="T29" s="402" t="s">
        <v>136</v>
      </c>
      <c r="U29" s="198" t="s">
        <v>136</v>
      </c>
      <c r="V29" s="198" t="s">
        <v>137</v>
      </c>
      <c r="W29" s="401" t="s">
        <v>137</v>
      </c>
      <c r="X29" s="197" t="s">
        <v>137</v>
      </c>
      <c r="Y29" s="198" t="s">
        <v>137</v>
      </c>
      <c r="Z29" s="198"/>
      <c r="AA29" s="199"/>
      <c r="AB29" s="402"/>
      <c r="AC29" s="198"/>
      <c r="AD29" s="198"/>
      <c r="AE29" s="198"/>
      <c r="AF29" s="401"/>
      <c r="AG29" s="197" t="s">
        <v>135</v>
      </c>
      <c r="AH29" s="198" t="s">
        <v>135</v>
      </c>
      <c r="AI29" s="198" t="s">
        <v>135</v>
      </c>
      <c r="AJ29" s="199"/>
      <c r="AK29" s="402"/>
      <c r="AL29" s="198"/>
      <c r="AM29" s="198"/>
      <c r="AN29" s="401"/>
      <c r="AO29" s="197"/>
      <c r="AP29" s="198"/>
      <c r="AQ29" s="198"/>
      <c r="AR29" s="198" t="s">
        <v>136</v>
      </c>
      <c r="AS29" s="199" t="s">
        <v>136</v>
      </c>
      <c r="AT29" s="402" t="s">
        <v>136</v>
      </c>
      <c r="AU29" s="198" t="s">
        <v>136</v>
      </c>
      <c r="AV29" s="198" t="s">
        <v>136</v>
      </c>
      <c r="AW29" s="401" t="s">
        <v>136</v>
      </c>
      <c r="AX29" s="197" t="s">
        <v>136</v>
      </c>
      <c r="AY29" s="198" t="s">
        <v>136</v>
      </c>
      <c r="AZ29" s="198" t="s">
        <v>136</v>
      </c>
      <c r="BA29" s="199" t="s">
        <v>136</v>
      </c>
      <c r="BB29" s="75"/>
    </row>
    <row r="30" spans="1:54" s="8" customFormat="1" ht="19.5" customHeight="1" thickBot="1" x14ac:dyDescent="0.4">
      <c r="A30" s="403" t="s">
        <v>179</v>
      </c>
      <c r="B30" s="404"/>
      <c r="C30" s="405"/>
      <c r="D30" s="405" t="s">
        <v>133</v>
      </c>
      <c r="E30" s="405"/>
      <c r="F30" s="406"/>
      <c r="G30" s="404"/>
      <c r="H30" s="405"/>
      <c r="I30" s="405"/>
      <c r="J30" s="407" t="s">
        <v>258</v>
      </c>
      <c r="K30" s="408" t="s">
        <v>258</v>
      </c>
      <c r="L30" s="405" t="s">
        <v>258</v>
      </c>
      <c r="M30" s="405"/>
      <c r="N30" s="406"/>
      <c r="O30" s="404"/>
      <c r="P30" s="405"/>
      <c r="Q30" s="405"/>
      <c r="R30" s="405"/>
      <c r="S30" s="407"/>
      <c r="T30" s="408" t="s">
        <v>136</v>
      </c>
      <c r="U30" s="405" t="s">
        <v>136</v>
      </c>
      <c r="V30" s="405" t="s">
        <v>137</v>
      </c>
      <c r="W30" s="406" t="s">
        <v>137</v>
      </c>
      <c r="X30" s="404" t="s">
        <v>137</v>
      </c>
      <c r="Y30" s="405" t="s">
        <v>137</v>
      </c>
      <c r="Z30" s="405"/>
      <c r="AA30" s="407"/>
      <c r="AB30" s="408" t="s">
        <v>135</v>
      </c>
      <c r="AC30" s="405" t="s">
        <v>135</v>
      </c>
      <c r="AD30" s="405" t="s">
        <v>135</v>
      </c>
      <c r="AE30" s="405"/>
      <c r="AF30" s="406"/>
      <c r="AG30" s="404"/>
      <c r="AH30" s="405"/>
      <c r="AI30" s="405"/>
      <c r="AJ30" s="407"/>
      <c r="AK30" s="408"/>
      <c r="AL30" s="405"/>
      <c r="AM30" s="405" t="s">
        <v>180</v>
      </c>
      <c r="AN30" s="406" t="s">
        <v>180</v>
      </c>
      <c r="AO30" s="404" t="s">
        <v>180</v>
      </c>
      <c r="AP30" s="405" t="s">
        <v>140</v>
      </c>
      <c r="AQ30" s="405" t="s">
        <v>139</v>
      </c>
      <c r="AR30" s="405"/>
      <c r="AS30" s="407"/>
      <c r="AT30" s="408"/>
      <c r="AU30" s="405"/>
      <c r="AV30" s="405"/>
      <c r="AW30" s="406"/>
      <c r="AX30" s="404"/>
      <c r="AY30" s="405"/>
      <c r="AZ30" s="405"/>
      <c r="BA30" s="407"/>
      <c r="BB30" s="75"/>
    </row>
    <row r="31" spans="1:54" ht="20.25" customHeight="1" x14ac:dyDescent="0.35">
      <c r="A31" s="39" t="s">
        <v>181</v>
      </c>
      <c r="B31" s="16"/>
      <c r="C31" s="16"/>
      <c r="D31" s="16"/>
      <c r="E31" s="95" t="s">
        <v>134</v>
      </c>
      <c r="F31" s="52" t="s">
        <v>141</v>
      </c>
      <c r="G31" s="16"/>
      <c r="H31" s="16"/>
      <c r="I31" s="16"/>
      <c r="J31" s="16"/>
      <c r="K31" s="16"/>
      <c r="L31" s="16"/>
      <c r="M31" s="95" t="s">
        <v>142</v>
      </c>
      <c r="N31" s="52" t="s">
        <v>143</v>
      </c>
      <c r="R31" s="52"/>
      <c r="S31" s="52"/>
      <c r="T31" s="95" t="s">
        <v>144</v>
      </c>
      <c r="U31" s="52" t="s">
        <v>145</v>
      </c>
      <c r="V31" s="52"/>
      <c r="W31" s="52"/>
      <c r="Y31" s="52"/>
      <c r="Z31" s="95" t="s">
        <v>146</v>
      </c>
      <c r="AA31" s="52" t="s">
        <v>147</v>
      </c>
      <c r="AB31" s="52"/>
      <c r="AC31" s="52"/>
      <c r="AD31" s="52"/>
      <c r="AE31" s="95" t="s">
        <v>180</v>
      </c>
      <c r="AF31" s="52" t="s">
        <v>182</v>
      </c>
      <c r="AG31" s="52"/>
      <c r="AH31" s="52"/>
      <c r="AI31" s="52"/>
      <c r="AJ31" s="52"/>
      <c r="AK31" s="52"/>
      <c r="AL31" s="52"/>
      <c r="AM31" s="52"/>
      <c r="AO31" s="95" t="s">
        <v>148</v>
      </c>
      <c r="AP31" s="52" t="s">
        <v>183</v>
      </c>
      <c r="AQ31" s="16"/>
      <c r="AR31" s="16"/>
      <c r="AS31" s="16"/>
      <c r="AT31" s="16"/>
      <c r="AU31" s="16"/>
      <c r="AX31" s="41" t="s">
        <v>139</v>
      </c>
      <c r="AY31" s="506" t="s">
        <v>191</v>
      </c>
      <c r="AZ31" s="506"/>
      <c r="BA31" s="506"/>
      <c r="BB31" s="9"/>
    </row>
    <row r="33" spans="1:54" s="11" customFormat="1" ht="18.75" customHeight="1" thickBot="1" x14ac:dyDescent="0.35">
      <c r="A33" s="581" t="s">
        <v>149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T33" s="449" t="s">
        <v>150</v>
      </c>
      <c r="U33" s="449"/>
      <c r="V33" s="449"/>
      <c r="W33" s="449"/>
      <c r="X33" s="449"/>
      <c r="Y33" s="449"/>
      <c r="Z33" s="449"/>
      <c r="AA33" s="449"/>
      <c r="AB33" s="449"/>
      <c r="AC33" s="449"/>
      <c r="AD33" s="449"/>
      <c r="AI33" s="450" t="s">
        <v>151</v>
      </c>
      <c r="AJ33" s="450"/>
      <c r="AK33" s="450"/>
      <c r="AL33" s="450"/>
      <c r="AM33" s="450"/>
      <c r="AN33" s="450"/>
      <c r="AO33" s="450"/>
      <c r="AP33" s="450"/>
      <c r="AQ33" s="450"/>
      <c r="AR33" s="450"/>
      <c r="AS33" s="450"/>
      <c r="AT33" s="450"/>
      <c r="AU33" s="450"/>
      <c r="AV33" s="450"/>
      <c r="AW33" s="450"/>
      <c r="AX33" s="450"/>
      <c r="AY33" s="450"/>
      <c r="AZ33" s="450"/>
    </row>
    <row r="34" spans="1:54" ht="85.95" customHeight="1" x14ac:dyDescent="0.35">
      <c r="A34" s="409" t="s">
        <v>119</v>
      </c>
      <c r="B34" s="574" t="s">
        <v>152</v>
      </c>
      <c r="C34" s="574"/>
      <c r="D34" s="410" t="s">
        <v>259</v>
      </c>
      <c r="E34" s="410" t="s">
        <v>153</v>
      </c>
      <c r="F34" s="576" t="s">
        <v>154</v>
      </c>
      <c r="G34" s="576"/>
      <c r="H34" s="574" t="s">
        <v>156</v>
      </c>
      <c r="I34" s="574"/>
      <c r="J34" s="574"/>
      <c r="K34" s="574" t="s">
        <v>260</v>
      </c>
      <c r="L34" s="574"/>
      <c r="M34" s="576" t="s">
        <v>157</v>
      </c>
      <c r="N34" s="576"/>
      <c r="O34" s="574" t="s">
        <v>158</v>
      </c>
      <c r="P34" s="575"/>
      <c r="Q34" s="93"/>
      <c r="R34" s="93"/>
      <c r="T34" s="473" t="s">
        <v>159</v>
      </c>
      <c r="U34" s="474"/>
      <c r="V34" s="474"/>
      <c r="W34" s="474"/>
      <c r="X34" s="474"/>
      <c r="Y34" s="474"/>
      <c r="Z34" s="475"/>
      <c r="AA34" s="492" t="s">
        <v>160</v>
      </c>
      <c r="AB34" s="493"/>
      <c r="AC34" s="492" t="s">
        <v>161</v>
      </c>
      <c r="AD34" s="494"/>
      <c r="AG34" s="9"/>
      <c r="AH34" s="495" t="s">
        <v>184</v>
      </c>
      <c r="AI34" s="496"/>
      <c r="AJ34" s="496"/>
      <c r="AK34" s="496"/>
      <c r="AL34" s="496"/>
      <c r="AM34" s="496"/>
      <c r="AN34" s="496"/>
      <c r="AO34" s="496"/>
      <c r="AP34" s="496"/>
      <c r="AQ34" s="497"/>
      <c r="AR34" s="475" t="s">
        <v>185</v>
      </c>
      <c r="AS34" s="498"/>
      <c r="AT34" s="498"/>
      <c r="AU34" s="498"/>
      <c r="AV34" s="498"/>
      <c r="AW34" s="498"/>
      <c r="AX34" s="498"/>
      <c r="AY34" s="498"/>
      <c r="AZ34" s="451" t="s">
        <v>160</v>
      </c>
      <c r="BA34" s="452"/>
    </row>
    <row r="35" spans="1:54" ht="18.75" customHeight="1" x14ac:dyDescent="0.35">
      <c r="A35" s="411" t="s">
        <v>132</v>
      </c>
      <c r="B35" s="571">
        <v>1</v>
      </c>
      <c r="C35" s="571"/>
      <c r="D35" s="412">
        <v>3</v>
      </c>
      <c r="E35" s="412">
        <v>2</v>
      </c>
      <c r="F35" s="571">
        <v>4</v>
      </c>
      <c r="G35" s="571"/>
      <c r="H35" s="571"/>
      <c r="I35" s="571"/>
      <c r="J35" s="571"/>
      <c r="K35" s="571"/>
      <c r="L35" s="571"/>
      <c r="M35" s="571">
        <v>12</v>
      </c>
      <c r="N35" s="571"/>
      <c r="O35" s="572">
        <f>SUM(B35:N35)</f>
        <v>22</v>
      </c>
      <c r="P35" s="573"/>
      <c r="Q35" s="96"/>
      <c r="R35" s="96"/>
      <c r="T35" s="455" t="s">
        <v>186</v>
      </c>
      <c r="U35" s="456"/>
      <c r="V35" s="456"/>
      <c r="W35" s="456"/>
      <c r="X35" s="456"/>
      <c r="Y35" s="456"/>
      <c r="Z35" s="422"/>
      <c r="AA35" s="421">
        <v>1.2</v>
      </c>
      <c r="AB35" s="422"/>
      <c r="AC35" s="421">
        <v>4</v>
      </c>
      <c r="AD35" s="433"/>
      <c r="AG35" s="9"/>
      <c r="AH35" s="459" t="s">
        <v>105</v>
      </c>
      <c r="AI35" s="460"/>
      <c r="AJ35" s="460"/>
      <c r="AK35" s="460"/>
      <c r="AL35" s="460"/>
      <c r="AM35" s="460"/>
      <c r="AN35" s="460"/>
      <c r="AO35" s="460"/>
      <c r="AP35" s="460"/>
      <c r="AQ35" s="461"/>
      <c r="AR35" s="465" t="s">
        <v>187</v>
      </c>
      <c r="AS35" s="460"/>
      <c r="AT35" s="460"/>
      <c r="AU35" s="460"/>
      <c r="AV35" s="460"/>
      <c r="AW35" s="460"/>
      <c r="AX35" s="460"/>
      <c r="AY35" s="460"/>
      <c r="AZ35" s="438">
        <v>8</v>
      </c>
      <c r="BA35" s="457"/>
    </row>
    <row r="36" spans="1:54" ht="18.75" customHeight="1" x14ac:dyDescent="0.35">
      <c r="A36" s="411" t="s">
        <v>138</v>
      </c>
      <c r="B36" s="571">
        <v>1</v>
      </c>
      <c r="C36" s="571"/>
      <c r="D36" s="412">
        <v>3</v>
      </c>
      <c r="E36" s="412">
        <v>2</v>
      </c>
      <c r="F36" s="571">
        <v>4</v>
      </c>
      <c r="G36" s="571"/>
      <c r="H36" s="571"/>
      <c r="I36" s="571"/>
      <c r="J36" s="571"/>
      <c r="K36" s="571"/>
      <c r="L36" s="571"/>
      <c r="M36" s="571">
        <v>12</v>
      </c>
      <c r="N36" s="571"/>
      <c r="O36" s="572">
        <f>SUM(B36:N36)</f>
        <v>22</v>
      </c>
      <c r="P36" s="573"/>
      <c r="Q36" s="96"/>
      <c r="R36" s="96"/>
      <c r="T36" s="455" t="s">
        <v>188</v>
      </c>
      <c r="U36" s="456"/>
      <c r="V36" s="456"/>
      <c r="W36" s="456"/>
      <c r="X36" s="456"/>
      <c r="Y36" s="456"/>
      <c r="Z36" s="422"/>
      <c r="AA36" s="421">
        <v>3.4</v>
      </c>
      <c r="AB36" s="422"/>
      <c r="AC36" s="421">
        <v>4</v>
      </c>
      <c r="AD36" s="433"/>
      <c r="AG36" s="9"/>
      <c r="AH36" s="462"/>
      <c r="AI36" s="463"/>
      <c r="AJ36" s="463"/>
      <c r="AK36" s="463"/>
      <c r="AL36" s="463"/>
      <c r="AM36" s="463"/>
      <c r="AN36" s="463"/>
      <c r="AO36" s="463"/>
      <c r="AP36" s="463"/>
      <c r="AQ36" s="464"/>
      <c r="AR36" s="466"/>
      <c r="AS36" s="467"/>
      <c r="AT36" s="467"/>
      <c r="AU36" s="467"/>
      <c r="AV36" s="467"/>
      <c r="AW36" s="467"/>
      <c r="AX36" s="467"/>
      <c r="AY36" s="467"/>
      <c r="AZ36" s="438"/>
      <c r="BA36" s="457"/>
    </row>
    <row r="37" spans="1:54" ht="18.75" customHeight="1" x14ac:dyDescent="0.35">
      <c r="A37" s="411" t="s">
        <v>178</v>
      </c>
      <c r="B37" s="571">
        <v>1</v>
      </c>
      <c r="C37" s="571"/>
      <c r="D37" s="412">
        <v>3</v>
      </c>
      <c r="E37" s="412">
        <v>3</v>
      </c>
      <c r="F37" s="571">
        <v>4</v>
      </c>
      <c r="G37" s="571"/>
      <c r="H37" s="571"/>
      <c r="I37" s="571"/>
      <c r="J37" s="571"/>
      <c r="K37" s="571"/>
      <c r="L37" s="571"/>
      <c r="M37" s="571">
        <v>12</v>
      </c>
      <c r="N37" s="571"/>
      <c r="O37" s="572">
        <f>SUM(B37:N37)</f>
        <v>23</v>
      </c>
      <c r="P37" s="573"/>
      <c r="Q37" s="96"/>
      <c r="R37" s="96"/>
      <c r="T37" s="455" t="s">
        <v>189</v>
      </c>
      <c r="U37" s="456"/>
      <c r="V37" s="456"/>
      <c r="W37" s="456"/>
      <c r="X37" s="456"/>
      <c r="Y37" s="456"/>
      <c r="Z37" s="422"/>
      <c r="AA37" s="421">
        <v>5.6</v>
      </c>
      <c r="AB37" s="422"/>
      <c r="AC37" s="421">
        <v>4</v>
      </c>
      <c r="AD37" s="433"/>
      <c r="AG37" s="9"/>
      <c r="AH37" s="434" t="s">
        <v>196</v>
      </c>
      <c r="AI37" s="435"/>
      <c r="AJ37" s="435"/>
      <c r="AK37" s="435"/>
      <c r="AL37" s="435"/>
      <c r="AM37" s="435"/>
      <c r="AN37" s="435"/>
      <c r="AO37" s="435"/>
      <c r="AP37" s="435"/>
      <c r="AQ37" s="435"/>
      <c r="AR37" s="438" t="s">
        <v>104</v>
      </c>
      <c r="AS37" s="438"/>
      <c r="AT37" s="438"/>
      <c r="AU37" s="438"/>
      <c r="AV37" s="438"/>
      <c r="AW37" s="438"/>
      <c r="AX37" s="438"/>
      <c r="AY37" s="438"/>
      <c r="AZ37" s="438"/>
      <c r="BA37" s="457"/>
    </row>
    <row r="38" spans="1:54" ht="18.75" customHeight="1" thickBot="1" x14ac:dyDescent="0.4">
      <c r="A38" s="411" t="s">
        <v>179</v>
      </c>
      <c r="B38" s="571">
        <v>1</v>
      </c>
      <c r="C38" s="571"/>
      <c r="D38" s="412">
        <v>3</v>
      </c>
      <c r="E38" s="412">
        <v>3</v>
      </c>
      <c r="F38" s="571">
        <v>4</v>
      </c>
      <c r="G38" s="571"/>
      <c r="H38" s="571">
        <v>2</v>
      </c>
      <c r="I38" s="571"/>
      <c r="J38" s="571"/>
      <c r="K38" s="571">
        <v>3</v>
      </c>
      <c r="L38" s="571"/>
      <c r="M38" s="571">
        <v>2</v>
      </c>
      <c r="N38" s="571"/>
      <c r="O38" s="572">
        <f>SUM(B38:N38)</f>
        <v>18</v>
      </c>
      <c r="P38" s="573"/>
      <c r="Q38" s="96"/>
      <c r="R38" s="96"/>
      <c r="T38" s="442" t="s">
        <v>190</v>
      </c>
      <c r="U38" s="443"/>
      <c r="V38" s="443"/>
      <c r="W38" s="443"/>
      <c r="X38" s="443"/>
      <c r="Y38" s="443"/>
      <c r="Z38" s="444"/>
      <c r="AA38" s="445">
        <v>7.8</v>
      </c>
      <c r="AB38" s="446"/>
      <c r="AC38" s="447">
        <v>4</v>
      </c>
      <c r="AD38" s="448"/>
      <c r="AG38" s="9"/>
      <c r="AH38" s="434"/>
      <c r="AI38" s="435"/>
      <c r="AJ38" s="435"/>
      <c r="AK38" s="435"/>
      <c r="AL38" s="435"/>
      <c r="AM38" s="435"/>
      <c r="AN38" s="435"/>
      <c r="AO38" s="435"/>
      <c r="AP38" s="435"/>
      <c r="AQ38" s="435"/>
      <c r="AR38" s="438"/>
      <c r="AS38" s="438"/>
      <c r="AT38" s="438"/>
      <c r="AU38" s="438"/>
      <c r="AV38" s="438"/>
      <c r="AW38" s="438"/>
      <c r="AX38" s="438"/>
      <c r="AY38" s="438"/>
      <c r="AZ38" s="438"/>
      <c r="BA38" s="457"/>
      <c r="BB38" s="9"/>
    </row>
    <row r="39" spans="1:54" ht="24" customHeight="1" thickBot="1" x14ac:dyDescent="0.4">
      <c r="A39" s="413" t="s">
        <v>162</v>
      </c>
      <c r="B39" s="569">
        <f>SUM(B35:C38)</f>
        <v>4</v>
      </c>
      <c r="C39" s="569"/>
      <c r="D39" s="414">
        <f>SUM(D35:D38)</f>
        <v>12</v>
      </c>
      <c r="E39" s="414">
        <f>SUM(E35:E38)</f>
        <v>10</v>
      </c>
      <c r="F39" s="569">
        <f>SUM(F35:G38)</f>
        <v>16</v>
      </c>
      <c r="G39" s="569"/>
      <c r="H39" s="569">
        <f>SUM(H35:I38)</f>
        <v>2</v>
      </c>
      <c r="I39" s="569"/>
      <c r="J39" s="569"/>
      <c r="K39" s="569">
        <f>SUM(K35:L38)</f>
        <v>3</v>
      </c>
      <c r="L39" s="569"/>
      <c r="M39" s="569">
        <f>SUM(M35:N38)</f>
        <v>38</v>
      </c>
      <c r="N39" s="569"/>
      <c r="O39" s="569">
        <f>SUM(O35:P38)</f>
        <v>85</v>
      </c>
      <c r="P39" s="570"/>
      <c r="Q39" s="96"/>
      <c r="R39" s="96"/>
      <c r="T39" s="127"/>
      <c r="U39" s="128"/>
      <c r="V39" s="128"/>
      <c r="W39" s="128"/>
      <c r="X39" s="128"/>
      <c r="Y39" s="128"/>
      <c r="Z39" s="128"/>
      <c r="AA39" s="73"/>
      <c r="AB39" s="88"/>
      <c r="AC39" s="73"/>
      <c r="AD39" s="88"/>
      <c r="AG39" s="9"/>
      <c r="AH39" s="434"/>
      <c r="AI39" s="435"/>
      <c r="AJ39" s="435"/>
      <c r="AK39" s="435"/>
      <c r="AL39" s="435"/>
      <c r="AM39" s="435"/>
      <c r="AN39" s="435"/>
      <c r="AO39" s="435"/>
      <c r="AP39" s="435"/>
      <c r="AQ39" s="435"/>
      <c r="AR39" s="438"/>
      <c r="AS39" s="438"/>
      <c r="AT39" s="438"/>
      <c r="AU39" s="438"/>
      <c r="AV39" s="438"/>
      <c r="AW39" s="438"/>
      <c r="AX39" s="438"/>
      <c r="AY39" s="438"/>
      <c r="AZ39" s="438"/>
      <c r="BA39" s="457"/>
      <c r="BB39" s="9"/>
    </row>
    <row r="40" spans="1:54" ht="27.6" customHeight="1" x14ac:dyDescent="0.35">
      <c r="T40" s="128"/>
      <c r="U40" s="128"/>
      <c r="V40" s="128"/>
      <c r="W40" s="128"/>
      <c r="X40" s="128"/>
      <c r="Y40" s="128"/>
      <c r="Z40" s="128"/>
      <c r="AA40" s="88"/>
      <c r="AB40" s="88"/>
      <c r="AC40" s="88"/>
      <c r="AD40" s="88"/>
      <c r="AH40" s="434"/>
      <c r="AI40" s="435"/>
      <c r="AJ40" s="435"/>
      <c r="AK40" s="435"/>
      <c r="AL40" s="435"/>
      <c r="AM40" s="435"/>
      <c r="AN40" s="435"/>
      <c r="AO40" s="435"/>
      <c r="AP40" s="435"/>
      <c r="AQ40" s="435"/>
      <c r="AR40" s="438"/>
      <c r="AS40" s="438"/>
      <c r="AT40" s="438"/>
      <c r="AU40" s="438"/>
      <c r="AV40" s="438"/>
      <c r="AW40" s="438"/>
      <c r="AX40" s="438"/>
      <c r="AY40" s="438"/>
      <c r="AZ40" s="438"/>
      <c r="BA40" s="457"/>
    </row>
    <row r="41" spans="1:54" ht="29.4" customHeight="1" thickBot="1" x14ac:dyDescent="0.4">
      <c r="T41" s="127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H41" s="436"/>
      <c r="AI41" s="437"/>
      <c r="AJ41" s="437"/>
      <c r="AK41" s="437"/>
      <c r="AL41" s="437"/>
      <c r="AM41" s="437"/>
      <c r="AN41" s="437"/>
      <c r="AO41" s="437"/>
      <c r="AP41" s="437"/>
      <c r="AQ41" s="437"/>
      <c r="AR41" s="439"/>
      <c r="AS41" s="439"/>
      <c r="AT41" s="439"/>
      <c r="AU41" s="439"/>
      <c r="AV41" s="439"/>
      <c r="AW41" s="439"/>
      <c r="AX41" s="439"/>
      <c r="AY41" s="439"/>
      <c r="AZ41" s="439"/>
      <c r="BA41" s="458"/>
    </row>
    <row r="44" spans="1:54" s="69" customFormat="1" x14ac:dyDescent="0.35"/>
    <row r="45" spans="1:54" s="69" customFormat="1" x14ac:dyDescent="0.35"/>
    <row r="46" spans="1:54" s="69" customFormat="1" x14ac:dyDescent="0.35"/>
  </sheetData>
  <mergeCells count="99">
    <mergeCell ref="I1:AQ1"/>
    <mergeCell ref="I2:AQ2"/>
    <mergeCell ref="I3:AQ3"/>
    <mergeCell ref="AR3:BA3"/>
    <mergeCell ref="J4:AO4"/>
    <mergeCell ref="AR4:BA4"/>
    <mergeCell ref="R15:AP15"/>
    <mergeCell ref="S6:AF6"/>
    <mergeCell ref="AR6:BA6"/>
    <mergeCell ref="Q7:AI7"/>
    <mergeCell ref="AR7:AZ7"/>
    <mergeCell ref="Q8:AI8"/>
    <mergeCell ref="AR8:AZ8"/>
    <mergeCell ref="S9:AF9"/>
    <mergeCell ref="R10:AI10"/>
    <mergeCell ref="N11:AM11"/>
    <mergeCell ref="N12:AM12"/>
    <mergeCell ref="V13:AE13"/>
    <mergeCell ref="T17:AI17"/>
    <mergeCell ref="T19:AI19"/>
    <mergeCell ref="K21:Z21"/>
    <mergeCell ref="AB21:AO21"/>
    <mergeCell ref="A22:BA22"/>
    <mergeCell ref="AX23:BA23"/>
    <mergeCell ref="AY31:BA31"/>
    <mergeCell ref="A33:P33"/>
    <mergeCell ref="T33:AD33"/>
    <mergeCell ref="AI33:AZ33"/>
    <mergeCell ref="T23:W23"/>
    <mergeCell ref="X23:AA23"/>
    <mergeCell ref="AB23:AF23"/>
    <mergeCell ref="AG23:AJ23"/>
    <mergeCell ref="AK23:AN23"/>
    <mergeCell ref="AO23:AS23"/>
    <mergeCell ref="A23:A26"/>
    <mergeCell ref="B23:F23"/>
    <mergeCell ref="G23:J23"/>
    <mergeCell ref="K23:N23"/>
    <mergeCell ref="O23:S23"/>
    <mergeCell ref="F34:G34"/>
    <mergeCell ref="H34:J34"/>
    <mergeCell ref="K34:L34"/>
    <mergeCell ref="M34:N34"/>
    <mergeCell ref="AT23:AW23"/>
    <mergeCell ref="AZ34:BA34"/>
    <mergeCell ref="B35:C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B34:C34"/>
    <mergeCell ref="AC35:AD35"/>
    <mergeCell ref="AH35:AQ36"/>
    <mergeCell ref="AR35:AY36"/>
    <mergeCell ref="AZ35:BA41"/>
    <mergeCell ref="B36:C36"/>
    <mergeCell ref="F36:G36"/>
    <mergeCell ref="H36:J36"/>
    <mergeCell ref="K36:L36"/>
    <mergeCell ref="M36:N36"/>
    <mergeCell ref="O36:P36"/>
    <mergeCell ref="T36:Z36"/>
    <mergeCell ref="AA36:AB36"/>
    <mergeCell ref="AC36:AD36"/>
    <mergeCell ref="B37:C37"/>
    <mergeCell ref="F37:G37"/>
    <mergeCell ref="H37:J37"/>
    <mergeCell ref="K37:L37"/>
    <mergeCell ref="M37:N37"/>
    <mergeCell ref="AR37:AY41"/>
    <mergeCell ref="O38:P38"/>
    <mergeCell ref="T38:Z38"/>
    <mergeCell ref="AA38:AB38"/>
    <mergeCell ref="AC38:AD38"/>
    <mergeCell ref="O37:P37"/>
    <mergeCell ref="T37:Z37"/>
    <mergeCell ref="AA37:AB37"/>
    <mergeCell ref="AC37:AD37"/>
    <mergeCell ref="AH37:AQ41"/>
    <mergeCell ref="B38:C38"/>
    <mergeCell ref="F38:G38"/>
    <mergeCell ref="H38:J38"/>
    <mergeCell ref="K38:L38"/>
    <mergeCell ref="M38:N38"/>
    <mergeCell ref="O39:P39"/>
    <mergeCell ref="B39:C39"/>
    <mergeCell ref="F39:G39"/>
    <mergeCell ref="H39:J39"/>
    <mergeCell ref="K39:L39"/>
    <mergeCell ref="M39:N39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0"/>
  <sheetViews>
    <sheetView view="pageBreakPreview" zoomScale="70" zoomScaleNormal="100" zoomScaleSheetLayoutView="70" workbookViewId="0">
      <selection activeCell="O7" sqref="O7:V7"/>
    </sheetView>
  </sheetViews>
  <sheetFormatPr defaultRowHeight="14.4" x14ac:dyDescent="0.3"/>
  <cols>
    <col min="1" max="1" width="8.88671875" style="155"/>
    <col min="2" max="2" width="52.44140625" style="155" customWidth="1"/>
    <col min="3" max="3" width="4" style="155" customWidth="1"/>
    <col min="4" max="4" width="4.6640625" style="155" customWidth="1"/>
    <col min="5" max="5" width="3.88671875" style="155" customWidth="1"/>
    <col min="6" max="6" width="5.5546875" style="155" customWidth="1"/>
    <col min="7" max="7" width="6.33203125" style="155" customWidth="1"/>
    <col min="8" max="8" width="7.6640625" style="155" customWidth="1"/>
    <col min="9" max="10" width="6.88671875" style="155" customWidth="1"/>
    <col min="11" max="11" width="5.44140625" style="155" customWidth="1"/>
    <col min="12" max="12" width="5.109375" style="155" customWidth="1"/>
    <col min="13" max="13" width="6.109375" style="155" customWidth="1"/>
    <col min="14" max="14" width="8.88671875" style="155"/>
    <col min="15" max="15" width="5.33203125" style="155" customWidth="1"/>
    <col min="16" max="16" width="5.6640625" style="155" customWidth="1"/>
    <col min="17" max="22" width="5.88671875" style="155" customWidth="1"/>
    <col min="23" max="24" width="5.77734375" style="155" customWidth="1"/>
    <col min="25" max="25" width="8.109375" style="155" customWidth="1"/>
    <col min="26" max="27" width="5.77734375" style="155" customWidth="1"/>
    <col min="28" max="35" width="5.77734375" style="152" customWidth="1"/>
    <col min="36" max="16384" width="8.88671875" style="155"/>
  </cols>
  <sheetData>
    <row r="1" spans="1:35" ht="16.2" thickBot="1" x14ac:dyDescent="0.35">
      <c r="A1" s="518" t="s">
        <v>194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49"/>
    </row>
    <row r="2" spans="1:35" ht="26.4" customHeight="1" x14ac:dyDescent="0.3">
      <c r="A2" s="550" t="s">
        <v>0</v>
      </c>
      <c r="B2" s="552" t="s">
        <v>240</v>
      </c>
      <c r="C2" s="555" t="s">
        <v>1</v>
      </c>
      <c r="D2" s="555"/>
      <c r="E2" s="555"/>
      <c r="F2" s="556"/>
      <c r="G2" s="557" t="s">
        <v>2</v>
      </c>
      <c r="H2" s="559" t="s">
        <v>3</v>
      </c>
      <c r="I2" s="591"/>
      <c r="J2" s="560"/>
      <c r="K2" s="560"/>
      <c r="L2" s="560"/>
      <c r="M2" s="560"/>
      <c r="N2" s="561"/>
      <c r="O2" s="562" t="s">
        <v>4</v>
      </c>
      <c r="P2" s="555"/>
      <c r="Q2" s="555"/>
      <c r="R2" s="555"/>
      <c r="S2" s="555"/>
      <c r="T2" s="555"/>
      <c r="U2" s="555"/>
      <c r="V2" s="563"/>
    </row>
    <row r="3" spans="1:35" ht="18" customHeight="1" x14ac:dyDescent="0.3">
      <c r="A3" s="551"/>
      <c r="B3" s="553"/>
      <c r="C3" s="564" t="s">
        <v>5</v>
      </c>
      <c r="D3" s="564" t="s">
        <v>6</v>
      </c>
      <c r="E3" s="530" t="s">
        <v>7</v>
      </c>
      <c r="F3" s="542"/>
      <c r="G3" s="558"/>
      <c r="H3" s="541" t="s">
        <v>8</v>
      </c>
      <c r="I3" s="131"/>
      <c r="J3" s="530" t="s">
        <v>9</v>
      </c>
      <c r="K3" s="530"/>
      <c r="L3" s="530"/>
      <c r="M3" s="542"/>
      <c r="N3" s="543" t="s">
        <v>10</v>
      </c>
      <c r="O3" s="544" t="s">
        <v>11</v>
      </c>
      <c r="P3" s="530"/>
      <c r="Q3" s="530" t="s">
        <v>12</v>
      </c>
      <c r="R3" s="530"/>
      <c r="S3" s="530" t="s">
        <v>13</v>
      </c>
      <c r="T3" s="530"/>
      <c r="U3" s="530" t="s">
        <v>14</v>
      </c>
      <c r="V3" s="545"/>
    </row>
    <row r="4" spans="1:35" x14ac:dyDescent="0.3">
      <c r="A4" s="551"/>
      <c r="B4" s="553"/>
      <c r="C4" s="564"/>
      <c r="D4" s="564"/>
      <c r="E4" s="564" t="s">
        <v>15</v>
      </c>
      <c r="F4" s="565" t="s">
        <v>16</v>
      </c>
      <c r="G4" s="558"/>
      <c r="H4" s="541"/>
      <c r="I4" s="568" t="s">
        <v>261</v>
      </c>
      <c r="J4" s="568" t="s">
        <v>262</v>
      </c>
      <c r="K4" s="530" t="s">
        <v>18</v>
      </c>
      <c r="L4" s="530"/>
      <c r="M4" s="542"/>
      <c r="N4" s="543"/>
      <c r="O4" s="544" t="s">
        <v>19</v>
      </c>
      <c r="P4" s="530"/>
      <c r="Q4" s="530"/>
      <c r="R4" s="530"/>
      <c r="S4" s="530"/>
      <c r="T4" s="530"/>
      <c r="U4" s="530"/>
      <c r="V4" s="545"/>
    </row>
    <row r="5" spans="1:35" ht="19.5" customHeight="1" x14ac:dyDescent="0.3">
      <c r="A5" s="551"/>
      <c r="B5" s="553"/>
      <c r="C5" s="564"/>
      <c r="D5" s="564"/>
      <c r="E5" s="564"/>
      <c r="F5" s="566"/>
      <c r="G5" s="558"/>
      <c r="H5" s="541"/>
      <c r="I5" s="568"/>
      <c r="J5" s="568"/>
      <c r="K5" s="546" t="s">
        <v>20</v>
      </c>
      <c r="L5" s="546" t="s">
        <v>21</v>
      </c>
      <c r="M5" s="547" t="s">
        <v>22</v>
      </c>
      <c r="N5" s="543"/>
      <c r="O5" s="132">
        <v>1</v>
      </c>
      <c r="P5" s="130">
        <f t="shared" ref="P5:V5" si="0">O5+1</f>
        <v>2</v>
      </c>
      <c r="Q5" s="130">
        <f t="shared" si="0"/>
        <v>3</v>
      </c>
      <c r="R5" s="130">
        <f t="shared" si="0"/>
        <v>4</v>
      </c>
      <c r="S5" s="130">
        <f t="shared" si="0"/>
        <v>5</v>
      </c>
      <c r="T5" s="130">
        <f t="shared" si="0"/>
        <v>6</v>
      </c>
      <c r="U5" s="130">
        <f t="shared" si="0"/>
        <v>7</v>
      </c>
      <c r="V5" s="133">
        <f t="shared" si="0"/>
        <v>8</v>
      </c>
    </row>
    <row r="6" spans="1:35" ht="18.75" customHeight="1" x14ac:dyDescent="0.3">
      <c r="A6" s="551"/>
      <c r="B6" s="553"/>
      <c r="C6" s="564"/>
      <c r="D6" s="564"/>
      <c r="E6" s="564"/>
      <c r="F6" s="566"/>
      <c r="G6" s="558"/>
      <c r="H6" s="541"/>
      <c r="I6" s="568"/>
      <c r="J6" s="568"/>
      <c r="K6" s="546"/>
      <c r="L6" s="546"/>
      <c r="M6" s="547"/>
      <c r="N6" s="543"/>
      <c r="O6" s="544" t="s">
        <v>23</v>
      </c>
      <c r="P6" s="530"/>
      <c r="Q6" s="530"/>
      <c r="R6" s="530"/>
      <c r="S6" s="530"/>
      <c r="T6" s="530"/>
      <c r="U6" s="530"/>
      <c r="V6" s="545"/>
    </row>
    <row r="7" spans="1:35" ht="27.75" customHeight="1" thickBot="1" x14ac:dyDescent="0.35">
      <c r="A7" s="551"/>
      <c r="B7" s="554"/>
      <c r="C7" s="564"/>
      <c r="D7" s="564"/>
      <c r="E7" s="564"/>
      <c r="F7" s="567"/>
      <c r="G7" s="558"/>
      <c r="H7" s="541"/>
      <c r="I7" s="568"/>
      <c r="J7" s="568"/>
      <c r="K7" s="546"/>
      <c r="L7" s="546"/>
      <c r="M7" s="547"/>
      <c r="N7" s="543"/>
      <c r="O7" s="354">
        <v>4</v>
      </c>
      <c r="P7" s="354">
        <v>2</v>
      </c>
      <c r="Q7" s="354">
        <v>4</v>
      </c>
      <c r="R7" s="354">
        <v>2</v>
      </c>
      <c r="S7" s="354">
        <v>4</v>
      </c>
      <c r="T7" s="354">
        <v>3</v>
      </c>
      <c r="U7" s="354">
        <v>4</v>
      </c>
      <c r="V7" s="354">
        <v>3</v>
      </c>
    </row>
    <row r="8" spans="1:35" ht="15" thickBot="1" x14ac:dyDescent="0.35">
      <c r="A8" s="134">
        <v>1</v>
      </c>
      <c r="B8" s="135">
        <f>A8+1</f>
        <v>2</v>
      </c>
      <c r="C8" s="135">
        <f t="shared" ref="C8:U8" si="1">B8+1</f>
        <v>3</v>
      </c>
      <c r="D8" s="135">
        <f t="shared" si="1"/>
        <v>4</v>
      </c>
      <c r="E8" s="135">
        <f t="shared" si="1"/>
        <v>5</v>
      </c>
      <c r="F8" s="136">
        <f t="shared" si="1"/>
        <v>6</v>
      </c>
      <c r="G8" s="137">
        <f t="shared" si="1"/>
        <v>7</v>
      </c>
      <c r="H8" s="138">
        <f t="shared" si="1"/>
        <v>8</v>
      </c>
      <c r="I8" s="135">
        <f>G8+1</f>
        <v>8</v>
      </c>
      <c r="J8" s="135">
        <f>H8+1</f>
        <v>9</v>
      </c>
      <c r="K8" s="135">
        <f t="shared" si="1"/>
        <v>10</v>
      </c>
      <c r="L8" s="135">
        <f t="shared" si="1"/>
        <v>11</v>
      </c>
      <c r="M8" s="135">
        <f t="shared" si="1"/>
        <v>12</v>
      </c>
      <c r="N8" s="137">
        <f t="shared" si="1"/>
        <v>13</v>
      </c>
      <c r="O8" s="135">
        <f>N8+1</f>
        <v>14</v>
      </c>
      <c r="P8" s="135">
        <f t="shared" si="1"/>
        <v>15</v>
      </c>
      <c r="Q8" s="139">
        <f t="shared" si="1"/>
        <v>16</v>
      </c>
      <c r="R8" s="139">
        <f t="shared" si="1"/>
        <v>17</v>
      </c>
      <c r="S8" s="139">
        <f t="shared" si="1"/>
        <v>18</v>
      </c>
      <c r="T8" s="139">
        <f t="shared" si="1"/>
        <v>19</v>
      </c>
      <c r="U8" s="139">
        <f t="shared" si="1"/>
        <v>20</v>
      </c>
      <c r="V8" s="140">
        <f>U8+1</f>
        <v>21</v>
      </c>
    </row>
    <row r="9" spans="1:35" ht="16.2" thickBot="1" x14ac:dyDescent="0.35">
      <c r="A9" s="531" t="s">
        <v>24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3"/>
      <c r="Y9" s="416"/>
      <c r="Z9" s="589" t="s">
        <v>263</v>
      </c>
      <c r="AB9" s="534" t="s">
        <v>25</v>
      </c>
      <c r="AC9" s="535"/>
      <c r="AD9" s="535"/>
      <c r="AE9" s="535"/>
      <c r="AF9" s="535"/>
      <c r="AG9" s="535"/>
      <c r="AH9" s="536"/>
      <c r="AI9" s="537"/>
    </row>
    <row r="10" spans="1:35" s="156" customFormat="1" ht="16.2" thickBot="1" x14ac:dyDescent="0.35">
      <c r="A10" s="511" t="s">
        <v>26</v>
      </c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38"/>
      <c r="Y10" s="20" t="s">
        <v>264</v>
      </c>
      <c r="Z10" s="590"/>
      <c r="AB10" s="157" t="s">
        <v>27</v>
      </c>
      <c r="AC10" s="200" t="s">
        <v>28</v>
      </c>
      <c r="AD10" s="200" t="s">
        <v>29</v>
      </c>
      <c r="AE10" s="200" t="s">
        <v>30</v>
      </c>
      <c r="AF10" s="200" t="s">
        <v>31</v>
      </c>
      <c r="AG10" s="200" t="s">
        <v>32</v>
      </c>
      <c r="AH10" s="200" t="s">
        <v>33</v>
      </c>
      <c r="AI10" s="201" t="s">
        <v>34</v>
      </c>
    </row>
    <row r="11" spans="1:35" ht="27.6" x14ac:dyDescent="0.3">
      <c r="A11" s="322" t="s">
        <v>35</v>
      </c>
      <c r="B11" s="329" t="s">
        <v>239</v>
      </c>
      <c r="C11" s="323"/>
      <c r="D11" s="324">
        <v>1</v>
      </c>
      <c r="E11" s="324"/>
      <c r="F11" s="325"/>
      <c r="G11" s="326">
        <v>4</v>
      </c>
      <c r="H11" s="327">
        <f>G11*30</f>
        <v>120</v>
      </c>
      <c r="I11" s="341">
        <v>44</v>
      </c>
      <c r="J11" s="341">
        <f>SUM(K11:M11)</f>
        <v>12</v>
      </c>
      <c r="K11" s="342">
        <v>8</v>
      </c>
      <c r="L11" s="342"/>
      <c r="M11" s="343">
        <v>4</v>
      </c>
      <c r="N11" s="328">
        <f t="shared" ref="N11:N24" si="2">H11-J11</f>
        <v>108</v>
      </c>
      <c r="O11" s="331">
        <v>12</v>
      </c>
      <c r="P11" s="332"/>
      <c r="Q11" s="332"/>
      <c r="R11" s="332"/>
      <c r="S11" s="332"/>
      <c r="T11" s="332"/>
      <c r="U11" s="332"/>
      <c r="V11" s="333"/>
      <c r="W11" s="13">
        <f t="shared" ref="W11:W15" si="3">J11/H11</f>
        <v>0.1</v>
      </c>
      <c r="X11" s="13" t="str">
        <f t="shared" ref="X11:X24" si="4">IF(W11&gt;50%,W11,"")</f>
        <v/>
      </c>
      <c r="Y11" s="417">
        <f>J11/I11</f>
        <v>0.27272727272727271</v>
      </c>
      <c r="Z11" s="418">
        <f>I11*0.25</f>
        <v>11</v>
      </c>
      <c r="AA11" s="13"/>
      <c r="AB11" s="165">
        <v>4</v>
      </c>
      <c r="AC11" s="166"/>
      <c r="AD11" s="166"/>
      <c r="AE11" s="166"/>
      <c r="AF11" s="166"/>
      <c r="AG11" s="166"/>
      <c r="AH11" s="166"/>
      <c r="AI11" s="167"/>
    </row>
    <row r="12" spans="1:35" ht="28.2" customHeight="1" x14ac:dyDescent="0.3">
      <c r="A12" s="168" t="s">
        <v>37</v>
      </c>
      <c r="B12" s="169" t="s">
        <v>58</v>
      </c>
      <c r="C12" s="170"/>
      <c r="D12" s="170">
        <v>1</v>
      </c>
      <c r="E12" s="170"/>
      <c r="F12" s="171"/>
      <c r="G12" s="172">
        <v>3</v>
      </c>
      <c r="H12" s="173">
        <f t="shared" ref="H12:H24" si="5">G12*30</f>
        <v>90</v>
      </c>
      <c r="I12" s="174">
        <v>30</v>
      </c>
      <c r="J12" s="174">
        <f t="shared" ref="J12:J24" si="6">SUM(K12:M12)</f>
        <v>8</v>
      </c>
      <c r="K12" s="175">
        <v>4</v>
      </c>
      <c r="L12" s="175"/>
      <c r="M12" s="176">
        <v>4</v>
      </c>
      <c r="N12" s="177">
        <f t="shared" si="2"/>
        <v>82</v>
      </c>
      <c r="O12" s="334">
        <v>8</v>
      </c>
      <c r="P12" s="170"/>
      <c r="Q12" s="170"/>
      <c r="R12" s="170"/>
      <c r="S12" s="170"/>
      <c r="T12" s="170"/>
      <c r="U12" s="170"/>
      <c r="V12" s="178"/>
      <c r="W12" s="13">
        <f t="shared" si="3"/>
        <v>8.8888888888888892E-2</v>
      </c>
      <c r="X12" s="13" t="str">
        <f t="shared" si="4"/>
        <v/>
      </c>
      <c r="Y12" s="417">
        <f t="shared" ref="Y12:Y69" si="7">J12/I12</f>
        <v>0.26666666666666666</v>
      </c>
      <c r="Z12" s="418">
        <f t="shared" ref="Z12:Z69" si="8">I12*0.25</f>
        <v>7.5</v>
      </c>
      <c r="AA12" s="13"/>
      <c r="AB12" s="165">
        <v>3</v>
      </c>
      <c r="AC12" s="166"/>
      <c r="AD12" s="166"/>
      <c r="AE12" s="166"/>
      <c r="AF12" s="166"/>
      <c r="AG12" s="166"/>
      <c r="AH12" s="166"/>
      <c r="AI12" s="167"/>
    </row>
    <row r="13" spans="1:35" ht="15.75" customHeight="1" x14ac:dyDescent="0.3">
      <c r="A13" s="168" t="s">
        <v>39</v>
      </c>
      <c r="B13" s="179" t="s">
        <v>38</v>
      </c>
      <c r="C13" s="180">
        <v>1</v>
      </c>
      <c r="D13" s="180"/>
      <c r="E13" s="180"/>
      <c r="F13" s="181"/>
      <c r="G13" s="182">
        <v>4</v>
      </c>
      <c r="H13" s="183">
        <f t="shared" si="5"/>
        <v>120</v>
      </c>
      <c r="I13" s="184">
        <v>44</v>
      </c>
      <c r="J13" s="184">
        <f t="shared" si="6"/>
        <v>12</v>
      </c>
      <c r="K13" s="185">
        <v>4</v>
      </c>
      <c r="L13" s="185"/>
      <c r="M13" s="186">
        <v>8</v>
      </c>
      <c r="N13" s="164">
        <f t="shared" si="2"/>
        <v>108</v>
      </c>
      <c r="O13" s="335">
        <v>12</v>
      </c>
      <c r="P13" s="180"/>
      <c r="Q13" s="180"/>
      <c r="R13" s="180"/>
      <c r="S13" s="180"/>
      <c r="T13" s="180"/>
      <c r="U13" s="180"/>
      <c r="V13" s="187"/>
      <c r="W13" s="13">
        <f t="shared" si="3"/>
        <v>0.1</v>
      </c>
      <c r="X13" s="13" t="str">
        <f t="shared" si="4"/>
        <v/>
      </c>
      <c r="Y13" s="417">
        <f t="shared" si="7"/>
        <v>0.27272727272727271</v>
      </c>
      <c r="Z13" s="418">
        <f t="shared" si="8"/>
        <v>11</v>
      </c>
      <c r="AA13" s="13"/>
      <c r="AB13" s="165">
        <v>4</v>
      </c>
      <c r="AC13" s="166"/>
      <c r="AD13" s="166"/>
      <c r="AE13" s="166"/>
      <c r="AF13" s="166"/>
      <c r="AG13" s="166"/>
      <c r="AH13" s="166"/>
      <c r="AI13" s="167"/>
    </row>
    <row r="14" spans="1:35" ht="15.6" x14ac:dyDescent="0.3">
      <c r="A14" s="168" t="s">
        <v>42</v>
      </c>
      <c r="B14" s="344" t="s">
        <v>241</v>
      </c>
      <c r="C14" s="180">
        <v>2</v>
      </c>
      <c r="D14" s="180">
        <v>1</v>
      </c>
      <c r="E14" s="180"/>
      <c r="F14" s="181"/>
      <c r="G14" s="182">
        <v>4</v>
      </c>
      <c r="H14" s="183">
        <f t="shared" si="5"/>
        <v>120</v>
      </c>
      <c r="I14" s="184">
        <v>44</v>
      </c>
      <c r="J14" s="184">
        <f t="shared" si="6"/>
        <v>12</v>
      </c>
      <c r="K14" s="185">
        <v>4</v>
      </c>
      <c r="L14" s="185"/>
      <c r="M14" s="186">
        <v>8</v>
      </c>
      <c r="N14" s="177">
        <f t="shared" si="2"/>
        <v>108</v>
      </c>
      <c r="O14" s="335">
        <v>6</v>
      </c>
      <c r="P14" s="180">
        <v>6</v>
      </c>
      <c r="Q14" s="180"/>
      <c r="R14" s="180"/>
      <c r="S14" s="180"/>
      <c r="T14" s="180"/>
      <c r="U14" s="180"/>
      <c r="V14" s="187"/>
      <c r="W14" s="13">
        <f t="shared" si="3"/>
        <v>0.1</v>
      </c>
      <c r="X14" s="13" t="str">
        <f t="shared" si="4"/>
        <v/>
      </c>
      <c r="Y14" s="417">
        <f t="shared" si="7"/>
        <v>0.27272727272727271</v>
      </c>
      <c r="Z14" s="418">
        <f t="shared" si="8"/>
        <v>11</v>
      </c>
      <c r="AA14" s="13"/>
      <c r="AB14" s="165">
        <v>2</v>
      </c>
      <c r="AC14" s="166">
        <v>2</v>
      </c>
      <c r="AD14" s="166"/>
      <c r="AE14" s="166"/>
      <c r="AF14" s="166"/>
      <c r="AG14" s="166"/>
      <c r="AH14" s="166"/>
      <c r="AI14" s="167"/>
    </row>
    <row r="15" spans="1:35" ht="15.6" x14ac:dyDescent="0.3">
      <c r="A15" s="168" t="s">
        <v>43</v>
      </c>
      <c r="B15" s="179" t="s">
        <v>46</v>
      </c>
      <c r="C15" s="180">
        <v>3</v>
      </c>
      <c r="D15" s="180">
        <v>1.2</v>
      </c>
      <c r="E15" s="180"/>
      <c r="F15" s="181"/>
      <c r="G15" s="182">
        <v>4</v>
      </c>
      <c r="H15" s="183">
        <f t="shared" si="5"/>
        <v>120</v>
      </c>
      <c r="I15" s="184">
        <v>44</v>
      </c>
      <c r="J15" s="184">
        <f t="shared" si="6"/>
        <v>12</v>
      </c>
      <c r="K15" s="185"/>
      <c r="L15" s="185"/>
      <c r="M15" s="186">
        <v>12</v>
      </c>
      <c r="N15" s="177">
        <f t="shared" si="2"/>
        <v>108</v>
      </c>
      <c r="O15" s="335">
        <v>4</v>
      </c>
      <c r="P15" s="180">
        <v>4</v>
      </c>
      <c r="Q15" s="180">
        <v>4</v>
      </c>
      <c r="R15" s="180"/>
      <c r="S15" s="180"/>
      <c r="T15" s="180"/>
      <c r="U15" s="180"/>
      <c r="V15" s="187"/>
      <c r="W15" s="13">
        <f t="shared" si="3"/>
        <v>0.1</v>
      </c>
      <c r="X15" s="13" t="str">
        <f t="shared" si="4"/>
        <v/>
      </c>
      <c r="Y15" s="417">
        <f t="shared" si="7"/>
        <v>0.27272727272727271</v>
      </c>
      <c r="Z15" s="418">
        <f t="shared" si="8"/>
        <v>11</v>
      </c>
      <c r="AA15" s="13"/>
      <c r="AB15" s="165">
        <v>1</v>
      </c>
      <c r="AC15" s="166">
        <v>2</v>
      </c>
      <c r="AD15" s="166">
        <v>1</v>
      </c>
      <c r="AE15" s="166"/>
      <c r="AF15" s="166"/>
      <c r="AG15" s="166"/>
      <c r="AH15" s="166"/>
      <c r="AI15" s="167"/>
    </row>
    <row r="16" spans="1:35" ht="41.4" x14ac:dyDescent="0.3">
      <c r="A16" s="168" t="s">
        <v>41</v>
      </c>
      <c r="B16" s="188" t="s">
        <v>40</v>
      </c>
      <c r="C16" s="180"/>
      <c r="D16" s="180">
        <v>2</v>
      </c>
      <c r="E16" s="180"/>
      <c r="F16" s="181"/>
      <c r="G16" s="182">
        <v>4</v>
      </c>
      <c r="H16" s="183">
        <f>G16*30</f>
        <v>120</v>
      </c>
      <c r="I16" s="184">
        <v>44</v>
      </c>
      <c r="J16" s="184">
        <f>SUM(K16:M16)</f>
        <v>12</v>
      </c>
      <c r="K16" s="185">
        <v>4</v>
      </c>
      <c r="L16" s="185"/>
      <c r="M16" s="186">
        <v>8</v>
      </c>
      <c r="N16" s="177">
        <f>H16-J16</f>
        <v>108</v>
      </c>
      <c r="O16" s="335"/>
      <c r="P16" s="180">
        <v>12</v>
      </c>
      <c r="Q16" s="180"/>
      <c r="R16" s="180"/>
      <c r="S16" s="180"/>
      <c r="T16" s="180"/>
      <c r="U16" s="180"/>
      <c r="V16" s="187"/>
      <c r="W16" s="13">
        <f>J16/H16</f>
        <v>0.1</v>
      </c>
      <c r="X16" s="13" t="str">
        <f t="shared" si="4"/>
        <v/>
      </c>
      <c r="Y16" s="417">
        <f t="shared" si="7"/>
        <v>0.27272727272727271</v>
      </c>
      <c r="Z16" s="418">
        <f t="shared" si="8"/>
        <v>11</v>
      </c>
      <c r="AA16" s="13"/>
      <c r="AB16" s="165"/>
      <c r="AC16" s="166">
        <v>4</v>
      </c>
      <c r="AD16" s="166"/>
      <c r="AE16" s="166"/>
      <c r="AF16" s="166"/>
      <c r="AG16" s="166"/>
      <c r="AH16" s="166"/>
      <c r="AI16" s="167"/>
    </row>
    <row r="17" spans="1:35" ht="15.6" x14ac:dyDescent="0.3">
      <c r="A17" s="168" t="s">
        <v>45</v>
      </c>
      <c r="B17" s="189" t="s">
        <v>36</v>
      </c>
      <c r="C17" s="190"/>
      <c r="D17" s="191">
        <v>2</v>
      </c>
      <c r="E17" s="190"/>
      <c r="F17" s="192"/>
      <c r="G17" s="193">
        <v>3</v>
      </c>
      <c r="H17" s="160">
        <f t="shared" si="5"/>
        <v>90</v>
      </c>
      <c r="I17" s="184">
        <v>30</v>
      </c>
      <c r="J17" s="184">
        <f t="shared" si="6"/>
        <v>8</v>
      </c>
      <c r="K17" s="162">
        <v>4</v>
      </c>
      <c r="L17" s="162"/>
      <c r="M17" s="163">
        <v>4</v>
      </c>
      <c r="N17" s="164">
        <f t="shared" si="2"/>
        <v>82</v>
      </c>
      <c r="O17" s="336"/>
      <c r="P17" s="191">
        <v>8</v>
      </c>
      <c r="Q17" s="190"/>
      <c r="R17" s="190"/>
      <c r="S17" s="190"/>
      <c r="T17" s="190"/>
      <c r="U17" s="190"/>
      <c r="V17" s="194"/>
      <c r="W17" s="13">
        <f t="shared" ref="W17:W24" si="9">J17/H17</f>
        <v>8.8888888888888892E-2</v>
      </c>
      <c r="X17" s="13" t="str">
        <f t="shared" si="4"/>
        <v/>
      </c>
      <c r="Y17" s="417">
        <f t="shared" si="7"/>
        <v>0.26666666666666666</v>
      </c>
      <c r="Z17" s="418">
        <f t="shared" si="8"/>
        <v>7.5</v>
      </c>
      <c r="AA17" s="13"/>
      <c r="AB17" s="165"/>
      <c r="AC17" s="166">
        <v>3</v>
      </c>
      <c r="AD17" s="166"/>
      <c r="AE17" s="166"/>
      <c r="AF17" s="166"/>
      <c r="AG17" s="166"/>
      <c r="AH17" s="166"/>
      <c r="AI17" s="167"/>
    </row>
    <row r="18" spans="1:35" ht="15.6" x14ac:dyDescent="0.3">
      <c r="A18" s="168" t="s">
        <v>47</v>
      </c>
      <c r="B18" s="179" t="s">
        <v>44</v>
      </c>
      <c r="C18" s="180"/>
      <c r="D18" s="180">
        <v>2</v>
      </c>
      <c r="E18" s="180"/>
      <c r="F18" s="181"/>
      <c r="G18" s="182">
        <v>3</v>
      </c>
      <c r="H18" s="183">
        <f t="shared" si="5"/>
        <v>90</v>
      </c>
      <c r="I18" s="184">
        <v>30</v>
      </c>
      <c r="J18" s="184">
        <f t="shared" si="6"/>
        <v>8</v>
      </c>
      <c r="K18" s="185">
        <v>4</v>
      </c>
      <c r="L18" s="185"/>
      <c r="M18" s="186">
        <v>4</v>
      </c>
      <c r="N18" s="177">
        <f t="shared" si="2"/>
        <v>82</v>
      </c>
      <c r="O18" s="335"/>
      <c r="P18" s="180">
        <v>8</v>
      </c>
      <c r="Q18" s="180"/>
      <c r="R18" s="180"/>
      <c r="S18" s="180"/>
      <c r="T18" s="180"/>
      <c r="U18" s="180"/>
      <c r="V18" s="187"/>
      <c r="W18" s="13">
        <f t="shared" si="9"/>
        <v>8.8888888888888892E-2</v>
      </c>
      <c r="X18" s="13" t="str">
        <f t="shared" si="4"/>
        <v/>
      </c>
      <c r="Y18" s="417">
        <f t="shared" si="7"/>
        <v>0.26666666666666666</v>
      </c>
      <c r="Z18" s="418">
        <f t="shared" si="8"/>
        <v>7.5</v>
      </c>
      <c r="AA18" s="13"/>
      <c r="AB18" s="165"/>
      <c r="AC18" s="166">
        <v>3</v>
      </c>
      <c r="AD18" s="166"/>
      <c r="AE18" s="166"/>
      <c r="AF18" s="166"/>
      <c r="AG18" s="166"/>
      <c r="AH18" s="166"/>
      <c r="AI18" s="167"/>
    </row>
    <row r="19" spans="1:35" ht="15.6" x14ac:dyDescent="0.3">
      <c r="A19" s="345" t="s">
        <v>47</v>
      </c>
      <c r="B19" s="419" t="s">
        <v>265</v>
      </c>
      <c r="C19" s="323"/>
      <c r="D19" s="324">
        <v>4</v>
      </c>
      <c r="E19" s="324"/>
      <c r="F19" s="325"/>
      <c r="G19" s="326">
        <v>5</v>
      </c>
      <c r="H19" s="327">
        <f t="shared" si="5"/>
        <v>150</v>
      </c>
      <c r="I19" s="341">
        <v>80</v>
      </c>
      <c r="J19" s="341">
        <f>SUM(K19:M19)</f>
        <v>20</v>
      </c>
      <c r="K19" s="365">
        <v>20</v>
      </c>
      <c r="L19" s="365"/>
      <c r="M19" s="366"/>
      <c r="N19" s="177">
        <f t="shared" si="2"/>
        <v>130</v>
      </c>
      <c r="O19" s="323"/>
      <c r="P19" s="324" t="s">
        <v>243</v>
      </c>
      <c r="Q19" s="324"/>
      <c r="R19" s="368">
        <v>20</v>
      </c>
      <c r="S19" s="324"/>
      <c r="T19" s="324"/>
      <c r="U19" s="324"/>
      <c r="V19" s="330"/>
      <c r="W19" s="13">
        <f t="shared" si="9"/>
        <v>0.13333333333333333</v>
      </c>
      <c r="X19" s="13" t="str">
        <f t="shared" si="4"/>
        <v/>
      </c>
      <c r="Y19" s="417">
        <f t="shared" si="7"/>
        <v>0.25</v>
      </c>
      <c r="Z19" s="418">
        <f t="shared" si="8"/>
        <v>20</v>
      </c>
      <c r="AA19" s="13"/>
      <c r="AB19" s="165"/>
      <c r="AC19" s="166"/>
      <c r="AD19" s="166"/>
      <c r="AE19" s="166">
        <v>5</v>
      </c>
      <c r="AF19" s="166"/>
      <c r="AG19" s="166"/>
      <c r="AH19" s="166"/>
      <c r="AI19" s="167"/>
    </row>
    <row r="20" spans="1:35" ht="15.6" x14ac:dyDescent="0.3">
      <c r="A20" s="168" t="s">
        <v>53</v>
      </c>
      <c r="B20" s="179" t="s">
        <v>48</v>
      </c>
      <c r="C20" s="180">
        <v>6</v>
      </c>
      <c r="D20" s="180">
        <v>4.5</v>
      </c>
      <c r="E20" s="180"/>
      <c r="F20" s="181"/>
      <c r="G20" s="182">
        <v>6</v>
      </c>
      <c r="H20" s="183">
        <f t="shared" si="5"/>
        <v>180</v>
      </c>
      <c r="I20" s="184">
        <v>88</v>
      </c>
      <c r="J20" s="184">
        <f t="shared" si="6"/>
        <v>22</v>
      </c>
      <c r="K20" s="185"/>
      <c r="L20" s="185"/>
      <c r="M20" s="186">
        <v>22</v>
      </c>
      <c r="N20" s="177">
        <f t="shared" si="2"/>
        <v>158</v>
      </c>
      <c r="O20" s="335"/>
      <c r="P20" s="185"/>
      <c r="Q20" s="180"/>
      <c r="R20" s="180">
        <v>8</v>
      </c>
      <c r="S20" s="180">
        <v>6</v>
      </c>
      <c r="T20" s="180">
        <v>8</v>
      </c>
      <c r="U20" s="180"/>
      <c r="V20" s="187"/>
      <c r="W20" s="13">
        <f t="shared" si="9"/>
        <v>0.12222222222222222</v>
      </c>
      <c r="X20" s="13" t="str">
        <f t="shared" si="4"/>
        <v/>
      </c>
      <c r="Y20" s="417">
        <f t="shared" si="7"/>
        <v>0.25</v>
      </c>
      <c r="Z20" s="418">
        <f t="shared" si="8"/>
        <v>22</v>
      </c>
      <c r="AA20" s="13"/>
      <c r="AB20" s="165"/>
      <c r="AC20" s="166"/>
      <c r="AD20" s="166"/>
      <c r="AE20" s="166">
        <v>1</v>
      </c>
      <c r="AF20" s="166">
        <v>3</v>
      </c>
      <c r="AG20" s="166">
        <v>2</v>
      </c>
      <c r="AH20" s="166"/>
      <c r="AI20" s="167"/>
    </row>
    <row r="21" spans="1:35" ht="15.6" x14ac:dyDescent="0.3">
      <c r="A21" s="168" t="s">
        <v>49</v>
      </c>
      <c r="B21" s="188" t="s">
        <v>52</v>
      </c>
      <c r="C21" s="180">
        <v>5</v>
      </c>
      <c r="D21" s="180"/>
      <c r="E21" s="180"/>
      <c r="F21" s="181"/>
      <c r="G21" s="182">
        <v>3</v>
      </c>
      <c r="H21" s="183">
        <f>G21*30</f>
        <v>90</v>
      </c>
      <c r="I21" s="184">
        <v>30</v>
      </c>
      <c r="J21" s="184">
        <f>SUM(K21:M21)</f>
        <v>8</v>
      </c>
      <c r="K21" s="185">
        <v>4</v>
      </c>
      <c r="L21" s="185"/>
      <c r="M21" s="186">
        <v>4</v>
      </c>
      <c r="N21" s="177">
        <f>H21-J21</f>
        <v>82</v>
      </c>
      <c r="O21" s="335"/>
      <c r="P21" s="180"/>
      <c r="Q21" s="180"/>
      <c r="R21" s="180"/>
      <c r="S21" s="180">
        <v>8</v>
      </c>
      <c r="T21" s="180"/>
      <c r="U21" s="180"/>
      <c r="V21" s="187"/>
      <c r="W21" s="13">
        <f>J21/H21</f>
        <v>8.8888888888888892E-2</v>
      </c>
      <c r="X21" s="13" t="str">
        <f t="shared" si="4"/>
        <v/>
      </c>
      <c r="Y21" s="417">
        <f t="shared" si="7"/>
        <v>0.26666666666666666</v>
      </c>
      <c r="Z21" s="418">
        <f t="shared" si="8"/>
        <v>7.5</v>
      </c>
      <c r="AA21" s="13"/>
      <c r="AB21" s="165"/>
      <c r="AC21" s="166"/>
      <c r="AD21" s="166"/>
      <c r="AE21" s="166"/>
      <c r="AF21" s="166">
        <v>3</v>
      </c>
      <c r="AG21" s="166"/>
      <c r="AH21" s="166"/>
      <c r="AI21" s="167"/>
    </row>
    <row r="22" spans="1:35" ht="18.75" customHeight="1" x14ac:dyDescent="0.3">
      <c r="A22" s="168" t="s">
        <v>51</v>
      </c>
      <c r="B22" s="195" t="s">
        <v>54</v>
      </c>
      <c r="C22" s="180"/>
      <c r="D22" s="180">
        <v>5</v>
      </c>
      <c r="E22" s="180"/>
      <c r="F22" s="181"/>
      <c r="G22" s="182">
        <v>3</v>
      </c>
      <c r="H22" s="183">
        <f>G22*30</f>
        <v>90</v>
      </c>
      <c r="I22" s="184">
        <v>30</v>
      </c>
      <c r="J22" s="184">
        <f>SUM(K22:M22)</f>
        <v>8</v>
      </c>
      <c r="K22" s="185">
        <v>4</v>
      </c>
      <c r="L22" s="185"/>
      <c r="M22" s="186">
        <v>4</v>
      </c>
      <c r="N22" s="177">
        <f>H22-J22</f>
        <v>82</v>
      </c>
      <c r="O22" s="335"/>
      <c r="P22" s="180"/>
      <c r="Q22" s="180"/>
      <c r="R22" s="180"/>
      <c r="S22" s="180">
        <v>8</v>
      </c>
      <c r="T22" s="180"/>
      <c r="U22" s="180"/>
      <c r="V22" s="187"/>
      <c r="W22" s="13">
        <f>J22/H22</f>
        <v>8.8888888888888892E-2</v>
      </c>
      <c r="X22" s="13" t="str">
        <f t="shared" si="4"/>
        <v/>
      </c>
      <c r="Y22" s="417">
        <f t="shared" si="7"/>
        <v>0.26666666666666666</v>
      </c>
      <c r="Z22" s="418">
        <f t="shared" si="8"/>
        <v>7.5</v>
      </c>
      <c r="AA22" s="13"/>
      <c r="AB22" s="165"/>
      <c r="AC22" s="166"/>
      <c r="AD22" s="166"/>
      <c r="AE22" s="166"/>
      <c r="AF22" s="166">
        <v>3</v>
      </c>
      <c r="AG22" s="166"/>
      <c r="AH22" s="166"/>
      <c r="AI22" s="167"/>
    </row>
    <row r="23" spans="1:35" ht="18.75" customHeight="1" x14ac:dyDescent="0.3">
      <c r="A23" s="168" t="s">
        <v>55</v>
      </c>
      <c r="B23" s="188" t="s">
        <v>56</v>
      </c>
      <c r="C23" s="180"/>
      <c r="D23" s="180">
        <v>6</v>
      </c>
      <c r="E23" s="180"/>
      <c r="F23" s="181"/>
      <c r="G23" s="182">
        <v>3</v>
      </c>
      <c r="H23" s="183">
        <f t="shared" si="5"/>
        <v>90</v>
      </c>
      <c r="I23" s="184">
        <v>30</v>
      </c>
      <c r="J23" s="184">
        <f t="shared" si="6"/>
        <v>8</v>
      </c>
      <c r="K23" s="185">
        <v>4</v>
      </c>
      <c r="L23" s="185"/>
      <c r="M23" s="186">
        <v>4</v>
      </c>
      <c r="N23" s="177">
        <f>H23-J23</f>
        <v>82</v>
      </c>
      <c r="O23" s="335"/>
      <c r="P23" s="180"/>
      <c r="Q23" s="180"/>
      <c r="R23" s="180"/>
      <c r="S23" s="180"/>
      <c r="T23" s="180">
        <v>8</v>
      </c>
      <c r="U23" s="180"/>
      <c r="V23" s="187"/>
      <c r="W23" s="13">
        <f>J23/H23</f>
        <v>8.8888888888888892E-2</v>
      </c>
      <c r="X23" s="13" t="str">
        <f t="shared" si="4"/>
        <v/>
      </c>
      <c r="Y23" s="417">
        <f t="shared" si="7"/>
        <v>0.26666666666666666</v>
      </c>
      <c r="Z23" s="418">
        <f t="shared" si="8"/>
        <v>7.5</v>
      </c>
      <c r="AA23" s="13"/>
      <c r="AB23" s="165"/>
      <c r="AC23" s="166"/>
      <c r="AD23" s="166"/>
      <c r="AE23" s="166"/>
      <c r="AF23" s="166"/>
      <c r="AG23" s="166">
        <v>3</v>
      </c>
      <c r="AH23" s="166"/>
      <c r="AI23" s="167"/>
    </row>
    <row r="24" spans="1:35" ht="16.2" thickBot="1" x14ac:dyDescent="0.35">
      <c r="A24" s="168" t="s">
        <v>57</v>
      </c>
      <c r="B24" s="179" t="s">
        <v>50</v>
      </c>
      <c r="C24" s="180">
        <v>8</v>
      </c>
      <c r="D24" s="180">
        <v>7</v>
      </c>
      <c r="E24" s="180"/>
      <c r="F24" s="181"/>
      <c r="G24" s="182">
        <v>4</v>
      </c>
      <c r="H24" s="183">
        <f t="shared" si="5"/>
        <v>120</v>
      </c>
      <c r="I24" s="184">
        <v>44</v>
      </c>
      <c r="J24" s="184">
        <f t="shared" si="6"/>
        <v>12</v>
      </c>
      <c r="K24" s="185"/>
      <c r="L24" s="185"/>
      <c r="M24" s="186">
        <v>12</v>
      </c>
      <c r="N24" s="177">
        <f t="shared" si="2"/>
        <v>108</v>
      </c>
      <c r="O24" s="337"/>
      <c r="P24" s="338"/>
      <c r="Q24" s="339"/>
      <c r="R24" s="339"/>
      <c r="S24" s="339"/>
      <c r="T24" s="339"/>
      <c r="U24" s="339">
        <v>6</v>
      </c>
      <c r="V24" s="340">
        <v>6</v>
      </c>
      <c r="W24" s="13">
        <f t="shared" si="9"/>
        <v>0.1</v>
      </c>
      <c r="X24" s="13" t="str">
        <f t="shared" si="4"/>
        <v/>
      </c>
      <c r="Y24" s="417">
        <f t="shared" si="7"/>
        <v>0.27272727272727271</v>
      </c>
      <c r="Z24" s="418">
        <f t="shared" si="8"/>
        <v>11</v>
      </c>
      <c r="AA24" s="13"/>
      <c r="AB24" s="165"/>
      <c r="AC24" s="166"/>
      <c r="AD24" s="166"/>
      <c r="AE24" s="166"/>
      <c r="AF24" s="166"/>
      <c r="AG24" s="166"/>
      <c r="AH24" s="166">
        <v>2</v>
      </c>
      <c r="AI24" s="167">
        <v>2</v>
      </c>
    </row>
    <row r="25" spans="1:35" s="156" customFormat="1" ht="16.2" thickBot="1" x14ac:dyDescent="0.35">
      <c r="A25" s="539" t="s">
        <v>59</v>
      </c>
      <c r="B25" s="540"/>
      <c r="C25" s="145">
        <v>6</v>
      </c>
      <c r="D25" s="145">
        <v>14</v>
      </c>
      <c r="E25" s="145"/>
      <c r="F25" s="142"/>
      <c r="G25" s="149">
        <f t="shared" ref="G25:V25" si="10">SUM(G11:G24)</f>
        <v>53</v>
      </c>
      <c r="H25" s="148">
        <f t="shared" si="10"/>
        <v>1590</v>
      </c>
      <c r="I25" s="148">
        <f t="shared" si="10"/>
        <v>612</v>
      </c>
      <c r="J25" s="148">
        <f t="shared" si="10"/>
        <v>162</v>
      </c>
      <c r="K25" s="148">
        <f t="shared" si="10"/>
        <v>64</v>
      </c>
      <c r="L25" s="148">
        <f t="shared" si="10"/>
        <v>0</v>
      </c>
      <c r="M25" s="196">
        <f t="shared" si="10"/>
        <v>98</v>
      </c>
      <c r="N25" s="149">
        <f t="shared" si="10"/>
        <v>1428</v>
      </c>
      <c r="O25" s="148">
        <f t="shared" si="10"/>
        <v>42</v>
      </c>
      <c r="P25" s="148">
        <f t="shared" si="10"/>
        <v>38</v>
      </c>
      <c r="Q25" s="148">
        <f t="shared" si="10"/>
        <v>4</v>
      </c>
      <c r="R25" s="148">
        <f t="shared" si="10"/>
        <v>28</v>
      </c>
      <c r="S25" s="148">
        <f t="shared" si="10"/>
        <v>22</v>
      </c>
      <c r="T25" s="146">
        <f t="shared" si="10"/>
        <v>16</v>
      </c>
      <c r="U25" s="146">
        <f t="shared" si="10"/>
        <v>6</v>
      </c>
      <c r="V25" s="150">
        <f t="shared" si="10"/>
        <v>6</v>
      </c>
      <c r="Y25" s="417"/>
      <c r="Z25" s="418"/>
      <c r="AB25" s="197"/>
      <c r="AC25" s="198"/>
      <c r="AD25" s="198"/>
      <c r="AE25" s="198"/>
      <c r="AF25" s="198"/>
      <c r="AG25" s="198"/>
      <c r="AH25" s="198"/>
      <c r="AI25" s="199"/>
    </row>
    <row r="26" spans="1:35" ht="16.2" thickBot="1" x14ac:dyDescent="0.35">
      <c r="A26" s="518" t="s">
        <v>60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20"/>
      <c r="S26" s="520"/>
      <c r="T26" s="520"/>
      <c r="U26" s="520"/>
      <c r="V26" s="521"/>
      <c r="Y26" s="417"/>
      <c r="Z26" s="418"/>
      <c r="AB26" s="202"/>
      <c r="AC26" s="130"/>
      <c r="AD26" s="130"/>
      <c r="AE26" s="130"/>
      <c r="AF26" s="130"/>
      <c r="AG26" s="130"/>
      <c r="AH26" s="14"/>
      <c r="AI26" s="203"/>
    </row>
    <row r="27" spans="1:35" ht="16.2" thickBot="1" x14ac:dyDescent="0.35">
      <c r="A27" s="518" t="s">
        <v>61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20"/>
      <c r="S27" s="520"/>
      <c r="T27" s="520"/>
      <c r="U27" s="520"/>
      <c r="V27" s="521"/>
      <c r="Y27" s="417"/>
      <c r="Z27" s="418"/>
      <c r="AB27" s="204"/>
      <c r="AC27" s="205"/>
      <c r="AD27" s="205"/>
      <c r="AE27" s="205"/>
      <c r="AF27" s="205"/>
      <c r="AG27" s="205"/>
      <c r="AH27" s="206"/>
      <c r="AI27" s="207"/>
    </row>
    <row r="28" spans="1:35" ht="15.6" x14ac:dyDescent="0.3">
      <c r="A28" s="208" t="s">
        <v>62</v>
      </c>
      <c r="B28" s="143" t="s">
        <v>211</v>
      </c>
      <c r="C28" s="209">
        <v>1</v>
      </c>
      <c r="D28" s="209"/>
      <c r="E28" s="210"/>
      <c r="F28" s="211"/>
      <c r="G28" s="212">
        <v>3</v>
      </c>
      <c r="H28" s="213">
        <f t="shared" ref="H28:H55" si="11">G28*30</f>
        <v>90</v>
      </c>
      <c r="I28" s="161">
        <v>44</v>
      </c>
      <c r="J28" s="161">
        <f t="shared" ref="J28:J46" si="12">SUM(K28:M28)</f>
        <v>12</v>
      </c>
      <c r="K28" s="214">
        <v>8</v>
      </c>
      <c r="L28" s="214"/>
      <c r="M28" s="214">
        <v>4</v>
      </c>
      <c r="N28" s="215">
        <f t="shared" ref="N28:N55" si="13">H28-J28</f>
        <v>78</v>
      </c>
      <c r="O28" s="216">
        <v>12</v>
      </c>
      <c r="P28" s="217"/>
      <c r="Q28" s="214"/>
      <c r="R28" s="214"/>
      <c r="S28" s="218"/>
      <c r="T28" s="219"/>
      <c r="U28" s="214"/>
      <c r="V28" s="214"/>
      <c r="W28" s="13">
        <f t="shared" ref="W28:W44" si="14">J28/H28</f>
        <v>0.13333333333333333</v>
      </c>
      <c r="X28" s="13" t="str">
        <f t="shared" ref="X28:X51" si="15">IF(W28&gt;50%,W28,"")</f>
        <v/>
      </c>
      <c r="Y28" s="417">
        <f t="shared" si="7"/>
        <v>0.27272727272727271</v>
      </c>
      <c r="Z28" s="418">
        <f t="shared" si="8"/>
        <v>11</v>
      </c>
      <c r="AA28" s="13"/>
      <c r="AB28" s="220">
        <v>3</v>
      </c>
      <c r="AC28" s="221"/>
      <c r="AD28" s="221"/>
      <c r="AE28" s="221"/>
      <c r="AF28" s="221"/>
      <c r="AG28" s="221"/>
      <c r="AH28" s="222"/>
      <c r="AI28" s="223"/>
    </row>
    <row r="29" spans="1:35" ht="15.6" x14ac:dyDescent="0.3">
      <c r="A29" s="208" t="s">
        <v>63</v>
      </c>
      <c r="B29" s="12" t="s">
        <v>64</v>
      </c>
      <c r="C29" s="14">
        <v>1</v>
      </c>
      <c r="D29" s="14"/>
      <c r="E29" s="224"/>
      <c r="F29" s="211"/>
      <c r="G29" s="353">
        <v>3</v>
      </c>
      <c r="H29" s="226">
        <f t="shared" si="11"/>
        <v>90</v>
      </c>
      <c r="I29" s="184">
        <v>44</v>
      </c>
      <c r="J29" s="184">
        <f t="shared" si="12"/>
        <v>12</v>
      </c>
      <c r="K29" s="214">
        <v>8</v>
      </c>
      <c r="L29" s="214"/>
      <c r="M29" s="214">
        <v>4</v>
      </c>
      <c r="N29" s="227">
        <f t="shared" si="13"/>
        <v>78</v>
      </c>
      <c r="O29" s="214">
        <v>12</v>
      </c>
      <c r="P29" s="214"/>
      <c r="Q29" s="214"/>
      <c r="R29" s="214"/>
      <c r="S29" s="228"/>
      <c r="T29" s="229"/>
      <c r="U29" s="214"/>
      <c r="V29" s="214"/>
      <c r="W29" s="13">
        <f t="shared" si="14"/>
        <v>0.13333333333333333</v>
      </c>
      <c r="X29" s="13" t="str">
        <f t="shared" si="15"/>
        <v/>
      </c>
      <c r="Y29" s="417">
        <f t="shared" si="7"/>
        <v>0.27272727272727271</v>
      </c>
      <c r="Z29" s="418">
        <f t="shared" si="8"/>
        <v>11</v>
      </c>
      <c r="AA29" s="13"/>
      <c r="AB29" s="202">
        <v>3</v>
      </c>
      <c r="AC29" s="130"/>
      <c r="AD29" s="130"/>
      <c r="AE29" s="130"/>
      <c r="AF29" s="130"/>
      <c r="AG29" s="130"/>
      <c r="AH29" s="14"/>
      <c r="AI29" s="203"/>
    </row>
    <row r="30" spans="1:35" ht="15.6" x14ac:dyDescent="0.3">
      <c r="A30" s="208" t="s">
        <v>65</v>
      </c>
      <c r="B30" s="12" t="s">
        <v>66</v>
      </c>
      <c r="C30" s="14">
        <v>2</v>
      </c>
      <c r="D30" s="14">
        <v>1</v>
      </c>
      <c r="E30" s="224"/>
      <c r="F30" s="211"/>
      <c r="G30" s="353">
        <v>8</v>
      </c>
      <c r="H30" s="226">
        <f t="shared" si="11"/>
        <v>240</v>
      </c>
      <c r="I30" s="184">
        <v>120</v>
      </c>
      <c r="J30" s="184">
        <f t="shared" si="12"/>
        <v>30</v>
      </c>
      <c r="K30" s="356">
        <v>16</v>
      </c>
      <c r="L30" s="356"/>
      <c r="M30" s="356">
        <v>14</v>
      </c>
      <c r="N30" s="177">
        <f t="shared" si="13"/>
        <v>210</v>
      </c>
      <c r="O30" s="226">
        <v>16</v>
      </c>
      <c r="P30" s="214">
        <v>14</v>
      </c>
      <c r="Q30" s="214"/>
      <c r="R30" s="214"/>
      <c r="S30" s="230"/>
      <c r="T30" s="231"/>
      <c r="U30" s="214"/>
      <c r="V30" s="214"/>
      <c r="W30" s="13">
        <f t="shared" si="14"/>
        <v>0.125</v>
      </c>
      <c r="X30" s="13" t="str">
        <f t="shared" si="15"/>
        <v/>
      </c>
      <c r="Y30" s="417">
        <f t="shared" si="7"/>
        <v>0.25</v>
      </c>
      <c r="Z30" s="418">
        <f t="shared" si="8"/>
        <v>30</v>
      </c>
      <c r="AA30" s="13"/>
      <c r="AB30" s="202">
        <v>4</v>
      </c>
      <c r="AC30" s="130">
        <v>4</v>
      </c>
      <c r="AD30" s="130"/>
      <c r="AE30" s="130"/>
      <c r="AF30" s="130"/>
      <c r="AG30" s="130"/>
      <c r="AH30" s="14"/>
      <c r="AI30" s="203"/>
    </row>
    <row r="31" spans="1:35" ht="15.6" x14ac:dyDescent="0.3">
      <c r="A31" s="208" t="s">
        <v>67</v>
      </c>
      <c r="B31" s="12" t="s">
        <v>68</v>
      </c>
      <c r="C31" s="209">
        <v>3</v>
      </c>
      <c r="D31" s="209">
        <v>1.2</v>
      </c>
      <c r="E31" s="209"/>
      <c r="F31" s="211"/>
      <c r="G31" s="352">
        <v>8</v>
      </c>
      <c r="H31" s="226">
        <f>G31*30</f>
        <v>240</v>
      </c>
      <c r="I31" s="184">
        <v>120</v>
      </c>
      <c r="J31" s="184">
        <f t="shared" si="12"/>
        <v>30</v>
      </c>
      <c r="K31" s="356">
        <v>16</v>
      </c>
      <c r="L31" s="356"/>
      <c r="M31" s="356">
        <v>14</v>
      </c>
      <c r="N31" s="232">
        <f>H31-J31</f>
        <v>210</v>
      </c>
      <c r="O31" s="216">
        <v>10</v>
      </c>
      <c r="P31" s="233">
        <v>10</v>
      </c>
      <c r="Q31" s="214">
        <v>10</v>
      </c>
      <c r="R31" s="214"/>
      <c r="S31" s="226"/>
      <c r="T31" s="214"/>
      <c r="U31" s="214"/>
      <c r="V31" s="214"/>
      <c r="W31" s="13">
        <f t="shared" si="14"/>
        <v>0.125</v>
      </c>
      <c r="X31" s="13" t="str">
        <f t="shared" si="15"/>
        <v/>
      </c>
      <c r="Y31" s="417">
        <f t="shared" si="7"/>
        <v>0.25</v>
      </c>
      <c r="Z31" s="418">
        <f t="shared" si="8"/>
        <v>30</v>
      </c>
      <c r="AA31" s="13"/>
      <c r="AB31" s="202">
        <v>3</v>
      </c>
      <c r="AC31" s="130">
        <v>3</v>
      </c>
      <c r="AD31" s="354">
        <v>2</v>
      </c>
      <c r="AE31" s="130"/>
      <c r="AF31" s="130"/>
      <c r="AG31" s="130"/>
      <c r="AH31" s="14"/>
      <c r="AI31" s="203"/>
    </row>
    <row r="32" spans="1:35" ht="15" customHeight="1" x14ac:dyDescent="0.3">
      <c r="A32" s="208" t="s">
        <v>69</v>
      </c>
      <c r="B32" s="12" t="s">
        <v>74</v>
      </c>
      <c r="C32" s="14"/>
      <c r="D32" s="355">
        <v>2</v>
      </c>
      <c r="E32" s="14"/>
      <c r="F32" s="211"/>
      <c r="G32" s="225">
        <v>3</v>
      </c>
      <c r="H32" s="226">
        <f>G32*30</f>
        <v>90</v>
      </c>
      <c r="I32" s="184">
        <v>44</v>
      </c>
      <c r="J32" s="184">
        <f>SUM(K32:M32)</f>
        <v>12</v>
      </c>
      <c r="K32" s="214">
        <v>8</v>
      </c>
      <c r="L32" s="214"/>
      <c r="M32" s="214">
        <v>4</v>
      </c>
      <c r="N32" s="232">
        <f>H32-J32</f>
        <v>78</v>
      </c>
      <c r="O32" s="234"/>
      <c r="P32" s="214">
        <v>12</v>
      </c>
      <c r="Q32" s="214"/>
      <c r="R32" s="214"/>
      <c r="S32" s="226"/>
      <c r="T32" s="214"/>
      <c r="U32" s="214"/>
      <c r="V32" s="214"/>
      <c r="W32" s="13">
        <f>J32/H32</f>
        <v>0.13333333333333333</v>
      </c>
      <c r="X32" s="13" t="str">
        <f t="shared" si="15"/>
        <v/>
      </c>
      <c r="Y32" s="417">
        <f t="shared" si="7"/>
        <v>0.27272727272727271</v>
      </c>
      <c r="Z32" s="418">
        <f t="shared" si="8"/>
        <v>11</v>
      </c>
      <c r="AA32" s="13"/>
      <c r="AB32" s="202"/>
      <c r="AC32" s="130">
        <v>3</v>
      </c>
      <c r="AD32" s="130"/>
      <c r="AE32" s="130"/>
      <c r="AF32" s="130"/>
      <c r="AG32" s="130"/>
      <c r="AH32" s="14"/>
      <c r="AI32" s="203"/>
    </row>
    <row r="33" spans="1:35" ht="15" customHeight="1" x14ac:dyDescent="0.3">
      <c r="A33" s="208" t="s">
        <v>71</v>
      </c>
      <c r="B33" s="12" t="s">
        <v>72</v>
      </c>
      <c r="C33" s="355">
        <v>2</v>
      </c>
      <c r="D33" s="14"/>
      <c r="E33" s="14"/>
      <c r="F33" s="211"/>
      <c r="G33" s="225">
        <v>3</v>
      </c>
      <c r="H33" s="226">
        <f>G33*30</f>
        <v>90</v>
      </c>
      <c r="I33" s="184">
        <v>44</v>
      </c>
      <c r="J33" s="184">
        <f>SUM(K33:M33)</f>
        <v>12</v>
      </c>
      <c r="K33" s="214">
        <v>6</v>
      </c>
      <c r="L33" s="214"/>
      <c r="M33" s="214">
        <v>6</v>
      </c>
      <c r="N33" s="232">
        <f>H33-J33</f>
        <v>78</v>
      </c>
      <c r="O33" s="234"/>
      <c r="P33" s="214">
        <v>12</v>
      </c>
      <c r="Q33" s="214"/>
      <c r="R33" s="214"/>
      <c r="S33" s="226"/>
      <c r="T33" s="214"/>
      <c r="U33" s="214"/>
      <c r="V33" s="214"/>
      <c r="W33" s="13">
        <f>J33/H33</f>
        <v>0.13333333333333333</v>
      </c>
      <c r="X33" s="13" t="str">
        <f t="shared" si="15"/>
        <v/>
      </c>
      <c r="Y33" s="417">
        <f t="shared" si="7"/>
        <v>0.27272727272727271</v>
      </c>
      <c r="Z33" s="418">
        <f t="shared" si="8"/>
        <v>11</v>
      </c>
      <c r="AA33" s="13"/>
      <c r="AB33" s="202"/>
      <c r="AC33" s="130">
        <v>3</v>
      </c>
      <c r="AD33" s="130"/>
      <c r="AE33" s="130"/>
      <c r="AF33" s="130"/>
      <c r="AG33" s="130"/>
      <c r="AH33" s="14"/>
      <c r="AI33" s="203"/>
    </row>
    <row r="34" spans="1:35" ht="15" customHeight="1" x14ac:dyDescent="0.3">
      <c r="A34" s="208" t="s">
        <v>73</v>
      </c>
      <c r="B34" s="12" t="s">
        <v>70</v>
      </c>
      <c r="C34" s="355">
        <v>3</v>
      </c>
      <c r="D34" s="14"/>
      <c r="E34" s="14"/>
      <c r="F34" s="211"/>
      <c r="G34" s="353">
        <v>4</v>
      </c>
      <c r="H34" s="226">
        <f t="shared" si="11"/>
        <v>120</v>
      </c>
      <c r="I34" s="184">
        <v>46</v>
      </c>
      <c r="J34" s="184">
        <f t="shared" si="12"/>
        <v>12</v>
      </c>
      <c r="K34" s="214">
        <v>8</v>
      </c>
      <c r="L34" s="214"/>
      <c r="M34" s="214">
        <v>4</v>
      </c>
      <c r="N34" s="232">
        <f t="shared" si="13"/>
        <v>108</v>
      </c>
      <c r="O34" s="226"/>
      <c r="P34" s="214"/>
      <c r="Q34" s="235">
        <v>12</v>
      </c>
      <c r="R34" s="235"/>
      <c r="S34" s="226"/>
      <c r="T34" s="214"/>
      <c r="U34" s="214"/>
      <c r="V34" s="214"/>
      <c r="W34" s="13">
        <f t="shared" si="14"/>
        <v>0.1</v>
      </c>
      <c r="X34" s="13" t="str">
        <f t="shared" si="15"/>
        <v/>
      </c>
      <c r="Y34" s="417">
        <f t="shared" si="7"/>
        <v>0.2608695652173913</v>
      </c>
      <c r="Z34" s="418">
        <f t="shared" si="8"/>
        <v>11.5</v>
      </c>
      <c r="AA34" s="13"/>
      <c r="AB34" s="202"/>
      <c r="AC34" s="130"/>
      <c r="AD34" s="354">
        <v>4</v>
      </c>
      <c r="AE34" s="130"/>
      <c r="AF34" s="130"/>
      <c r="AG34" s="130"/>
      <c r="AH34" s="14"/>
      <c r="AI34" s="203"/>
    </row>
    <row r="35" spans="1:35" ht="15.6" x14ac:dyDescent="0.3">
      <c r="A35" s="208" t="s">
        <v>75</v>
      </c>
      <c r="B35" s="15" t="s">
        <v>78</v>
      </c>
      <c r="C35" s="355">
        <v>3</v>
      </c>
      <c r="D35" s="14"/>
      <c r="E35" s="14"/>
      <c r="F35" s="211"/>
      <c r="G35" s="353">
        <v>4</v>
      </c>
      <c r="H35" s="226">
        <f>G35*30</f>
        <v>120</v>
      </c>
      <c r="I35" s="184">
        <v>46</v>
      </c>
      <c r="J35" s="184">
        <f>SUM(K35:M35)</f>
        <v>12</v>
      </c>
      <c r="K35" s="214">
        <v>8</v>
      </c>
      <c r="L35" s="214"/>
      <c r="M35" s="214">
        <v>4</v>
      </c>
      <c r="N35" s="232">
        <f>H35-J35</f>
        <v>108</v>
      </c>
      <c r="O35" s="236"/>
      <c r="P35" s="235"/>
      <c r="Q35" s="214">
        <v>12</v>
      </c>
      <c r="R35" s="214"/>
      <c r="S35" s="235"/>
      <c r="T35" s="235"/>
      <c r="U35" s="214"/>
      <c r="V35" s="214"/>
      <c r="W35" s="13">
        <f>J35/H35</f>
        <v>0.1</v>
      </c>
      <c r="X35" s="13" t="str">
        <f t="shared" si="15"/>
        <v/>
      </c>
      <c r="Y35" s="417">
        <f t="shared" si="7"/>
        <v>0.2608695652173913</v>
      </c>
      <c r="Z35" s="418">
        <f t="shared" si="8"/>
        <v>11.5</v>
      </c>
      <c r="AA35" s="13"/>
      <c r="AB35" s="237"/>
      <c r="AC35" s="238"/>
      <c r="AD35" s="357">
        <v>4</v>
      </c>
      <c r="AE35" s="357"/>
      <c r="AF35" s="238"/>
      <c r="AG35" s="238"/>
      <c r="AH35" s="239"/>
      <c r="AI35" s="240"/>
    </row>
    <row r="36" spans="1:35" ht="15.6" x14ac:dyDescent="0.3">
      <c r="A36" s="208" t="s">
        <v>77</v>
      </c>
      <c r="B36" s="12" t="s">
        <v>76</v>
      </c>
      <c r="C36" s="14">
        <v>4</v>
      </c>
      <c r="D36" s="14"/>
      <c r="E36" s="14"/>
      <c r="F36" s="211"/>
      <c r="G36" s="225">
        <v>3</v>
      </c>
      <c r="H36" s="226">
        <f t="shared" si="11"/>
        <v>90</v>
      </c>
      <c r="I36" s="184">
        <v>30</v>
      </c>
      <c r="J36" s="184">
        <f t="shared" si="12"/>
        <v>8</v>
      </c>
      <c r="K36" s="214">
        <v>4</v>
      </c>
      <c r="L36" s="214"/>
      <c r="M36" s="214">
        <v>4</v>
      </c>
      <c r="N36" s="232">
        <f t="shared" si="13"/>
        <v>82</v>
      </c>
      <c r="O36" s="234"/>
      <c r="P36" s="214"/>
      <c r="Q36" s="214"/>
      <c r="R36" s="214">
        <v>8</v>
      </c>
      <c r="S36" s="226"/>
      <c r="T36" s="214"/>
      <c r="U36" s="214"/>
      <c r="V36" s="214"/>
      <c r="W36" s="13">
        <f t="shared" si="14"/>
        <v>8.8888888888888892E-2</v>
      </c>
      <c r="X36" s="13" t="str">
        <f t="shared" si="15"/>
        <v/>
      </c>
      <c r="Y36" s="417">
        <f t="shared" si="7"/>
        <v>0.26666666666666666</v>
      </c>
      <c r="Z36" s="418">
        <f t="shared" si="8"/>
        <v>7.5</v>
      </c>
      <c r="AA36" s="13"/>
      <c r="AB36" s="202"/>
      <c r="AC36" s="130"/>
      <c r="AD36" s="130"/>
      <c r="AE36" s="130">
        <v>3</v>
      </c>
      <c r="AF36" s="130"/>
      <c r="AG36" s="130"/>
      <c r="AH36" s="14"/>
      <c r="AI36" s="203"/>
    </row>
    <row r="37" spans="1:35" ht="15.6" x14ac:dyDescent="0.3">
      <c r="A37" s="208" t="s">
        <v>79</v>
      </c>
      <c r="B37" s="12" t="s">
        <v>199</v>
      </c>
      <c r="C37" s="14">
        <v>4</v>
      </c>
      <c r="D37" s="14"/>
      <c r="E37" s="14"/>
      <c r="F37" s="211"/>
      <c r="G37" s="225">
        <v>3</v>
      </c>
      <c r="H37" s="226">
        <f t="shared" si="11"/>
        <v>90</v>
      </c>
      <c r="I37" s="184">
        <v>30</v>
      </c>
      <c r="J37" s="184">
        <f t="shared" si="12"/>
        <v>8</v>
      </c>
      <c r="K37" s="214">
        <v>4</v>
      </c>
      <c r="L37" s="214"/>
      <c r="M37" s="214">
        <v>4</v>
      </c>
      <c r="N37" s="232">
        <f t="shared" si="13"/>
        <v>82</v>
      </c>
      <c r="O37" s="234"/>
      <c r="P37" s="214"/>
      <c r="Q37" s="214"/>
      <c r="R37" s="214">
        <v>8</v>
      </c>
      <c r="S37" s="226"/>
      <c r="T37" s="214"/>
      <c r="U37" s="214"/>
      <c r="V37" s="214"/>
      <c r="W37" s="13">
        <f t="shared" si="14"/>
        <v>8.8888888888888892E-2</v>
      </c>
      <c r="X37" s="13" t="str">
        <f t="shared" si="15"/>
        <v/>
      </c>
      <c r="Y37" s="417">
        <f t="shared" si="7"/>
        <v>0.26666666666666666</v>
      </c>
      <c r="Z37" s="418">
        <f t="shared" si="8"/>
        <v>7.5</v>
      </c>
      <c r="AA37" s="13"/>
      <c r="AB37" s="202"/>
      <c r="AC37" s="130"/>
      <c r="AD37" s="130"/>
      <c r="AE37" s="130">
        <v>3</v>
      </c>
      <c r="AF37" s="130"/>
      <c r="AG37" s="130"/>
      <c r="AH37" s="14"/>
      <c r="AI37" s="203"/>
    </row>
    <row r="38" spans="1:35" ht="15.6" x14ac:dyDescent="0.3">
      <c r="A38" s="208" t="s">
        <v>81</v>
      </c>
      <c r="B38" s="15" t="s">
        <v>84</v>
      </c>
      <c r="C38" s="14">
        <v>5</v>
      </c>
      <c r="D38" s="14"/>
      <c r="E38" s="14"/>
      <c r="F38" s="211"/>
      <c r="G38" s="241">
        <v>5</v>
      </c>
      <c r="H38" s="226">
        <f t="shared" si="11"/>
        <v>150</v>
      </c>
      <c r="I38" s="184">
        <v>60</v>
      </c>
      <c r="J38" s="184">
        <f t="shared" si="12"/>
        <v>16</v>
      </c>
      <c r="K38" s="214">
        <v>8</v>
      </c>
      <c r="L38" s="214"/>
      <c r="M38" s="214">
        <v>8</v>
      </c>
      <c r="N38" s="232">
        <f t="shared" si="13"/>
        <v>134</v>
      </c>
      <c r="O38" s="236"/>
      <c r="P38" s="214"/>
      <c r="Q38" s="214"/>
      <c r="R38" s="214"/>
      <c r="S38" s="214">
        <v>16</v>
      </c>
      <c r="T38" s="214"/>
      <c r="U38" s="214"/>
      <c r="V38" s="214"/>
      <c r="W38" s="13">
        <f t="shared" si="14"/>
        <v>0.10666666666666667</v>
      </c>
      <c r="X38" s="13" t="str">
        <f t="shared" si="15"/>
        <v/>
      </c>
      <c r="Y38" s="417">
        <f t="shared" si="7"/>
        <v>0.26666666666666666</v>
      </c>
      <c r="Z38" s="418">
        <f t="shared" si="8"/>
        <v>15</v>
      </c>
      <c r="AA38" s="13"/>
      <c r="AB38" s="202"/>
      <c r="AC38" s="130"/>
      <c r="AD38" s="130"/>
      <c r="AE38" s="130"/>
      <c r="AF38" s="130">
        <v>5</v>
      </c>
      <c r="AG38" s="130"/>
      <c r="AH38" s="14"/>
      <c r="AI38" s="203"/>
    </row>
    <row r="39" spans="1:35" ht="15.6" x14ac:dyDescent="0.3">
      <c r="A39" s="208" t="s">
        <v>83</v>
      </c>
      <c r="B39" s="12" t="s">
        <v>80</v>
      </c>
      <c r="C39" s="14">
        <v>6</v>
      </c>
      <c r="D39" s="14">
        <v>5</v>
      </c>
      <c r="E39" s="14"/>
      <c r="F39" s="211"/>
      <c r="G39" s="353">
        <v>8</v>
      </c>
      <c r="H39" s="226">
        <f>G39*30</f>
        <v>240</v>
      </c>
      <c r="I39" s="184">
        <v>120</v>
      </c>
      <c r="J39" s="184">
        <f t="shared" si="12"/>
        <v>30</v>
      </c>
      <c r="K39" s="356">
        <v>16</v>
      </c>
      <c r="L39" s="356"/>
      <c r="M39" s="356">
        <v>14</v>
      </c>
      <c r="N39" s="232">
        <f>H39-J39</f>
        <v>210</v>
      </c>
      <c r="O39" s="234"/>
      <c r="P39" s="214"/>
      <c r="Q39" s="214"/>
      <c r="R39" s="214"/>
      <c r="S39" s="231">
        <v>16</v>
      </c>
      <c r="T39" s="226">
        <v>14</v>
      </c>
      <c r="U39" s="214"/>
      <c r="V39" s="214"/>
      <c r="W39" s="13">
        <f>J39/H39</f>
        <v>0.125</v>
      </c>
      <c r="X39" s="13" t="str">
        <f t="shared" si="15"/>
        <v/>
      </c>
      <c r="Y39" s="417">
        <f t="shared" si="7"/>
        <v>0.25</v>
      </c>
      <c r="Z39" s="418">
        <f t="shared" si="8"/>
        <v>30</v>
      </c>
      <c r="AA39" s="13"/>
      <c r="AB39" s="202"/>
      <c r="AC39" s="130"/>
      <c r="AD39" s="130"/>
      <c r="AE39" s="130"/>
      <c r="AF39" s="130">
        <v>3</v>
      </c>
      <c r="AG39" s="354">
        <v>5</v>
      </c>
      <c r="AH39" s="14"/>
      <c r="AI39" s="203"/>
    </row>
    <row r="40" spans="1:35" ht="15.6" x14ac:dyDescent="0.3">
      <c r="A40" s="208" t="s">
        <v>85</v>
      </c>
      <c r="B40" s="144" t="s">
        <v>200</v>
      </c>
      <c r="C40" s="14"/>
      <c r="D40" s="14">
        <v>6</v>
      </c>
      <c r="E40" s="14"/>
      <c r="F40" s="211"/>
      <c r="G40" s="358">
        <v>6</v>
      </c>
      <c r="H40" s="226">
        <f t="shared" si="11"/>
        <v>180</v>
      </c>
      <c r="I40" s="184">
        <v>74</v>
      </c>
      <c r="J40" s="184">
        <f t="shared" si="12"/>
        <v>20</v>
      </c>
      <c r="K40" s="214">
        <v>8</v>
      </c>
      <c r="L40" s="214"/>
      <c r="M40" s="356">
        <v>12</v>
      </c>
      <c r="N40" s="232">
        <f t="shared" si="13"/>
        <v>160</v>
      </c>
      <c r="O40" s="236"/>
      <c r="P40" s="214"/>
      <c r="Q40" s="214"/>
      <c r="R40" s="214"/>
      <c r="S40" s="214"/>
      <c r="T40" s="214">
        <v>20</v>
      </c>
      <c r="U40" s="214"/>
      <c r="V40" s="214"/>
      <c r="W40" s="13">
        <f t="shared" si="14"/>
        <v>0.1111111111111111</v>
      </c>
      <c r="X40" s="13" t="str">
        <f t="shared" si="15"/>
        <v/>
      </c>
      <c r="Y40" s="417">
        <f t="shared" si="7"/>
        <v>0.27027027027027029</v>
      </c>
      <c r="Z40" s="418">
        <f t="shared" si="8"/>
        <v>18.5</v>
      </c>
      <c r="AA40" s="13"/>
      <c r="AB40" s="202"/>
      <c r="AC40" s="130"/>
      <c r="AD40" s="130"/>
      <c r="AE40" s="130"/>
      <c r="AF40" s="130"/>
      <c r="AG40" s="354">
        <v>6</v>
      </c>
      <c r="AH40" s="14"/>
      <c r="AI40" s="203"/>
    </row>
    <row r="41" spans="1:35" ht="15.6" x14ac:dyDescent="0.3">
      <c r="A41" s="208" t="s">
        <v>87</v>
      </c>
      <c r="B41" s="15" t="s">
        <v>86</v>
      </c>
      <c r="C41" s="14">
        <v>7</v>
      </c>
      <c r="D41" s="14"/>
      <c r="E41" s="14"/>
      <c r="F41" s="211"/>
      <c r="G41" s="242">
        <v>4</v>
      </c>
      <c r="H41" s="226">
        <f t="shared" si="11"/>
        <v>120</v>
      </c>
      <c r="I41" s="184">
        <v>46</v>
      </c>
      <c r="J41" s="184">
        <f t="shared" si="12"/>
        <v>12</v>
      </c>
      <c r="K41" s="214">
        <v>8</v>
      </c>
      <c r="L41" s="214"/>
      <c r="M41" s="214">
        <v>4</v>
      </c>
      <c r="N41" s="232">
        <f t="shared" si="13"/>
        <v>108</v>
      </c>
      <c r="O41" s="236"/>
      <c r="P41" s="214"/>
      <c r="Q41" s="214"/>
      <c r="R41" s="214"/>
      <c r="S41" s="214"/>
      <c r="T41" s="214"/>
      <c r="U41" s="214">
        <v>12</v>
      </c>
      <c r="V41" s="214"/>
      <c r="W41" s="13">
        <f t="shared" si="14"/>
        <v>0.1</v>
      </c>
      <c r="X41" s="13" t="str">
        <f t="shared" si="15"/>
        <v/>
      </c>
      <c r="Y41" s="417">
        <f t="shared" si="7"/>
        <v>0.2608695652173913</v>
      </c>
      <c r="Z41" s="418">
        <f t="shared" si="8"/>
        <v>11.5</v>
      </c>
      <c r="AA41" s="13"/>
      <c r="AB41" s="202"/>
      <c r="AC41" s="130"/>
      <c r="AD41" s="130"/>
      <c r="AE41" s="130"/>
      <c r="AF41" s="130"/>
      <c r="AG41" s="130"/>
      <c r="AH41" s="14">
        <v>4</v>
      </c>
      <c r="AI41" s="203"/>
    </row>
    <row r="42" spans="1:35" ht="27.6" x14ac:dyDescent="0.3">
      <c r="A42" s="208" t="s">
        <v>88</v>
      </c>
      <c r="B42" s="15" t="s">
        <v>193</v>
      </c>
      <c r="C42" s="14"/>
      <c r="D42" s="14">
        <v>7</v>
      </c>
      <c r="E42" s="14"/>
      <c r="F42" s="211"/>
      <c r="G42" s="242">
        <v>4</v>
      </c>
      <c r="H42" s="226">
        <f t="shared" si="11"/>
        <v>120</v>
      </c>
      <c r="I42" s="184">
        <v>46</v>
      </c>
      <c r="J42" s="184">
        <f t="shared" si="12"/>
        <v>12</v>
      </c>
      <c r="K42" s="214">
        <v>4</v>
      </c>
      <c r="L42" s="214"/>
      <c r="M42" s="214">
        <v>8</v>
      </c>
      <c r="N42" s="232">
        <f t="shared" si="13"/>
        <v>108</v>
      </c>
      <c r="O42" s="236"/>
      <c r="P42" s="214"/>
      <c r="Q42" s="214"/>
      <c r="R42" s="214"/>
      <c r="S42" s="214"/>
      <c r="T42" s="214"/>
      <c r="U42" s="214">
        <v>12</v>
      </c>
      <c r="V42" s="214"/>
      <c r="W42" s="13">
        <f t="shared" si="14"/>
        <v>0.1</v>
      </c>
      <c r="X42" s="13" t="str">
        <f t="shared" si="15"/>
        <v/>
      </c>
      <c r="Y42" s="417">
        <f t="shared" si="7"/>
        <v>0.2608695652173913</v>
      </c>
      <c r="Z42" s="418">
        <f t="shared" si="8"/>
        <v>11.5</v>
      </c>
      <c r="AA42" s="13"/>
      <c r="AB42" s="202"/>
      <c r="AC42" s="130"/>
      <c r="AD42" s="130"/>
      <c r="AE42" s="130"/>
      <c r="AF42" s="130"/>
      <c r="AG42" s="130"/>
      <c r="AH42" s="14">
        <v>4</v>
      </c>
      <c r="AI42" s="203"/>
    </row>
    <row r="43" spans="1:35" ht="15.6" x14ac:dyDescent="0.3">
      <c r="A43" s="208" t="s">
        <v>90</v>
      </c>
      <c r="B43" s="15" t="s">
        <v>89</v>
      </c>
      <c r="C43" s="14">
        <v>7</v>
      </c>
      <c r="D43" s="14"/>
      <c r="E43" s="14"/>
      <c r="F43" s="211"/>
      <c r="G43" s="241">
        <v>4</v>
      </c>
      <c r="H43" s="226">
        <f t="shared" si="11"/>
        <v>120</v>
      </c>
      <c r="I43" s="184">
        <v>46</v>
      </c>
      <c r="J43" s="184">
        <f t="shared" si="12"/>
        <v>12</v>
      </c>
      <c r="K43" s="214">
        <v>8</v>
      </c>
      <c r="L43" s="214"/>
      <c r="M43" s="214">
        <v>4</v>
      </c>
      <c r="N43" s="232">
        <f t="shared" si="13"/>
        <v>108</v>
      </c>
      <c r="O43" s="236"/>
      <c r="P43" s="235"/>
      <c r="Q43" s="214"/>
      <c r="R43" s="214"/>
      <c r="S43" s="235"/>
      <c r="T43" s="235"/>
      <c r="U43" s="214">
        <v>12</v>
      </c>
      <c r="V43" s="214"/>
      <c r="W43" s="13">
        <f t="shared" si="14"/>
        <v>0.1</v>
      </c>
      <c r="X43" s="13" t="str">
        <f t="shared" si="15"/>
        <v/>
      </c>
      <c r="Y43" s="417">
        <f t="shared" si="7"/>
        <v>0.2608695652173913</v>
      </c>
      <c r="Z43" s="418">
        <f t="shared" si="8"/>
        <v>11.5</v>
      </c>
      <c r="AA43" s="13"/>
      <c r="AB43" s="202"/>
      <c r="AC43" s="130"/>
      <c r="AD43" s="130"/>
      <c r="AE43" s="130"/>
      <c r="AF43" s="130"/>
      <c r="AG43" s="130"/>
      <c r="AH43" s="14">
        <v>4</v>
      </c>
      <c r="AI43" s="203"/>
    </row>
    <row r="44" spans="1:35" ht="15.6" x14ac:dyDescent="0.3">
      <c r="A44" s="208" t="s">
        <v>92</v>
      </c>
      <c r="B44" s="15" t="s">
        <v>82</v>
      </c>
      <c r="C44" s="14"/>
      <c r="D44" s="14">
        <v>7</v>
      </c>
      <c r="E44" s="14"/>
      <c r="F44" s="211"/>
      <c r="G44" s="360">
        <v>6</v>
      </c>
      <c r="H44" s="226">
        <f t="shared" si="11"/>
        <v>180</v>
      </c>
      <c r="I44" s="184">
        <v>74</v>
      </c>
      <c r="J44" s="184">
        <f t="shared" si="12"/>
        <v>20</v>
      </c>
      <c r="K44" s="214">
        <v>8</v>
      </c>
      <c r="L44" s="214"/>
      <c r="M44" s="356">
        <v>12</v>
      </c>
      <c r="N44" s="232">
        <f t="shared" si="13"/>
        <v>160</v>
      </c>
      <c r="O44" s="236"/>
      <c r="P44" s="235"/>
      <c r="Q44" s="214"/>
      <c r="R44" s="214"/>
      <c r="S44" s="235"/>
      <c r="T44" s="235"/>
      <c r="U44" s="235">
        <v>10</v>
      </c>
      <c r="V44" s="214">
        <v>10</v>
      </c>
      <c r="W44" s="13">
        <f t="shared" si="14"/>
        <v>0.1111111111111111</v>
      </c>
      <c r="X44" s="13" t="str">
        <f t="shared" si="15"/>
        <v/>
      </c>
      <c r="Y44" s="417">
        <f t="shared" si="7"/>
        <v>0.27027027027027029</v>
      </c>
      <c r="Z44" s="418">
        <f t="shared" si="8"/>
        <v>18.5</v>
      </c>
      <c r="AA44" s="13"/>
      <c r="AB44" s="202"/>
      <c r="AC44" s="130"/>
      <c r="AD44" s="130"/>
      <c r="AE44" s="130"/>
      <c r="AF44" s="130"/>
      <c r="AG44" s="130"/>
      <c r="AH44" s="355">
        <v>3</v>
      </c>
      <c r="AI44" s="359">
        <v>3</v>
      </c>
    </row>
    <row r="45" spans="1:35" ht="15.6" x14ac:dyDescent="0.3">
      <c r="A45" s="208" t="s">
        <v>94</v>
      </c>
      <c r="B45" s="15" t="s">
        <v>93</v>
      </c>
      <c r="C45" s="14">
        <v>8</v>
      </c>
      <c r="D45" s="14"/>
      <c r="E45" s="14"/>
      <c r="F45" s="211"/>
      <c r="G45" s="243">
        <v>5</v>
      </c>
      <c r="H45" s="226">
        <f t="shared" si="11"/>
        <v>150</v>
      </c>
      <c r="I45" s="184">
        <v>52</v>
      </c>
      <c r="J45" s="184">
        <f t="shared" si="12"/>
        <v>14</v>
      </c>
      <c r="K45" s="214">
        <v>8</v>
      </c>
      <c r="L45" s="214"/>
      <c r="M45" s="214">
        <v>6</v>
      </c>
      <c r="N45" s="232">
        <f t="shared" si="13"/>
        <v>136</v>
      </c>
      <c r="O45" s="236"/>
      <c r="P45" s="235"/>
      <c r="Q45" s="214"/>
      <c r="R45" s="214"/>
      <c r="S45" s="235"/>
      <c r="T45" s="244"/>
      <c r="U45" s="214"/>
      <c r="V45" s="214">
        <v>14</v>
      </c>
      <c r="W45" s="13">
        <f>J45/H45</f>
        <v>9.3333333333333338E-2</v>
      </c>
      <c r="X45" s="13" t="str">
        <f t="shared" si="15"/>
        <v/>
      </c>
      <c r="Y45" s="417">
        <f t="shared" si="7"/>
        <v>0.26923076923076922</v>
      </c>
      <c r="Z45" s="418">
        <f t="shared" si="8"/>
        <v>13</v>
      </c>
      <c r="AA45" s="13"/>
      <c r="AB45" s="202"/>
      <c r="AC45" s="130"/>
      <c r="AD45" s="130"/>
      <c r="AE45" s="130"/>
      <c r="AF45" s="130"/>
      <c r="AG45" s="130"/>
      <c r="AH45" s="14"/>
      <c r="AI45" s="203">
        <v>5</v>
      </c>
    </row>
    <row r="46" spans="1:35" ht="15.6" x14ac:dyDescent="0.3">
      <c r="A46" s="208" t="s">
        <v>198</v>
      </c>
      <c r="B46" s="49" t="s">
        <v>95</v>
      </c>
      <c r="C46" s="245">
        <v>8</v>
      </c>
      <c r="D46" s="245"/>
      <c r="E46" s="245"/>
      <c r="F46" s="211"/>
      <c r="G46" s="246">
        <v>4</v>
      </c>
      <c r="H46" s="226">
        <f t="shared" si="11"/>
        <v>120</v>
      </c>
      <c r="I46" s="184">
        <v>50</v>
      </c>
      <c r="J46" s="184">
        <f t="shared" si="12"/>
        <v>14</v>
      </c>
      <c r="K46" s="214">
        <v>8</v>
      </c>
      <c r="L46" s="214"/>
      <c r="M46" s="214">
        <v>6</v>
      </c>
      <c r="N46" s="232">
        <f t="shared" si="13"/>
        <v>106</v>
      </c>
      <c r="O46" s="236"/>
      <c r="P46" s="235"/>
      <c r="Q46" s="214"/>
      <c r="R46" s="214"/>
      <c r="S46" s="235"/>
      <c r="T46" s="235"/>
      <c r="U46" s="214"/>
      <c r="V46" s="214">
        <v>14</v>
      </c>
      <c r="W46" s="13">
        <f t="shared" ref="W46" si="16">J46/H46</f>
        <v>0.11666666666666667</v>
      </c>
      <c r="X46" s="13" t="str">
        <f t="shared" si="15"/>
        <v/>
      </c>
      <c r="Y46" s="417">
        <f t="shared" si="7"/>
        <v>0.28000000000000003</v>
      </c>
      <c r="Z46" s="418">
        <f t="shared" si="8"/>
        <v>12.5</v>
      </c>
      <c r="AA46" s="13"/>
      <c r="AB46" s="202"/>
      <c r="AC46" s="130"/>
      <c r="AD46" s="130"/>
      <c r="AE46" s="130"/>
      <c r="AF46" s="130"/>
      <c r="AG46" s="130"/>
      <c r="AH46" s="14"/>
      <c r="AI46" s="203">
        <v>4</v>
      </c>
    </row>
    <row r="47" spans="1:35" ht="16.2" thickBot="1" x14ac:dyDescent="0.35">
      <c r="A47" s="208" t="s">
        <v>210</v>
      </c>
      <c r="B47" s="15" t="s">
        <v>91</v>
      </c>
      <c r="C47" s="247"/>
      <c r="D47" s="247">
        <v>8</v>
      </c>
      <c r="E47" s="247"/>
      <c r="F47" s="248"/>
      <c r="G47" s="249">
        <v>5</v>
      </c>
      <c r="H47" s="226">
        <f t="shared" si="11"/>
        <v>150</v>
      </c>
      <c r="I47" s="184">
        <v>52</v>
      </c>
      <c r="J47" s="184">
        <f t="shared" ref="J47" si="17">SUM(K47:M47)</f>
        <v>14</v>
      </c>
      <c r="K47" s="214">
        <v>8</v>
      </c>
      <c r="L47" s="214"/>
      <c r="M47" s="214">
        <v>6</v>
      </c>
      <c r="N47" s="232">
        <f t="shared" si="13"/>
        <v>136</v>
      </c>
      <c r="O47" s="250"/>
      <c r="P47" s="217"/>
      <c r="Q47" s="251"/>
      <c r="R47" s="251"/>
      <c r="S47" s="217"/>
      <c r="T47" s="217"/>
      <c r="U47" s="251"/>
      <c r="V47" s="252">
        <v>14</v>
      </c>
      <c r="W47" s="13">
        <f>J47/H47</f>
        <v>9.3333333333333338E-2</v>
      </c>
      <c r="X47" s="13" t="str">
        <f t="shared" si="15"/>
        <v/>
      </c>
      <c r="Y47" s="417">
        <f t="shared" si="7"/>
        <v>0.26923076923076922</v>
      </c>
      <c r="Z47" s="418">
        <f t="shared" si="8"/>
        <v>13</v>
      </c>
      <c r="AA47" s="13"/>
      <c r="AB47" s="253"/>
      <c r="AC47" s="254"/>
      <c r="AD47" s="254"/>
      <c r="AE47" s="254"/>
      <c r="AF47" s="254"/>
      <c r="AG47" s="254"/>
      <c r="AH47" s="209"/>
      <c r="AI47" s="255">
        <v>5</v>
      </c>
    </row>
    <row r="48" spans="1:35" ht="27.6" x14ac:dyDescent="0.3">
      <c r="A48" s="346" t="s">
        <v>244</v>
      </c>
      <c r="B48" s="347" t="s">
        <v>246</v>
      </c>
      <c r="C48" s="222"/>
      <c r="D48" s="222"/>
      <c r="E48" s="222">
        <v>3</v>
      </c>
      <c r="F48" s="258"/>
      <c r="G48" s="350">
        <v>1</v>
      </c>
      <c r="H48" s="46">
        <f t="shared" si="11"/>
        <v>30</v>
      </c>
      <c r="I48" s="47"/>
      <c r="J48" s="47"/>
      <c r="K48" s="259"/>
      <c r="L48" s="259"/>
      <c r="M48" s="260"/>
      <c r="N48" s="261">
        <f t="shared" si="13"/>
        <v>30</v>
      </c>
      <c r="O48" s="46"/>
      <c r="P48" s="259"/>
      <c r="Q48" s="259"/>
      <c r="R48" s="259"/>
      <c r="S48" s="259"/>
      <c r="T48" s="259"/>
      <c r="U48" s="259"/>
      <c r="V48" s="262"/>
      <c r="W48" s="13"/>
      <c r="X48" s="13" t="str">
        <f t="shared" si="15"/>
        <v/>
      </c>
      <c r="Y48" s="417"/>
      <c r="Z48" s="418"/>
      <c r="AA48" s="13"/>
      <c r="AB48" s="220"/>
      <c r="AC48" s="221"/>
      <c r="AD48" s="221">
        <v>1</v>
      </c>
      <c r="AE48" s="221"/>
      <c r="AF48" s="221"/>
      <c r="AG48" s="221"/>
      <c r="AH48" s="222"/>
      <c r="AI48" s="223"/>
    </row>
    <row r="49" spans="1:35" ht="28.2" thickBot="1" x14ac:dyDescent="0.35">
      <c r="A49" s="348" t="s">
        <v>245</v>
      </c>
      <c r="B49" s="349" t="s">
        <v>247</v>
      </c>
      <c r="C49" s="14"/>
      <c r="D49" s="14"/>
      <c r="E49" s="14">
        <v>6</v>
      </c>
      <c r="F49" s="211"/>
      <c r="G49" s="351">
        <v>1</v>
      </c>
      <c r="H49" s="226">
        <f t="shared" si="11"/>
        <v>30</v>
      </c>
      <c r="I49" s="184"/>
      <c r="J49" s="184"/>
      <c r="K49" s="214"/>
      <c r="L49" s="214"/>
      <c r="M49" s="265"/>
      <c r="N49" s="232">
        <f t="shared" si="13"/>
        <v>30</v>
      </c>
      <c r="O49" s="226"/>
      <c r="P49" s="214"/>
      <c r="Q49" s="214"/>
      <c r="R49" s="214"/>
      <c r="S49" s="214"/>
      <c r="T49" s="214"/>
      <c r="U49" s="214"/>
      <c r="V49" s="266"/>
      <c r="W49" s="13"/>
      <c r="X49" s="13" t="str">
        <f t="shared" si="15"/>
        <v/>
      </c>
      <c r="Y49" s="417"/>
      <c r="Z49" s="418"/>
      <c r="AA49" s="13"/>
      <c r="AB49" s="202"/>
      <c r="AC49" s="130"/>
      <c r="AD49" s="130"/>
      <c r="AE49" s="130"/>
      <c r="AF49" s="130"/>
      <c r="AG49" s="130">
        <v>1</v>
      </c>
      <c r="AH49" s="14"/>
      <c r="AI49" s="203"/>
    </row>
    <row r="50" spans="1:35" ht="15.6" x14ac:dyDescent="0.3">
      <c r="A50" s="256" t="s">
        <v>96</v>
      </c>
      <c r="B50" s="257" t="s">
        <v>97</v>
      </c>
      <c r="C50" s="222"/>
      <c r="D50" s="222">
        <v>2</v>
      </c>
      <c r="E50" s="222"/>
      <c r="F50" s="258"/>
      <c r="G50" s="45">
        <v>6</v>
      </c>
      <c r="H50" s="46">
        <f t="shared" si="11"/>
        <v>180</v>
      </c>
      <c r="I50" s="47"/>
      <c r="J50" s="47"/>
      <c r="K50" s="259"/>
      <c r="L50" s="259"/>
      <c r="M50" s="260"/>
      <c r="N50" s="261">
        <f t="shared" si="13"/>
        <v>180</v>
      </c>
      <c r="O50" s="46"/>
      <c r="P50" s="259"/>
      <c r="Q50" s="259"/>
      <c r="R50" s="259"/>
      <c r="S50" s="259"/>
      <c r="T50" s="259"/>
      <c r="U50" s="259"/>
      <c r="V50" s="262"/>
      <c r="W50" s="13"/>
      <c r="X50" s="13" t="str">
        <f t="shared" si="15"/>
        <v/>
      </c>
      <c r="Y50" s="417"/>
      <c r="Z50" s="418"/>
      <c r="AA50" s="13"/>
      <c r="AB50" s="220">
        <v>3</v>
      </c>
      <c r="AC50" s="221">
        <v>3</v>
      </c>
      <c r="AD50" s="221"/>
      <c r="AE50" s="221"/>
      <c r="AF50" s="221"/>
      <c r="AG50" s="221"/>
      <c r="AH50" s="222"/>
      <c r="AI50" s="223"/>
    </row>
    <row r="51" spans="1:35" ht="15.6" x14ac:dyDescent="0.3">
      <c r="A51" s="263" t="s">
        <v>98</v>
      </c>
      <c r="B51" s="264" t="s">
        <v>99</v>
      </c>
      <c r="C51" s="14"/>
      <c r="D51" s="14">
        <v>4</v>
      </c>
      <c r="E51" s="14"/>
      <c r="F51" s="211"/>
      <c r="G51" s="242">
        <v>6</v>
      </c>
      <c r="H51" s="226">
        <f t="shared" si="11"/>
        <v>180</v>
      </c>
      <c r="I51" s="184"/>
      <c r="J51" s="184"/>
      <c r="K51" s="214"/>
      <c r="L51" s="214"/>
      <c r="M51" s="265"/>
      <c r="N51" s="232">
        <f t="shared" si="13"/>
        <v>180</v>
      </c>
      <c r="O51" s="226"/>
      <c r="P51" s="214"/>
      <c r="Q51" s="214"/>
      <c r="R51" s="214"/>
      <c r="S51" s="214"/>
      <c r="T51" s="214"/>
      <c r="U51" s="214"/>
      <c r="V51" s="266"/>
      <c r="W51" s="13"/>
      <c r="X51" s="13" t="str">
        <f t="shared" si="15"/>
        <v/>
      </c>
      <c r="Y51" s="417"/>
      <c r="Z51" s="418"/>
      <c r="AA51" s="13"/>
      <c r="AB51" s="202"/>
      <c r="AC51" s="130"/>
      <c r="AD51" s="130">
        <v>3</v>
      </c>
      <c r="AE51" s="130">
        <v>3</v>
      </c>
      <c r="AF51" s="130"/>
      <c r="AG51" s="130"/>
      <c r="AH51" s="14"/>
      <c r="AI51" s="203"/>
    </row>
    <row r="52" spans="1:35" ht="15.6" x14ac:dyDescent="0.3">
      <c r="A52" s="267" t="s">
        <v>100</v>
      </c>
      <c r="B52" s="264" t="s">
        <v>101</v>
      </c>
      <c r="C52" s="14"/>
      <c r="D52" s="14">
        <v>6</v>
      </c>
      <c r="E52" s="14"/>
      <c r="F52" s="211"/>
      <c r="G52" s="242">
        <v>6</v>
      </c>
      <c r="H52" s="226">
        <f t="shared" si="11"/>
        <v>180</v>
      </c>
      <c r="I52" s="184"/>
      <c r="J52" s="184"/>
      <c r="K52" s="214"/>
      <c r="L52" s="214"/>
      <c r="M52" s="265"/>
      <c r="N52" s="232">
        <f t="shared" si="13"/>
        <v>180</v>
      </c>
      <c r="O52" s="226"/>
      <c r="P52" s="214"/>
      <c r="Q52" s="214"/>
      <c r="R52" s="214"/>
      <c r="S52" s="214"/>
      <c r="T52" s="214"/>
      <c r="U52" s="214"/>
      <c r="V52" s="266"/>
      <c r="Y52" s="417"/>
      <c r="Z52" s="418"/>
      <c r="AB52" s="202"/>
      <c r="AC52" s="130"/>
      <c r="AD52" s="130"/>
      <c r="AE52" s="130"/>
      <c r="AF52" s="130">
        <v>3</v>
      </c>
      <c r="AG52" s="130">
        <v>3</v>
      </c>
      <c r="AH52" s="14"/>
      <c r="AI52" s="203"/>
    </row>
    <row r="53" spans="1:35" ht="16.2" thickBot="1" x14ac:dyDescent="0.35">
      <c r="A53" s="268" t="s">
        <v>102</v>
      </c>
      <c r="B53" s="264" t="s">
        <v>103</v>
      </c>
      <c r="C53" s="14"/>
      <c r="D53" s="14">
        <v>8</v>
      </c>
      <c r="E53" s="14"/>
      <c r="F53" s="269"/>
      <c r="G53" s="242">
        <v>6</v>
      </c>
      <c r="H53" s="226">
        <f t="shared" si="11"/>
        <v>180</v>
      </c>
      <c r="I53" s="184"/>
      <c r="J53" s="184"/>
      <c r="K53" s="214"/>
      <c r="L53" s="214"/>
      <c r="M53" s="265"/>
      <c r="N53" s="232">
        <f t="shared" si="13"/>
        <v>180</v>
      </c>
      <c r="O53" s="226"/>
      <c r="P53" s="214"/>
      <c r="Q53" s="214"/>
      <c r="R53" s="214"/>
      <c r="S53" s="214"/>
      <c r="T53" s="214"/>
      <c r="U53" s="214"/>
      <c r="V53" s="266"/>
      <c r="Y53" s="417"/>
      <c r="Z53" s="418"/>
      <c r="AB53" s="202"/>
      <c r="AC53" s="130"/>
      <c r="AD53" s="130"/>
      <c r="AE53" s="130"/>
      <c r="AF53" s="130"/>
      <c r="AG53" s="130"/>
      <c r="AH53" s="14">
        <v>3</v>
      </c>
      <c r="AI53" s="203">
        <v>3</v>
      </c>
    </row>
    <row r="54" spans="1:35" ht="15.6" x14ac:dyDescent="0.3">
      <c r="A54" s="267"/>
      <c r="B54" s="278" t="s">
        <v>104</v>
      </c>
      <c r="C54" s="279">
        <v>8</v>
      </c>
      <c r="D54" s="279"/>
      <c r="E54" s="279"/>
      <c r="F54" s="211"/>
      <c r="G54" s="280">
        <v>2</v>
      </c>
      <c r="H54" s="213">
        <f>G54*30</f>
        <v>60</v>
      </c>
      <c r="I54" s="161"/>
      <c r="J54" s="161"/>
      <c r="K54" s="251"/>
      <c r="L54" s="251"/>
      <c r="M54" s="252"/>
      <c r="N54" s="215">
        <f t="shared" si="13"/>
        <v>60</v>
      </c>
      <c r="O54" s="213"/>
      <c r="P54" s="251"/>
      <c r="Q54" s="251"/>
      <c r="R54" s="251"/>
      <c r="S54" s="251"/>
      <c r="T54" s="251"/>
      <c r="U54" s="251"/>
      <c r="V54" s="281"/>
      <c r="Y54" s="417"/>
      <c r="Z54" s="418"/>
      <c r="AB54" s="220"/>
      <c r="AC54" s="221"/>
      <c r="AD54" s="221"/>
      <c r="AE54" s="221"/>
      <c r="AF54" s="221"/>
      <c r="AG54" s="221"/>
      <c r="AH54" s="222"/>
      <c r="AI54" s="223">
        <v>2</v>
      </c>
    </row>
    <row r="55" spans="1:35" ht="16.2" thickBot="1" x14ac:dyDescent="0.35">
      <c r="A55" s="268"/>
      <c r="B55" s="282" t="s">
        <v>105</v>
      </c>
      <c r="C55" s="283"/>
      <c r="D55" s="283"/>
      <c r="E55" s="283"/>
      <c r="F55" s="284">
        <v>8</v>
      </c>
      <c r="G55" s="271">
        <v>6</v>
      </c>
      <c r="H55" s="272">
        <f t="shared" si="11"/>
        <v>180</v>
      </c>
      <c r="I55" s="273"/>
      <c r="J55" s="273"/>
      <c r="K55" s="274"/>
      <c r="L55" s="274"/>
      <c r="M55" s="275"/>
      <c r="N55" s="276">
        <f t="shared" si="13"/>
        <v>180</v>
      </c>
      <c r="O55" s="272"/>
      <c r="P55" s="274"/>
      <c r="Q55" s="274"/>
      <c r="R55" s="274"/>
      <c r="S55" s="274"/>
      <c r="T55" s="274"/>
      <c r="U55" s="274"/>
      <c r="V55" s="277"/>
      <c r="Y55" s="417"/>
      <c r="Z55" s="418"/>
      <c r="AB55" s="285"/>
      <c r="AC55" s="286"/>
      <c r="AD55" s="286"/>
      <c r="AE55" s="286"/>
      <c r="AF55" s="286"/>
      <c r="AG55" s="286"/>
      <c r="AH55" s="270"/>
      <c r="AI55" s="287">
        <v>6</v>
      </c>
    </row>
    <row r="56" spans="1:35" ht="16.2" thickBot="1" x14ac:dyDescent="0.35">
      <c r="A56" s="522" t="s">
        <v>106</v>
      </c>
      <c r="B56" s="523"/>
      <c r="C56" s="145">
        <f>COUNTA(C28:C55)</f>
        <v>16</v>
      </c>
      <c r="D56" s="145">
        <v>13</v>
      </c>
      <c r="E56" s="145">
        <v>2</v>
      </c>
      <c r="F56" s="142">
        <v>1</v>
      </c>
      <c r="G56" s="147">
        <f>SUM(G28:G55)</f>
        <v>127</v>
      </c>
      <c r="H56" s="147">
        <f t="shared" ref="H56:V56" si="18">SUM(H28:H55)</f>
        <v>3810</v>
      </c>
      <c r="I56" s="147">
        <f t="shared" ref="I56" si="19">SUM(I28:I55)</f>
        <v>1188</v>
      </c>
      <c r="J56" s="147">
        <f t="shared" si="18"/>
        <v>312</v>
      </c>
      <c r="K56" s="147">
        <f t="shared" si="18"/>
        <v>170</v>
      </c>
      <c r="L56" s="147">
        <f t="shared" si="18"/>
        <v>0</v>
      </c>
      <c r="M56" s="147">
        <f t="shared" si="18"/>
        <v>142</v>
      </c>
      <c r="N56" s="147">
        <f t="shared" si="18"/>
        <v>3498</v>
      </c>
      <c r="O56" s="147">
        <f t="shared" si="18"/>
        <v>50</v>
      </c>
      <c r="P56" s="147">
        <f t="shared" si="18"/>
        <v>48</v>
      </c>
      <c r="Q56" s="147">
        <f t="shared" si="18"/>
        <v>34</v>
      </c>
      <c r="R56" s="147">
        <f t="shared" si="18"/>
        <v>16</v>
      </c>
      <c r="S56" s="147">
        <f t="shared" si="18"/>
        <v>32</v>
      </c>
      <c r="T56" s="147">
        <f t="shared" si="18"/>
        <v>34</v>
      </c>
      <c r="U56" s="147">
        <f t="shared" si="18"/>
        <v>46</v>
      </c>
      <c r="V56" s="147">
        <f t="shared" si="18"/>
        <v>52</v>
      </c>
      <c r="Y56" s="417"/>
      <c r="Z56" s="418"/>
      <c r="AB56" s="237"/>
      <c r="AC56" s="238"/>
      <c r="AD56" s="238"/>
      <c r="AE56" s="238"/>
      <c r="AF56" s="238"/>
      <c r="AG56" s="238"/>
      <c r="AH56" s="239"/>
      <c r="AI56" s="240"/>
    </row>
    <row r="57" spans="1:35" ht="16.2" thickBot="1" x14ac:dyDescent="0.35">
      <c r="A57" s="524" t="s">
        <v>224</v>
      </c>
      <c r="B57" s="525">
        <f t="shared" ref="B57:V57" si="20">SUM(B58:B59)</f>
        <v>0</v>
      </c>
      <c r="C57" s="525">
        <f t="shared" si="20"/>
        <v>0</v>
      </c>
      <c r="D57" s="525">
        <f t="shared" si="20"/>
        <v>6</v>
      </c>
      <c r="E57" s="525">
        <f t="shared" si="20"/>
        <v>0</v>
      </c>
      <c r="F57" s="525">
        <f t="shared" si="20"/>
        <v>0</v>
      </c>
      <c r="G57" s="525">
        <f t="shared" si="20"/>
        <v>10</v>
      </c>
      <c r="H57" s="525">
        <f t="shared" si="20"/>
        <v>300</v>
      </c>
      <c r="I57" s="525"/>
      <c r="J57" s="525">
        <f t="shared" si="20"/>
        <v>28</v>
      </c>
      <c r="K57" s="525">
        <f t="shared" si="20"/>
        <v>0</v>
      </c>
      <c r="L57" s="525">
        <f t="shared" si="20"/>
        <v>0</v>
      </c>
      <c r="M57" s="525">
        <f t="shared" si="20"/>
        <v>0</v>
      </c>
      <c r="N57" s="525">
        <f t="shared" si="20"/>
        <v>272</v>
      </c>
      <c r="O57" s="525">
        <f t="shared" si="20"/>
        <v>0</v>
      </c>
      <c r="P57" s="525">
        <f t="shared" si="20"/>
        <v>0</v>
      </c>
      <c r="Q57" s="525">
        <f t="shared" si="20"/>
        <v>28</v>
      </c>
      <c r="R57" s="525">
        <f t="shared" si="20"/>
        <v>0</v>
      </c>
      <c r="S57" s="525">
        <f t="shared" si="20"/>
        <v>0</v>
      </c>
      <c r="T57" s="525">
        <f t="shared" si="20"/>
        <v>0</v>
      </c>
      <c r="U57" s="525">
        <f t="shared" si="20"/>
        <v>0</v>
      </c>
      <c r="V57" s="526">
        <f t="shared" si="20"/>
        <v>0</v>
      </c>
      <c r="Y57" s="417"/>
      <c r="Z57" s="418"/>
      <c r="AB57" s="202"/>
      <c r="AC57" s="130"/>
      <c r="AD57" s="130"/>
      <c r="AE57" s="130"/>
      <c r="AF57" s="130"/>
      <c r="AG57" s="130"/>
      <c r="AH57" s="14"/>
      <c r="AI57" s="203"/>
    </row>
    <row r="58" spans="1:35" ht="15.6" x14ac:dyDescent="0.3">
      <c r="A58" s="321" t="s">
        <v>225</v>
      </c>
      <c r="B58" s="527" t="s">
        <v>238</v>
      </c>
      <c r="C58" s="288"/>
      <c r="D58" s="288">
        <v>3</v>
      </c>
      <c r="E58" s="288"/>
      <c r="F58" s="289"/>
      <c r="G58" s="242">
        <v>5</v>
      </c>
      <c r="H58" s="213">
        <f t="shared" ref="H58:H69" si="21">G58*30</f>
        <v>150</v>
      </c>
      <c r="I58" s="290">
        <v>52</v>
      </c>
      <c r="J58" s="290">
        <v>14</v>
      </c>
      <c r="K58" s="288"/>
      <c r="L58" s="288"/>
      <c r="M58" s="289"/>
      <c r="N58" s="164">
        <f>H58-J58</f>
        <v>136</v>
      </c>
      <c r="O58" s="291"/>
      <c r="P58" s="288"/>
      <c r="Q58" s="288">
        <v>14</v>
      </c>
      <c r="R58" s="288"/>
      <c r="S58" s="288"/>
      <c r="T58" s="288"/>
      <c r="U58" s="288"/>
      <c r="V58" s="292"/>
      <c r="W58" s="13">
        <f t="shared" ref="W58:W69" si="22">J58/H58</f>
        <v>9.3333333333333338E-2</v>
      </c>
      <c r="X58" s="13" t="str">
        <f t="shared" ref="X58:X68" si="23">IF(W58&gt;50%,W58,"")</f>
        <v/>
      </c>
      <c r="Y58" s="417">
        <f t="shared" si="7"/>
        <v>0.26923076923076922</v>
      </c>
      <c r="Z58" s="418">
        <f t="shared" si="8"/>
        <v>13</v>
      </c>
      <c r="AA58" s="13"/>
      <c r="AB58" s="220"/>
      <c r="AC58" s="221"/>
      <c r="AD58" s="221">
        <v>5</v>
      </c>
      <c r="AE58" s="221"/>
      <c r="AF58" s="221"/>
      <c r="AG58" s="221"/>
      <c r="AH58" s="222"/>
      <c r="AI58" s="223"/>
    </row>
    <row r="59" spans="1:35" ht="15.6" x14ac:dyDescent="0.3">
      <c r="A59" s="321" t="s">
        <v>226</v>
      </c>
      <c r="B59" s="528"/>
      <c r="C59" s="293"/>
      <c r="D59" s="293">
        <v>3</v>
      </c>
      <c r="E59" s="293"/>
      <c r="F59" s="294"/>
      <c r="G59" s="242">
        <v>5</v>
      </c>
      <c r="H59" s="226">
        <f t="shared" si="21"/>
        <v>150</v>
      </c>
      <c r="I59" s="290">
        <v>52</v>
      </c>
      <c r="J59" s="290">
        <v>14</v>
      </c>
      <c r="K59" s="288"/>
      <c r="L59" s="293"/>
      <c r="M59" s="289"/>
      <c r="N59" s="177">
        <f t="shared" ref="N59:N69" si="24">H59-J59</f>
        <v>136</v>
      </c>
      <c r="O59" s="295"/>
      <c r="P59" s="293"/>
      <c r="Q59" s="293">
        <v>14</v>
      </c>
      <c r="R59" s="293"/>
      <c r="S59" s="293"/>
      <c r="T59" s="293"/>
      <c r="U59" s="293"/>
      <c r="V59" s="296"/>
      <c r="W59" s="13">
        <f t="shared" si="22"/>
        <v>9.3333333333333338E-2</v>
      </c>
      <c r="X59" s="13" t="str">
        <f t="shared" si="23"/>
        <v/>
      </c>
      <c r="Y59" s="417">
        <f t="shared" si="7"/>
        <v>0.26923076923076922</v>
      </c>
      <c r="Z59" s="418">
        <f t="shared" si="8"/>
        <v>13</v>
      </c>
      <c r="AA59" s="13"/>
      <c r="AB59" s="202"/>
      <c r="AC59" s="130"/>
      <c r="AD59" s="130">
        <v>5</v>
      </c>
      <c r="AE59" s="130"/>
      <c r="AF59" s="130"/>
      <c r="AG59" s="130"/>
      <c r="AH59" s="14"/>
      <c r="AI59" s="203"/>
    </row>
    <row r="60" spans="1:35" ht="15" customHeight="1" x14ac:dyDescent="0.3">
      <c r="A60" s="321" t="s">
        <v>227</v>
      </c>
      <c r="B60" s="528"/>
      <c r="C60" s="288"/>
      <c r="D60" s="288">
        <v>3</v>
      </c>
      <c r="E60" s="297"/>
      <c r="F60" s="298"/>
      <c r="G60" s="242">
        <v>5</v>
      </c>
      <c r="H60" s="213">
        <f>G60*30</f>
        <v>150</v>
      </c>
      <c r="I60" s="290">
        <v>52</v>
      </c>
      <c r="J60" s="290">
        <v>14</v>
      </c>
      <c r="K60" s="288"/>
      <c r="L60" s="299"/>
      <c r="M60" s="292"/>
      <c r="N60" s="164">
        <f>H60-J60</f>
        <v>136</v>
      </c>
      <c r="O60" s="300"/>
      <c r="P60" s="297"/>
      <c r="Q60" s="288">
        <v>14</v>
      </c>
      <c r="R60" s="288"/>
      <c r="S60" s="293"/>
      <c r="T60" s="293"/>
      <c r="U60" s="293"/>
      <c r="V60" s="296"/>
      <c r="W60" s="13">
        <f>J60/H60</f>
        <v>9.3333333333333338E-2</v>
      </c>
      <c r="X60" s="13" t="str">
        <f t="shared" si="23"/>
        <v/>
      </c>
      <c r="Y60" s="417">
        <f t="shared" si="7"/>
        <v>0.26923076923076922</v>
      </c>
      <c r="Z60" s="418">
        <f t="shared" si="8"/>
        <v>13</v>
      </c>
      <c r="AA60" s="13"/>
      <c r="AB60" s="202"/>
      <c r="AC60" s="130"/>
      <c r="AD60" s="130">
        <v>5</v>
      </c>
      <c r="AE60" s="130"/>
      <c r="AF60" s="130"/>
      <c r="AG60" s="130"/>
      <c r="AH60" s="14"/>
      <c r="AI60" s="203"/>
    </row>
    <row r="61" spans="1:35" ht="15.6" x14ac:dyDescent="0.3">
      <c r="A61" s="321" t="s">
        <v>228</v>
      </c>
      <c r="B61" s="528"/>
      <c r="C61" s="293"/>
      <c r="D61" s="293">
        <v>4</v>
      </c>
      <c r="E61" s="293"/>
      <c r="F61" s="294"/>
      <c r="G61" s="242">
        <v>5</v>
      </c>
      <c r="H61" s="226">
        <f t="shared" si="21"/>
        <v>150</v>
      </c>
      <c r="I61" s="290">
        <v>52</v>
      </c>
      <c r="J61" s="290">
        <v>14</v>
      </c>
      <c r="K61" s="288"/>
      <c r="L61" s="293"/>
      <c r="M61" s="289"/>
      <c r="N61" s="177">
        <f t="shared" si="24"/>
        <v>136</v>
      </c>
      <c r="O61" s="295"/>
      <c r="P61" s="293"/>
      <c r="Q61" s="293"/>
      <c r="R61" s="293">
        <v>14</v>
      </c>
      <c r="S61" s="293"/>
      <c r="T61" s="293"/>
      <c r="U61" s="293"/>
      <c r="V61" s="296"/>
      <c r="W61" s="13">
        <f t="shared" si="22"/>
        <v>9.3333333333333338E-2</v>
      </c>
      <c r="X61" s="13" t="str">
        <f t="shared" si="23"/>
        <v/>
      </c>
      <c r="Y61" s="417">
        <f t="shared" si="7"/>
        <v>0.26923076923076922</v>
      </c>
      <c r="Z61" s="418">
        <f t="shared" si="8"/>
        <v>13</v>
      </c>
      <c r="AA61" s="13"/>
      <c r="AB61" s="202"/>
      <c r="AC61" s="130"/>
      <c r="AD61" s="130"/>
      <c r="AE61" s="130">
        <v>5</v>
      </c>
      <c r="AF61" s="130"/>
      <c r="AG61" s="130"/>
      <c r="AH61" s="14"/>
      <c r="AI61" s="203"/>
    </row>
    <row r="62" spans="1:35" ht="15.6" x14ac:dyDescent="0.3">
      <c r="A62" s="321" t="s">
        <v>229</v>
      </c>
      <c r="B62" s="528"/>
      <c r="C62" s="293"/>
      <c r="D62" s="293">
        <v>4</v>
      </c>
      <c r="E62" s="293"/>
      <c r="F62" s="294"/>
      <c r="G62" s="242">
        <v>5</v>
      </c>
      <c r="H62" s="226">
        <f t="shared" si="21"/>
        <v>150</v>
      </c>
      <c r="I62" s="290">
        <v>52</v>
      </c>
      <c r="J62" s="290">
        <v>14</v>
      </c>
      <c r="K62" s="288"/>
      <c r="L62" s="293"/>
      <c r="M62" s="289"/>
      <c r="N62" s="177">
        <f t="shared" si="24"/>
        <v>136</v>
      </c>
      <c r="O62" s="295"/>
      <c r="P62" s="293"/>
      <c r="Q62" s="293"/>
      <c r="R62" s="293">
        <v>14</v>
      </c>
      <c r="S62" s="293"/>
      <c r="T62" s="293"/>
      <c r="U62" s="293"/>
      <c r="V62" s="296"/>
      <c r="W62" s="13">
        <f t="shared" si="22"/>
        <v>9.3333333333333338E-2</v>
      </c>
      <c r="X62" s="13" t="str">
        <f t="shared" si="23"/>
        <v/>
      </c>
      <c r="Y62" s="417">
        <f t="shared" si="7"/>
        <v>0.26923076923076922</v>
      </c>
      <c r="Z62" s="418">
        <f t="shared" si="8"/>
        <v>13</v>
      </c>
      <c r="AA62" s="13"/>
      <c r="AB62" s="202"/>
      <c r="AC62" s="130"/>
      <c r="AD62" s="130"/>
      <c r="AE62" s="130">
        <v>5</v>
      </c>
      <c r="AF62" s="130"/>
      <c r="AG62" s="130"/>
      <c r="AH62" s="14"/>
      <c r="AI62" s="203"/>
    </row>
    <row r="63" spans="1:35" ht="15" customHeight="1" x14ac:dyDescent="0.3">
      <c r="A63" s="321" t="s">
        <v>230</v>
      </c>
      <c r="B63" s="528"/>
      <c r="C63" s="293"/>
      <c r="D63" s="293">
        <v>4</v>
      </c>
      <c r="E63" s="301"/>
      <c r="F63" s="302"/>
      <c r="G63" s="242">
        <v>5</v>
      </c>
      <c r="H63" s="226">
        <f>G63*30</f>
        <v>150</v>
      </c>
      <c r="I63" s="290">
        <v>52</v>
      </c>
      <c r="J63" s="290">
        <v>14</v>
      </c>
      <c r="K63" s="293"/>
      <c r="L63" s="303"/>
      <c r="M63" s="296"/>
      <c r="N63" s="177">
        <f>H63-J63</f>
        <v>136</v>
      </c>
      <c r="O63" s="304"/>
      <c r="P63" s="301"/>
      <c r="Q63" s="293"/>
      <c r="R63" s="293">
        <v>14</v>
      </c>
      <c r="S63" s="293"/>
      <c r="T63" s="293"/>
      <c r="U63" s="293"/>
      <c r="V63" s="296"/>
      <c r="W63" s="13">
        <f>J63/H63</f>
        <v>9.3333333333333338E-2</v>
      </c>
      <c r="X63" s="13" t="str">
        <f t="shared" si="23"/>
        <v/>
      </c>
      <c r="Y63" s="417">
        <f t="shared" si="7"/>
        <v>0.26923076923076922</v>
      </c>
      <c r="Z63" s="418">
        <f t="shared" si="8"/>
        <v>13</v>
      </c>
      <c r="AA63" s="13"/>
      <c r="AB63" s="202"/>
      <c r="AC63" s="130"/>
      <c r="AD63" s="130"/>
      <c r="AE63" s="130">
        <v>5</v>
      </c>
      <c r="AF63" s="130"/>
      <c r="AG63" s="130"/>
      <c r="AH63" s="14"/>
      <c r="AI63" s="203"/>
    </row>
    <row r="64" spans="1:35" ht="15.6" x14ac:dyDescent="0.3">
      <c r="A64" s="321" t="s">
        <v>231</v>
      </c>
      <c r="B64" s="528"/>
      <c r="C64" s="293"/>
      <c r="D64" s="293">
        <v>5</v>
      </c>
      <c r="E64" s="293"/>
      <c r="F64" s="294"/>
      <c r="G64" s="242">
        <v>5</v>
      </c>
      <c r="H64" s="226">
        <f t="shared" si="21"/>
        <v>150</v>
      </c>
      <c r="I64" s="290">
        <v>52</v>
      </c>
      <c r="J64" s="290">
        <v>14</v>
      </c>
      <c r="K64" s="288"/>
      <c r="L64" s="293"/>
      <c r="M64" s="289"/>
      <c r="N64" s="177">
        <f t="shared" si="24"/>
        <v>136</v>
      </c>
      <c r="O64" s="295"/>
      <c r="P64" s="293"/>
      <c r="Q64" s="293"/>
      <c r="R64" s="293"/>
      <c r="S64" s="293">
        <v>14</v>
      </c>
      <c r="T64" s="293"/>
      <c r="U64" s="293"/>
      <c r="V64" s="296"/>
      <c r="W64" s="13">
        <f t="shared" si="22"/>
        <v>9.3333333333333338E-2</v>
      </c>
      <c r="X64" s="13" t="str">
        <f t="shared" si="23"/>
        <v/>
      </c>
      <c r="Y64" s="417">
        <f t="shared" si="7"/>
        <v>0.26923076923076922</v>
      </c>
      <c r="Z64" s="418">
        <f t="shared" si="8"/>
        <v>13</v>
      </c>
      <c r="AA64" s="13"/>
      <c r="AB64" s="202"/>
      <c r="AC64" s="130"/>
      <c r="AD64" s="130"/>
      <c r="AE64" s="130"/>
      <c r="AF64" s="130">
        <v>5</v>
      </c>
      <c r="AG64" s="130"/>
      <c r="AH64" s="14"/>
      <c r="AI64" s="203"/>
    </row>
    <row r="65" spans="1:36" ht="15.6" x14ac:dyDescent="0.3">
      <c r="A65" s="321" t="s">
        <v>232</v>
      </c>
      <c r="B65" s="528"/>
      <c r="C65" s="305"/>
      <c r="D65" s="305">
        <v>5</v>
      </c>
      <c r="E65" s="301"/>
      <c r="F65" s="302"/>
      <c r="G65" s="242">
        <v>5</v>
      </c>
      <c r="H65" s="226">
        <f>G65*30</f>
        <v>150</v>
      </c>
      <c r="I65" s="290">
        <v>52</v>
      </c>
      <c r="J65" s="290">
        <v>14</v>
      </c>
      <c r="K65" s="293"/>
      <c r="L65" s="303"/>
      <c r="M65" s="296"/>
      <c r="N65" s="177">
        <f>H65-J65</f>
        <v>136</v>
      </c>
      <c r="O65" s="306"/>
      <c r="P65" s="307"/>
      <c r="Q65" s="305"/>
      <c r="R65" s="305"/>
      <c r="S65" s="293">
        <v>14</v>
      </c>
      <c r="T65" s="305"/>
      <c r="U65" s="305"/>
      <c r="V65" s="308"/>
      <c r="W65" s="13">
        <f>J65/H65</f>
        <v>9.3333333333333338E-2</v>
      </c>
      <c r="X65" s="13" t="str">
        <f t="shared" si="23"/>
        <v/>
      </c>
      <c r="Y65" s="417">
        <f t="shared" si="7"/>
        <v>0.26923076923076922</v>
      </c>
      <c r="Z65" s="418">
        <f t="shared" si="8"/>
        <v>13</v>
      </c>
      <c r="AA65" s="13"/>
      <c r="AB65" s="202"/>
      <c r="AC65" s="130"/>
      <c r="AD65" s="130"/>
      <c r="AE65" s="130"/>
      <c r="AF65" s="130">
        <v>5</v>
      </c>
      <c r="AG65" s="130"/>
      <c r="AH65" s="14"/>
      <c r="AI65" s="203"/>
    </row>
    <row r="66" spans="1:36" ht="15.6" x14ac:dyDescent="0.3">
      <c r="A66" s="321" t="s">
        <v>233</v>
      </c>
      <c r="B66" s="528"/>
      <c r="C66" s="307"/>
      <c r="D66" s="305">
        <v>6</v>
      </c>
      <c r="E66" s="309"/>
      <c r="F66" s="310"/>
      <c r="G66" s="242">
        <v>5</v>
      </c>
      <c r="H66" s="216">
        <f>G66*30</f>
        <v>150</v>
      </c>
      <c r="I66" s="290">
        <v>52</v>
      </c>
      <c r="J66" s="290">
        <v>14</v>
      </c>
      <c r="K66" s="293"/>
      <c r="L66" s="303"/>
      <c r="M66" s="296"/>
      <c r="N66" s="311">
        <f>H66-J66</f>
        <v>136</v>
      </c>
      <c r="O66" s="306"/>
      <c r="P66" s="307"/>
      <c r="Q66" s="305"/>
      <c r="R66" s="305"/>
      <c r="S66" s="305"/>
      <c r="T66" s="305">
        <v>14</v>
      </c>
      <c r="U66" s="305"/>
      <c r="V66" s="308"/>
      <c r="W66" s="13">
        <f>J66/H66</f>
        <v>9.3333333333333338E-2</v>
      </c>
      <c r="X66" s="13" t="str">
        <f t="shared" si="23"/>
        <v/>
      </c>
      <c r="Y66" s="417">
        <f t="shared" si="7"/>
        <v>0.26923076923076922</v>
      </c>
      <c r="Z66" s="418">
        <f t="shared" si="8"/>
        <v>13</v>
      </c>
      <c r="AA66" s="13"/>
      <c r="AB66" s="202"/>
      <c r="AC66" s="130"/>
      <c r="AD66" s="130"/>
      <c r="AE66" s="130"/>
      <c r="AF66" s="130"/>
      <c r="AG66" s="130">
        <v>5</v>
      </c>
      <c r="AH66" s="14"/>
      <c r="AI66" s="203"/>
    </row>
    <row r="67" spans="1:36" ht="15.6" x14ac:dyDescent="0.3">
      <c r="A67" s="321" t="s">
        <v>234</v>
      </c>
      <c r="B67" s="528"/>
      <c r="C67" s="293"/>
      <c r="D67" s="293">
        <v>6</v>
      </c>
      <c r="E67" s="293"/>
      <c r="F67" s="294"/>
      <c r="G67" s="242">
        <v>5</v>
      </c>
      <c r="H67" s="226">
        <f t="shared" si="21"/>
        <v>150</v>
      </c>
      <c r="I67" s="290">
        <v>52</v>
      </c>
      <c r="J67" s="290">
        <v>14</v>
      </c>
      <c r="K67" s="288"/>
      <c r="L67" s="288"/>
      <c r="M67" s="289"/>
      <c r="N67" s="177">
        <f t="shared" si="24"/>
        <v>136</v>
      </c>
      <c r="O67" s="295"/>
      <c r="P67" s="293"/>
      <c r="Q67" s="293"/>
      <c r="R67" s="293"/>
      <c r="S67" s="293"/>
      <c r="T67" s="293">
        <v>14</v>
      </c>
      <c r="U67" s="293"/>
      <c r="V67" s="296"/>
      <c r="W67" s="13">
        <f t="shared" si="22"/>
        <v>9.3333333333333338E-2</v>
      </c>
      <c r="X67" s="13" t="str">
        <f t="shared" si="23"/>
        <v/>
      </c>
      <c r="Y67" s="417">
        <f t="shared" si="7"/>
        <v>0.26923076923076922</v>
      </c>
      <c r="Z67" s="418">
        <f t="shared" si="8"/>
        <v>13</v>
      </c>
      <c r="AA67" s="13"/>
      <c r="AB67" s="237"/>
      <c r="AC67" s="238"/>
      <c r="AD67" s="238"/>
      <c r="AE67" s="238"/>
      <c r="AF67" s="238"/>
      <c r="AG67" s="238">
        <v>5</v>
      </c>
      <c r="AH67" s="239"/>
      <c r="AI67" s="240"/>
    </row>
    <row r="68" spans="1:36" ht="15.6" x14ac:dyDescent="0.3">
      <c r="A68" s="321" t="s">
        <v>235</v>
      </c>
      <c r="B68" s="528"/>
      <c r="C68" s="293"/>
      <c r="D68" s="293">
        <v>7</v>
      </c>
      <c r="E68" s="293"/>
      <c r="F68" s="294"/>
      <c r="G68" s="242">
        <v>5</v>
      </c>
      <c r="H68" s="226">
        <f t="shared" si="21"/>
        <v>150</v>
      </c>
      <c r="I68" s="290">
        <v>52</v>
      </c>
      <c r="J68" s="290">
        <v>14</v>
      </c>
      <c r="K68" s="288"/>
      <c r="L68" s="293"/>
      <c r="M68" s="289"/>
      <c r="N68" s="177">
        <f t="shared" si="24"/>
        <v>136</v>
      </c>
      <c r="O68" s="295"/>
      <c r="P68" s="293"/>
      <c r="Q68" s="293"/>
      <c r="R68" s="293"/>
      <c r="S68" s="293"/>
      <c r="T68" s="293"/>
      <c r="U68" s="293">
        <v>14</v>
      </c>
      <c r="V68" s="296"/>
      <c r="W68" s="13">
        <f t="shared" si="22"/>
        <v>9.3333333333333338E-2</v>
      </c>
      <c r="X68" s="13" t="str">
        <f t="shared" si="23"/>
        <v/>
      </c>
      <c r="Y68" s="417">
        <f t="shared" si="7"/>
        <v>0.26923076923076922</v>
      </c>
      <c r="Z68" s="418">
        <f t="shared" si="8"/>
        <v>13</v>
      </c>
      <c r="AA68" s="13"/>
      <c r="AB68" s="202"/>
      <c r="AC68" s="130"/>
      <c r="AD68" s="130"/>
      <c r="AE68" s="130"/>
      <c r="AF68" s="130"/>
      <c r="AG68" s="130"/>
      <c r="AH68" s="14">
        <v>5</v>
      </c>
      <c r="AI68" s="203"/>
    </row>
    <row r="69" spans="1:36" ht="16.2" thickBot="1" x14ac:dyDescent="0.35">
      <c r="A69" s="321" t="s">
        <v>236</v>
      </c>
      <c r="B69" s="529"/>
      <c r="C69" s="293"/>
      <c r="D69" s="293">
        <v>7</v>
      </c>
      <c r="E69" s="293"/>
      <c r="F69" s="294"/>
      <c r="G69" s="242">
        <v>5</v>
      </c>
      <c r="H69" s="226">
        <f t="shared" si="21"/>
        <v>150</v>
      </c>
      <c r="I69" s="290">
        <v>52</v>
      </c>
      <c r="J69" s="290">
        <v>14</v>
      </c>
      <c r="K69" s="288"/>
      <c r="L69" s="293"/>
      <c r="M69" s="289"/>
      <c r="N69" s="177">
        <f t="shared" si="24"/>
        <v>136</v>
      </c>
      <c r="O69" s="295"/>
      <c r="P69" s="293"/>
      <c r="Q69" s="293"/>
      <c r="R69" s="293"/>
      <c r="S69" s="293"/>
      <c r="T69" s="293"/>
      <c r="U69" s="293">
        <v>14</v>
      </c>
      <c r="V69" s="296"/>
      <c r="W69" s="13">
        <f t="shared" si="22"/>
        <v>9.3333333333333338E-2</v>
      </c>
      <c r="X69" s="13"/>
      <c r="Y69" s="417">
        <f t="shared" si="7"/>
        <v>0.26923076923076922</v>
      </c>
      <c r="Z69" s="418">
        <f t="shared" si="8"/>
        <v>13</v>
      </c>
      <c r="AA69" s="13"/>
      <c r="AB69" s="202"/>
      <c r="AC69" s="130"/>
      <c r="AD69" s="130"/>
      <c r="AE69" s="130"/>
      <c r="AF69" s="130"/>
      <c r="AG69" s="130"/>
      <c r="AH69" s="14">
        <v>5</v>
      </c>
      <c r="AI69" s="203"/>
    </row>
    <row r="70" spans="1:36" ht="16.2" thickBot="1" x14ac:dyDescent="0.35">
      <c r="A70" s="511" t="s">
        <v>237</v>
      </c>
      <c r="B70" s="512"/>
      <c r="C70" s="145"/>
      <c r="D70" s="145">
        <v>12</v>
      </c>
      <c r="E70" s="146"/>
      <c r="F70" s="142"/>
      <c r="G70" s="147">
        <f>SUM(G58:G69)</f>
        <v>60</v>
      </c>
      <c r="H70" s="147">
        <f t="shared" ref="H70:V70" si="25">SUM(H58:H69)</f>
        <v>1800</v>
      </c>
      <c r="I70" s="147">
        <f t="shared" ref="I70" si="26">SUM(I58:I69)</f>
        <v>624</v>
      </c>
      <c r="J70" s="147">
        <f t="shared" si="25"/>
        <v>168</v>
      </c>
      <c r="K70" s="147">
        <f t="shared" si="25"/>
        <v>0</v>
      </c>
      <c r="L70" s="147">
        <f t="shared" si="25"/>
        <v>0</v>
      </c>
      <c r="M70" s="147">
        <f t="shared" si="25"/>
        <v>0</v>
      </c>
      <c r="N70" s="147">
        <f t="shared" si="25"/>
        <v>1632</v>
      </c>
      <c r="O70" s="147">
        <f t="shared" si="25"/>
        <v>0</v>
      </c>
      <c r="P70" s="147">
        <f t="shared" si="25"/>
        <v>0</v>
      </c>
      <c r="Q70" s="147">
        <f t="shared" si="25"/>
        <v>42</v>
      </c>
      <c r="R70" s="147">
        <f t="shared" si="25"/>
        <v>42</v>
      </c>
      <c r="S70" s="147">
        <f t="shared" si="25"/>
        <v>28</v>
      </c>
      <c r="T70" s="147">
        <f t="shared" si="25"/>
        <v>28</v>
      </c>
      <c r="U70" s="147">
        <f t="shared" si="25"/>
        <v>28</v>
      </c>
      <c r="V70" s="147">
        <f t="shared" si="25"/>
        <v>0</v>
      </c>
      <c r="AB70" s="237"/>
      <c r="AC70" s="238"/>
      <c r="AD70" s="238"/>
      <c r="AE70" s="238"/>
      <c r="AF70" s="238"/>
      <c r="AG70" s="238"/>
      <c r="AH70" s="239"/>
      <c r="AI70" s="240"/>
    </row>
    <row r="71" spans="1:36" ht="27.6" customHeight="1" thickBot="1" x14ac:dyDescent="0.35">
      <c r="A71" s="513" t="s">
        <v>107</v>
      </c>
      <c r="B71" s="514"/>
      <c r="C71" s="312"/>
      <c r="D71" s="312"/>
      <c r="E71" s="312"/>
      <c r="F71" s="312"/>
      <c r="G71" s="313"/>
      <c r="H71" s="314">
        <f>G70/G73</f>
        <v>0.25</v>
      </c>
      <c r="I71" s="312"/>
      <c r="J71" s="312"/>
      <c r="K71" s="312"/>
      <c r="L71" s="312"/>
      <c r="M71" s="315"/>
      <c r="N71" s="313"/>
      <c r="O71" s="312"/>
      <c r="P71" s="312"/>
      <c r="Q71" s="312"/>
      <c r="R71" s="312"/>
      <c r="S71" s="312"/>
      <c r="T71" s="312"/>
      <c r="U71" s="312"/>
      <c r="V71" s="316"/>
      <c r="AB71" s="202"/>
      <c r="AC71" s="130"/>
      <c r="AD71" s="130"/>
      <c r="AE71" s="130"/>
      <c r="AF71" s="130"/>
      <c r="AG71" s="130"/>
      <c r="AH71" s="14"/>
      <c r="AI71" s="203"/>
    </row>
    <row r="72" spans="1:36" ht="16.2" thickBot="1" x14ac:dyDescent="0.35">
      <c r="A72" s="515" t="s">
        <v>108</v>
      </c>
      <c r="B72" s="516"/>
      <c r="C72" s="516"/>
      <c r="D72" s="516"/>
      <c r="E72" s="516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516"/>
      <c r="U72" s="516"/>
      <c r="V72" s="517"/>
      <c r="AB72" s="202"/>
      <c r="AC72" s="130"/>
      <c r="AD72" s="130"/>
      <c r="AE72" s="130"/>
      <c r="AF72" s="130"/>
      <c r="AG72" s="130"/>
      <c r="AH72" s="14"/>
      <c r="AI72" s="203"/>
    </row>
    <row r="73" spans="1:36" ht="16.2" thickBot="1" x14ac:dyDescent="0.35">
      <c r="A73" s="1"/>
      <c r="B73" s="2"/>
      <c r="C73" s="149">
        <f t="shared" ref="C73:F73" si="27">SUM(C25,C56,C70)</f>
        <v>22</v>
      </c>
      <c r="D73" s="149">
        <f t="shared" si="27"/>
        <v>39</v>
      </c>
      <c r="E73" s="149">
        <f t="shared" si="27"/>
        <v>2</v>
      </c>
      <c r="F73" s="149">
        <f t="shared" si="27"/>
        <v>1</v>
      </c>
      <c r="G73" s="149">
        <f>SUM(G25,G56,G70)</f>
        <v>240</v>
      </c>
      <c r="H73" s="149">
        <f t="shared" ref="H73:V73" si="28">SUM(H25,H56,H70)</f>
        <v>7200</v>
      </c>
      <c r="I73" s="149">
        <f t="shared" ref="I73" si="29">SUM(I25,I56,I70)</f>
        <v>2424</v>
      </c>
      <c r="J73" s="149">
        <f t="shared" si="28"/>
        <v>642</v>
      </c>
      <c r="K73" s="149">
        <f t="shared" si="28"/>
        <v>234</v>
      </c>
      <c r="L73" s="149">
        <f t="shared" si="28"/>
        <v>0</v>
      </c>
      <c r="M73" s="149">
        <f t="shared" si="28"/>
        <v>240</v>
      </c>
      <c r="N73" s="149">
        <f t="shared" si="28"/>
        <v>6558</v>
      </c>
      <c r="O73" s="149">
        <f t="shared" si="28"/>
        <v>92</v>
      </c>
      <c r="P73" s="149">
        <f t="shared" si="28"/>
        <v>86</v>
      </c>
      <c r="Q73" s="149">
        <f t="shared" si="28"/>
        <v>80</v>
      </c>
      <c r="R73" s="149">
        <f t="shared" si="28"/>
        <v>86</v>
      </c>
      <c r="S73" s="149">
        <f t="shared" si="28"/>
        <v>82</v>
      </c>
      <c r="T73" s="149">
        <f t="shared" si="28"/>
        <v>78</v>
      </c>
      <c r="U73" s="149">
        <f t="shared" si="28"/>
        <v>80</v>
      </c>
      <c r="V73" s="149">
        <f t="shared" si="28"/>
        <v>58</v>
      </c>
      <c r="W73" s="317">
        <f t="shared" ref="W73:W77" si="30">SUM(O73:V73)</f>
        <v>642</v>
      </c>
      <c r="AB73" s="318">
        <f t="shared" ref="AB73:AI73" si="31">SUM(AB11:AB72)</f>
        <v>30</v>
      </c>
      <c r="AC73" s="319">
        <f t="shared" si="31"/>
        <v>30</v>
      </c>
      <c r="AD73" s="319">
        <f t="shared" si="31"/>
        <v>30</v>
      </c>
      <c r="AE73" s="319">
        <f t="shared" si="31"/>
        <v>30</v>
      </c>
      <c r="AF73" s="319">
        <f t="shared" si="31"/>
        <v>30</v>
      </c>
      <c r="AG73" s="319">
        <f t="shared" si="31"/>
        <v>30</v>
      </c>
      <c r="AH73" s="319">
        <f t="shared" si="31"/>
        <v>30</v>
      </c>
      <c r="AI73" s="320">
        <f t="shared" si="31"/>
        <v>30</v>
      </c>
      <c r="AJ73" s="155">
        <f>SUM(AB73:AI73)</f>
        <v>240</v>
      </c>
    </row>
    <row r="74" spans="1:36" ht="15.6" x14ac:dyDescent="0.3">
      <c r="A74" s="3"/>
      <c r="B74" s="4"/>
      <c r="C74" s="509" t="s">
        <v>109</v>
      </c>
      <c r="D74" s="510"/>
      <c r="E74" s="510"/>
      <c r="F74" s="510"/>
      <c r="G74" s="510"/>
      <c r="H74" s="510"/>
      <c r="I74" s="510"/>
      <c r="J74" s="510"/>
      <c r="K74" s="510"/>
      <c r="L74" s="510"/>
      <c r="M74" s="510"/>
      <c r="N74" s="510"/>
      <c r="O74" s="361">
        <v>3</v>
      </c>
      <c r="P74" s="362">
        <v>3</v>
      </c>
      <c r="Q74" s="361">
        <v>4</v>
      </c>
      <c r="R74" s="361">
        <v>2</v>
      </c>
      <c r="S74" s="361">
        <v>2</v>
      </c>
      <c r="T74" s="361">
        <v>2</v>
      </c>
      <c r="U74" s="5">
        <v>2</v>
      </c>
      <c r="V74" s="151">
        <v>4</v>
      </c>
      <c r="W74" s="317">
        <f t="shared" si="30"/>
        <v>22</v>
      </c>
    </row>
    <row r="75" spans="1:36" ht="15.6" x14ac:dyDescent="0.3">
      <c r="A75" s="415"/>
      <c r="B75" s="4"/>
      <c r="C75" s="509" t="s">
        <v>110</v>
      </c>
      <c r="D75" s="510"/>
      <c r="E75" s="510"/>
      <c r="F75" s="510"/>
      <c r="G75" s="510"/>
      <c r="H75" s="510"/>
      <c r="I75" s="510"/>
      <c r="J75" s="510"/>
      <c r="K75" s="510"/>
      <c r="L75" s="510"/>
      <c r="M75" s="510"/>
      <c r="N75" s="510"/>
      <c r="O75" s="363">
        <v>6</v>
      </c>
      <c r="P75" s="363">
        <v>7</v>
      </c>
      <c r="Q75" s="153">
        <v>3</v>
      </c>
      <c r="R75" s="364">
        <v>6</v>
      </c>
      <c r="S75" s="5">
        <v>5</v>
      </c>
      <c r="T75" s="5">
        <v>5</v>
      </c>
      <c r="U75" s="5">
        <v>5</v>
      </c>
      <c r="V75" s="151">
        <v>2</v>
      </c>
      <c r="W75" s="317">
        <f t="shared" si="30"/>
        <v>39</v>
      </c>
    </row>
    <row r="76" spans="1:36" ht="16.2" thickBot="1" x14ac:dyDescent="0.35">
      <c r="A76" s="4"/>
      <c r="B76" s="4"/>
      <c r="C76" s="509" t="s">
        <v>249</v>
      </c>
      <c r="D76" s="510"/>
      <c r="E76" s="510"/>
      <c r="F76" s="510"/>
      <c r="G76" s="510"/>
      <c r="H76" s="510"/>
      <c r="I76" s="510"/>
      <c r="J76" s="510"/>
      <c r="K76" s="510"/>
      <c r="L76" s="510"/>
      <c r="M76" s="510"/>
      <c r="N76" s="510"/>
      <c r="O76" s="6"/>
      <c r="P76" s="6"/>
      <c r="Q76" s="6">
        <v>1</v>
      </c>
      <c r="R76" s="6"/>
      <c r="S76" s="6"/>
      <c r="T76" s="6">
        <v>1</v>
      </c>
      <c r="U76" s="6"/>
      <c r="V76" s="154"/>
      <c r="W76" s="317">
        <f t="shared" si="30"/>
        <v>2</v>
      </c>
    </row>
    <row r="77" spans="1:36" ht="16.2" thickBot="1" x14ac:dyDescent="0.35">
      <c r="A77" s="4"/>
      <c r="B77" s="4"/>
      <c r="C77" s="509" t="s">
        <v>250</v>
      </c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510"/>
      <c r="O77" s="6"/>
      <c r="P77" s="6"/>
      <c r="Q77" s="6"/>
      <c r="R77" s="6"/>
      <c r="S77" s="6"/>
      <c r="T77" s="6"/>
      <c r="U77" s="6"/>
      <c r="V77" s="154">
        <v>1</v>
      </c>
      <c r="W77" s="317">
        <f t="shared" si="30"/>
        <v>1</v>
      </c>
    </row>
    <row r="79" spans="1:36" ht="15.6" x14ac:dyDescent="0.3">
      <c r="A79" s="4"/>
      <c r="B79" s="54" t="s">
        <v>111</v>
      </c>
      <c r="C79" s="55" t="s">
        <v>111</v>
      </c>
      <c r="D79" s="56"/>
      <c r="E79" s="57"/>
      <c r="F79" s="57"/>
      <c r="G79" s="58"/>
      <c r="H79" s="4"/>
      <c r="I79" s="4"/>
      <c r="J79" s="4"/>
      <c r="K79" s="59" t="s">
        <v>111</v>
      </c>
      <c r="L79" s="57"/>
      <c r="M79" s="58"/>
      <c r="N79" s="57"/>
      <c r="O79" s="57"/>
      <c r="P79" s="57"/>
      <c r="Q79" s="19"/>
    </row>
    <row r="80" spans="1:36" ht="15.6" x14ac:dyDescent="0.3">
      <c r="A80" s="4"/>
      <c r="B80" s="54" t="s">
        <v>205</v>
      </c>
      <c r="C80" s="55" t="s">
        <v>112</v>
      </c>
      <c r="D80" s="56"/>
      <c r="E80" s="57"/>
      <c r="F80" s="57"/>
      <c r="G80" s="60"/>
      <c r="H80" s="4"/>
      <c r="I80" s="19"/>
      <c r="J80" s="19"/>
      <c r="K80" s="59" t="s">
        <v>212</v>
      </c>
      <c r="L80" s="57"/>
      <c r="M80" s="58"/>
      <c r="N80" s="57"/>
      <c r="O80" s="57"/>
      <c r="P80" s="57"/>
      <c r="Q80" s="19"/>
    </row>
    <row r="81" spans="1:35" s="18" customFormat="1" ht="15.6" x14ac:dyDescent="0.3">
      <c r="A81" s="4"/>
      <c r="B81" s="55" t="s">
        <v>206</v>
      </c>
      <c r="C81" s="55" t="s">
        <v>113</v>
      </c>
      <c r="D81" s="56"/>
      <c r="E81" s="57"/>
      <c r="F81" s="57"/>
      <c r="G81" s="61"/>
      <c r="H81" s="4"/>
      <c r="I81" s="4"/>
      <c r="J81" s="4"/>
      <c r="K81" s="59"/>
      <c r="L81" s="57"/>
      <c r="M81" s="58"/>
      <c r="N81" s="57"/>
      <c r="O81" s="57"/>
      <c r="P81" s="57"/>
      <c r="Q81" s="19"/>
      <c r="S81" s="19"/>
      <c r="T81" s="20"/>
      <c r="U81" s="20"/>
      <c r="V81" s="20"/>
      <c r="AB81" s="20"/>
      <c r="AC81" s="20"/>
      <c r="AD81" s="20"/>
      <c r="AE81" s="20"/>
      <c r="AF81" s="20"/>
      <c r="AG81" s="20"/>
      <c r="AH81" s="20"/>
      <c r="AI81" s="20"/>
    </row>
    <row r="82" spans="1:35" s="18" customFormat="1" ht="15.6" x14ac:dyDescent="0.3">
      <c r="A82" s="4"/>
      <c r="B82" s="55" t="s">
        <v>207</v>
      </c>
      <c r="C82" s="55" t="s">
        <v>213</v>
      </c>
      <c r="D82" s="56"/>
      <c r="E82" s="57"/>
      <c r="F82" s="57"/>
      <c r="G82" s="61"/>
      <c r="H82" s="4"/>
      <c r="I82" s="4"/>
      <c r="J82" s="4"/>
      <c r="K82" s="59" t="s">
        <v>214</v>
      </c>
      <c r="L82" s="57"/>
      <c r="M82" s="58"/>
      <c r="N82" s="57"/>
      <c r="O82" s="57"/>
      <c r="P82" s="57"/>
      <c r="Q82" s="19"/>
      <c r="S82" s="19"/>
      <c r="T82" s="20"/>
      <c r="U82" s="20"/>
      <c r="V82" s="20"/>
      <c r="AB82" s="20"/>
      <c r="AC82" s="20"/>
      <c r="AD82" s="20"/>
      <c r="AE82" s="20"/>
      <c r="AF82" s="20"/>
      <c r="AG82" s="20"/>
      <c r="AH82" s="20"/>
      <c r="AI82" s="20"/>
    </row>
    <row r="83" spans="1:35" s="18" customFormat="1" ht="15.6" x14ac:dyDescent="0.3">
      <c r="A83" s="4"/>
      <c r="B83" s="55" t="s">
        <v>215</v>
      </c>
      <c r="C83" s="55" t="s">
        <v>216</v>
      </c>
      <c r="D83" s="56"/>
      <c r="E83" s="57"/>
      <c r="F83" s="57"/>
      <c r="G83" s="62"/>
      <c r="H83" s="4"/>
      <c r="I83" s="4"/>
      <c r="J83" s="4"/>
      <c r="K83" s="63" t="s">
        <v>217</v>
      </c>
      <c r="L83" s="57"/>
      <c r="M83" s="58"/>
      <c r="N83" s="57"/>
      <c r="O83" s="57"/>
      <c r="P83" s="57"/>
      <c r="Q83" s="19"/>
      <c r="S83" s="19"/>
      <c r="T83" s="20"/>
      <c r="U83" s="20"/>
      <c r="V83" s="20"/>
      <c r="AB83" s="20"/>
      <c r="AC83" s="20"/>
      <c r="AD83" s="20"/>
      <c r="AE83" s="20"/>
      <c r="AF83" s="20"/>
      <c r="AG83" s="20"/>
      <c r="AH83" s="20"/>
      <c r="AI83" s="20"/>
    </row>
    <row r="84" spans="1:35" s="18" customFormat="1" ht="15.6" x14ac:dyDescent="0.3">
      <c r="A84" s="4"/>
      <c r="B84" s="61"/>
      <c r="C84" s="56"/>
      <c r="D84" s="56"/>
      <c r="E84" s="57"/>
      <c r="F84" s="57"/>
      <c r="G84" s="57"/>
      <c r="H84" s="4"/>
      <c r="I84" s="4"/>
      <c r="J84" s="4"/>
      <c r="K84" s="61"/>
      <c r="L84" s="57"/>
      <c r="M84" s="61"/>
      <c r="N84" s="57"/>
      <c r="O84" s="61"/>
      <c r="P84" s="61"/>
      <c r="Q84" s="19"/>
      <c r="S84" s="19"/>
      <c r="T84" s="20"/>
      <c r="U84" s="20"/>
      <c r="V84" s="20"/>
      <c r="AB84" s="20"/>
      <c r="AC84" s="20"/>
      <c r="AD84" s="20"/>
      <c r="AE84" s="20"/>
      <c r="AF84" s="20"/>
      <c r="AG84" s="20"/>
      <c r="AH84" s="20"/>
      <c r="AI84" s="20"/>
    </row>
    <row r="85" spans="1:35" s="18" customFormat="1" ht="15.6" x14ac:dyDescent="0.3">
      <c r="A85" s="4"/>
      <c r="B85" s="53" t="s">
        <v>111</v>
      </c>
      <c r="C85" s="4"/>
      <c r="D85" s="19"/>
      <c r="E85" s="19"/>
      <c r="F85" s="19"/>
      <c r="G85" s="64"/>
      <c r="H85" s="4"/>
      <c r="I85" s="4"/>
      <c r="J85" s="4"/>
      <c r="K85" s="54" t="s">
        <v>111</v>
      </c>
      <c r="L85" s="57"/>
      <c r="M85" s="61"/>
      <c r="N85" s="57"/>
      <c r="O85" s="54"/>
      <c r="P85" s="54"/>
      <c r="Q85" s="19"/>
      <c r="S85" s="19"/>
      <c r="T85" s="20"/>
      <c r="U85" s="20"/>
      <c r="V85" s="20"/>
      <c r="AB85" s="20"/>
      <c r="AC85" s="20"/>
      <c r="AD85" s="20"/>
      <c r="AE85" s="20"/>
      <c r="AF85" s="20"/>
      <c r="AG85" s="20"/>
      <c r="AH85" s="20"/>
      <c r="AI85" s="20"/>
    </row>
    <row r="86" spans="1:35" s="18" customFormat="1" ht="15.6" x14ac:dyDescent="0.3">
      <c r="A86" s="4"/>
      <c r="B86" s="548" t="s">
        <v>208</v>
      </c>
      <c r="C86" s="4"/>
      <c r="D86" s="4"/>
      <c r="E86" s="19"/>
      <c r="F86" s="4"/>
      <c r="G86" s="64"/>
      <c r="H86" s="4"/>
      <c r="I86" s="4"/>
      <c r="J86" s="4"/>
      <c r="K86" s="17" t="s">
        <v>218</v>
      </c>
      <c r="L86" s="17"/>
      <c r="M86" s="17"/>
      <c r="N86" s="17"/>
      <c r="O86" s="17"/>
      <c r="P86" s="17"/>
      <c r="Q86" s="65"/>
      <c r="S86" s="19"/>
      <c r="T86" s="20"/>
      <c r="U86" s="20"/>
      <c r="V86" s="20"/>
      <c r="AB86" s="20"/>
      <c r="AC86" s="20"/>
      <c r="AD86" s="20"/>
      <c r="AE86" s="20"/>
      <c r="AF86" s="20"/>
      <c r="AG86" s="20"/>
      <c r="AH86" s="20"/>
      <c r="AI86" s="20"/>
    </row>
    <row r="87" spans="1:35" s="18" customFormat="1" ht="15.6" customHeight="1" x14ac:dyDescent="0.3">
      <c r="A87" s="4"/>
      <c r="B87" s="548"/>
      <c r="C87" s="4"/>
      <c r="D87" s="4"/>
      <c r="E87" s="4"/>
      <c r="F87" s="4"/>
      <c r="G87" s="19"/>
      <c r="H87" s="4"/>
      <c r="I87" s="4"/>
      <c r="J87" s="4"/>
      <c r="K87" s="21" t="s">
        <v>219</v>
      </c>
      <c r="L87" s="17"/>
      <c r="M87" s="17"/>
      <c r="N87" s="17"/>
      <c r="O87" s="17"/>
      <c r="P87" s="17"/>
      <c r="Q87" s="65"/>
      <c r="S87" s="19"/>
      <c r="T87" s="20"/>
      <c r="U87" s="20"/>
      <c r="V87" s="20"/>
      <c r="AB87" s="20"/>
      <c r="AC87" s="20"/>
      <c r="AD87" s="20"/>
      <c r="AE87" s="20"/>
      <c r="AF87" s="20"/>
      <c r="AG87" s="20"/>
      <c r="AH87" s="20"/>
      <c r="AI87" s="20"/>
    </row>
    <row r="88" spans="1:35" s="18" customFormat="1" ht="15.75" customHeight="1" x14ac:dyDescent="0.3">
      <c r="A88" s="4"/>
      <c r="B88" s="48" t="s">
        <v>220</v>
      </c>
      <c r="C88" s="66"/>
      <c r="D88" s="66"/>
      <c r="E88" s="66"/>
      <c r="F88" s="4"/>
      <c r="G88" s="23"/>
      <c r="H88" s="4"/>
      <c r="I88" s="4"/>
      <c r="J88" s="4"/>
      <c r="K88" s="21" t="s">
        <v>114</v>
      </c>
      <c r="L88" s="21"/>
      <c r="M88" s="21"/>
      <c r="N88" s="21"/>
      <c r="O88" s="21"/>
      <c r="P88" s="21"/>
      <c r="Q88" s="65"/>
      <c r="S88" s="19"/>
      <c r="T88" s="20"/>
      <c r="U88" s="20"/>
      <c r="V88" s="20"/>
      <c r="AB88" s="20"/>
      <c r="AC88" s="20"/>
      <c r="AD88" s="20"/>
      <c r="AE88" s="20"/>
      <c r="AF88" s="20"/>
      <c r="AG88" s="20"/>
      <c r="AH88" s="20"/>
      <c r="AI88" s="20"/>
    </row>
    <row r="89" spans="1:35" s="18" customFormat="1" ht="15.6" x14ac:dyDescent="0.3">
      <c r="A89" s="19"/>
      <c r="B89" s="48" t="s">
        <v>221</v>
      </c>
      <c r="C89" s="19"/>
      <c r="D89" s="19"/>
      <c r="E89" s="19"/>
      <c r="F89" s="19"/>
      <c r="G89" s="19"/>
      <c r="H89" s="19"/>
      <c r="I89" s="19"/>
      <c r="J89" s="19"/>
      <c r="K89" s="63" t="s">
        <v>217</v>
      </c>
      <c r="L89" s="57"/>
      <c r="M89" s="58"/>
      <c r="N89" s="21"/>
      <c r="O89" s="21"/>
      <c r="P89" s="21"/>
      <c r="Q89" s="19"/>
      <c r="S89" s="19"/>
      <c r="T89" s="20"/>
      <c r="U89" s="20"/>
      <c r="V89" s="20"/>
      <c r="AB89" s="20"/>
      <c r="AC89" s="20"/>
      <c r="AD89" s="20"/>
      <c r="AE89" s="20"/>
      <c r="AF89" s="20"/>
      <c r="AG89" s="20"/>
      <c r="AH89" s="20"/>
      <c r="AI89" s="20"/>
    </row>
    <row r="90" spans="1:35" s="18" customFormat="1" ht="13.8" x14ac:dyDescent="0.3">
      <c r="L90" s="22"/>
      <c r="M90" s="22"/>
      <c r="N90" s="22"/>
      <c r="T90" s="20"/>
      <c r="U90" s="20"/>
      <c r="V90" s="20"/>
      <c r="AB90" s="20"/>
      <c r="AC90" s="20"/>
      <c r="AD90" s="20"/>
      <c r="AE90" s="20"/>
      <c r="AF90" s="20"/>
      <c r="AG90" s="20"/>
      <c r="AH90" s="20"/>
      <c r="AI90" s="20"/>
    </row>
  </sheetData>
  <mergeCells count="45">
    <mergeCell ref="A1:V1"/>
    <mergeCell ref="A2:A7"/>
    <mergeCell ref="B2:B7"/>
    <mergeCell ref="C2:F2"/>
    <mergeCell ref="G2:G7"/>
    <mergeCell ref="H2:N2"/>
    <mergeCell ref="O2:V2"/>
    <mergeCell ref="C3:C7"/>
    <mergeCell ref="D3:D7"/>
    <mergeCell ref="E3:F3"/>
    <mergeCell ref="U3:V3"/>
    <mergeCell ref="E4:E7"/>
    <mergeCell ref="F4:F7"/>
    <mergeCell ref="J4:J7"/>
    <mergeCell ref="K4:M4"/>
    <mergeCell ref="O4:V4"/>
    <mergeCell ref="K5:K7"/>
    <mergeCell ref="L5:L7"/>
    <mergeCell ref="M5:M7"/>
    <mergeCell ref="O6:V6"/>
    <mergeCell ref="H3:H7"/>
    <mergeCell ref="J3:M3"/>
    <mergeCell ref="N3:N7"/>
    <mergeCell ref="O3:P3"/>
    <mergeCell ref="Q3:R3"/>
    <mergeCell ref="S3:T3"/>
    <mergeCell ref="A71:B71"/>
    <mergeCell ref="A72:V72"/>
    <mergeCell ref="A9:V9"/>
    <mergeCell ref="AB9:AI9"/>
    <mergeCell ref="A10:V10"/>
    <mergeCell ref="A25:B25"/>
    <mergeCell ref="A26:V26"/>
    <mergeCell ref="A27:V27"/>
    <mergeCell ref="Z9:Z10"/>
    <mergeCell ref="I4:I7"/>
    <mergeCell ref="A56:B56"/>
    <mergeCell ref="A57:V57"/>
    <mergeCell ref="B58:B69"/>
    <mergeCell ref="A70:B70"/>
    <mergeCell ref="C74:N74"/>
    <mergeCell ref="C75:N75"/>
    <mergeCell ref="C76:N76"/>
    <mergeCell ref="C77:N77"/>
    <mergeCell ref="B86:B87"/>
  </mergeCells>
  <pageMargins left="0.7" right="0.7" top="0.75" bottom="0.75" header="0.3" footer="0.3"/>
  <pageSetup paperSize="9" scale="47" orientation="portrait" r:id="rId1"/>
  <colBreaks count="1" manualBreakCount="1">
    <brk id="22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титул</vt:lpstr>
      <vt:lpstr>бакалавр</vt:lpstr>
      <vt:lpstr>титул ЗФН</vt:lpstr>
      <vt:lpstr>бакалавр ЗФН</vt:lpstr>
      <vt:lpstr>бакалавр!Область_друку</vt:lpstr>
      <vt:lpstr>титул!Область_друку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2024-03-13T20:37:26Z</dcterms:created>
  <dcterms:modified xsi:type="dcterms:W3CDTF">2026-07-03T14:00:23Z</dcterms:modified>
</cp:coreProperties>
</file>