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Готово ОП НП 2026\база повні\"/>
    </mc:Choice>
  </mc:AlternateContent>
  <bookViews>
    <workbookView xWindow="0" yWindow="0" windowWidth="23040" windowHeight="9072" activeTab="1"/>
  </bookViews>
  <sheets>
    <sheet name="титул" sheetId="2" r:id="rId1"/>
    <sheet name="магістр" sheetId="1" r:id="rId2"/>
    <sheet name="титул ЗФН" sheetId="3" r:id="rId3"/>
    <sheet name="НП ЗФН" sheetId="4" r:id="rId4"/>
  </sheets>
  <definedNames>
    <definedName name="_xlnm.Print_Area" localSheetId="1">магістр!$A$1:$V$57</definedName>
    <definedName name="_xlnm.Print_Area" localSheetId="0">титул!$A$1:$BA$37</definedName>
    <definedName name="_xlnm.Print_Area" localSheetId="2">'титул ЗФН'!$A$1:$BA$37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4" l="1"/>
  <c r="T11" i="4" s="1"/>
  <c r="U12" i="4"/>
  <c r="U13" i="4"/>
  <c r="U17" i="4"/>
  <c r="U18" i="4"/>
  <c r="U19" i="4"/>
  <c r="U20" i="4"/>
  <c r="U21" i="4"/>
  <c r="U22" i="4"/>
  <c r="U23" i="4"/>
  <c r="U24" i="4"/>
  <c r="U25" i="4"/>
  <c r="T33" i="4"/>
  <c r="U33" i="4"/>
  <c r="T34" i="4"/>
  <c r="U34" i="4"/>
  <c r="T35" i="4"/>
  <c r="U35" i="4"/>
  <c r="T36" i="4"/>
  <c r="U36" i="4"/>
  <c r="T37" i="4"/>
  <c r="U37" i="4"/>
  <c r="U11" i="4"/>
  <c r="I38" i="4"/>
  <c r="I31" i="4"/>
  <c r="I14" i="4"/>
  <c r="I8" i="4"/>
  <c r="R45" i="4"/>
  <c r="R44" i="4"/>
  <c r="R43" i="4"/>
  <c r="R42" i="4"/>
  <c r="Y41" i="4"/>
  <c r="X41" i="4"/>
  <c r="W41" i="4"/>
  <c r="Z41" i="4" s="1"/>
  <c r="Q38" i="4"/>
  <c r="P38" i="4"/>
  <c r="O38" i="4"/>
  <c r="M38" i="4"/>
  <c r="L38" i="4"/>
  <c r="K38" i="4"/>
  <c r="J38" i="4"/>
  <c r="G38" i="4"/>
  <c r="H37" i="4"/>
  <c r="N37" i="4" s="1"/>
  <c r="N36" i="4"/>
  <c r="H36" i="4"/>
  <c r="R36" i="4" s="1"/>
  <c r="S36" i="4" s="1"/>
  <c r="H35" i="4"/>
  <c r="R35" i="4" s="1"/>
  <c r="S35" i="4" s="1"/>
  <c r="N34" i="4"/>
  <c r="H34" i="4"/>
  <c r="R34" i="4" s="1"/>
  <c r="S34" i="4" s="1"/>
  <c r="H33" i="4"/>
  <c r="H38" i="4" s="1"/>
  <c r="P31" i="4"/>
  <c r="O31" i="4"/>
  <c r="M31" i="4"/>
  <c r="L31" i="4"/>
  <c r="K31" i="4"/>
  <c r="G31" i="4"/>
  <c r="F31" i="4"/>
  <c r="E31" i="4"/>
  <c r="D31" i="4"/>
  <c r="C31" i="4"/>
  <c r="S30" i="4"/>
  <c r="N30" i="4"/>
  <c r="H30" i="4"/>
  <c r="H29" i="4"/>
  <c r="N29" i="4" s="1"/>
  <c r="S28" i="4"/>
  <c r="H28" i="4"/>
  <c r="N28" i="4" s="1"/>
  <c r="S27" i="4"/>
  <c r="N27" i="4"/>
  <c r="H27" i="4"/>
  <c r="S26" i="4"/>
  <c r="H26" i="4"/>
  <c r="N26" i="4" s="1"/>
  <c r="J25" i="4"/>
  <c r="R25" i="4" s="1"/>
  <c r="S25" i="4" s="1"/>
  <c r="H25" i="4"/>
  <c r="Q31" i="4"/>
  <c r="J24" i="4"/>
  <c r="T24" i="4" s="1"/>
  <c r="H24" i="4"/>
  <c r="J23" i="4"/>
  <c r="N23" i="4" s="1"/>
  <c r="H23" i="4"/>
  <c r="J22" i="4"/>
  <c r="T22" i="4" s="1"/>
  <c r="H22" i="4"/>
  <c r="J21" i="4"/>
  <c r="R21" i="4" s="1"/>
  <c r="S21" i="4" s="1"/>
  <c r="H21" i="4"/>
  <c r="J20" i="4"/>
  <c r="R20" i="4" s="1"/>
  <c r="S20" i="4" s="1"/>
  <c r="H20" i="4"/>
  <c r="J19" i="4"/>
  <c r="R19" i="4" s="1"/>
  <c r="S19" i="4" s="1"/>
  <c r="H19" i="4"/>
  <c r="J18" i="4"/>
  <c r="R18" i="4" s="1"/>
  <c r="S18" i="4" s="1"/>
  <c r="H18" i="4"/>
  <c r="J17" i="4"/>
  <c r="T17" i="4" s="1"/>
  <c r="H17" i="4"/>
  <c r="Q14" i="4"/>
  <c r="P14" i="4"/>
  <c r="O14" i="4"/>
  <c r="M14" i="4"/>
  <c r="L14" i="4"/>
  <c r="K14" i="4"/>
  <c r="H14" i="4"/>
  <c r="G14" i="4"/>
  <c r="F14" i="4"/>
  <c r="F41" i="4" s="1"/>
  <c r="E14" i="4"/>
  <c r="E41" i="4" s="1"/>
  <c r="D14" i="4"/>
  <c r="D41" i="4" s="1"/>
  <c r="C14" i="4"/>
  <c r="C41" i="4" s="1"/>
  <c r="J13" i="4"/>
  <c r="T13" i="4" s="1"/>
  <c r="H13" i="4"/>
  <c r="J12" i="4"/>
  <c r="T12" i="4" s="1"/>
  <c r="H12" i="4"/>
  <c r="R11" i="4"/>
  <c r="S11" i="4" s="1"/>
  <c r="H11" i="4"/>
  <c r="N11" i="4" s="1"/>
  <c r="B8" i="4"/>
  <c r="C8" i="4" s="1"/>
  <c r="D8" i="4" s="1"/>
  <c r="E8" i="4" s="1"/>
  <c r="F8" i="4" s="1"/>
  <c r="G8" i="4" s="1"/>
  <c r="H8" i="4" s="1"/>
  <c r="J8" i="4" s="1"/>
  <c r="K8" i="4" s="1"/>
  <c r="L8" i="4" s="1"/>
  <c r="M8" i="4" s="1"/>
  <c r="N8" i="4" s="1"/>
  <c r="O8" i="4" s="1"/>
  <c r="P8" i="4" s="1"/>
  <c r="Q8" i="4" s="1"/>
  <c r="Q5" i="4"/>
  <c r="P5" i="4"/>
  <c r="M33" i="3"/>
  <c r="K33" i="3"/>
  <c r="H33" i="3"/>
  <c r="F33" i="3"/>
  <c r="D33" i="3"/>
  <c r="B33" i="3"/>
  <c r="O32" i="3"/>
  <c r="O31" i="3"/>
  <c r="O33" i="3" s="1"/>
  <c r="O41" i="4" l="1"/>
  <c r="N24" i="4"/>
  <c r="R24" i="4"/>
  <c r="S24" i="4" s="1"/>
  <c r="T23" i="4"/>
  <c r="N22" i="4"/>
  <c r="N21" i="4"/>
  <c r="T21" i="4"/>
  <c r="T19" i="4"/>
  <c r="M41" i="4"/>
  <c r="T18" i="4"/>
  <c r="N18" i="4"/>
  <c r="R22" i="4"/>
  <c r="S22" i="4" s="1"/>
  <c r="T25" i="4"/>
  <c r="T20" i="4"/>
  <c r="R17" i="4"/>
  <c r="S17" i="4" s="1"/>
  <c r="N20" i="4"/>
  <c r="N25" i="4"/>
  <c r="N13" i="4"/>
  <c r="R13" i="4"/>
  <c r="S13" i="4" s="1"/>
  <c r="R12" i="4"/>
  <c r="S12" i="4" s="1"/>
  <c r="J14" i="4"/>
  <c r="I41" i="4"/>
  <c r="P41" i="4"/>
  <c r="G41" i="4"/>
  <c r="H39" i="4" s="1"/>
  <c r="Q41" i="4"/>
  <c r="K41" i="4"/>
  <c r="L41" i="4"/>
  <c r="R23" i="4"/>
  <c r="S23" i="4" s="1"/>
  <c r="N12" i="4"/>
  <c r="N14" i="4" s="1"/>
  <c r="N17" i="4"/>
  <c r="H31" i="4"/>
  <c r="H41" i="4" s="1"/>
  <c r="N19" i="4"/>
  <c r="J31" i="4"/>
  <c r="N35" i="4"/>
  <c r="R33" i="4"/>
  <c r="S33" i="4" s="1"/>
  <c r="R37" i="4"/>
  <c r="S37" i="4" s="1"/>
  <c r="N33" i="4"/>
  <c r="Q45" i="1"/>
  <c r="P25" i="1"/>
  <c r="P24" i="1"/>
  <c r="C41" i="1"/>
  <c r="D41" i="1"/>
  <c r="E41" i="1"/>
  <c r="F41" i="1"/>
  <c r="H38" i="1"/>
  <c r="I38" i="1"/>
  <c r="J38" i="1"/>
  <c r="K38" i="1"/>
  <c r="L38" i="1"/>
  <c r="M38" i="1"/>
  <c r="N38" i="1"/>
  <c r="O38" i="1"/>
  <c r="P38" i="1"/>
  <c r="G38" i="1"/>
  <c r="R26" i="1"/>
  <c r="H26" i="1"/>
  <c r="M26" i="1" s="1"/>
  <c r="N14" i="1"/>
  <c r="C14" i="1"/>
  <c r="D14" i="1"/>
  <c r="H14" i="1"/>
  <c r="J14" i="1"/>
  <c r="K14" i="1"/>
  <c r="L14" i="1"/>
  <c r="O14" i="1"/>
  <c r="P14" i="1"/>
  <c r="G14" i="1"/>
  <c r="I23" i="1"/>
  <c r="H23" i="1"/>
  <c r="H34" i="1"/>
  <c r="Q34" i="1" s="1"/>
  <c r="R34" i="1" s="1"/>
  <c r="N38" i="4" l="1"/>
  <c r="R41" i="4"/>
  <c r="J41" i="4"/>
  <c r="N31" i="4"/>
  <c r="Q23" i="1"/>
  <c r="R23" i="1" s="1"/>
  <c r="M23" i="1"/>
  <c r="M34" i="1"/>
  <c r="I24" i="1"/>
  <c r="H24" i="1"/>
  <c r="H12" i="1"/>
  <c r="I12" i="1"/>
  <c r="M12" i="1" s="1"/>
  <c r="N41" i="4" l="1"/>
  <c r="M24" i="1"/>
  <c r="Q24" i="1"/>
  <c r="R24" i="1" s="1"/>
  <c r="Q12" i="1"/>
  <c r="R12" i="1" s="1"/>
  <c r="I25" i="1"/>
  <c r="I22" i="1"/>
  <c r="I20" i="1"/>
  <c r="I19" i="1"/>
  <c r="I18" i="1"/>
  <c r="I17" i="1"/>
  <c r="I21" i="1"/>
  <c r="I11" i="1"/>
  <c r="I13" i="1"/>
  <c r="I14" i="1" s="1"/>
  <c r="M33" i="2" l="1"/>
  <c r="K33" i="2"/>
  <c r="H33" i="2"/>
  <c r="F33" i="2"/>
  <c r="D33" i="2"/>
  <c r="B33" i="2"/>
  <c r="O32" i="2"/>
  <c r="O31" i="2"/>
  <c r="O33" i="2" l="1"/>
  <c r="H37" i="1"/>
  <c r="H36" i="1"/>
  <c r="H35" i="1"/>
  <c r="H33" i="1"/>
  <c r="H25" i="1"/>
  <c r="Q25" i="1" s="1"/>
  <c r="R25" i="1" s="1"/>
  <c r="H22" i="1"/>
  <c r="H20" i="1"/>
  <c r="H19" i="1"/>
  <c r="H18" i="1"/>
  <c r="H17" i="1"/>
  <c r="H21" i="1"/>
  <c r="H11" i="1"/>
  <c r="Q11" i="1" s="1"/>
  <c r="R11" i="1" s="1"/>
  <c r="H13" i="1"/>
  <c r="Q13" i="1" s="1"/>
  <c r="R13" i="1" s="1"/>
  <c r="M20" i="1" l="1"/>
  <c r="Q20" i="1"/>
  <c r="R20" i="1" s="1"/>
  <c r="M22" i="1"/>
  <c r="Q22" i="1"/>
  <c r="R22" i="1" s="1"/>
  <c r="M21" i="1"/>
  <c r="Q21" i="1"/>
  <c r="R21" i="1" s="1"/>
  <c r="M36" i="1"/>
  <c r="Q36" i="1"/>
  <c r="R36" i="1" s="1"/>
  <c r="M19" i="1"/>
  <c r="Q19" i="1"/>
  <c r="R19" i="1" s="1"/>
  <c r="M13" i="1"/>
  <c r="M33" i="1"/>
  <c r="Q33" i="1"/>
  <c r="R33" i="1" s="1"/>
  <c r="M35" i="1"/>
  <c r="Q35" i="1"/>
  <c r="R35" i="1" s="1"/>
  <c r="M17" i="1"/>
  <c r="Q17" i="1"/>
  <c r="R17" i="1" s="1"/>
  <c r="M18" i="1"/>
  <c r="Q18" i="1"/>
  <c r="R18" i="1" s="1"/>
  <c r="M37" i="1"/>
  <c r="Q37" i="1"/>
  <c r="R37" i="1" s="1"/>
  <c r="M11" i="1"/>
  <c r="M25" i="1"/>
  <c r="Q44" i="1"/>
  <c r="Q43" i="1"/>
  <c r="Q42" i="1"/>
  <c r="U41" i="1"/>
  <c r="T41" i="1"/>
  <c r="S41" i="1"/>
  <c r="P31" i="1"/>
  <c r="P41" i="1" s="1"/>
  <c r="O31" i="1"/>
  <c r="O41" i="1" s="1"/>
  <c r="N31" i="1"/>
  <c r="N41" i="1" s="1"/>
  <c r="L31" i="1"/>
  <c r="L41" i="1" s="1"/>
  <c r="K31" i="1"/>
  <c r="K41" i="1" s="1"/>
  <c r="G31" i="1"/>
  <c r="G41" i="1" s="1"/>
  <c r="H39" i="1" s="1"/>
  <c r="F31" i="1"/>
  <c r="E31" i="1"/>
  <c r="D31" i="1"/>
  <c r="C31" i="1"/>
  <c r="R30" i="1"/>
  <c r="H30" i="1"/>
  <c r="M30" i="1" s="1"/>
  <c r="H29" i="1"/>
  <c r="M29" i="1" s="1"/>
  <c r="R28" i="1"/>
  <c r="H28" i="1"/>
  <c r="M28" i="1" s="1"/>
  <c r="H27" i="1"/>
  <c r="M27" i="1" s="1"/>
  <c r="F14" i="1"/>
  <c r="E14" i="1"/>
  <c r="B8" i="1"/>
  <c r="C8" i="1" s="1"/>
  <c r="D8" i="1" s="1"/>
  <c r="E8" i="1" s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O5" i="1"/>
  <c r="P5" i="1" s="1"/>
  <c r="M14" i="1" l="1"/>
  <c r="V41" i="1"/>
  <c r="H31" i="1"/>
  <c r="H41" i="1" s="1"/>
  <c r="M31" i="1"/>
  <c r="M41" i="1" s="1"/>
  <c r="I31" i="1"/>
  <c r="I41" i="1" s="1"/>
  <c r="R27" i="1"/>
  <c r="J31" i="1"/>
  <c r="J41" i="1" s="1"/>
  <c r="Q41" i="1" l="1"/>
</calcChain>
</file>

<file path=xl/sharedStrings.xml><?xml version="1.0" encoding="utf-8"?>
<sst xmlns="http://schemas.openxmlformats.org/spreadsheetml/2006/main" count="489" uniqueCount="189">
  <si>
    <t>Шифр за ОПП</t>
  </si>
  <si>
    <t>Розподіл за семестрами</t>
  </si>
  <si>
    <t>Кількість кредитів ЄКТС</t>
  </si>
  <si>
    <t>Кількість годин</t>
  </si>
  <si>
    <t>Розподіл годин на тиждень за курсами і семестрами</t>
  </si>
  <si>
    <t>екзамени</t>
  </si>
  <si>
    <t>заліки</t>
  </si>
  <si>
    <t>курсові</t>
  </si>
  <si>
    <t>загальний обсяг</t>
  </si>
  <si>
    <t>аудиторних</t>
  </si>
  <si>
    <t>самостійна робота</t>
  </si>
  <si>
    <t>І курс</t>
  </si>
  <si>
    <t>ІI курс</t>
  </si>
  <si>
    <t>проєкти</t>
  </si>
  <si>
    <t>роботи</t>
  </si>
  <si>
    <t>всього</t>
  </si>
  <si>
    <t>у тому числі:</t>
  </si>
  <si>
    <t>семестри</t>
  </si>
  <si>
    <t>лекції</t>
  </si>
  <si>
    <t>лабораторні</t>
  </si>
  <si>
    <t>практичні</t>
  </si>
  <si>
    <t>кількість тижнів у семестрі</t>
  </si>
  <si>
    <t>І. ЦИКЛ ЗАГАЛЬНОЇ ПІДГОТОВКИ</t>
  </si>
  <si>
    <t>Кредити</t>
  </si>
  <si>
    <t>1.1. Обов’язкові компоненти освітньої програми</t>
  </si>
  <si>
    <t>1 сем</t>
  </si>
  <si>
    <t>2 сем</t>
  </si>
  <si>
    <t>3 сем</t>
  </si>
  <si>
    <t>ОК 1.1</t>
  </si>
  <si>
    <t>ОК 1.2</t>
  </si>
  <si>
    <t>ОК 1.3</t>
  </si>
  <si>
    <t>Всього ОК за циклом загальної підготовки</t>
  </si>
  <si>
    <t>ІІ. ЦИКЛ ПРОФЕСІЙНОЇ ПІДГОТОВКИ</t>
  </si>
  <si>
    <t>2.1. Обов’язкові компоненти освітньої програми</t>
  </si>
  <si>
    <t>ОК 2.1</t>
  </si>
  <si>
    <t>Психологія стресу та кризових станів</t>
  </si>
  <si>
    <t>ОК 2.2</t>
  </si>
  <si>
    <t>ОК 2.3</t>
  </si>
  <si>
    <t>Психологія творчості. Арт-терапія</t>
  </si>
  <si>
    <t>ОК 2.4</t>
  </si>
  <si>
    <t>Психологічне консультування та психотерапія</t>
  </si>
  <si>
    <t>ОК 2.5</t>
  </si>
  <si>
    <t>Прикладні проблеми психодіагностики</t>
  </si>
  <si>
    <t>ОК 2.6</t>
  </si>
  <si>
    <t>ПР 1</t>
  </si>
  <si>
    <t>Педагогічна практика</t>
  </si>
  <si>
    <t>ПР 2</t>
  </si>
  <si>
    <t>Переддипломна практика</t>
  </si>
  <si>
    <t>Комплексний атестаційний екзамен</t>
  </si>
  <si>
    <t>Магістерська кваліфікаційна робота</t>
  </si>
  <si>
    <t>Всього ОК за циклом професійної підготовки</t>
  </si>
  <si>
    <t>Частка вибіркових компонент у загальному обсязі освітньої програми, %</t>
  </si>
  <si>
    <t xml:space="preserve">ЗАГАЛЬНА КІЛЬКІСТЬ ГОДИН </t>
  </si>
  <si>
    <t>Кількість екзаменів</t>
  </si>
  <si>
    <t>Кількість заліків</t>
  </si>
  <si>
    <t>ПОГОДЖЕНО</t>
  </si>
  <si>
    <t>Голова Науково-методичного об'єднання</t>
  </si>
  <si>
    <t>з психології</t>
  </si>
  <si>
    <t>______________Вікторія БАУЛА</t>
  </si>
  <si>
    <t>Відкритий міжнародний університет розвитку людини "Україна"</t>
  </si>
  <si>
    <t>"Затверджую"</t>
  </si>
  <si>
    <t>Затверджено</t>
  </si>
  <si>
    <t>Президент Відкритого</t>
  </si>
  <si>
    <t xml:space="preserve">рішенням Вченої ради Відкритого </t>
  </si>
  <si>
    <t>міжнародного університету</t>
  </si>
  <si>
    <t>Н А В Ч А Л Ь Н И Й    П Л А Н</t>
  </si>
  <si>
    <t>розвитку людини "Україна"</t>
  </si>
  <si>
    <r>
      <rPr>
        <sz val="12"/>
        <rFont val="Times New Roman"/>
        <family val="1"/>
        <charset val="204"/>
      </rPr>
      <t>підготовки</t>
    </r>
    <r>
      <rPr>
        <b/>
        <sz val="12"/>
        <rFont val="Times New Roman"/>
        <family val="1"/>
        <charset val="204"/>
      </rPr>
      <t xml:space="preserve"> </t>
    </r>
    <r>
      <rPr>
        <b/>
        <u/>
        <sz val="14"/>
        <rFont val="Times New Roman"/>
        <family val="1"/>
        <charset val="204"/>
      </rPr>
      <t>магістра</t>
    </r>
    <r>
      <rPr>
        <sz val="14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(другий рівень вищої освіти)</t>
    </r>
  </si>
  <si>
    <t>________________ Петро ТАЛАНЧУК</t>
  </si>
  <si>
    <t xml:space="preserve">ЗА ОСВІТНЬО-ПРОФЕСІЙНОЮ ПРОГРАМОЮ </t>
  </si>
  <si>
    <r>
      <t xml:space="preserve">кваліфікація: </t>
    </r>
    <r>
      <rPr>
        <b/>
        <sz val="11"/>
        <rFont val="Times New Roman"/>
        <family val="1"/>
        <charset val="204"/>
      </rPr>
      <t>магістр психології</t>
    </r>
  </si>
  <si>
    <t xml:space="preserve">                                                                                     </t>
  </si>
  <si>
    <t>на основі першого (бакалаврського) рівня вищої освіти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</si>
  <si>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</si>
  <si>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</si>
  <si>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</si>
  <si>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</si>
  <si>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</si>
  <si>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</si>
  <si>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</si>
  <si>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</si>
  <si>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</si>
  <si>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</si>
  <si>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</si>
  <si>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</si>
  <si>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</si>
  <si>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I</t>
  </si>
  <si>
    <t>Т</t>
  </si>
  <si>
    <t xml:space="preserve">Т </t>
  </si>
  <si>
    <t>С</t>
  </si>
  <si>
    <t>К</t>
  </si>
  <si>
    <t>П</t>
  </si>
  <si>
    <t>II</t>
  </si>
  <si>
    <t>М</t>
  </si>
  <si>
    <t>Е</t>
  </si>
  <si>
    <t>З</t>
  </si>
  <si>
    <r>
      <t>ПОЗНАЧЕННЯ:</t>
    </r>
    <r>
      <rPr>
        <sz val="8"/>
        <rFont val="Times New Roman"/>
        <family val="1"/>
        <charset val="204"/>
      </rPr>
      <t xml:space="preserve"> </t>
    </r>
  </si>
  <si>
    <t xml:space="preserve">– теоретичне навчання; </t>
  </si>
  <si>
    <t xml:space="preserve">С </t>
  </si>
  <si>
    <t xml:space="preserve">– екзаменаційна сесія; </t>
  </si>
  <si>
    <t xml:space="preserve">П </t>
  </si>
  <si>
    <t xml:space="preserve">– практика; </t>
  </si>
  <si>
    <t xml:space="preserve">К </t>
  </si>
  <si>
    <t xml:space="preserve">– канікули; </t>
  </si>
  <si>
    <t xml:space="preserve">Е </t>
  </si>
  <si>
    <t xml:space="preserve">– складання випускового екзамену; </t>
  </si>
  <si>
    <t xml:space="preserve">З </t>
  </si>
  <si>
    <t xml:space="preserve">– захист дипломного проєкту (роботи). </t>
  </si>
  <si>
    <t xml:space="preserve">– підготовка до магістерської роботи; </t>
  </si>
  <si>
    <t>II. ЗВЕДЕНІ ДАНІ ПРО БЮДЖЕТ ЧАСУ, тижні</t>
  </si>
  <si>
    <t>ІІІ. ПРАКТИКА</t>
  </si>
  <si>
    <t>IV.  АТЕСТАЦІЯ</t>
  </si>
  <si>
    <t>Теоретичне 
навчання</t>
  </si>
  <si>
    <t>Екзамена-ційна сесія</t>
  </si>
  <si>
    <t>Практика</t>
  </si>
  <si>
    <t>Виконання дипломного проєкту 
(роботи)</t>
  </si>
  <si>
    <t>Атестація</t>
  </si>
  <si>
    <t>Канікули</t>
  </si>
  <si>
    <t>Усього</t>
  </si>
  <si>
    <t>Назва
 практики</t>
  </si>
  <si>
    <t>Семестр</t>
  </si>
  <si>
    <t>Тижні</t>
  </si>
  <si>
    <t>Назва</t>
  </si>
  <si>
    <t>Форма атестації (іспит, дипломний проєкт (робота))</t>
  </si>
  <si>
    <t>Педагогічна</t>
  </si>
  <si>
    <t>Переддипломна</t>
  </si>
  <si>
    <t>Разом</t>
  </si>
  <si>
    <t xml:space="preserve">Захист </t>
  </si>
  <si>
    <r>
      <t xml:space="preserve">за спеціальністю </t>
    </r>
    <r>
      <rPr>
        <b/>
        <sz val="11"/>
        <rFont val="Times New Roman"/>
        <family val="1"/>
        <charset val="204"/>
      </rPr>
      <t>С4 Психологія</t>
    </r>
  </si>
  <si>
    <t>І . ГРАФІК ОСВІТНЬОГО ПРОЦЕСУ</t>
  </si>
  <si>
    <t>V. ПЛАН ОСВІТНЬОГО ПРОЦЕСУ</t>
  </si>
  <si>
    <r>
      <t xml:space="preserve">з галузі знань </t>
    </r>
    <r>
      <rPr>
        <b/>
        <sz val="11"/>
        <rFont val="Times New Roman"/>
        <family val="1"/>
        <charset val="204"/>
      </rPr>
      <t>С Соціальні науки, журналістика, інформація та міжнародні відносини</t>
    </r>
  </si>
  <si>
    <t>ОК 2.7</t>
  </si>
  <si>
    <t>Управління інноваційними проєктами і командами</t>
  </si>
  <si>
    <t>ОК 2.8</t>
  </si>
  <si>
    <t>Психологія</t>
  </si>
  <si>
    <t>Psychology</t>
  </si>
  <si>
    <t xml:space="preserve">В.о. директора Інституту </t>
  </si>
  <si>
    <t>соціальних технологій</t>
  </si>
  <si>
    <t>______________ Олеся ХОЛОДОВА</t>
  </si>
  <si>
    <t>Завідувач кафедри  психології, соціальної роботи та педагогіки</t>
  </si>
  <si>
    <t>Інститут соціальних технологій</t>
  </si>
  <si>
    <t>Кафедра психології, соціальної роботи та педагогіки</t>
  </si>
  <si>
    <t>ID 78583</t>
  </si>
  <si>
    <t>Професійна компетентність психолога та етико-нормативне регулювання психологічної допомоги</t>
  </si>
  <si>
    <t>Методика викладання в умовах інклюзивного навчання у вищій школі та організації просвітницької діяльності</t>
  </si>
  <si>
    <t>Методологія наукових психологічних досліджень та грантова діяльність</t>
  </si>
  <si>
    <t>методичної роботи</t>
  </si>
  <si>
    <t>Актуальні проблеми психології розвитку, Прикладні проблеми психодіагностики, Психологічне консультування та психотерапія, Психологія стресу і кризових станів, Психологія творчості. Арт-терапія</t>
  </si>
  <si>
    <t>Заклад вищої освіти</t>
  </si>
  <si>
    <t>протокол № 2</t>
  </si>
  <si>
    <t>від "30" квітня 2026 року</t>
  </si>
  <si>
    <t>"30" квітня 2026 року</t>
  </si>
  <si>
    <r>
      <t xml:space="preserve">Строк навчання: </t>
    </r>
    <r>
      <rPr>
        <b/>
        <sz val="11"/>
        <rFont val="Times New Roman"/>
        <family val="1"/>
        <charset val="204"/>
      </rPr>
      <t>1 рік 4 місяців</t>
    </r>
  </si>
  <si>
    <r>
      <t xml:space="preserve">Рік вступу: </t>
    </r>
    <r>
      <rPr>
        <b/>
        <sz val="11"/>
        <rFont val="Times New Roman"/>
        <family val="1"/>
        <charset val="204"/>
      </rPr>
      <t>2026-2027 н.р.</t>
    </r>
  </si>
  <si>
    <r>
      <t xml:space="preserve">Форма здобуття освіти: </t>
    </r>
    <r>
      <rPr>
        <b/>
        <sz val="11"/>
        <rFont val="Times New Roman"/>
        <family val="1"/>
        <charset val="204"/>
      </rPr>
      <t>денна</t>
    </r>
  </si>
  <si>
    <t>Д</t>
  </si>
  <si>
    <t>Академічна та професійна комунікація</t>
  </si>
  <si>
    <t>ІІІ. Вибіркові компоненти освітньої програми</t>
  </si>
  <si>
    <t xml:space="preserve">Актуальні проблеми психології </t>
  </si>
  <si>
    <t>Психотехнології групової роботи та тренерська майстерність</t>
  </si>
  <si>
    <t>Інклюзивна компетентність психолога</t>
  </si>
  <si>
    <t>КР 1</t>
  </si>
  <si>
    <t>Курсова робота з освітньої компоненти "Методологія наукових психологічних досліджень та грантова діяльність"</t>
  </si>
  <si>
    <t>Вибіркові компоненти освітньої програми</t>
  </si>
  <si>
    <t>ВК 3.1</t>
  </si>
  <si>
    <t>ВК 3.2</t>
  </si>
  <si>
    <t>ВК 3.3</t>
  </si>
  <si>
    <t>ВК 3.4</t>
  </si>
  <si>
    <t>ВК 3.5</t>
  </si>
  <si>
    <t>Всього ВК</t>
  </si>
  <si>
    <t>НАЗВА ОСВІТНІХ КОМПОНЕНТІВ</t>
  </si>
  <si>
    <t>Кількість дипломних проєктів</t>
  </si>
  <si>
    <t>Кількість курсових  проєктів</t>
  </si>
  <si>
    <t>______________  Ольга ПОДЖИНСЬКА</t>
  </si>
  <si>
    <t>"16"  квітня 2026 р.</t>
  </si>
  <si>
    <t>"06" квітня 2026 р.</t>
  </si>
  <si>
    <t xml:space="preserve"> ______________ Олена ФЕДОРОВА</t>
  </si>
  <si>
    <t>"10" березня 2026 р.</t>
  </si>
  <si>
    <t xml:space="preserve">В.о. проректора з освітньої діяльності </t>
  </si>
  <si>
    <t>___________ Світлана НЕСТЕРЕНКО</t>
  </si>
  <si>
    <t>"23" квітня 2026 р.</t>
  </si>
  <si>
    <t>Начальник відділу</t>
  </si>
  <si>
    <r>
      <t xml:space="preserve">Форма здобуття освіти: </t>
    </r>
    <r>
      <rPr>
        <b/>
        <sz val="11"/>
        <rFont val="Times New Roman"/>
        <family val="1"/>
        <charset val="204"/>
      </rPr>
      <t>заочна</t>
    </r>
  </si>
  <si>
    <t>С/Т</t>
  </si>
  <si>
    <t>всього ДФН</t>
  </si>
  <si>
    <t>всього ЗФН</t>
  </si>
  <si>
    <t>ЗФН має бути годин (25% від дфн)</t>
  </si>
  <si>
    <t>ЗФН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</si>
</sst>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\1\.00"/>
    <numFmt numFmtId="165" formatCode="\2\.0"/>
    <numFmt numFmtId="166" formatCode="0.0"/>
    <numFmt numFmtId="167" formatCode="\3\.00"/>
  </numFmts>
  <fonts count="4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18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1"/>
      <color theme="9" tint="-0.499984740745262"/>
      <name val="Calibri"/>
      <family val="2"/>
      <charset val="204"/>
      <scheme val="minor"/>
    </font>
    <font>
      <b/>
      <sz val="12"/>
      <color indexed="58"/>
      <name val="Times New Roman"/>
      <family val="1"/>
      <charset val="204"/>
    </font>
    <font>
      <sz val="11"/>
      <color indexed="5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indexed="18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003300"/>
      <name val="Times New Roman"/>
      <family val="1"/>
      <charset val="204"/>
    </font>
    <font>
      <sz val="11"/>
      <color rgb="FF003300"/>
      <name val="Times New Roman"/>
      <family val="1"/>
      <charset val="204"/>
    </font>
    <font>
      <sz val="11"/>
      <color rgb="FF974706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u/>
      <sz val="11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color theme="9" tint="-0.49998474074526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b/>
      <sz val="6"/>
      <name val="Times New Roman"/>
      <family val="1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0" fontId="12" fillId="0" borderId="0">
      <protection locked="0"/>
    </xf>
    <xf numFmtId="0" fontId="35" fillId="0" borderId="0">
      <protection locked="0"/>
    </xf>
    <xf numFmtId="0" fontId="35" fillId="0" borderId="0"/>
    <xf numFmtId="0" fontId="35" fillId="0" borderId="0"/>
    <xf numFmtId="0" fontId="35" fillId="0" borderId="0"/>
    <xf numFmtId="9" fontId="3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47" fillId="0" borderId="0"/>
    <xf numFmtId="0" fontId="1" fillId="0" borderId="0"/>
    <xf numFmtId="0" fontId="35" fillId="0" borderId="0">
      <protection locked="0"/>
    </xf>
  </cellStyleXfs>
  <cellXfs count="464">
    <xf numFmtId="0" fontId="0" fillId="0" borderId="0" xfId="0"/>
    <xf numFmtId="0" fontId="14" fillId="0" borderId="14" xfId="2" applyNumberFormat="1" applyFont="1" applyFill="1" applyBorder="1" applyAlignment="1">
      <alignment horizontal="center" vertical="center"/>
      <protection locked="0"/>
    </xf>
    <xf numFmtId="0" fontId="14" fillId="0" borderId="14" xfId="2" applyFont="1" applyFill="1" applyBorder="1" applyAlignment="1">
      <alignment horizontal="center" vertical="center"/>
      <protection locked="0"/>
    </xf>
    <xf numFmtId="0" fontId="14" fillId="0" borderId="14" xfId="2" applyFont="1" applyFill="1" applyBorder="1" applyAlignment="1" applyProtection="1">
      <alignment horizontal="center" vertical="center"/>
    </xf>
    <xf numFmtId="0" fontId="13" fillId="0" borderId="21" xfId="2" applyFont="1" applyFill="1" applyBorder="1" applyAlignment="1" applyProtection="1">
      <alignment horizontal="center" vertical="center"/>
    </xf>
    <xf numFmtId="1" fontId="15" fillId="0" borderId="49" xfId="2" applyNumberFormat="1" applyFont="1" applyFill="1" applyBorder="1" applyAlignment="1" applyProtection="1">
      <alignment horizontal="center" vertical="center"/>
    </xf>
    <xf numFmtId="1" fontId="15" fillId="0" borderId="21" xfId="2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1" fontId="7" fillId="0" borderId="14" xfId="0" applyNumberFormat="1" applyFont="1" applyFill="1" applyBorder="1" applyAlignment="1">
      <alignment vertical="center"/>
    </xf>
    <xf numFmtId="1" fontId="7" fillId="0" borderId="12" xfId="0" applyNumberFormat="1" applyFont="1" applyFill="1" applyBorder="1" applyAlignment="1">
      <alignment vertical="center"/>
    </xf>
    <xf numFmtId="0" fontId="13" fillId="0" borderId="14" xfId="2" applyFont="1" applyFill="1" applyBorder="1" applyAlignment="1">
      <alignment horizontal="center" vertical="center"/>
      <protection locked="0"/>
    </xf>
    <xf numFmtId="0" fontId="13" fillId="0" borderId="15" xfId="2" applyFont="1" applyFill="1" applyBorder="1" applyAlignment="1">
      <alignment horizontal="center" vertical="center"/>
      <protection locked="0"/>
    </xf>
    <xf numFmtId="0" fontId="13" fillId="0" borderId="20" xfId="2" applyFont="1" applyFill="1" applyBorder="1" applyAlignment="1">
      <alignment horizontal="center" vertical="center"/>
      <protection locked="0"/>
    </xf>
    <xf numFmtId="1" fontId="13" fillId="0" borderId="38" xfId="2" applyNumberFormat="1" applyFont="1" applyFill="1" applyBorder="1" applyAlignment="1">
      <alignment horizontal="center" vertical="center"/>
      <protection locked="0"/>
    </xf>
    <xf numFmtId="0" fontId="13" fillId="0" borderId="21" xfId="2" applyFont="1" applyFill="1" applyBorder="1" applyAlignment="1">
      <alignment horizontal="center" vertical="center"/>
      <protection locked="0"/>
    </xf>
    <xf numFmtId="1" fontId="13" fillId="0" borderId="19" xfId="2" applyNumberFormat="1" applyFont="1" applyFill="1" applyBorder="1" applyAlignment="1">
      <alignment horizontal="center" vertical="center"/>
      <protection locked="0"/>
    </xf>
    <xf numFmtId="0" fontId="7" fillId="0" borderId="14" xfId="2" applyFont="1" applyFill="1" applyBorder="1" applyAlignment="1" applyProtection="1">
      <alignment horizontal="center" vertical="center"/>
    </xf>
    <xf numFmtId="0" fontId="20" fillId="0" borderId="14" xfId="2" applyFont="1" applyFill="1" applyBorder="1" applyAlignment="1" applyProtection="1">
      <alignment horizontal="center" vertical="center"/>
    </xf>
    <xf numFmtId="0" fontId="11" fillId="0" borderId="48" xfId="2" applyFont="1" applyFill="1" applyBorder="1" applyAlignment="1">
      <alignment horizontal="center" vertical="center" wrapText="1"/>
      <protection locked="0"/>
    </xf>
    <xf numFmtId="0" fontId="11" fillId="0" borderId="23" xfId="2" applyFont="1" applyFill="1" applyBorder="1" applyAlignment="1">
      <alignment horizontal="center" vertical="center" wrapText="1"/>
      <protection locked="0"/>
    </xf>
    <xf numFmtId="0" fontId="11" fillId="0" borderId="24" xfId="2" applyFont="1" applyFill="1" applyBorder="1" applyAlignment="1">
      <alignment horizontal="center" vertical="center" wrapText="1"/>
      <protection locked="0"/>
    </xf>
    <xf numFmtId="0" fontId="22" fillId="0" borderId="45" xfId="0" applyFont="1" applyFill="1" applyBorder="1" applyAlignment="1">
      <alignment horizontal="center" vertical="center" wrapText="1"/>
    </xf>
    <xf numFmtId="0" fontId="11" fillId="0" borderId="45" xfId="2" applyFont="1" applyFill="1" applyBorder="1" applyAlignment="1">
      <alignment horizontal="center" vertical="center" wrapText="1"/>
      <protection locked="0"/>
    </xf>
    <xf numFmtId="0" fontId="11" fillId="0" borderId="14" xfId="2" applyFont="1" applyFill="1" applyBorder="1" applyAlignment="1">
      <alignment horizontal="center" vertical="center" wrapText="1"/>
      <protection locked="0"/>
    </xf>
    <xf numFmtId="0" fontId="11" fillId="0" borderId="15" xfId="2" applyFont="1" applyFill="1" applyBorder="1" applyAlignment="1">
      <alignment horizontal="center" vertical="center" wrapText="1"/>
      <protection locked="0"/>
    </xf>
    <xf numFmtId="0" fontId="22" fillId="0" borderId="48" xfId="0" applyFont="1" applyFill="1" applyBorder="1" applyAlignment="1">
      <alignment horizontal="center" vertical="center" wrapText="1"/>
    </xf>
    <xf numFmtId="0" fontId="11" fillId="0" borderId="17" xfId="2" applyFont="1" applyFill="1" applyBorder="1" applyAlignment="1">
      <alignment horizontal="center" vertical="center" wrapText="1"/>
      <protection locked="0"/>
    </xf>
    <xf numFmtId="0" fontId="11" fillId="0" borderId="13" xfId="2" applyFont="1" applyFill="1" applyBorder="1" applyAlignment="1">
      <alignment horizontal="center" vertical="center" wrapText="1"/>
      <protection locked="0"/>
    </xf>
    <xf numFmtId="0" fontId="11" fillId="0" borderId="22" xfId="2" applyFont="1" applyFill="1" applyBorder="1" applyAlignment="1">
      <alignment horizontal="center" vertical="center" wrapText="1"/>
      <protection locked="0"/>
    </xf>
    <xf numFmtId="0" fontId="22" fillId="0" borderId="17" xfId="0" applyFont="1" applyFill="1" applyBorder="1" applyAlignment="1">
      <alignment horizontal="center" vertical="center" wrapText="1"/>
    </xf>
    <xf numFmtId="0" fontId="14" fillId="0" borderId="14" xfId="2" applyFont="1" applyFill="1" applyBorder="1" applyAlignment="1">
      <alignment horizontal="left" vertical="center" wrapText="1"/>
      <protection locked="0"/>
    </xf>
    <xf numFmtId="0" fontId="3" fillId="0" borderId="0" xfId="0" applyFont="1" applyFill="1" applyAlignment="1"/>
    <xf numFmtId="0" fontId="3" fillId="0" borderId="0" xfId="0" applyFont="1" applyFill="1" applyBorder="1" applyAlignment="1"/>
    <xf numFmtId="166" fontId="15" fillId="0" borderId="55" xfId="2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Continuous" vertical="center"/>
    </xf>
    <xf numFmtId="0" fontId="3" fillId="0" borderId="0" xfId="0" applyFont="1" applyFill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0" xfId="0" applyFont="1" applyFill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0" fontId="15" fillId="0" borderId="19" xfId="2" applyFont="1" applyFill="1" applyBorder="1" applyAlignment="1">
      <alignment horizontal="center" vertical="center"/>
      <protection locked="0"/>
    </xf>
    <xf numFmtId="1" fontId="15" fillId="0" borderId="23" xfId="2" applyNumberFormat="1" applyFont="1" applyFill="1" applyBorder="1" applyAlignment="1" applyProtection="1">
      <alignment horizontal="center" vertical="center"/>
    </xf>
    <xf numFmtId="1" fontId="11" fillId="0" borderId="14" xfId="2" applyNumberFormat="1" applyFont="1" applyFill="1" applyBorder="1" applyAlignment="1">
      <alignment horizontal="center" vertical="center" wrapText="1"/>
      <protection locked="0"/>
    </xf>
    <xf numFmtId="1" fontId="13" fillId="0" borderId="14" xfId="2" applyNumberFormat="1" applyFont="1" applyFill="1" applyBorder="1" applyAlignment="1">
      <alignment horizontal="center" vertical="center"/>
      <protection locked="0"/>
    </xf>
    <xf numFmtId="1" fontId="13" fillId="0" borderId="15" xfId="2" applyNumberFormat="1" applyFont="1" applyFill="1" applyBorder="1" applyAlignment="1">
      <alignment horizontal="center" vertical="center"/>
      <protection locked="0"/>
    </xf>
    <xf numFmtId="0" fontId="7" fillId="0" borderId="0" xfId="0" applyFont="1" applyFill="1" applyAlignment="1">
      <alignment vertical="center"/>
    </xf>
    <xf numFmtId="1" fontId="15" fillId="0" borderId="14" xfId="2" applyNumberFormat="1" applyFont="1" applyFill="1" applyBorder="1" applyAlignment="1" applyProtection="1">
      <alignment horizontal="center" vertical="center"/>
    </xf>
    <xf numFmtId="164" fontId="6" fillId="0" borderId="39" xfId="0" applyNumberFormat="1" applyFont="1" applyFill="1" applyBorder="1" applyAlignment="1">
      <alignment horizontal="center" vertical="center"/>
    </xf>
    <xf numFmtId="0" fontId="6" fillId="0" borderId="40" xfId="0" applyFont="1" applyFill="1" applyBorder="1" applyAlignment="1" applyProtection="1">
      <alignment horizontal="right" vertical="center" wrapText="1"/>
      <protection locked="0"/>
    </xf>
    <xf numFmtId="1" fontId="6" fillId="0" borderId="41" xfId="0" applyNumberFormat="1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horizontal="center" vertical="center"/>
    </xf>
    <xf numFmtId="9" fontId="3" fillId="0" borderId="0" xfId="1" applyFont="1" applyFill="1" applyAlignment="1">
      <alignment vertical="center"/>
    </xf>
    <xf numFmtId="0" fontId="7" fillId="0" borderId="14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1" fontId="4" fillId="0" borderId="41" xfId="0" applyNumberFormat="1" applyFont="1" applyFill="1" applyBorder="1" applyAlignment="1">
      <alignment horizontal="center" vertical="center"/>
    </xf>
    <xf numFmtId="2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20" xfId="2" applyFont="1" applyFill="1" applyBorder="1" applyAlignment="1" applyProtection="1">
      <alignment horizontal="left" vertical="center" wrapText="1" shrinkToFit="1"/>
    </xf>
    <xf numFmtId="0" fontId="13" fillId="0" borderId="15" xfId="2" applyFont="1" applyFill="1" applyBorder="1" applyAlignment="1" applyProtection="1">
      <alignment horizontal="center" vertical="center"/>
    </xf>
    <xf numFmtId="1" fontId="13" fillId="0" borderId="14" xfId="2" applyNumberFormat="1" applyFont="1" applyFill="1" applyBorder="1" applyAlignment="1" applyProtection="1">
      <alignment horizontal="center" vertical="center"/>
    </xf>
    <xf numFmtId="1" fontId="13" fillId="0" borderId="15" xfId="2" applyNumberFormat="1" applyFont="1" applyFill="1" applyBorder="1" applyAlignment="1" applyProtection="1">
      <alignment horizontal="center" vertical="center"/>
    </xf>
    <xf numFmtId="0" fontId="14" fillId="0" borderId="45" xfId="2" applyFont="1" applyFill="1" applyBorder="1" applyAlignment="1" applyProtection="1">
      <alignment horizontal="center" vertical="center"/>
    </xf>
    <xf numFmtId="2" fontId="13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3" xfId="2" applyFont="1" applyFill="1" applyBorder="1" applyAlignment="1" applyProtection="1">
      <alignment horizontal="center" vertical="center"/>
    </xf>
    <xf numFmtId="0" fontId="13" fillId="0" borderId="22" xfId="2" applyFont="1" applyFill="1" applyBorder="1" applyAlignment="1" applyProtection="1">
      <alignment horizontal="center" vertical="center"/>
    </xf>
    <xf numFmtId="0" fontId="13" fillId="0" borderId="51" xfId="2" applyFont="1" applyFill="1" applyBorder="1" applyAlignment="1">
      <alignment horizontal="center" vertical="center"/>
      <protection locked="0"/>
    </xf>
    <xf numFmtId="1" fontId="15" fillId="0" borderId="52" xfId="2" applyNumberFormat="1" applyFont="1" applyFill="1" applyBorder="1" applyAlignment="1" applyProtection="1">
      <alignment horizontal="center" vertical="center"/>
    </xf>
    <xf numFmtId="1" fontId="13" fillId="0" borderId="54" xfId="2" applyNumberFormat="1" applyFont="1" applyFill="1" applyBorder="1" applyAlignment="1">
      <alignment horizontal="center" vertical="center"/>
      <protection locked="0"/>
    </xf>
    <xf numFmtId="0" fontId="14" fillId="0" borderId="50" xfId="2" applyFont="1" applyFill="1" applyBorder="1" applyAlignment="1" applyProtection="1">
      <alignment horizontal="center" vertical="center"/>
    </xf>
    <xf numFmtId="0" fontId="13" fillId="0" borderId="46" xfId="2" applyFont="1" applyFill="1" applyBorder="1" applyAlignment="1">
      <alignment horizontal="center" vertical="center"/>
      <protection locked="0"/>
    </xf>
    <xf numFmtId="1" fontId="15" fillId="0" borderId="24" xfId="2" applyNumberFormat="1" applyFont="1" applyFill="1" applyBorder="1" applyAlignment="1" applyProtection="1">
      <alignment horizontal="center" vertical="center"/>
    </xf>
    <xf numFmtId="1" fontId="15" fillId="0" borderId="46" xfId="2" applyNumberFormat="1" applyFont="1" applyFill="1" applyBorder="1" applyAlignment="1" applyProtection="1">
      <alignment horizontal="center" vertical="center"/>
    </xf>
    <xf numFmtId="165" fontId="13" fillId="0" borderId="45" xfId="0" applyNumberFormat="1" applyFont="1" applyFill="1" applyBorder="1" applyAlignment="1" applyProtection="1">
      <alignment horizontal="center" vertical="center"/>
      <protection locked="0"/>
    </xf>
    <xf numFmtId="0" fontId="15" fillId="0" borderId="14" xfId="2" applyFont="1" applyFill="1" applyBorder="1" applyAlignment="1" applyProtection="1">
      <alignment horizontal="left" vertical="center"/>
    </xf>
    <xf numFmtId="0" fontId="15" fillId="0" borderId="14" xfId="2" applyFont="1" applyFill="1" applyBorder="1" applyAlignment="1" applyProtection="1">
      <alignment horizontal="center" vertical="center"/>
    </xf>
    <xf numFmtId="0" fontId="15" fillId="0" borderId="21" xfId="2" applyFont="1" applyFill="1" applyBorder="1" applyAlignment="1" applyProtection="1">
      <alignment horizontal="center" vertical="center"/>
    </xf>
    <xf numFmtId="1" fontId="15" fillId="0" borderId="15" xfId="2" applyNumberFormat="1" applyFont="1" applyFill="1" applyBorder="1" applyAlignment="1" applyProtection="1">
      <alignment horizontal="center" vertical="center"/>
    </xf>
    <xf numFmtId="1" fontId="15" fillId="0" borderId="20" xfId="2" applyNumberFormat="1" applyFont="1" applyFill="1" applyBorder="1" applyAlignment="1" applyProtection="1">
      <alignment horizontal="center" vertical="center"/>
    </xf>
    <xf numFmtId="0" fontId="15" fillId="0" borderId="14" xfId="2" applyFont="1" applyFill="1" applyBorder="1" applyAlignment="1">
      <alignment horizontal="left" vertical="center"/>
      <protection locked="0"/>
    </xf>
    <xf numFmtId="165" fontId="13" fillId="0" borderId="50" xfId="0" applyNumberFormat="1" applyFont="1" applyFill="1" applyBorder="1" applyAlignment="1" applyProtection="1">
      <alignment horizontal="center" vertical="center"/>
      <protection locked="0"/>
    </xf>
    <xf numFmtId="0" fontId="15" fillId="0" borderId="52" xfId="2" applyFont="1" applyFill="1" applyBorder="1" applyAlignment="1">
      <alignment horizontal="left" vertical="center"/>
      <protection locked="0"/>
    </xf>
    <xf numFmtId="0" fontId="15" fillId="0" borderId="52" xfId="2" applyFont="1" applyFill="1" applyBorder="1" applyAlignment="1" applyProtection="1">
      <alignment horizontal="center" vertical="center"/>
    </xf>
    <xf numFmtId="0" fontId="15" fillId="0" borderId="55" xfId="2" applyFont="1" applyFill="1" applyBorder="1" applyAlignment="1" applyProtection="1">
      <alignment horizontal="center" vertical="center"/>
    </xf>
    <xf numFmtId="1" fontId="15" fillId="0" borderId="53" xfId="2" applyNumberFormat="1" applyFont="1" applyFill="1" applyBorder="1" applyAlignment="1" applyProtection="1">
      <alignment horizontal="center" vertical="center"/>
    </xf>
    <xf numFmtId="166" fontId="15" fillId="0" borderId="51" xfId="2" applyNumberFormat="1" applyFont="1" applyFill="1" applyBorder="1" applyAlignment="1" applyProtection="1">
      <alignment horizontal="center" vertical="center"/>
    </xf>
    <xf numFmtId="166" fontId="15" fillId="0" borderId="52" xfId="2" applyNumberFormat="1" applyFont="1" applyFill="1" applyBorder="1" applyAlignment="1" applyProtection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165" fontId="15" fillId="0" borderId="11" xfId="0" applyNumberFormat="1" applyFont="1" applyFill="1" applyBorder="1" applyAlignment="1">
      <alignment vertical="center"/>
    </xf>
    <xf numFmtId="0" fontId="6" fillId="0" borderId="12" xfId="0" applyFont="1" applyFill="1" applyBorder="1" applyAlignment="1" applyProtection="1">
      <alignment horizontal="right" vertical="center" wrapText="1"/>
      <protection locked="0"/>
    </xf>
    <xf numFmtId="0" fontId="15" fillId="0" borderId="12" xfId="0" applyFont="1" applyFill="1" applyBorder="1" applyAlignment="1">
      <alignment horizontal="center" vertical="center"/>
    </xf>
    <xf numFmtId="1" fontId="15" fillId="0" borderId="16" xfId="0" applyNumberFormat="1" applyFont="1" applyFill="1" applyBorder="1" applyAlignment="1">
      <alignment horizontal="center" vertical="center"/>
    </xf>
    <xf numFmtId="1" fontId="15" fillId="0" borderId="61" xfId="0" applyNumberFormat="1" applyFont="1" applyFill="1" applyBorder="1" applyAlignment="1">
      <alignment horizontal="center" vertical="center"/>
    </xf>
    <xf numFmtId="1" fontId="15" fillId="0" borderId="12" xfId="0" applyNumberFormat="1" applyFont="1" applyFill="1" applyBorder="1" applyAlignment="1">
      <alignment horizontal="center" vertical="center"/>
    </xf>
    <xf numFmtId="1" fontId="15" fillId="0" borderId="25" xfId="0" applyNumberFormat="1" applyFont="1" applyFill="1" applyBorder="1" applyAlignment="1">
      <alignment horizontal="center" vertical="center"/>
    </xf>
    <xf numFmtId="1" fontId="15" fillId="0" borderId="62" xfId="0" applyNumberFormat="1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center" vertical="center" wrapText="1"/>
    </xf>
    <xf numFmtId="0" fontId="11" fillId="0" borderId="49" xfId="2" applyFont="1" applyFill="1" applyBorder="1" applyAlignment="1">
      <alignment horizontal="center" vertical="center" wrapText="1"/>
      <protection locked="0"/>
    </xf>
    <xf numFmtId="1" fontId="23" fillId="0" borderId="47" xfId="2" applyNumberFormat="1" applyFont="1" applyFill="1" applyBorder="1" applyAlignment="1">
      <alignment horizontal="center" vertical="center"/>
      <protection locked="0"/>
    </xf>
    <xf numFmtId="0" fontId="11" fillId="0" borderId="21" xfId="2" applyFont="1" applyFill="1" applyBorder="1" applyAlignment="1">
      <alignment horizontal="center" vertical="center" wrapText="1"/>
      <protection locked="0"/>
    </xf>
    <xf numFmtId="1" fontId="23" fillId="0" borderId="63" xfId="2" applyNumberFormat="1" applyFont="1" applyFill="1" applyBorder="1" applyAlignment="1">
      <alignment horizontal="center" vertical="center"/>
      <protection locked="0"/>
    </xf>
    <xf numFmtId="0" fontId="21" fillId="0" borderId="38" xfId="0" applyFont="1" applyFill="1" applyBorder="1" applyAlignment="1">
      <alignment horizontal="center" vertical="center" wrapText="1"/>
    </xf>
    <xf numFmtId="1" fontId="23" fillId="0" borderId="38" xfId="2" applyNumberFormat="1" applyFont="1" applyFill="1" applyBorder="1" applyAlignment="1">
      <alignment horizontal="center" vertical="center"/>
      <protection locked="0"/>
    </xf>
    <xf numFmtId="0" fontId="7" fillId="0" borderId="23" xfId="2" applyFont="1" applyFill="1" applyBorder="1" applyAlignment="1" applyProtection="1">
      <alignment horizontal="center" vertical="center"/>
    </xf>
    <xf numFmtId="0" fontId="21" fillId="0" borderId="26" xfId="0" applyFont="1" applyFill="1" applyBorder="1" applyAlignment="1">
      <alignment horizontal="center" vertical="center" wrapText="1"/>
    </xf>
    <xf numFmtId="0" fontId="11" fillId="0" borderId="64" xfId="2" applyFont="1" applyFill="1" applyBorder="1" applyAlignment="1">
      <alignment horizontal="center" vertical="center" wrapText="1"/>
      <protection locked="0"/>
    </xf>
    <xf numFmtId="1" fontId="23" fillId="0" borderId="65" xfId="2" applyNumberFormat="1" applyFont="1" applyFill="1" applyBorder="1" applyAlignment="1">
      <alignment horizontal="center" vertical="center"/>
      <protection locked="0"/>
    </xf>
    <xf numFmtId="164" fontId="4" fillId="0" borderId="35" xfId="0" applyNumberFormat="1" applyFont="1" applyFill="1" applyBorder="1" applyAlignment="1">
      <alignment horizontal="center" vertical="center"/>
    </xf>
    <xf numFmtId="9" fontId="10" fillId="0" borderId="42" xfId="1" applyFont="1" applyFill="1" applyBorder="1" applyAlignment="1">
      <alignment horizontal="center" vertical="center"/>
    </xf>
    <xf numFmtId="165" fontId="18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67" fontId="7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1" fontId="7" fillId="0" borderId="20" xfId="0" applyNumberFormat="1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41" fillId="0" borderId="14" xfId="2" applyFont="1" applyFill="1" applyBorder="1" applyAlignment="1" applyProtection="1">
      <alignment horizontal="center" vertical="center"/>
    </xf>
    <xf numFmtId="9" fontId="42" fillId="0" borderId="0" xfId="1" applyFont="1" applyFill="1"/>
    <xf numFmtId="9" fontId="3" fillId="0" borderId="0" xfId="1" applyFont="1" applyFill="1"/>
    <xf numFmtId="0" fontId="32" fillId="0" borderId="0" xfId="0" applyFont="1" applyFill="1" applyAlignment="1">
      <alignment horizontal="center" vertical="top"/>
    </xf>
    <xf numFmtId="0" fontId="11" fillId="0" borderId="46" xfId="2" applyFont="1" applyFill="1" applyBorder="1" applyAlignment="1">
      <alignment horizontal="center" vertical="center" wrapText="1"/>
      <protection locked="0"/>
    </xf>
    <xf numFmtId="0" fontId="11" fillId="0" borderId="20" xfId="2" applyFont="1" applyFill="1" applyBorder="1" applyAlignment="1">
      <alignment horizontal="center" vertical="center" wrapText="1"/>
      <protection locked="0"/>
    </xf>
    <xf numFmtId="0" fontId="11" fillId="0" borderId="69" xfId="2" applyFont="1" applyFill="1" applyBorder="1" applyAlignment="1">
      <alignment horizontal="center" vertical="center" wrapText="1"/>
      <protection locked="0"/>
    </xf>
    <xf numFmtId="0" fontId="5" fillId="0" borderId="0" xfId="0" applyFont="1" applyFill="1" applyBorder="1" applyAlignment="1">
      <alignment vertical="center" wrapText="1"/>
    </xf>
    <xf numFmtId="0" fontId="14" fillId="3" borderId="69" xfId="2" applyFont="1" applyFill="1" applyBorder="1" applyAlignment="1" applyProtection="1">
      <alignment horizontal="left" vertical="center" wrapText="1" shrinkToFit="1"/>
    </xf>
    <xf numFmtId="0" fontId="3" fillId="0" borderId="14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4" fillId="0" borderId="40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14" fillId="3" borderId="20" xfId="2" applyFont="1" applyFill="1" applyBorder="1" applyAlignment="1" applyProtection="1">
      <alignment horizontal="left" vertical="center" wrapText="1" shrinkToFit="1"/>
    </xf>
    <xf numFmtId="0" fontId="2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25" fillId="0" borderId="0" xfId="0" applyFont="1" applyFill="1" applyAlignment="1">
      <alignment vertical="center" wrapText="1"/>
    </xf>
    <xf numFmtId="0" fontId="24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19" fillId="0" borderId="0" xfId="0" applyFont="1" applyFill="1" applyAlignment="1"/>
    <xf numFmtId="0" fontId="27" fillId="0" borderId="0" xfId="0" applyFont="1" applyFill="1" applyAlignment="1">
      <alignment vertical="top"/>
    </xf>
    <xf numFmtId="0" fontId="28" fillId="0" borderId="0" xfId="0" applyFont="1" applyFill="1" applyAlignment="1">
      <alignment horizontal="center" vertical="top"/>
    </xf>
    <xf numFmtId="0" fontId="19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7" fillId="0" borderId="0" xfId="0" applyFont="1" applyFill="1" applyAlignment="1"/>
    <xf numFmtId="0" fontId="26" fillId="0" borderId="0" xfId="0" applyFont="1" applyFill="1" applyAlignment="1"/>
    <xf numFmtId="0" fontId="26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left" vertical="center"/>
    </xf>
    <xf numFmtId="0" fontId="33" fillId="0" borderId="0" xfId="0" applyFont="1" applyFill="1" applyAlignment="1">
      <alignment vertical="center"/>
    </xf>
    <xf numFmtId="0" fontId="7" fillId="0" borderId="0" xfId="0" applyFont="1" applyFill="1"/>
    <xf numFmtId="0" fontId="3" fillId="0" borderId="0" xfId="0" applyFont="1" applyFill="1"/>
    <xf numFmtId="0" fontId="43" fillId="0" borderId="0" xfId="0" applyFont="1" applyFill="1" applyAlignment="1">
      <alignment vertical="center"/>
    </xf>
    <xf numFmtId="0" fontId="19" fillId="0" borderId="0" xfId="0" applyFont="1" applyFill="1" applyAlignment="1">
      <alignment horizontal="left" vertical="center"/>
    </xf>
    <xf numFmtId="0" fontId="34" fillId="0" borderId="0" xfId="0" applyFont="1" applyFill="1" applyAlignment="1">
      <alignment horizontal="right" vertical="center"/>
    </xf>
    <xf numFmtId="0" fontId="36" fillId="0" borderId="0" xfId="0" applyFont="1" applyFill="1" applyAlignment="1"/>
    <xf numFmtId="0" fontId="28" fillId="0" borderId="0" xfId="0" applyFont="1" applyFill="1" applyAlignment="1"/>
    <xf numFmtId="0" fontId="14" fillId="0" borderId="0" xfId="2" applyFont="1" applyFill="1" applyBorder="1" applyAlignment="1" applyProtection="1">
      <alignment vertical="center" wrapText="1" shrinkToFit="1"/>
    </xf>
    <xf numFmtId="0" fontId="37" fillId="0" borderId="0" xfId="0" applyFont="1" applyFill="1" applyBorder="1" applyAlignment="1">
      <alignment horizontal="left"/>
    </xf>
    <xf numFmtId="0" fontId="28" fillId="0" borderId="0" xfId="0" applyFont="1" applyFill="1" applyBorder="1" applyAlignment="1">
      <alignment horizontal="center"/>
    </xf>
    <xf numFmtId="0" fontId="28" fillId="0" borderId="23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/>
    </xf>
    <xf numFmtId="0" fontId="3" fillId="0" borderId="14" xfId="0" applyFont="1" applyFill="1" applyBorder="1" applyAlignment="1"/>
    <xf numFmtId="0" fontId="38" fillId="0" borderId="0" xfId="0" applyFont="1" applyFill="1" applyAlignment="1"/>
    <xf numFmtId="0" fontId="38" fillId="0" borderId="0" xfId="0" applyFont="1" applyFill="1" applyBorder="1" applyAlignment="1"/>
    <xf numFmtId="0" fontId="37" fillId="0" borderId="56" xfId="0" applyFont="1" applyFill="1" applyBorder="1" applyAlignment="1">
      <alignment horizontal="center" vertical="center" textRotation="90" wrapText="1"/>
    </xf>
    <xf numFmtId="0" fontId="37" fillId="0" borderId="0" xfId="0" applyFont="1" applyFill="1" applyBorder="1" applyAlignment="1">
      <alignment horizontal="center" vertical="center" textRotation="90" wrapText="1"/>
    </xf>
    <xf numFmtId="0" fontId="28" fillId="0" borderId="0" xfId="0" applyFont="1" applyFill="1" applyBorder="1" applyAlignment="1"/>
    <xf numFmtId="0" fontId="37" fillId="0" borderId="45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/>
    </xf>
    <xf numFmtId="0" fontId="37" fillId="0" borderId="50" xfId="0" applyFont="1" applyFill="1" applyBorder="1" applyAlignment="1">
      <alignment horizontal="center" vertical="center"/>
    </xf>
    <xf numFmtId="0" fontId="19" fillId="2" borderId="72" xfId="4" applyFont="1" applyFill="1" applyBorder="1" applyAlignment="1">
      <alignment horizontal="centerContinuous"/>
    </xf>
    <xf numFmtId="0" fontId="19" fillId="2" borderId="58" xfId="4" applyFont="1" applyFill="1" applyBorder="1" applyAlignment="1">
      <alignment horizontal="centerContinuous"/>
    </xf>
    <xf numFmtId="0" fontId="19" fillId="2" borderId="77" xfId="4" applyFont="1" applyFill="1" applyBorder="1" applyAlignment="1">
      <alignment horizontal="centerContinuous"/>
    </xf>
    <xf numFmtId="0" fontId="19" fillId="2" borderId="60" xfId="4" applyFont="1" applyFill="1" applyBorder="1" applyAlignment="1">
      <alignment horizontal="centerContinuous"/>
    </xf>
    <xf numFmtId="0" fontId="19" fillId="2" borderId="59" xfId="4" applyFont="1" applyFill="1" applyBorder="1" applyAlignment="1">
      <alignment horizontal="centerContinuous"/>
    </xf>
    <xf numFmtId="0" fontId="19" fillId="2" borderId="68" xfId="4" applyFont="1" applyFill="1" applyBorder="1" applyAlignment="1">
      <alignment horizontal="centerContinuous"/>
    </xf>
    <xf numFmtId="0" fontId="19" fillId="2" borderId="57" xfId="4" applyFont="1" applyFill="1" applyBorder="1" applyAlignment="1">
      <alignment horizontal="centerContinuous"/>
    </xf>
    <xf numFmtId="0" fontId="19" fillId="2" borderId="58" xfId="4" applyFont="1" applyFill="1" applyBorder="1" applyAlignment="1">
      <alignment horizontal="center"/>
    </xf>
    <xf numFmtId="0" fontId="19" fillId="2" borderId="60" xfId="4" applyFont="1" applyFill="1" applyBorder="1" applyAlignment="1">
      <alignment horizontal="center"/>
    </xf>
    <xf numFmtId="0" fontId="3" fillId="4" borderId="56" xfId="5" applyFont="1" applyFill="1" applyBorder="1" applyAlignment="1">
      <alignment horizontal="center" vertical="center"/>
    </xf>
    <xf numFmtId="0" fontId="3" fillId="4" borderId="9" xfId="5" applyFont="1" applyFill="1" applyBorder="1" applyAlignment="1">
      <alignment horizontal="center" vertical="center"/>
    </xf>
    <xf numFmtId="0" fontId="3" fillId="4" borderId="4" xfId="5" applyFont="1" applyFill="1" applyBorder="1" applyAlignment="1">
      <alignment horizontal="center" vertical="center"/>
    </xf>
    <xf numFmtId="0" fontId="3" fillId="4" borderId="10" xfId="5" applyFont="1" applyFill="1" applyBorder="1" applyAlignment="1">
      <alignment horizontal="center" vertical="center"/>
    </xf>
    <xf numFmtId="0" fontId="3" fillId="4" borderId="8" xfId="5" applyFont="1" applyFill="1" applyBorder="1" applyAlignment="1">
      <alignment horizontal="center" vertical="center"/>
    </xf>
    <xf numFmtId="0" fontId="3" fillId="4" borderId="7" xfId="5" applyFont="1" applyFill="1" applyBorder="1" applyAlignment="1">
      <alignment horizontal="center" vertical="center"/>
    </xf>
    <xf numFmtId="0" fontId="3" fillId="4" borderId="3" xfId="5" applyFont="1" applyFill="1" applyBorder="1" applyAlignment="1">
      <alignment horizontal="center" vertical="center"/>
    </xf>
    <xf numFmtId="0" fontId="3" fillId="4" borderId="17" xfId="5" applyFont="1" applyFill="1" applyBorder="1" applyAlignment="1">
      <alignment horizontal="center" vertical="center"/>
    </xf>
    <xf numFmtId="0" fontId="3" fillId="4" borderId="13" xfId="5" applyFont="1" applyFill="1" applyBorder="1" applyAlignment="1">
      <alignment horizontal="center" vertical="center"/>
    </xf>
    <xf numFmtId="0" fontId="3" fillId="4" borderId="75" xfId="5" applyFont="1" applyFill="1" applyBorder="1" applyAlignment="1">
      <alignment horizontal="center" vertical="center"/>
    </xf>
    <xf numFmtId="0" fontId="3" fillId="4" borderId="64" xfId="5" applyFont="1" applyFill="1" applyBorder="1" applyAlignment="1">
      <alignment horizontal="center" vertical="center"/>
    </xf>
    <xf numFmtId="0" fontId="3" fillId="4" borderId="69" xfId="5" applyFont="1" applyFill="1" applyBorder="1" applyAlignment="1">
      <alignment horizontal="center" vertical="center"/>
    </xf>
    <xf numFmtId="0" fontId="3" fillId="4" borderId="74" xfId="5" applyFont="1" applyFill="1" applyBorder="1" applyAlignment="1">
      <alignment horizontal="center" vertical="center"/>
    </xf>
    <xf numFmtId="0" fontId="3" fillId="4" borderId="52" xfId="5" applyFont="1" applyFill="1" applyBorder="1" applyAlignment="1">
      <alignment horizontal="center" vertical="center"/>
    </xf>
    <xf numFmtId="0" fontId="3" fillId="4" borderId="22" xfId="5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Continuous"/>
    </xf>
    <xf numFmtId="0" fontId="3" fillId="2" borderId="5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6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2" borderId="79" xfId="0" applyFont="1" applyFill="1" applyBorder="1" applyAlignment="1">
      <alignment horizontal="centerContinuous"/>
    </xf>
    <xf numFmtId="0" fontId="3" fillId="0" borderId="50" xfId="0" applyFont="1" applyFill="1" applyBorder="1" applyAlignment="1">
      <alignment horizontal="center" vertical="center" shrinkToFit="1"/>
    </xf>
    <xf numFmtId="0" fontId="3" fillId="0" borderId="52" xfId="0" applyFont="1" applyFill="1" applyBorder="1" applyAlignment="1">
      <alignment horizontal="center" vertical="center" shrinkToFit="1"/>
    </xf>
    <xf numFmtId="0" fontId="3" fillId="0" borderId="55" xfId="0" applyFont="1" applyFill="1" applyBorder="1" applyAlignment="1">
      <alignment horizontal="center" vertical="center" shrinkToFit="1"/>
    </xf>
    <xf numFmtId="0" fontId="3" fillId="3" borderId="55" xfId="0" applyFont="1" applyFill="1" applyBorder="1" applyAlignment="1">
      <alignment horizontal="center" vertical="center" shrinkToFit="1"/>
    </xf>
    <xf numFmtId="0" fontId="3" fillId="3" borderId="80" xfId="0" applyFont="1" applyFill="1" applyBorder="1" applyAlignment="1">
      <alignment horizontal="center" vertical="center" shrinkToFit="1"/>
    </xf>
    <xf numFmtId="0" fontId="3" fillId="3" borderId="53" xfId="0" applyFont="1" applyFill="1" applyBorder="1" applyAlignment="1">
      <alignment horizontal="center" vertical="center" shrinkToFit="1"/>
    </xf>
    <xf numFmtId="0" fontId="3" fillId="0" borderId="53" xfId="0" applyFont="1" applyFill="1" applyBorder="1" applyAlignment="1">
      <alignment horizontal="center" vertical="center" shrinkToFit="1"/>
    </xf>
    <xf numFmtId="0" fontId="3" fillId="0" borderId="51" xfId="0" applyFont="1" applyFill="1" applyBorder="1" applyAlignment="1">
      <alignment horizontal="center" vertical="center" shrinkToFit="1"/>
    </xf>
    <xf numFmtId="0" fontId="3" fillId="2" borderId="52" xfId="0" applyFont="1" applyFill="1" applyBorder="1" applyAlignment="1">
      <alignment vertical="center"/>
    </xf>
    <xf numFmtId="0" fontId="3" fillId="2" borderId="55" xfId="0" applyFont="1" applyFill="1" applyBorder="1" applyAlignment="1">
      <alignment vertical="center"/>
    </xf>
    <xf numFmtId="0" fontId="3" fillId="2" borderId="51" xfId="0" applyFont="1" applyFill="1" applyBorder="1" applyAlignment="1">
      <alignment vertical="center"/>
    </xf>
    <xf numFmtId="0" fontId="3" fillId="2" borderId="53" xfId="0" applyFont="1" applyFill="1" applyBorder="1" applyAlignment="1">
      <alignment vertical="center"/>
    </xf>
    <xf numFmtId="0" fontId="3" fillId="2" borderId="50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 wrapText="1"/>
    </xf>
    <xf numFmtId="2" fontId="13" fillId="0" borderId="45" xfId="0" applyNumberFormat="1" applyFont="1" applyFill="1" applyBorder="1" applyAlignment="1" applyProtection="1">
      <alignment horizontal="center" vertical="center" wrapText="1"/>
      <protection locked="0"/>
    </xf>
    <xf numFmtId="1" fontId="11" fillId="0" borderId="18" xfId="2" applyNumberFormat="1" applyFont="1" applyFill="1" applyBorder="1" applyAlignment="1">
      <alignment horizontal="center" vertical="center" wrapText="1"/>
      <protection locked="0"/>
    </xf>
    <xf numFmtId="1" fontId="13" fillId="0" borderId="18" xfId="2" applyNumberFormat="1" applyFont="1" applyFill="1" applyBorder="1" applyAlignment="1">
      <alignment horizontal="center" vertical="center"/>
      <protection locked="0"/>
    </xf>
    <xf numFmtId="0" fontId="13" fillId="0" borderId="18" xfId="2" applyFont="1" applyFill="1" applyBorder="1" applyAlignment="1">
      <alignment horizontal="center" vertical="center"/>
      <protection locked="0"/>
    </xf>
    <xf numFmtId="2" fontId="1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5" xfId="0" applyFont="1" applyFill="1" applyBorder="1" applyAlignment="1">
      <alignment vertical="center" wrapText="1"/>
    </xf>
    <xf numFmtId="0" fontId="14" fillId="0" borderId="52" xfId="2" applyFont="1" applyFill="1" applyBorder="1" applyAlignment="1" applyProtection="1">
      <alignment horizontal="center" vertical="center"/>
    </xf>
    <xf numFmtId="1" fontId="11" fillId="0" borderId="23" xfId="2" applyNumberFormat="1" applyFont="1" applyFill="1" applyBorder="1" applyAlignment="1">
      <alignment horizontal="center" vertical="center" wrapText="1"/>
      <protection locked="0"/>
    </xf>
    <xf numFmtId="1" fontId="11" fillId="0" borderId="13" xfId="2" applyNumberFormat="1" applyFont="1" applyFill="1" applyBorder="1" applyAlignment="1">
      <alignment horizontal="center" vertical="center" wrapText="1"/>
      <protection locked="0"/>
    </xf>
    <xf numFmtId="1" fontId="7" fillId="0" borderId="61" xfId="0" applyNumberFormat="1" applyFont="1" applyFill="1" applyBorder="1" applyAlignment="1">
      <alignment vertical="center"/>
    </xf>
    <xf numFmtId="0" fontId="3" fillId="3" borderId="50" xfId="0" applyFont="1" applyFill="1" applyBorder="1" applyAlignment="1">
      <alignment horizontal="center" vertical="center" shrinkToFit="1"/>
    </xf>
    <xf numFmtId="0" fontId="3" fillId="3" borderId="52" xfId="0" applyFont="1" applyFill="1" applyBorder="1" applyAlignment="1">
      <alignment horizontal="center" vertical="center" shrinkToFit="1"/>
    </xf>
    <xf numFmtId="1" fontId="39" fillId="3" borderId="23" xfId="2" applyNumberFormat="1" applyFont="1" applyFill="1" applyBorder="1" applyAlignment="1" applyProtection="1">
      <alignment horizontal="center" vertical="center"/>
    </xf>
    <xf numFmtId="0" fontId="13" fillId="3" borderId="15" xfId="2" applyFont="1" applyFill="1" applyBorder="1" applyAlignment="1">
      <alignment horizontal="center" vertical="center"/>
      <protection locked="0"/>
    </xf>
    <xf numFmtId="1" fontId="11" fillId="3" borderId="14" xfId="2" applyNumberFormat="1" applyFont="1" applyFill="1" applyBorder="1" applyAlignment="1">
      <alignment horizontal="center" vertical="center" wrapText="1"/>
      <protection locked="0"/>
    </xf>
    <xf numFmtId="1" fontId="13" fillId="3" borderId="14" xfId="2" applyNumberFormat="1" applyFont="1" applyFill="1" applyBorder="1" applyAlignment="1">
      <alignment horizontal="center" vertical="center"/>
      <protection locked="0"/>
    </xf>
    <xf numFmtId="1" fontId="13" fillId="3" borderId="15" xfId="2" applyNumberFormat="1" applyFont="1" applyFill="1" applyBorder="1" applyAlignment="1">
      <alignment horizontal="center" vertical="center"/>
      <protection locked="0"/>
    </xf>
    <xf numFmtId="0" fontId="45" fillId="3" borderId="14" xfId="0" applyFont="1" applyFill="1" applyBorder="1" applyAlignment="1">
      <alignment horizontal="left" vertical="center" wrapText="1"/>
    </xf>
    <xf numFmtId="0" fontId="14" fillId="3" borderId="14" xfId="2" applyFont="1" applyFill="1" applyBorder="1" applyAlignment="1">
      <alignment horizontal="center" vertical="center"/>
      <protection locked="0"/>
    </xf>
    <xf numFmtId="0" fontId="15" fillId="3" borderId="19" xfId="2" applyFont="1" applyFill="1" applyBorder="1" applyAlignment="1" applyProtection="1">
      <alignment horizontal="center" vertical="center"/>
    </xf>
    <xf numFmtId="0" fontId="15" fillId="3" borderId="19" xfId="2" applyFont="1" applyFill="1" applyBorder="1" applyAlignment="1">
      <alignment horizontal="center" vertical="center"/>
      <protection locked="0"/>
    </xf>
    <xf numFmtId="0" fontId="15" fillId="3" borderId="54" xfId="2" applyFont="1" applyFill="1" applyBorder="1" applyAlignment="1" applyProtection="1">
      <alignment horizontal="center" vertical="center"/>
    </xf>
    <xf numFmtId="165" fontId="13" fillId="0" borderId="48" xfId="0" applyNumberFormat="1" applyFont="1" applyFill="1" applyBorder="1" applyAlignment="1" applyProtection="1">
      <alignment horizontal="center" vertical="center"/>
      <protection locked="0"/>
    </xf>
    <xf numFmtId="0" fontId="14" fillId="0" borderId="23" xfId="2" applyFont="1" applyFill="1" applyBorder="1" applyAlignment="1">
      <alignment horizontal="left" vertical="center" wrapText="1"/>
      <protection locked="0"/>
    </xf>
    <xf numFmtId="0" fontId="15" fillId="0" borderId="23" xfId="2" applyFont="1" applyFill="1" applyBorder="1" applyAlignment="1" applyProtection="1">
      <alignment horizontal="left" vertical="center"/>
    </xf>
    <xf numFmtId="0" fontId="15" fillId="0" borderId="23" xfId="2" applyFont="1" applyFill="1" applyBorder="1" applyAlignment="1" applyProtection="1">
      <alignment horizontal="center" vertical="center"/>
    </xf>
    <xf numFmtId="0" fontId="15" fillId="0" borderId="49" xfId="2" applyFont="1" applyFill="1" applyBorder="1" applyAlignment="1" applyProtection="1">
      <alignment horizontal="center" vertical="center"/>
    </xf>
    <xf numFmtId="165" fontId="13" fillId="3" borderId="39" xfId="0" applyNumberFormat="1" applyFont="1" applyFill="1" applyBorder="1" applyAlignment="1" applyProtection="1">
      <alignment horizontal="center" vertical="center"/>
      <protection locked="0"/>
    </xf>
    <xf numFmtId="0" fontId="14" fillId="3" borderId="40" xfId="2" applyFont="1" applyFill="1" applyBorder="1" applyAlignment="1">
      <alignment horizontal="left" vertical="center" wrapText="1"/>
      <protection locked="0"/>
    </xf>
    <xf numFmtId="0" fontId="15" fillId="0" borderId="40" xfId="2" applyFont="1" applyFill="1" applyBorder="1" applyAlignment="1" applyProtection="1">
      <alignment horizontal="left" vertical="center"/>
    </xf>
    <xf numFmtId="0" fontId="15" fillId="0" borderId="40" xfId="2" applyFont="1" applyFill="1" applyBorder="1" applyAlignment="1" applyProtection="1">
      <alignment horizontal="center" vertical="center"/>
    </xf>
    <xf numFmtId="0" fontId="15" fillId="0" borderId="44" xfId="2" applyFont="1" applyFill="1" applyBorder="1" applyAlignment="1" applyProtection="1">
      <alignment horizontal="center" vertical="center"/>
    </xf>
    <xf numFmtId="0" fontId="15" fillId="0" borderId="37" xfId="2" applyFont="1" applyFill="1" applyBorder="1" applyAlignment="1">
      <alignment horizontal="center" vertical="center" wrapText="1"/>
      <protection locked="0"/>
    </xf>
    <xf numFmtId="0" fontId="13" fillId="0" borderId="42" xfId="2" applyFont="1" applyFill="1" applyBorder="1" applyAlignment="1">
      <alignment horizontal="center" vertical="center"/>
      <protection locked="0"/>
    </xf>
    <xf numFmtId="1" fontId="15" fillId="0" borderId="40" xfId="2" applyNumberFormat="1" applyFont="1" applyFill="1" applyBorder="1" applyAlignment="1" applyProtection="1">
      <alignment horizontal="center" vertical="center"/>
    </xf>
    <xf numFmtId="1" fontId="15" fillId="0" borderId="43" xfId="2" applyNumberFormat="1" applyFont="1" applyFill="1" applyBorder="1" applyAlignment="1" applyProtection="1">
      <alignment horizontal="center" vertical="center"/>
    </xf>
    <xf numFmtId="1" fontId="13" fillId="0" borderId="41" xfId="2" applyNumberFormat="1" applyFont="1" applyFill="1" applyBorder="1" applyAlignment="1">
      <alignment horizontal="center" vertical="center"/>
      <protection locked="0"/>
    </xf>
    <xf numFmtId="1" fontId="15" fillId="0" borderId="42" xfId="2" applyNumberFormat="1" applyFont="1" applyFill="1" applyBorder="1" applyAlignment="1" applyProtection="1">
      <alignment horizontal="center" vertical="center"/>
    </xf>
    <xf numFmtId="1" fontId="15" fillId="0" borderId="44" xfId="2" applyNumberFormat="1" applyFont="1" applyFill="1" applyBorder="1" applyAlignment="1" applyProtection="1">
      <alignment horizontal="center" vertical="center"/>
    </xf>
    <xf numFmtId="0" fontId="15" fillId="3" borderId="66" xfId="2" applyFont="1" applyFill="1" applyBorder="1" applyAlignment="1">
      <alignment horizontal="center" vertical="center" wrapText="1"/>
      <protection locked="0"/>
    </xf>
    <xf numFmtId="0" fontId="15" fillId="3" borderId="67" xfId="2" applyFont="1" applyFill="1" applyBorder="1" applyAlignment="1">
      <alignment horizontal="center" vertical="center" wrapText="1"/>
      <protection locked="0"/>
    </xf>
    <xf numFmtId="1" fontId="15" fillId="3" borderId="78" xfId="2" applyNumberFormat="1" applyFont="1" applyFill="1" applyBorder="1" applyAlignment="1" applyProtection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2" fontId="11" fillId="3" borderId="4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2" applyFont="1" applyFill="1" applyBorder="1" applyAlignment="1" applyProtection="1">
      <alignment vertical="center"/>
    </xf>
    <xf numFmtId="0" fontId="3" fillId="0" borderId="0" xfId="2" applyFont="1" applyFill="1" applyAlignment="1" applyProtection="1">
      <alignment horizontal="center" vertical="center"/>
    </xf>
    <xf numFmtId="0" fontId="3" fillId="0" borderId="0" xfId="2" applyFont="1" applyFill="1" applyAlignment="1" applyProtection="1">
      <alignment vertical="center"/>
    </xf>
    <xf numFmtId="0" fontId="5" fillId="0" borderId="0" xfId="2" applyFont="1" applyFill="1" applyAlignment="1" applyProtection="1">
      <alignment vertical="center"/>
    </xf>
    <xf numFmtId="0" fontId="5" fillId="0" borderId="0" xfId="2" applyFont="1" applyFill="1" applyAlignment="1" applyProtection="1">
      <alignment horizontal="left" vertical="center"/>
    </xf>
    <xf numFmtId="0" fontId="5" fillId="0" borderId="0" xfId="2" applyFont="1" applyFill="1" applyBorder="1" applyAlignment="1" applyProtection="1">
      <alignment vertical="center"/>
    </xf>
    <xf numFmtId="0" fontId="3" fillId="0" borderId="0" xfId="2" applyFont="1" applyFill="1" applyBorder="1" applyAlignment="1" applyProtection="1">
      <alignment horizontal="left" vertical="center"/>
    </xf>
    <xf numFmtId="0" fontId="7" fillId="0" borderId="0" xfId="2" applyFont="1" applyFill="1" applyBorder="1" applyAlignment="1" applyProtection="1">
      <alignment horizontal="left" vertical="center"/>
    </xf>
    <xf numFmtId="0" fontId="7" fillId="0" borderId="0" xfId="2" applyFont="1" applyFill="1" applyAlignment="1" applyProtection="1">
      <alignment horizontal="left" vertical="center"/>
    </xf>
    <xf numFmtId="0" fontId="7" fillId="0" borderId="0" xfId="2" applyFont="1" applyFill="1" applyAlignment="1" applyProtection="1">
      <alignment vertical="center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2" fillId="0" borderId="0" xfId="0" applyFont="1" applyFill="1" applyAlignment="1">
      <alignment horizontal="center" vertical="top"/>
    </xf>
    <xf numFmtId="0" fontId="7" fillId="0" borderId="0" xfId="0" applyFont="1" applyFill="1" applyAlignment="1">
      <alignment horizontal="left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4" fillId="0" borderId="40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3" fillId="0" borderId="56" xfId="6" applyFont="1" applyFill="1" applyBorder="1" applyAlignment="1">
      <alignment horizontal="center"/>
    </xf>
    <xf numFmtId="0" fontId="3" fillId="0" borderId="9" xfId="6" applyFont="1" applyFill="1" applyBorder="1" applyAlignment="1">
      <alignment horizontal="center"/>
    </xf>
    <xf numFmtId="0" fontId="3" fillId="0" borderId="3" xfId="6" applyFont="1" applyFill="1" applyBorder="1" applyAlignment="1">
      <alignment horizontal="center"/>
    </xf>
    <xf numFmtId="0" fontId="3" fillId="0" borderId="10" xfId="6" applyFont="1" applyFill="1" applyBorder="1" applyAlignment="1">
      <alignment horizontal="center"/>
    </xf>
    <xf numFmtId="0" fontId="3" fillId="0" borderId="8" xfId="6" applyFont="1" applyFill="1" applyBorder="1" applyAlignment="1">
      <alignment horizontal="center"/>
    </xf>
    <xf numFmtId="0" fontId="3" fillId="0" borderId="9" xfId="6" applyFont="1" applyFill="1" applyBorder="1"/>
    <xf numFmtId="0" fontId="3" fillId="0" borderId="3" xfId="6" applyFont="1" applyFill="1" applyBorder="1" applyAlignment="1">
      <alignment horizontal="centerContinuous"/>
    </xf>
    <xf numFmtId="0" fontId="3" fillId="0" borderId="9" xfId="6" applyFont="1" applyFill="1" applyBorder="1" applyAlignment="1">
      <alignment horizontal="centerContinuous"/>
    </xf>
    <xf numFmtId="0" fontId="3" fillId="0" borderId="3" xfId="6" applyFont="1" applyFill="1" applyBorder="1"/>
    <xf numFmtId="0" fontId="3" fillId="0" borderId="56" xfId="6" applyFont="1" applyFill="1" applyBorder="1"/>
    <xf numFmtId="0" fontId="37" fillId="0" borderId="52" xfId="0" applyFont="1" applyFill="1" applyBorder="1" applyAlignment="1"/>
    <xf numFmtId="0" fontId="3" fillId="0" borderId="75" xfId="0" applyFont="1" applyFill="1" applyBorder="1" applyAlignment="1">
      <alignment horizontal="center" vertical="center" textRotation="90" wrapText="1"/>
    </xf>
    <xf numFmtId="0" fontId="46" fillId="0" borderId="9" xfId="0" applyFont="1" applyFill="1" applyBorder="1" applyAlignment="1">
      <alignment vertical="center" textRotation="90" wrapText="1"/>
    </xf>
    <xf numFmtId="0" fontId="28" fillId="3" borderId="14" xfId="0" applyFont="1" applyFill="1" applyBorder="1" applyAlignment="1"/>
    <xf numFmtId="0" fontId="28" fillId="0" borderId="14" xfId="0" applyFont="1" applyFill="1" applyBorder="1" applyAlignment="1"/>
    <xf numFmtId="9" fontId="5" fillId="0" borderId="14" xfId="7" applyNumberFormat="1" applyFont="1" applyFill="1" applyBorder="1" applyAlignment="1">
      <alignment vertical="center"/>
    </xf>
    <xf numFmtId="0" fontId="28" fillId="0" borderId="50" xfId="6" applyFont="1" applyFill="1" applyBorder="1" applyAlignment="1">
      <alignment horizontal="center"/>
    </xf>
    <xf numFmtId="0" fontId="28" fillId="0" borderId="52" xfId="6" applyFont="1" applyFill="1" applyBorder="1" applyAlignment="1">
      <alignment horizontal="center"/>
    </xf>
    <xf numFmtId="0" fontId="28" fillId="0" borderId="53" xfId="6" applyFont="1" applyFill="1" applyBorder="1" applyAlignment="1">
      <alignment horizontal="center"/>
    </xf>
    <xf numFmtId="1" fontId="5" fillId="0" borderId="15" xfId="7" applyNumberFormat="1" applyFont="1" applyFill="1" applyBorder="1" applyAlignment="1">
      <alignment vertical="center"/>
    </xf>
    <xf numFmtId="0" fontId="5" fillId="0" borderId="20" xfId="0" applyFont="1" applyFill="1" applyBorder="1" applyAlignment="1">
      <alignment horizontal="center" vertical="center"/>
    </xf>
    <xf numFmtId="0" fontId="20" fillId="0" borderId="20" xfId="2" applyFont="1" applyFill="1" applyBorder="1" applyAlignment="1" applyProtection="1">
      <alignment horizontal="center" vertical="center"/>
    </xf>
    <xf numFmtId="0" fontId="7" fillId="0" borderId="20" xfId="2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0" borderId="46" xfId="2" applyFont="1" applyFill="1" applyBorder="1" applyAlignment="1" applyProtection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 wrapText="1"/>
    </xf>
    <xf numFmtId="1" fontId="5" fillId="0" borderId="0" xfId="7" applyNumberFormat="1" applyFont="1" applyFill="1" applyBorder="1" applyAlignment="1">
      <alignment vertical="center"/>
    </xf>
    <xf numFmtId="0" fontId="24" fillId="0" borderId="0" xfId="0" applyFont="1" applyFill="1" applyAlignment="1">
      <alignment horizontal="center" vertical="center" wrapText="1"/>
    </xf>
    <xf numFmtId="0" fontId="3" fillId="2" borderId="36" xfId="4" applyFont="1" applyFill="1" applyBorder="1" applyAlignment="1">
      <alignment horizontal="center" vertical="center"/>
    </xf>
    <xf numFmtId="0" fontId="0" fillId="2" borderId="36" xfId="0" applyFill="1" applyBorder="1" applyAlignment="1">
      <alignment vertical="center"/>
    </xf>
    <xf numFmtId="0" fontId="0" fillId="2" borderId="37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2" fillId="0" borderId="0" xfId="0" applyFont="1" applyFill="1" applyAlignment="1">
      <alignment horizontal="center" vertical="top"/>
    </xf>
    <xf numFmtId="0" fontId="7" fillId="0" borderId="0" xfId="0" applyFont="1" applyFill="1" applyAlignment="1">
      <alignment horizontal="left" vertical="center"/>
    </xf>
    <xf numFmtId="0" fontId="3" fillId="2" borderId="35" xfId="4" applyFont="1" applyFill="1" applyBorder="1" applyAlignment="1">
      <alignment horizontal="center" vertical="center"/>
    </xf>
    <xf numFmtId="0" fontId="0" fillId="2" borderId="36" xfId="0" applyFill="1" applyBorder="1" applyAlignment="1"/>
    <xf numFmtId="0" fontId="0" fillId="2" borderId="37" xfId="0" applyFill="1" applyBorder="1" applyAlignment="1"/>
    <xf numFmtId="0" fontId="26" fillId="0" borderId="0" xfId="0" applyFont="1" applyFill="1" applyAlignment="1">
      <alignment horizontal="center" wrapText="1"/>
    </xf>
    <xf numFmtId="0" fontId="44" fillId="0" borderId="0" xfId="0" applyFont="1" applyFill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horizontal="center" vertical="center"/>
    </xf>
    <xf numFmtId="0" fontId="37" fillId="0" borderId="10" xfId="0" applyFont="1" applyFill="1" applyBorder="1" applyAlignment="1">
      <alignment horizontal="center" vertical="center"/>
    </xf>
    <xf numFmtId="0" fontId="37" fillId="0" borderId="56" xfId="0" applyFont="1" applyFill="1" applyBorder="1" applyAlignment="1">
      <alignment horizontal="center" vertical="center" wrapText="1"/>
    </xf>
    <xf numFmtId="0" fontId="37" fillId="0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40" fillId="2" borderId="36" xfId="0" applyFont="1" applyFill="1" applyBorder="1" applyAlignment="1">
      <alignment vertical="center"/>
    </xf>
    <xf numFmtId="0" fontId="40" fillId="2" borderId="37" xfId="0" applyFont="1" applyFill="1" applyBorder="1" applyAlignment="1">
      <alignment vertical="center"/>
    </xf>
    <xf numFmtId="0" fontId="16" fillId="2" borderId="0" xfId="0" applyFont="1" applyFill="1" applyAlignment="1">
      <alignment horizontal="center"/>
    </xf>
    <xf numFmtId="0" fontId="19" fillId="2" borderId="70" xfId="4" applyFont="1" applyFill="1" applyBorder="1" applyAlignment="1">
      <alignment horizontal="center" vertical="center" wrapText="1"/>
    </xf>
    <xf numFmtId="0" fontId="19" fillId="2" borderId="71" xfId="4" applyFont="1" applyFill="1" applyBorder="1" applyAlignment="1">
      <alignment horizontal="center" vertical="center" wrapText="1"/>
    </xf>
    <xf numFmtId="0" fontId="35" fillId="2" borderId="71" xfId="4" applyFont="1" applyFill="1" applyBorder="1" applyAlignment="1">
      <alignment horizontal="center" vertical="center" wrapText="1"/>
    </xf>
    <xf numFmtId="0" fontId="35" fillId="2" borderId="73" xfId="4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/>
    </xf>
    <xf numFmtId="0" fontId="37" fillId="0" borderId="9" xfId="0" applyFont="1" applyFill="1" applyBorder="1" applyAlignment="1">
      <alignment horizontal="center" vertical="center" textRotation="90" wrapText="1"/>
    </xf>
    <xf numFmtId="0" fontId="37" fillId="0" borderId="10" xfId="0" applyFont="1" applyFill="1" applyBorder="1" applyAlignment="1">
      <alignment horizontal="center" vertical="center" textRotation="90" wrapText="1"/>
    </xf>
    <xf numFmtId="0" fontId="38" fillId="0" borderId="0" xfId="0" applyFont="1" applyFill="1" applyAlignment="1">
      <alignment horizontal="center" vertical="center"/>
    </xf>
    <xf numFmtId="0" fontId="38" fillId="0" borderId="0" xfId="0" applyFont="1" applyFill="1" applyAlignment="1">
      <alignment horizontal="center"/>
    </xf>
    <xf numFmtId="0" fontId="37" fillId="0" borderId="9" xfId="0" applyFont="1" applyFill="1" applyBorder="1" applyAlignment="1">
      <alignment horizontal="center" vertical="center" textRotation="90"/>
    </xf>
    <xf numFmtId="0" fontId="37" fillId="0" borderId="14" xfId="0" applyFont="1" applyFill="1" applyBorder="1" applyAlignment="1">
      <alignment horizontal="center"/>
    </xf>
    <xf numFmtId="0" fontId="37" fillId="0" borderId="21" xfId="0" applyFont="1" applyFill="1" applyBorder="1" applyAlignment="1">
      <alignment horizontal="center"/>
    </xf>
    <xf numFmtId="0" fontId="3" fillId="0" borderId="45" xfId="0" applyFont="1" applyFill="1" applyBorder="1" applyAlignment="1">
      <alignment horizontal="left"/>
    </xf>
    <xf numFmtId="0" fontId="3" fillId="0" borderId="14" xfId="0" applyFont="1" applyFill="1" applyBorder="1" applyAlignment="1">
      <alignment horizontal="left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65" xfId="0" applyFont="1" applyFill="1" applyBorder="1" applyAlignment="1">
      <alignment horizontal="center" vertical="center" wrapText="1"/>
    </xf>
    <xf numFmtId="0" fontId="3" fillId="0" borderId="75" xfId="0" applyFont="1" applyFill="1" applyBorder="1" applyAlignment="1">
      <alignment horizontal="center" vertical="center" wrapText="1"/>
    </xf>
    <xf numFmtId="0" fontId="3" fillId="0" borderId="69" xfId="0" applyFont="1" applyFill="1" applyBorder="1" applyAlignment="1">
      <alignment horizontal="center" vertical="center" wrapText="1"/>
    </xf>
    <xf numFmtId="0" fontId="3" fillId="0" borderId="7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6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/>
    </xf>
    <xf numFmtId="0" fontId="3" fillId="3" borderId="55" xfId="0" applyFont="1" applyFill="1" applyBorder="1" applyAlignment="1">
      <alignment horizontal="center" vertical="center"/>
    </xf>
    <xf numFmtId="0" fontId="37" fillId="0" borderId="52" xfId="0" applyFont="1" applyFill="1" applyBorder="1" applyAlignment="1">
      <alignment horizontal="center"/>
    </xf>
    <xf numFmtId="0" fontId="37" fillId="0" borderId="55" xfId="0" applyFont="1" applyFill="1" applyBorder="1" applyAlignment="1">
      <alignment horizontal="center"/>
    </xf>
    <xf numFmtId="0" fontId="3" fillId="0" borderId="50" xfId="0" applyFont="1" applyFill="1" applyBorder="1" applyAlignment="1">
      <alignment horizontal="left"/>
    </xf>
    <xf numFmtId="0" fontId="3" fillId="0" borderId="52" xfId="0" applyFont="1" applyFill="1" applyBorder="1" applyAlignment="1">
      <alignment horizontal="left"/>
    </xf>
    <xf numFmtId="0" fontId="3" fillId="0" borderId="53" xfId="0" applyFont="1" applyFill="1" applyBorder="1" applyAlignment="1" applyProtection="1">
      <alignment horizontal="center" vertical="center" wrapText="1"/>
      <protection locked="0"/>
    </xf>
    <xf numFmtId="0" fontId="3" fillId="0" borderId="51" xfId="0" applyFont="1" applyFill="1" applyBorder="1" applyAlignment="1" applyProtection="1">
      <alignment horizontal="center" vertical="center" wrapText="1"/>
      <protection locked="0"/>
    </xf>
    <xf numFmtId="0" fontId="3" fillId="0" borderId="73" xfId="0" applyFont="1" applyFill="1" applyBorder="1" applyAlignment="1">
      <alignment horizontal="center" vertical="center" wrapText="1"/>
    </xf>
    <xf numFmtId="0" fontId="3" fillId="0" borderId="77" xfId="0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 wrapText="1"/>
    </xf>
    <xf numFmtId="0" fontId="36" fillId="0" borderId="14" xfId="0" applyFont="1" applyFill="1" applyBorder="1" applyAlignment="1">
      <alignment horizontal="center" vertical="center" wrapText="1"/>
    </xf>
    <xf numFmtId="0" fontId="36" fillId="0" borderId="5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7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76" xfId="0" applyFont="1" applyFill="1" applyBorder="1" applyAlignment="1">
      <alignment horizontal="center" vertical="center" wrapText="1"/>
    </xf>
    <xf numFmtId="0" fontId="28" fillId="3" borderId="14" xfId="0" applyFont="1" applyFill="1" applyBorder="1" applyAlignment="1">
      <alignment horizontal="center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12" xfId="0" applyFont="1" applyFill="1" applyBorder="1" applyAlignment="1" applyProtection="1">
      <alignment horizontal="center" vertical="center" wrapText="1"/>
      <protection locked="0"/>
    </xf>
    <xf numFmtId="0" fontId="11" fillId="0" borderId="58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>
      <alignment horizontal="center" vertical="center" textRotation="90"/>
    </xf>
    <xf numFmtId="0" fontId="3" fillId="0" borderId="12" xfId="0" applyFont="1" applyFill="1" applyBorder="1" applyAlignment="1">
      <alignment horizontal="center" vertical="center" textRotation="90"/>
    </xf>
    <xf numFmtId="0" fontId="3" fillId="0" borderId="15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textRotation="90" wrapText="1"/>
    </xf>
    <xf numFmtId="0" fontId="3" fillId="0" borderId="11" xfId="0" applyFont="1" applyFill="1" applyBorder="1" applyAlignment="1">
      <alignment horizontal="center" vertical="center" textRotation="90" wrapText="1"/>
    </xf>
    <xf numFmtId="0" fontId="3" fillId="0" borderId="29" xfId="0" applyFont="1" applyFill="1" applyBorder="1" applyAlignment="1">
      <alignment horizontal="center" vertical="center" textRotation="90" wrapText="1"/>
    </xf>
    <xf numFmtId="0" fontId="3" fillId="0" borderId="22" xfId="0" applyFont="1" applyFill="1" applyBorder="1" applyAlignment="1">
      <alignment horizontal="center" vertical="center" textRotation="90" wrapText="1"/>
    </xf>
    <xf numFmtId="0" fontId="3" fillId="0" borderId="25" xfId="0" applyFont="1" applyFill="1" applyBorder="1" applyAlignment="1">
      <alignment horizontal="center" vertical="center" textRotation="90" wrapText="1"/>
    </xf>
    <xf numFmtId="0" fontId="3" fillId="0" borderId="30" xfId="0" applyFont="1" applyFill="1" applyBorder="1" applyAlignment="1">
      <alignment horizontal="center" vertical="center" textRotation="90" wrapText="1"/>
    </xf>
    <xf numFmtId="0" fontId="3" fillId="0" borderId="2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90"/>
    </xf>
    <xf numFmtId="0" fontId="3" fillId="0" borderId="11" xfId="0" applyFont="1" applyFill="1" applyBorder="1" applyAlignment="1">
      <alignment horizontal="center" vertical="center" textRotation="90"/>
    </xf>
    <xf numFmtId="0" fontId="3" fillId="3" borderId="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textRotation="90" wrapText="1"/>
    </xf>
    <xf numFmtId="0" fontId="3" fillId="0" borderId="16" xfId="0" applyFont="1" applyFill="1" applyBorder="1" applyAlignment="1">
      <alignment horizontal="center" vertical="center" textRotation="90" wrapText="1"/>
    </xf>
    <xf numFmtId="0" fontId="3" fillId="0" borderId="28" xfId="0" applyFont="1" applyFill="1" applyBorder="1" applyAlignment="1">
      <alignment horizontal="center" vertical="center" textRotation="90" wrapText="1"/>
    </xf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 textRotation="90"/>
    </xf>
    <xf numFmtId="0" fontId="3" fillId="0" borderId="26" xfId="0" applyFont="1" applyFill="1" applyBorder="1" applyAlignment="1">
      <alignment horizontal="center" vertical="center" textRotation="90"/>
    </xf>
    <xf numFmtId="0" fontId="3" fillId="0" borderId="31" xfId="0" applyFont="1" applyFill="1" applyBorder="1" applyAlignment="1">
      <alignment horizontal="center" vertical="center" textRotation="90"/>
    </xf>
    <xf numFmtId="0" fontId="3" fillId="0" borderId="22" xfId="0" applyFont="1" applyFill="1" applyBorder="1" applyAlignment="1">
      <alignment horizontal="center" vertical="center" textRotation="90"/>
    </xf>
    <xf numFmtId="0" fontId="3" fillId="0" borderId="25" xfId="0" applyFont="1" applyFill="1" applyBorder="1" applyAlignment="1">
      <alignment horizontal="center" vertical="center" textRotation="90"/>
    </xf>
    <xf numFmtId="0" fontId="3" fillId="0" borderId="13" xfId="0" applyFont="1" applyFill="1" applyBorder="1" applyAlignment="1">
      <alignment horizontal="center" vertical="center" textRotation="90" wrapText="1"/>
    </xf>
    <xf numFmtId="0" fontId="3" fillId="0" borderId="12" xfId="0" applyFont="1" applyFill="1" applyBorder="1" applyAlignment="1">
      <alignment horizontal="center" vertical="center" textRotation="90" wrapText="1"/>
    </xf>
    <xf numFmtId="0" fontId="3" fillId="0" borderId="27" xfId="0" applyFont="1" applyFill="1" applyBorder="1" applyAlignment="1">
      <alignment horizontal="center" vertical="center" textRotation="90" wrapText="1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0" fontId="16" fillId="0" borderId="45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164" fontId="8" fillId="0" borderId="35" xfId="0" applyNumberFormat="1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vertical="center"/>
    </xf>
    <xf numFmtId="0" fontId="9" fillId="0" borderId="37" xfId="0" applyFont="1" applyFill="1" applyBorder="1" applyAlignment="1">
      <alignment vertical="center"/>
    </xf>
    <xf numFmtId="0" fontId="10" fillId="0" borderId="35" xfId="0" applyFont="1" applyFill="1" applyBorder="1" applyAlignment="1">
      <alignment vertical="center" wrapText="1"/>
    </xf>
    <xf numFmtId="0" fontId="17" fillId="0" borderId="42" xfId="0" applyFont="1" applyFill="1" applyBorder="1" applyAlignment="1">
      <alignment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 wrapText="1"/>
    </xf>
    <xf numFmtId="1" fontId="3" fillId="0" borderId="81" xfId="0" applyNumberFormat="1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</cellXfs>
  <cellStyles count="14">
    <cellStyle name="Відсотковий" xfId="1" builtinId="5"/>
    <cellStyle name="Відсотковий 2" xfId="8"/>
    <cellStyle name="Відсотковий 3" xfId="7"/>
    <cellStyle name="Звичайний" xfId="0" builtinId="0"/>
    <cellStyle name="Звичайний 2" xfId="9"/>
    <cellStyle name="Звичайний 3" xfId="10"/>
    <cellStyle name="Звичайний 4" xfId="11"/>
    <cellStyle name="Звичайний 5" xfId="6"/>
    <cellStyle name="Обычный 2" xfId="3"/>
    <cellStyle name="Обычный 2 2" xfId="4"/>
    <cellStyle name="Обычный 2 3" xfId="5"/>
    <cellStyle name="Обычный 2 3 2" xfId="13"/>
    <cellStyle name="Обычный 2 4" xfId="12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37"/>
  <sheetViews>
    <sheetView view="pageBreakPreview" zoomScaleNormal="100" zoomScaleSheetLayoutView="100" workbookViewId="0">
      <selection activeCell="J12" sqref="J12:AQ12"/>
    </sheetView>
  </sheetViews>
  <sheetFormatPr defaultColWidth="9.109375" defaultRowHeight="13.2" x14ac:dyDescent="0.25"/>
  <cols>
    <col min="1" max="1" width="6.88671875" style="32" customWidth="1"/>
    <col min="2" max="53" width="3" style="32" customWidth="1"/>
    <col min="54" max="55" width="9.109375" style="32"/>
    <col min="56" max="56" width="39" style="32" customWidth="1"/>
    <col min="57" max="16384" width="9.109375" style="32"/>
  </cols>
  <sheetData>
    <row r="1" spans="1:86" s="144" customFormat="1" ht="22.8" x14ac:dyDescent="0.3">
      <c r="B1" s="145"/>
      <c r="C1" s="145"/>
      <c r="D1" s="145"/>
      <c r="E1" s="145"/>
      <c r="F1" s="145"/>
      <c r="G1" s="145"/>
      <c r="H1" s="145"/>
      <c r="I1" s="325" t="s">
        <v>149</v>
      </c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  <c r="W1" s="325"/>
      <c r="X1" s="325"/>
      <c r="Y1" s="325"/>
      <c r="Z1" s="325"/>
      <c r="AA1" s="325"/>
      <c r="AB1" s="325"/>
      <c r="AC1" s="325"/>
      <c r="AD1" s="325"/>
      <c r="AE1" s="325"/>
      <c r="AF1" s="325"/>
      <c r="AG1" s="325"/>
      <c r="AH1" s="325"/>
      <c r="AI1" s="325"/>
      <c r="AJ1" s="325"/>
      <c r="AK1" s="325"/>
      <c r="AL1" s="325"/>
      <c r="AM1" s="325"/>
      <c r="AN1" s="325"/>
      <c r="AO1" s="325"/>
      <c r="AP1" s="325"/>
      <c r="AQ1" s="325"/>
      <c r="AR1" s="325"/>
      <c r="AS1" s="146"/>
      <c r="AT1" s="146"/>
      <c r="AU1" s="146"/>
      <c r="AV1" s="146"/>
      <c r="AW1" s="146"/>
      <c r="AX1" s="146"/>
      <c r="AY1" s="146"/>
      <c r="AZ1" s="146"/>
      <c r="BA1" s="146"/>
      <c r="BB1" s="147"/>
    </row>
    <row r="2" spans="1:86" s="144" customFormat="1" ht="22.8" x14ac:dyDescent="0.3">
      <c r="B2" s="145"/>
      <c r="C2" s="145"/>
      <c r="D2" s="145"/>
      <c r="E2" s="145"/>
      <c r="F2" s="145"/>
      <c r="G2" s="145"/>
      <c r="H2" s="145"/>
      <c r="I2" s="325" t="s">
        <v>59</v>
      </c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/>
      <c r="AF2" s="325"/>
      <c r="AG2" s="325"/>
      <c r="AH2" s="325"/>
      <c r="AI2" s="325"/>
      <c r="AJ2" s="325"/>
      <c r="AK2" s="325"/>
      <c r="AL2" s="325"/>
      <c r="AM2" s="325"/>
      <c r="AN2" s="325"/>
      <c r="AO2" s="325"/>
      <c r="AP2" s="325"/>
      <c r="AQ2" s="325"/>
      <c r="AR2" s="325"/>
      <c r="AS2" s="146"/>
      <c r="AT2" s="146"/>
      <c r="AU2" s="146"/>
      <c r="AV2" s="146"/>
      <c r="AW2" s="146"/>
      <c r="AX2" s="146"/>
      <c r="AY2" s="146"/>
      <c r="AZ2" s="146"/>
      <c r="BA2" s="146"/>
      <c r="BB2" s="147"/>
    </row>
    <row r="3" spans="1:86" s="144" customFormat="1" ht="21" x14ac:dyDescent="0.35">
      <c r="B3" s="145"/>
      <c r="C3" s="145"/>
      <c r="D3" s="145"/>
      <c r="E3" s="145"/>
      <c r="F3" s="145"/>
      <c r="G3" s="145"/>
      <c r="H3" s="145"/>
      <c r="I3" s="336" t="s">
        <v>141</v>
      </c>
      <c r="J3" s="336"/>
      <c r="K3" s="336"/>
      <c r="L3" s="336"/>
      <c r="M3" s="336"/>
      <c r="N3" s="336"/>
      <c r="O3" s="336"/>
      <c r="P3" s="336"/>
      <c r="Q3" s="336"/>
      <c r="R3" s="336"/>
      <c r="S3" s="336"/>
      <c r="T3" s="336"/>
      <c r="U3" s="336"/>
      <c r="V3" s="336"/>
      <c r="W3" s="336"/>
      <c r="X3" s="336"/>
      <c r="Y3" s="336"/>
      <c r="Z3" s="336"/>
      <c r="AA3" s="336"/>
      <c r="AB3" s="336"/>
      <c r="AC3" s="336"/>
      <c r="AD3" s="336"/>
      <c r="AE3" s="336"/>
      <c r="AF3" s="336"/>
      <c r="AG3" s="336"/>
      <c r="AH3" s="336"/>
      <c r="AI3" s="336"/>
      <c r="AJ3" s="336"/>
      <c r="AK3" s="336"/>
      <c r="AL3" s="336"/>
      <c r="AM3" s="336"/>
      <c r="AN3" s="336"/>
      <c r="AO3" s="336"/>
      <c r="AP3" s="336"/>
      <c r="AQ3" s="336"/>
      <c r="AR3" s="336"/>
      <c r="AT3" s="148"/>
      <c r="AU3" s="148"/>
      <c r="AV3" s="148"/>
      <c r="AW3" s="148"/>
      <c r="AX3" s="148"/>
      <c r="AY3" s="148"/>
      <c r="AZ3" s="148"/>
      <c r="BA3" s="148"/>
    </row>
    <row r="4" spans="1:86" ht="15" customHeight="1" x14ac:dyDescent="0.25">
      <c r="A4" s="149" t="s">
        <v>60</v>
      </c>
      <c r="K4" s="150"/>
      <c r="L4" s="150"/>
      <c r="M4" s="337" t="s">
        <v>142</v>
      </c>
      <c r="N4" s="337"/>
      <c r="O4" s="337"/>
      <c r="P4" s="337"/>
      <c r="Q4" s="337"/>
      <c r="R4" s="337"/>
      <c r="S4" s="337"/>
      <c r="T4" s="337"/>
      <c r="U4" s="337"/>
      <c r="V4" s="337"/>
      <c r="W4" s="337"/>
      <c r="X4" s="337"/>
      <c r="Y4" s="337"/>
      <c r="Z4" s="337"/>
      <c r="AA4" s="337"/>
      <c r="AB4" s="337"/>
      <c r="AC4" s="337"/>
      <c r="AD4" s="337"/>
      <c r="AE4" s="337"/>
      <c r="AF4" s="337"/>
      <c r="AG4" s="337"/>
      <c r="AH4" s="337"/>
      <c r="AI4" s="337"/>
      <c r="AJ4" s="337"/>
      <c r="AK4" s="337"/>
      <c r="AL4" s="337"/>
      <c r="AM4" s="337"/>
      <c r="AN4" s="337"/>
      <c r="AO4" s="150"/>
      <c r="AP4" s="149" t="s">
        <v>61</v>
      </c>
    </row>
    <row r="5" spans="1:86" ht="15" customHeight="1" x14ac:dyDescent="0.25">
      <c r="A5" s="32" t="s">
        <v>62</v>
      </c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  <c r="AO5" s="151"/>
      <c r="AP5" s="35" t="s">
        <v>63</v>
      </c>
    </row>
    <row r="6" spans="1:86" ht="15" customHeight="1" x14ac:dyDescent="0.25">
      <c r="A6" s="32" t="s">
        <v>64</v>
      </c>
      <c r="J6" s="33"/>
      <c r="K6" s="33"/>
      <c r="L6" s="33"/>
      <c r="M6" s="338" t="s">
        <v>65</v>
      </c>
      <c r="N6" s="338"/>
      <c r="O6" s="338"/>
      <c r="P6" s="338"/>
      <c r="Q6" s="338"/>
      <c r="R6" s="338"/>
      <c r="S6" s="338"/>
      <c r="T6" s="338"/>
      <c r="U6" s="338"/>
      <c r="V6" s="338"/>
      <c r="W6" s="338"/>
      <c r="X6" s="338"/>
      <c r="Y6" s="338"/>
      <c r="Z6" s="338"/>
      <c r="AA6" s="338"/>
      <c r="AB6" s="338"/>
      <c r="AC6" s="338"/>
      <c r="AD6" s="338"/>
      <c r="AE6" s="338"/>
      <c r="AF6" s="338"/>
      <c r="AG6" s="338"/>
      <c r="AH6" s="338"/>
      <c r="AI6" s="338"/>
      <c r="AJ6" s="338"/>
      <c r="AK6" s="338"/>
      <c r="AL6" s="338"/>
      <c r="AM6" s="338"/>
      <c r="AN6" s="338"/>
      <c r="AO6" s="33"/>
      <c r="AP6" s="35" t="s">
        <v>64</v>
      </c>
    </row>
    <row r="7" spans="1:86" ht="15" customHeight="1" x14ac:dyDescent="0.25">
      <c r="A7" s="32" t="s">
        <v>66</v>
      </c>
      <c r="I7" s="152"/>
      <c r="M7" s="339" t="s">
        <v>67</v>
      </c>
      <c r="N7" s="339"/>
      <c r="O7" s="339"/>
      <c r="P7" s="339"/>
      <c r="Q7" s="339"/>
      <c r="R7" s="339"/>
      <c r="S7" s="339"/>
      <c r="T7" s="339"/>
      <c r="U7" s="339"/>
      <c r="V7" s="339"/>
      <c r="W7" s="339"/>
      <c r="X7" s="339"/>
      <c r="Y7" s="339"/>
      <c r="Z7" s="339"/>
      <c r="AA7" s="339"/>
      <c r="AB7" s="339"/>
      <c r="AC7" s="339"/>
      <c r="AD7" s="339"/>
      <c r="AE7" s="339"/>
      <c r="AF7" s="339"/>
      <c r="AG7" s="339"/>
      <c r="AH7" s="339"/>
      <c r="AI7" s="339"/>
      <c r="AJ7" s="339"/>
      <c r="AK7" s="339"/>
      <c r="AL7" s="339"/>
      <c r="AM7" s="339"/>
      <c r="AN7" s="339"/>
      <c r="AP7" s="35" t="s">
        <v>66</v>
      </c>
    </row>
    <row r="8" spans="1:86" ht="15" customHeight="1" x14ac:dyDescent="0.25">
      <c r="A8" s="32" t="s">
        <v>68</v>
      </c>
      <c r="I8" s="152"/>
      <c r="J8" s="39"/>
      <c r="K8" s="153"/>
      <c r="L8" s="153"/>
      <c r="M8" s="340" t="s">
        <v>72</v>
      </c>
      <c r="N8" s="339"/>
      <c r="O8" s="339"/>
      <c r="P8" s="339"/>
      <c r="Q8" s="339"/>
      <c r="R8" s="339"/>
      <c r="S8" s="339"/>
      <c r="T8" s="339"/>
      <c r="U8" s="339"/>
      <c r="V8" s="339"/>
      <c r="W8" s="339"/>
      <c r="X8" s="339"/>
      <c r="Y8" s="339"/>
      <c r="Z8" s="339"/>
      <c r="AA8" s="339"/>
      <c r="AB8" s="339"/>
      <c r="AC8" s="339"/>
      <c r="AD8" s="339"/>
      <c r="AE8" s="339"/>
      <c r="AF8" s="339"/>
      <c r="AG8" s="339"/>
      <c r="AH8" s="339"/>
      <c r="AI8" s="339"/>
      <c r="AJ8" s="339"/>
      <c r="AK8" s="339"/>
      <c r="AL8" s="339"/>
      <c r="AM8" s="339"/>
      <c r="AN8" s="339"/>
      <c r="AO8" s="124"/>
      <c r="AP8" s="154" t="s">
        <v>150</v>
      </c>
    </row>
    <row r="9" spans="1:86" ht="15" customHeight="1" x14ac:dyDescent="0.25">
      <c r="A9" s="154" t="s">
        <v>152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29" t="s">
        <v>69</v>
      </c>
      <c r="N9" s="329"/>
      <c r="O9" s="329"/>
      <c r="P9" s="329"/>
      <c r="Q9" s="329"/>
      <c r="R9" s="329"/>
      <c r="S9" s="329"/>
      <c r="T9" s="329"/>
      <c r="U9" s="329"/>
      <c r="V9" s="329"/>
      <c r="W9" s="329"/>
      <c r="X9" s="329"/>
      <c r="Y9" s="329"/>
      <c r="Z9" s="329"/>
      <c r="AA9" s="329"/>
      <c r="AB9" s="329"/>
      <c r="AC9" s="329"/>
      <c r="AD9" s="329"/>
      <c r="AE9" s="329"/>
      <c r="AF9" s="329"/>
      <c r="AG9" s="329"/>
      <c r="AH9" s="329"/>
      <c r="AI9" s="329"/>
      <c r="AJ9" s="329"/>
      <c r="AK9" s="329"/>
      <c r="AL9" s="329"/>
      <c r="AM9" s="329"/>
      <c r="AN9" s="329"/>
      <c r="AO9" s="39"/>
      <c r="AP9" s="155" t="s">
        <v>151</v>
      </c>
      <c r="AQ9" s="155"/>
      <c r="AR9" s="155"/>
      <c r="AS9" s="155"/>
      <c r="AT9" s="155"/>
      <c r="AU9" s="155"/>
      <c r="AV9" s="155"/>
      <c r="AW9" s="155"/>
      <c r="AX9" s="39"/>
      <c r="AY9" s="39"/>
      <c r="AZ9" s="39"/>
      <c r="BA9" s="39"/>
    </row>
    <row r="10" spans="1:86" ht="18" x14ac:dyDescent="0.35">
      <c r="J10" s="156"/>
      <c r="K10" s="157"/>
      <c r="L10" s="157"/>
      <c r="M10" s="330" t="s">
        <v>135</v>
      </c>
      <c r="N10" s="330"/>
      <c r="O10" s="330"/>
      <c r="P10" s="330"/>
      <c r="Q10" s="330"/>
      <c r="R10" s="330"/>
      <c r="S10" s="330"/>
      <c r="T10" s="330"/>
      <c r="U10" s="330"/>
      <c r="V10" s="330"/>
      <c r="W10" s="330"/>
      <c r="X10" s="330"/>
      <c r="Y10" s="330"/>
      <c r="Z10" s="330"/>
      <c r="AA10" s="330"/>
      <c r="AB10" s="330"/>
      <c r="AC10" s="330"/>
      <c r="AD10" s="330"/>
      <c r="AE10" s="330"/>
      <c r="AF10" s="330"/>
      <c r="AG10" s="330"/>
      <c r="AH10" s="330"/>
      <c r="AI10" s="330"/>
      <c r="AJ10" s="330"/>
      <c r="AK10" s="330"/>
      <c r="AL10" s="330"/>
      <c r="AM10" s="330"/>
      <c r="AN10" s="330"/>
      <c r="AO10" s="157"/>
      <c r="AP10" s="157"/>
      <c r="AQ10" s="157"/>
    </row>
    <row r="11" spans="1:86" ht="18" x14ac:dyDescent="0.35">
      <c r="J11" s="156"/>
      <c r="K11" s="157"/>
      <c r="L11" s="157"/>
      <c r="M11" s="330" t="s">
        <v>136</v>
      </c>
      <c r="N11" s="330"/>
      <c r="O11" s="330"/>
      <c r="P11" s="330"/>
      <c r="Q11" s="330"/>
      <c r="R11" s="330"/>
      <c r="S11" s="330"/>
      <c r="T11" s="330"/>
      <c r="U11" s="330"/>
      <c r="V11" s="330"/>
      <c r="W11" s="330"/>
      <c r="X11" s="330"/>
      <c r="Y11" s="330"/>
      <c r="Z11" s="330"/>
      <c r="AA11" s="330"/>
      <c r="AB11" s="330"/>
      <c r="AC11" s="330"/>
      <c r="AD11" s="330"/>
      <c r="AE11" s="330"/>
      <c r="AF11" s="330"/>
      <c r="AG11" s="330"/>
      <c r="AH11" s="330"/>
      <c r="AI11" s="330"/>
      <c r="AJ11" s="330"/>
      <c r="AK11" s="330"/>
      <c r="AL11" s="330"/>
      <c r="AM11" s="330"/>
      <c r="AN11" s="330"/>
      <c r="AO11" s="157"/>
      <c r="AP11" s="157"/>
      <c r="AQ11" s="157"/>
    </row>
    <row r="12" spans="1:86" ht="18" x14ac:dyDescent="0.25">
      <c r="J12" s="331" t="s">
        <v>143</v>
      </c>
      <c r="K12" s="331"/>
      <c r="L12" s="331"/>
      <c r="M12" s="331"/>
      <c r="N12" s="331"/>
      <c r="O12" s="331"/>
      <c r="P12" s="331"/>
      <c r="Q12" s="331"/>
      <c r="R12" s="331"/>
      <c r="S12" s="331"/>
      <c r="T12" s="331"/>
      <c r="U12" s="331"/>
      <c r="V12" s="331"/>
      <c r="W12" s="331"/>
      <c r="X12" s="331"/>
      <c r="Y12" s="331"/>
      <c r="Z12" s="331"/>
      <c r="AA12" s="331"/>
      <c r="AB12" s="331"/>
      <c r="AC12" s="331"/>
      <c r="AD12" s="331"/>
      <c r="AE12" s="331"/>
      <c r="AF12" s="331"/>
      <c r="AG12" s="331"/>
      <c r="AH12" s="331"/>
      <c r="AI12" s="331"/>
      <c r="AJ12" s="331"/>
      <c r="AK12" s="331"/>
      <c r="AL12" s="331"/>
      <c r="AM12" s="331"/>
      <c r="AN12" s="331"/>
      <c r="AO12" s="331"/>
      <c r="AP12" s="331"/>
      <c r="AQ12" s="331"/>
    </row>
    <row r="13" spans="1:86" ht="12" customHeight="1" x14ac:dyDescent="0.25"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</row>
    <row r="14" spans="1:86" s="155" customFormat="1" ht="21.6" customHeight="1" x14ac:dyDescent="0.25">
      <c r="I14" s="158"/>
      <c r="J14" s="332" t="s">
        <v>131</v>
      </c>
      <c r="K14" s="332"/>
      <c r="L14" s="332"/>
      <c r="M14" s="332"/>
      <c r="N14" s="332"/>
      <c r="O14" s="332"/>
      <c r="P14" s="332"/>
      <c r="Q14" s="332"/>
      <c r="R14" s="332"/>
      <c r="S14" s="332"/>
      <c r="T14" s="332"/>
      <c r="U14" s="332"/>
      <c r="V14" s="332"/>
      <c r="W14" s="332"/>
      <c r="X14" s="332"/>
      <c r="Y14" s="332"/>
      <c r="Z14" s="332"/>
      <c r="AA14" s="332"/>
      <c r="AB14" s="332"/>
      <c r="AC14" s="332"/>
      <c r="AD14" s="332"/>
      <c r="AE14" s="332"/>
      <c r="AF14" s="332"/>
      <c r="AG14" s="332"/>
      <c r="AH14" s="332"/>
      <c r="AI14" s="332"/>
      <c r="AJ14" s="332"/>
      <c r="AK14" s="332"/>
      <c r="AL14" s="332"/>
      <c r="AM14" s="332"/>
      <c r="AN14" s="332"/>
      <c r="AO14" s="332"/>
      <c r="AP14" s="332"/>
      <c r="AQ14" s="332"/>
    </row>
    <row r="15" spans="1:86" s="155" customFormat="1" ht="21.6" customHeight="1" x14ac:dyDescent="0.25">
      <c r="J15" s="332" t="s">
        <v>128</v>
      </c>
      <c r="K15" s="332"/>
      <c r="L15" s="332"/>
      <c r="M15" s="332"/>
      <c r="N15" s="332"/>
      <c r="O15" s="332"/>
      <c r="P15" s="332"/>
      <c r="Q15" s="332"/>
      <c r="R15" s="332"/>
      <c r="S15" s="332"/>
      <c r="T15" s="332"/>
      <c r="U15" s="332"/>
      <c r="V15" s="332"/>
      <c r="W15" s="332"/>
      <c r="X15" s="332"/>
      <c r="Y15" s="332"/>
      <c r="Z15" s="332"/>
      <c r="AA15" s="332"/>
      <c r="AB15" s="332"/>
      <c r="AC15" s="332"/>
      <c r="AD15" s="332"/>
      <c r="AE15" s="332"/>
      <c r="AF15" s="332"/>
      <c r="AG15" s="332"/>
      <c r="AH15" s="332"/>
      <c r="AI15" s="332"/>
      <c r="AJ15" s="332"/>
      <c r="AK15" s="332"/>
      <c r="AL15" s="332"/>
      <c r="AM15" s="332"/>
      <c r="AN15" s="332"/>
      <c r="AO15" s="332"/>
      <c r="AP15" s="332"/>
      <c r="AQ15" s="332"/>
      <c r="BC15" s="345"/>
      <c r="BD15" s="345"/>
      <c r="BE15" s="345"/>
      <c r="BF15" s="345"/>
      <c r="BG15" s="345"/>
      <c r="BH15" s="345"/>
      <c r="BI15" s="345"/>
      <c r="BJ15" s="345"/>
      <c r="BK15" s="345"/>
      <c r="BL15" s="345"/>
      <c r="BM15" s="345"/>
      <c r="BN15" s="345"/>
      <c r="BO15" s="345"/>
      <c r="BP15" s="345"/>
      <c r="BQ15" s="345"/>
      <c r="BR15" s="345"/>
      <c r="BS15" s="345"/>
      <c r="BT15" s="345"/>
      <c r="BU15" s="345"/>
      <c r="BV15" s="345"/>
      <c r="BW15" s="345"/>
      <c r="BX15" s="345"/>
      <c r="BY15" s="345"/>
      <c r="BZ15" s="345"/>
      <c r="CA15" s="345"/>
      <c r="CB15" s="345"/>
      <c r="CC15" s="345"/>
      <c r="CD15" s="345"/>
      <c r="CE15" s="345"/>
      <c r="CF15" s="345"/>
      <c r="CG15" s="345"/>
      <c r="CH15" s="345"/>
    </row>
    <row r="16" spans="1:86" s="155" customFormat="1" ht="21.6" customHeight="1" x14ac:dyDescent="0.25">
      <c r="J16" s="332" t="s">
        <v>70</v>
      </c>
      <c r="K16" s="332"/>
      <c r="L16" s="332"/>
      <c r="M16" s="332"/>
      <c r="N16" s="332"/>
      <c r="O16" s="332"/>
      <c r="P16" s="332"/>
      <c r="Q16" s="332"/>
      <c r="R16" s="332"/>
      <c r="S16" s="332"/>
      <c r="T16" s="332"/>
      <c r="U16" s="332"/>
      <c r="V16" s="332"/>
      <c r="W16" s="332"/>
      <c r="X16" s="332"/>
      <c r="Y16" s="332"/>
      <c r="Z16" s="332"/>
      <c r="AA16" s="332"/>
      <c r="AB16" s="332"/>
      <c r="AC16" s="332"/>
      <c r="AD16" s="332"/>
      <c r="AE16" s="332"/>
      <c r="AF16" s="332"/>
      <c r="AG16" s="332"/>
      <c r="AH16" s="332"/>
      <c r="AI16" s="332"/>
      <c r="AJ16" s="332"/>
      <c r="AK16" s="332"/>
      <c r="AL16" s="332"/>
      <c r="AM16" s="332"/>
      <c r="AN16" s="332"/>
      <c r="AO16" s="332"/>
      <c r="AP16" s="332"/>
      <c r="AQ16" s="332"/>
    </row>
    <row r="17" spans="1:56" s="155" customFormat="1" ht="7.8" customHeight="1" x14ac:dyDescent="0.25">
      <c r="J17" s="155" t="s">
        <v>71</v>
      </c>
    </row>
    <row r="18" spans="1:56" s="155" customFormat="1" ht="13.8" x14ac:dyDescent="0.25">
      <c r="A18" s="332" t="s">
        <v>155</v>
      </c>
      <c r="B18" s="332"/>
      <c r="C18" s="332"/>
      <c r="D18" s="332"/>
      <c r="E18" s="332"/>
      <c r="F18" s="332"/>
      <c r="G18" s="332"/>
      <c r="H18" s="332"/>
      <c r="I18" s="332"/>
      <c r="J18" s="332"/>
      <c r="K18" s="332"/>
      <c r="L18" s="332"/>
      <c r="M18" s="332"/>
      <c r="N18" s="332"/>
      <c r="O18" s="332"/>
      <c r="P18" s="332"/>
      <c r="T18" s="159" t="s">
        <v>153</v>
      </c>
      <c r="AG18" s="160"/>
      <c r="AH18" s="160"/>
      <c r="AI18" s="160"/>
      <c r="AJ18" s="160"/>
      <c r="AK18" s="161" t="s">
        <v>154</v>
      </c>
      <c r="AL18" s="161"/>
      <c r="AM18" s="161"/>
      <c r="AN18" s="161"/>
      <c r="AO18" s="161"/>
      <c r="AP18" s="161"/>
      <c r="AQ18" s="161"/>
      <c r="AR18" s="162"/>
      <c r="AS18" s="163"/>
      <c r="AT18" s="163"/>
      <c r="AU18" s="160"/>
      <c r="AV18" s="160"/>
      <c r="AW18" s="160"/>
      <c r="AX18" s="160"/>
      <c r="AY18" s="160"/>
      <c r="AZ18" s="160"/>
      <c r="BA18" s="160"/>
    </row>
    <row r="19" spans="1:56" ht="9.6" customHeight="1" x14ac:dyDescent="0.25">
      <c r="A19" s="164"/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49"/>
      <c r="R19" s="149"/>
      <c r="S19" s="149"/>
      <c r="T19" s="149"/>
      <c r="U19" s="149"/>
      <c r="V19" s="164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65"/>
      <c r="AH19" s="165"/>
      <c r="AI19" s="165"/>
      <c r="AJ19" s="165"/>
      <c r="AK19" s="165"/>
      <c r="AL19" s="165"/>
      <c r="AM19" s="165"/>
      <c r="AN19" s="165"/>
      <c r="AO19" s="165"/>
      <c r="AP19" s="165"/>
      <c r="AQ19" s="165"/>
      <c r="AR19" s="165"/>
      <c r="AS19" s="165"/>
      <c r="AT19" s="165"/>
      <c r="AU19" s="165"/>
      <c r="AV19" s="165"/>
      <c r="AW19" s="165"/>
      <c r="AX19" s="165"/>
      <c r="AY19" s="165"/>
      <c r="AZ19" s="165"/>
      <c r="BA19" s="165"/>
    </row>
    <row r="20" spans="1:56" ht="14.4" thickBot="1" x14ac:dyDescent="0.3">
      <c r="A20" s="348" t="s">
        <v>129</v>
      </c>
      <c r="B20" s="348"/>
      <c r="C20" s="348"/>
      <c r="D20" s="348"/>
      <c r="E20" s="348"/>
      <c r="F20" s="348"/>
      <c r="G20" s="348"/>
      <c r="H20" s="348"/>
      <c r="I20" s="348"/>
      <c r="J20" s="348"/>
      <c r="K20" s="348"/>
      <c r="L20" s="348"/>
      <c r="M20" s="348"/>
      <c r="N20" s="348"/>
      <c r="O20" s="348"/>
      <c r="P20" s="348"/>
      <c r="Q20" s="348"/>
      <c r="R20" s="348"/>
      <c r="S20" s="348"/>
      <c r="T20" s="348"/>
      <c r="U20" s="348"/>
      <c r="V20" s="348"/>
      <c r="W20" s="348"/>
      <c r="X20" s="348"/>
      <c r="Y20" s="348"/>
      <c r="Z20" s="348"/>
      <c r="AA20" s="348"/>
      <c r="AB20" s="348"/>
      <c r="AC20" s="348"/>
      <c r="AD20" s="348"/>
      <c r="AE20" s="348"/>
      <c r="AF20" s="348"/>
      <c r="AG20" s="348"/>
      <c r="AH20" s="348"/>
      <c r="AI20" s="348"/>
      <c r="AJ20" s="348"/>
      <c r="AK20" s="348"/>
      <c r="AL20" s="348"/>
      <c r="AM20" s="348"/>
      <c r="AN20" s="348"/>
      <c r="AO20" s="348"/>
      <c r="AP20" s="348"/>
      <c r="AQ20" s="348"/>
      <c r="AR20" s="348"/>
      <c r="AS20" s="348"/>
      <c r="AT20" s="348"/>
      <c r="AU20" s="348"/>
      <c r="AV20" s="348"/>
      <c r="AW20" s="348"/>
      <c r="AX20" s="348"/>
      <c r="AY20" s="348"/>
      <c r="AZ20" s="348"/>
      <c r="BA20" s="348"/>
    </row>
    <row r="21" spans="1:56" s="166" customFormat="1" ht="15" thickBot="1" x14ac:dyDescent="0.35">
      <c r="A21" s="349" t="s">
        <v>73</v>
      </c>
      <c r="B21" s="333" t="s">
        <v>74</v>
      </c>
      <c r="C21" s="334"/>
      <c r="D21" s="334"/>
      <c r="E21" s="334"/>
      <c r="F21" s="334"/>
      <c r="G21" s="333" t="s">
        <v>75</v>
      </c>
      <c r="H21" s="327"/>
      <c r="I21" s="327"/>
      <c r="J21" s="328"/>
      <c r="K21" s="333" t="s">
        <v>76</v>
      </c>
      <c r="L21" s="346"/>
      <c r="M21" s="346"/>
      <c r="N21" s="346"/>
      <c r="O21" s="333" t="s">
        <v>77</v>
      </c>
      <c r="P21" s="334"/>
      <c r="Q21" s="334"/>
      <c r="R21" s="334"/>
      <c r="S21" s="335"/>
      <c r="T21" s="326" t="s">
        <v>78</v>
      </c>
      <c r="U21" s="327"/>
      <c r="V21" s="327"/>
      <c r="W21" s="328"/>
      <c r="X21" s="333" t="s">
        <v>79</v>
      </c>
      <c r="Y21" s="346"/>
      <c r="Z21" s="346"/>
      <c r="AA21" s="347"/>
      <c r="AB21" s="333" t="s">
        <v>80</v>
      </c>
      <c r="AC21" s="334"/>
      <c r="AD21" s="334"/>
      <c r="AE21" s="334"/>
      <c r="AF21" s="334"/>
      <c r="AG21" s="333" t="s">
        <v>81</v>
      </c>
      <c r="AH21" s="327"/>
      <c r="AI21" s="327"/>
      <c r="AJ21" s="328"/>
      <c r="AK21" s="333" t="s">
        <v>82</v>
      </c>
      <c r="AL21" s="346"/>
      <c r="AM21" s="346"/>
      <c r="AN21" s="346"/>
      <c r="AO21" s="333" t="s">
        <v>83</v>
      </c>
      <c r="AP21" s="334"/>
      <c r="AQ21" s="334"/>
      <c r="AR21" s="334"/>
      <c r="AS21" s="335"/>
      <c r="AT21" s="326" t="s">
        <v>84</v>
      </c>
      <c r="AU21" s="327"/>
      <c r="AV21" s="327"/>
      <c r="AW21" s="328"/>
      <c r="AX21" s="333" t="s">
        <v>85</v>
      </c>
      <c r="AY21" s="346"/>
      <c r="AZ21" s="346"/>
      <c r="BA21" s="347"/>
    </row>
    <row r="22" spans="1:56" s="167" customFormat="1" ht="13.8" thickBot="1" x14ac:dyDescent="0.3">
      <c r="A22" s="350"/>
      <c r="B22" s="182">
        <v>1</v>
      </c>
      <c r="C22" s="183">
        <v>2</v>
      </c>
      <c r="D22" s="183">
        <v>3</v>
      </c>
      <c r="E22" s="183">
        <v>4</v>
      </c>
      <c r="F22" s="184">
        <v>5</v>
      </c>
      <c r="G22" s="182">
        <v>6</v>
      </c>
      <c r="H22" s="183">
        <v>7</v>
      </c>
      <c r="I22" s="183">
        <v>8</v>
      </c>
      <c r="J22" s="185">
        <v>9</v>
      </c>
      <c r="K22" s="182">
        <v>10</v>
      </c>
      <c r="L22" s="183">
        <v>11</v>
      </c>
      <c r="M22" s="183">
        <v>12</v>
      </c>
      <c r="N22" s="186">
        <v>13</v>
      </c>
      <c r="O22" s="182">
        <v>14</v>
      </c>
      <c r="P22" s="183">
        <v>15</v>
      </c>
      <c r="Q22" s="183">
        <v>16</v>
      </c>
      <c r="R22" s="183">
        <v>17</v>
      </c>
      <c r="S22" s="187">
        <v>18</v>
      </c>
      <c r="T22" s="188">
        <v>19</v>
      </c>
      <c r="U22" s="183">
        <v>20</v>
      </c>
      <c r="V22" s="183">
        <v>21</v>
      </c>
      <c r="W22" s="185">
        <v>22</v>
      </c>
      <c r="X22" s="182">
        <v>23</v>
      </c>
      <c r="Y22" s="183">
        <v>24</v>
      </c>
      <c r="Z22" s="183">
        <v>25</v>
      </c>
      <c r="AA22" s="185">
        <v>26</v>
      </c>
      <c r="AB22" s="182">
        <v>27</v>
      </c>
      <c r="AC22" s="183">
        <v>28</v>
      </c>
      <c r="AD22" s="183">
        <v>29</v>
      </c>
      <c r="AE22" s="183">
        <v>30</v>
      </c>
      <c r="AF22" s="184">
        <v>31</v>
      </c>
      <c r="AG22" s="182">
        <v>32</v>
      </c>
      <c r="AH22" s="183">
        <v>33</v>
      </c>
      <c r="AI22" s="183">
        <v>34</v>
      </c>
      <c r="AJ22" s="187">
        <v>35</v>
      </c>
      <c r="AK22" s="182">
        <v>36</v>
      </c>
      <c r="AL22" s="183">
        <v>37</v>
      </c>
      <c r="AM22" s="183">
        <v>38</v>
      </c>
      <c r="AN22" s="186">
        <v>39</v>
      </c>
      <c r="AO22" s="182">
        <v>40</v>
      </c>
      <c r="AP22" s="183">
        <v>41</v>
      </c>
      <c r="AQ22" s="183">
        <v>42</v>
      </c>
      <c r="AR22" s="183">
        <v>43</v>
      </c>
      <c r="AS22" s="187">
        <v>44</v>
      </c>
      <c r="AT22" s="188">
        <v>45</v>
      </c>
      <c r="AU22" s="183">
        <v>46</v>
      </c>
      <c r="AV22" s="183">
        <v>47</v>
      </c>
      <c r="AW22" s="186">
        <v>48</v>
      </c>
      <c r="AX22" s="182">
        <v>49</v>
      </c>
      <c r="AY22" s="188">
        <v>50</v>
      </c>
      <c r="AZ22" s="189">
        <v>51</v>
      </c>
      <c r="BA22" s="190">
        <v>52</v>
      </c>
    </row>
    <row r="23" spans="1:56" x14ac:dyDescent="0.25">
      <c r="A23" s="351"/>
      <c r="B23" s="191">
        <v>1</v>
      </c>
      <c r="C23" s="192">
        <v>7</v>
      </c>
      <c r="D23" s="192">
        <v>14</v>
      </c>
      <c r="E23" s="192">
        <v>21</v>
      </c>
      <c r="F23" s="193">
        <v>28</v>
      </c>
      <c r="G23" s="191">
        <v>5</v>
      </c>
      <c r="H23" s="192">
        <v>12</v>
      </c>
      <c r="I23" s="192">
        <v>19</v>
      </c>
      <c r="J23" s="194">
        <v>26</v>
      </c>
      <c r="K23" s="195">
        <v>2</v>
      </c>
      <c r="L23" s="192">
        <v>9</v>
      </c>
      <c r="M23" s="192">
        <v>16</v>
      </c>
      <c r="N23" s="194">
        <v>23</v>
      </c>
      <c r="O23" s="191">
        <v>30</v>
      </c>
      <c r="P23" s="192">
        <v>7</v>
      </c>
      <c r="Q23" s="192">
        <v>14</v>
      </c>
      <c r="R23" s="192">
        <v>21</v>
      </c>
      <c r="S23" s="196">
        <v>28</v>
      </c>
      <c r="T23" s="195">
        <v>4</v>
      </c>
      <c r="U23" s="192">
        <v>11</v>
      </c>
      <c r="V23" s="192">
        <v>18</v>
      </c>
      <c r="W23" s="194">
        <v>25</v>
      </c>
      <c r="X23" s="191">
        <v>1</v>
      </c>
      <c r="Y23" s="192">
        <v>8</v>
      </c>
      <c r="Z23" s="192">
        <v>15</v>
      </c>
      <c r="AA23" s="194">
        <v>22</v>
      </c>
      <c r="AB23" s="191">
        <v>1</v>
      </c>
      <c r="AC23" s="192">
        <v>8</v>
      </c>
      <c r="AD23" s="192">
        <v>15</v>
      </c>
      <c r="AE23" s="192">
        <v>22</v>
      </c>
      <c r="AF23" s="193">
        <v>29</v>
      </c>
      <c r="AG23" s="191">
        <v>5</v>
      </c>
      <c r="AH23" s="192">
        <v>12</v>
      </c>
      <c r="AI23" s="192">
        <v>19</v>
      </c>
      <c r="AJ23" s="194">
        <v>26</v>
      </c>
      <c r="AK23" s="191">
        <v>3</v>
      </c>
      <c r="AL23" s="192">
        <v>10</v>
      </c>
      <c r="AM23" s="192">
        <v>17</v>
      </c>
      <c r="AN23" s="194">
        <v>24</v>
      </c>
      <c r="AO23" s="191">
        <v>31</v>
      </c>
      <c r="AP23" s="192">
        <v>7</v>
      </c>
      <c r="AQ23" s="192">
        <v>14</v>
      </c>
      <c r="AR23" s="192">
        <v>21</v>
      </c>
      <c r="AS23" s="196">
        <v>28</v>
      </c>
      <c r="AT23" s="195">
        <v>5</v>
      </c>
      <c r="AU23" s="192">
        <v>12</v>
      </c>
      <c r="AV23" s="192">
        <v>19</v>
      </c>
      <c r="AW23" s="194">
        <v>26</v>
      </c>
      <c r="AX23" s="195">
        <v>2</v>
      </c>
      <c r="AY23" s="192">
        <v>9</v>
      </c>
      <c r="AZ23" s="192">
        <v>16</v>
      </c>
      <c r="BA23" s="197">
        <v>23</v>
      </c>
    </row>
    <row r="24" spans="1:56" ht="13.8" thickBot="1" x14ac:dyDescent="0.3">
      <c r="A24" s="352"/>
      <c r="B24" s="198">
        <v>6</v>
      </c>
      <c r="C24" s="199">
        <v>13</v>
      </c>
      <c r="D24" s="199">
        <v>20</v>
      </c>
      <c r="E24" s="199">
        <v>27</v>
      </c>
      <c r="F24" s="200">
        <v>4</v>
      </c>
      <c r="G24" s="198">
        <v>11</v>
      </c>
      <c r="H24" s="199">
        <v>18</v>
      </c>
      <c r="I24" s="199">
        <v>25</v>
      </c>
      <c r="J24" s="201">
        <v>1</v>
      </c>
      <c r="K24" s="202">
        <v>8</v>
      </c>
      <c r="L24" s="199">
        <v>15</v>
      </c>
      <c r="M24" s="199">
        <v>22</v>
      </c>
      <c r="N24" s="201">
        <v>29</v>
      </c>
      <c r="O24" s="198">
        <v>6</v>
      </c>
      <c r="P24" s="199">
        <v>13</v>
      </c>
      <c r="Q24" s="199">
        <v>20</v>
      </c>
      <c r="R24" s="199">
        <v>27</v>
      </c>
      <c r="S24" s="203">
        <v>3</v>
      </c>
      <c r="T24" s="202">
        <v>10</v>
      </c>
      <c r="U24" s="199">
        <v>17</v>
      </c>
      <c r="V24" s="199">
        <v>24</v>
      </c>
      <c r="W24" s="201">
        <v>31</v>
      </c>
      <c r="X24" s="198">
        <v>7</v>
      </c>
      <c r="Y24" s="199">
        <v>14</v>
      </c>
      <c r="Z24" s="199">
        <v>21</v>
      </c>
      <c r="AA24" s="201">
        <v>28</v>
      </c>
      <c r="AB24" s="198">
        <v>7</v>
      </c>
      <c r="AC24" s="199">
        <v>14</v>
      </c>
      <c r="AD24" s="199">
        <v>21</v>
      </c>
      <c r="AE24" s="204">
        <v>28</v>
      </c>
      <c r="AF24" s="200">
        <v>4</v>
      </c>
      <c r="AG24" s="198">
        <v>11</v>
      </c>
      <c r="AH24" s="199">
        <v>18</v>
      </c>
      <c r="AI24" s="199">
        <v>25</v>
      </c>
      <c r="AJ24" s="201">
        <v>2</v>
      </c>
      <c r="AK24" s="198">
        <v>9</v>
      </c>
      <c r="AL24" s="199">
        <v>16</v>
      </c>
      <c r="AM24" s="199">
        <v>23</v>
      </c>
      <c r="AN24" s="201">
        <v>30</v>
      </c>
      <c r="AO24" s="198">
        <v>6</v>
      </c>
      <c r="AP24" s="199">
        <v>13</v>
      </c>
      <c r="AQ24" s="199">
        <v>20</v>
      </c>
      <c r="AR24" s="199">
        <v>27</v>
      </c>
      <c r="AS24" s="203">
        <v>4</v>
      </c>
      <c r="AT24" s="202">
        <v>11</v>
      </c>
      <c r="AU24" s="199">
        <v>18</v>
      </c>
      <c r="AV24" s="199">
        <v>25</v>
      </c>
      <c r="AW24" s="201">
        <v>1</v>
      </c>
      <c r="AX24" s="202">
        <v>8</v>
      </c>
      <c r="AY24" s="199">
        <v>15</v>
      </c>
      <c r="AZ24" s="199">
        <v>22</v>
      </c>
      <c r="BA24" s="205">
        <v>29</v>
      </c>
    </row>
    <row r="25" spans="1:56" x14ac:dyDescent="0.25">
      <c r="A25" s="206" t="s">
        <v>86</v>
      </c>
      <c r="B25" s="207" t="s">
        <v>87</v>
      </c>
      <c r="C25" s="208" t="s">
        <v>87</v>
      </c>
      <c r="D25" s="208" t="s">
        <v>87</v>
      </c>
      <c r="E25" s="208" t="s">
        <v>87</v>
      </c>
      <c r="F25" s="209" t="s">
        <v>87</v>
      </c>
      <c r="G25" s="207" t="s">
        <v>87</v>
      </c>
      <c r="H25" s="208" t="s">
        <v>87</v>
      </c>
      <c r="I25" s="208" t="s">
        <v>87</v>
      </c>
      <c r="J25" s="209" t="s">
        <v>87</v>
      </c>
      <c r="K25" s="210" t="s">
        <v>87</v>
      </c>
      <c r="L25" s="208" t="s">
        <v>87</v>
      </c>
      <c r="M25" s="208" t="s">
        <v>87</v>
      </c>
      <c r="N25" s="211" t="s">
        <v>87</v>
      </c>
      <c r="O25" s="207" t="s">
        <v>87</v>
      </c>
      <c r="P25" s="208" t="s">
        <v>87</v>
      </c>
      <c r="Q25" s="208" t="s">
        <v>89</v>
      </c>
      <c r="R25" s="208" t="s">
        <v>89</v>
      </c>
      <c r="S25" s="209" t="s">
        <v>89</v>
      </c>
      <c r="T25" s="210" t="s">
        <v>90</v>
      </c>
      <c r="U25" s="208" t="s">
        <v>90</v>
      </c>
      <c r="V25" s="212" t="s">
        <v>91</v>
      </c>
      <c r="W25" s="213" t="s">
        <v>91</v>
      </c>
      <c r="X25" s="214" t="s">
        <v>91</v>
      </c>
      <c r="Y25" s="212" t="s">
        <v>91</v>
      </c>
      <c r="Z25" s="208" t="s">
        <v>87</v>
      </c>
      <c r="AA25" s="209" t="s">
        <v>87</v>
      </c>
      <c r="AB25" s="210" t="s">
        <v>87</v>
      </c>
      <c r="AC25" s="208" t="s">
        <v>87</v>
      </c>
      <c r="AD25" s="208" t="s">
        <v>87</v>
      </c>
      <c r="AE25" s="208" t="s">
        <v>87</v>
      </c>
      <c r="AF25" s="211" t="s">
        <v>87</v>
      </c>
      <c r="AG25" s="207" t="s">
        <v>87</v>
      </c>
      <c r="AH25" s="208" t="s">
        <v>87</v>
      </c>
      <c r="AI25" s="208" t="s">
        <v>87</v>
      </c>
      <c r="AJ25" s="209" t="s">
        <v>87</v>
      </c>
      <c r="AK25" s="210" t="s">
        <v>87</v>
      </c>
      <c r="AL25" s="208" t="s">
        <v>87</v>
      </c>
      <c r="AM25" s="208" t="s">
        <v>87</v>
      </c>
      <c r="AN25" s="211" t="s">
        <v>87</v>
      </c>
      <c r="AO25" s="207" t="s">
        <v>89</v>
      </c>
      <c r="AP25" s="212" t="s">
        <v>89</v>
      </c>
      <c r="AQ25" s="212" t="s">
        <v>89</v>
      </c>
      <c r="AR25" s="212" t="s">
        <v>90</v>
      </c>
      <c r="AS25" s="215" t="s">
        <v>90</v>
      </c>
      <c r="AT25" s="210" t="s">
        <v>90</v>
      </c>
      <c r="AU25" s="208" t="s">
        <v>90</v>
      </c>
      <c r="AV25" s="208" t="s">
        <v>90</v>
      </c>
      <c r="AW25" s="211" t="s">
        <v>90</v>
      </c>
      <c r="AX25" s="207" t="s">
        <v>90</v>
      </c>
      <c r="AY25" s="208" t="s">
        <v>90</v>
      </c>
      <c r="AZ25" s="208" t="s">
        <v>90</v>
      </c>
      <c r="BA25" s="209" t="s">
        <v>90</v>
      </c>
      <c r="BD25" s="33"/>
    </row>
    <row r="26" spans="1:56" ht="14.4" thickBot="1" x14ac:dyDescent="0.3">
      <c r="A26" s="216" t="s">
        <v>92</v>
      </c>
      <c r="B26" s="217" t="s">
        <v>87</v>
      </c>
      <c r="C26" s="218" t="s">
        <v>87</v>
      </c>
      <c r="D26" s="218" t="s">
        <v>87</v>
      </c>
      <c r="E26" s="218" t="s">
        <v>87</v>
      </c>
      <c r="F26" s="219" t="s">
        <v>87</v>
      </c>
      <c r="G26" s="217" t="s">
        <v>87</v>
      </c>
      <c r="H26" s="218" t="s">
        <v>89</v>
      </c>
      <c r="I26" s="218" t="s">
        <v>89</v>
      </c>
      <c r="J26" s="220" t="s">
        <v>89</v>
      </c>
      <c r="K26" s="221" t="s">
        <v>91</v>
      </c>
      <c r="L26" s="222" t="s">
        <v>91</v>
      </c>
      <c r="M26" s="222" t="s">
        <v>156</v>
      </c>
      <c r="N26" s="222" t="s">
        <v>156</v>
      </c>
      <c r="O26" s="241" t="s">
        <v>156</v>
      </c>
      <c r="P26" s="242" t="s">
        <v>156</v>
      </c>
      <c r="Q26" s="242" t="s">
        <v>156</v>
      </c>
      <c r="R26" s="242" t="s">
        <v>95</v>
      </c>
      <c r="S26" s="220" t="s">
        <v>94</v>
      </c>
      <c r="T26" s="224"/>
      <c r="U26" s="218"/>
      <c r="V26" s="218"/>
      <c r="W26" s="223"/>
      <c r="X26" s="217"/>
      <c r="Y26" s="218"/>
      <c r="Z26" s="225"/>
      <c r="AA26" s="226"/>
      <c r="AB26" s="227"/>
      <c r="AC26" s="225"/>
      <c r="AD26" s="225"/>
      <c r="AE26" s="225"/>
      <c r="AF26" s="228"/>
      <c r="AG26" s="229"/>
      <c r="AH26" s="225"/>
      <c r="AI26" s="225"/>
      <c r="AJ26" s="226"/>
      <c r="AK26" s="227"/>
      <c r="AL26" s="225"/>
      <c r="AM26" s="225"/>
      <c r="AN26" s="228"/>
      <c r="AO26" s="229"/>
      <c r="AP26" s="225"/>
      <c r="AQ26" s="225"/>
      <c r="AR26" s="225"/>
      <c r="AS26" s="226"/>
      <c r="AT26" s="227"/>
      <c r="AU26" s="225"/>
      <c r="AV26" s="225"/>
      <c r="AW26" s="228"/>
      <c r="AX26" s="229"/>
      <c r="AY26" s="225"/>
      <c r="AZ26" s="225"/>
      <c r="BA26" s="226"/>
      <c r="BD26" s="168"/>
    </row>
    <row r="27" spans="1:56" s="167" customFormat="1" ht="13.8" x14ac:dyDescent="0.2">
      <c r="A27" s="169" t="s">
        <v>96</v>
      </c>
      <c r="B27" s="170"/>
      <c r="C27" s="170"/>
      <c r="D27" s="170"/>
      <c r="E27" s="171" t="s">
        <v>88</v>
      </c>
      <c r="F27" s="172" t="s">
        <v>97</v>
      </c>
      <c r="G27" s="170"/>
      <c r="H27" s="170"/>
      <c r="I27" s="170"/>
      <c r="J27" s="170"/>
      <c r="K27" s="170"/>
      <c r="L27" s="170"/>
      <c r="M27" s="171" t="s">
        <v>98</v>
      </c>
      <c r="N27" s="172" t="s">
        <v>99</v>
      </c>
      <c r="R27" s="172"/>
      <c r="S27" s="172"/>
      <c r="T27" s="172"/>
      <c r="U27" s="171" t="s">
        <v>100</v>
      </c>
      <c r="V27" s="172" t="s">
        <v>101</v>
      </c>
      <c r="W27" s="172"/>
      <c r="X27" s="172"/>
      <c r="Y27" s="172"/>
      <c r="Z27" s="171" t="s">
        <v>102</v>
      </c>
      <c r="AA27" s="172" t="s">
        <v>103</v>
      </c>
      <c r="AB27" s="172"/>
      <c r="AC27" s="172"/>
      <c r="AD27" s="172"/>
      <c r="AE27" s="171" t="s">
        <v>104</v>
      </c>
      <c r="AF27" s="172" t="s">
        <v>105</v>
      </c>
      <c r="AG27" s="172"/>
      <c r="AH27" s="172"/>
      <c r="AI27" s="172"/>
      <c r="AJ27" s="172"/>
      <c r="AK27" s="172"/>
      <c r="AL27" s="172"/>
      <c r="AM27" s="172"/>
      <c r="AN27" s="172"/>
      <c r="AO27" s="172"/>
      <c r="AP27" s="171" t="s">
        <v>106</v>
      </c>
      <c r="AQ27" s="172" t="s">
        <v>107</v>
      </c>
      <c r="AS27" s="170"/>
      <c r="AT27" s="170"/>
      <c r="AU27" s="170"/>
      <c r="AV27" s="170"/>
      <c r="AW27" s="170"/>
      <c r="AX27" s="170"/>
      <c r="AY27" s="170"/>
      <c r="AZ27" s="170"/>
      <c r="BA27" s="170"/>
      <c r="BD27" s="168"/>
    </row>
    <row r="28" spans="1:56" ht="13.8" x14ac:dyDescent="0.25">
      <c r="A28" s="167"/>
      <c r="AJ28" s="173" t="s">
        <v>93</v>
      </c>
      <c r="AK28" s="172" t="s">
        <v>108</v>
      </c>
      <c r="BD28" s="168"/>
    </row>
    <row r="29" spans="1:56" s="174" customFormat="1" ht="12" thickBot="1" x14ac:dyDescent="0.25">
      <c r="A29" s="356" t="s">
        <v>109</v>
      </c>
      <c r="B29" s="356"/>
      <c r="C29" s="356"/>
      <c r="D29" s="356"/>
      <c r="E29" s="356"/>
      <c r="F29" s="356"/>
      <c r="G29" s="356"/>
      <c r="H29" s="356"/>
      <c r="I29" s="356"/>
      <c r="J29" s="356"/>
      <c r="K29" s="356"/>
      <c r="L29" s="356"/>
      <c r="M29" s="356"/>
      <c r="N29" s="356"/>
      <c r="O29" s="356"/>
      <c r="P29" s="356"/>
      <c r="T29" s="356" t="s">
        <v>110</v>
      </c>
      <c r="U29" s="356"/>
      <c r="V29" s="356"/>
      <c r="W29" s="356"/>
      <c r="X29" s="356"/>
      <c r="Y29" s="356"/>
      <c r="Z29" s="356"/>
      <c r="AA29" s="356"/>
      <c r="AB29" s="356"/>
      <c r="AC29" s="356"/>
      <c r="AD29" s="356"/>
      <c r="AI29" s="357" t="s">
        <v>111</v>
      </c>
      <c r="AJ29" s="357"/>
      <c r="AK29" s="357"/>
      <c r="AL29" s="357"/>
      <c r="AM29" s="357"/>
      <c r="AN29" s="357"/>
      <c r="AO29" s="357"/>
      <c r="AP29" s="357"/>
      <c r="AQ29" s="357"/>
      <c r="AR29" s="357"/>
      <c r="AS29" s="357"/>
      <c r="AT29" s="357"/>
      <c r="AU29" s="357"/>
      <c r="AV29" s="357"/>
      <c r="AW29" s="357"/>
      <c r="AX29" s="357"/>
      <c r="AY29" s="357"/>
      <c r="AZ29" s="357"/>
      <c r="BD29" s="175"/>
    </row>
    <row r="30" spans="1:56" s="167" customFormat="1" ht="57" customHeight="1" x14ac:dyDescent="0.2">
      <c r="A30" s="176" t="s">
        <v>73</v>
      </c>
      <c r="B30" s="354" t="s">
        <v>112</v>
      </c>
      <c r="C30" s="354"/>
      <c r="D30" s="354" t="s">
        <v>113</v>
      </c>
      <c r="E30" s="354"/>
      <c r="F30" s="358" t="s">
        <v>114</v>
      </c>
      <c r="G30" s="358"/>
      <c r="H30" s="354" t="s">
        <v>115</v>
      </c>
      <c r="I30" s="354"/>
      <c r="J30" s="354"/>
      <c r="K30" s="354" t="s">
        <v>116</v>
      </c>
      <c r="L30" s="354"/>
      <c r="M30" s="358" t="s">
        <v>117</v>
      </c>
      <c r="N30" s="358"/>
      <c r="O30" s="354" t="s">
        <v>118</v>
      </c>
      <c r="P30" s="355"/>
      <c r="Q30" s="177"/>
      <c r="R30" s="177"/>
      <c r="T30" s="343" t="s">
        <v>119</v>
      </c>
      <c r="U30" s="344"/>
      <c r="V30" s="344"/>
      <c r="W30" s="344"/>
      <c r="X30" s="344"/>
      <c r="Y30" s="344"/>
      <c r="Z30" s="344"/>
      <c r="AA30" s="341" t="s">
        <v>120</v>
      </c>
      <c r="AB30" s="341"/>
      <c r="AC30" s="341" t="s">
        <v>121</v>
      </c>
      <c r="AD30" s="342"/>
      <c r="AG30" s="178"/>
      <c r="AH30" s="343" t="s">
        <v>122</v>
      </c>
      <c r="AI30" s="344"/>
      <c r="AJ30" s="344"/>
      <c r="AK30" s="344"/>
      <c r="AL30" s="344"/>
      <c r="AM30" s="344"/>
      <c r="AN30" s="344"/>
      <c r="AO30" s="344"/>
      <c r="AP30" s="344"/>
      <c r="AQ30" s="344"/>
      <c r="AR30" s="344" t="s">
        <v>123</v>
      </c>
      <c r="AS30" s="344"/>
      <c r="AT30" s="344"/>
      <c r="AU30" s="344"/>
      <c r="AV30" s="344"/>
      <c r="AW30" s="344"/>
      <c r="AX30" s="344"/>
      <c r="AY30" s="344"/>
      <c r="AZ30" s="354" t="s">
        <v>120</v>
      </c>
      <c r="BA30" s="355"/>
      <c r="BD30" s="178"/>
    </row>
    <row r="31" spans="1:56" s="167" customFormat="1" x14ac:dyDescent="0.25">
      <c r="A31" s="179" t="s">
        <v>86</v>
      </c>
      <c r="B31" s="353">
        <v>30</v>
      </c>
      <c r="C31" s="353"/>
      <c r="D31" s="353">
        <v>6</v>
      </c>
      <c r="E31" s="353"/>
      <c r="F31" s="353">
        <v>4</v>
      </c>
      <c r="G31" s="353"/>
      <c r="H31" s="353"/>
      <c r="I31" s="353"/>
      <c r="J31" s="353"/>
      <c r="K31" s="353"/>
      <c r="L31" s="353"/>
      <c r="M31" s="353">
        <v>12</v>
      </c>
      <c r="N31" s="353"/>
      <c r="O31" s="359">
        <f>SUM(B31:N31)</f>
        <v>52</v>
      </c>
      <c r="P31" s="360"/>
      <c r="Q31" s="180"/>
      <c r="R31" s="180"/>
      <c r="T31" s="361" t="s">
        <v>124</v>
      </c>
      <c r="U31" s="362"/>
      <c r="V31" s="362"/>
      <c r="W31" s="362"/>
      <c r="X31" s="362"/>
      <c r="Y31" s="362"/>
      <c r="Z31" s="362"/>
      <c r="AA31" s="363">
        <v>1.2</v>
      </c>
      <c r="AB31" s="363"/>
      <c r="AC31" s="364">
        <v>4</v>
      </c>
      <c r="AD31" s="365"/>
      <c r="AG31" s="178"/>
      <c r="AH31" s="366" t="s">
        <v>148</v>
      </c>
      <c r="AI31" s="367"/>
      <c r="AJ31" s="367"/>
      <c r="AK31" s="367"/>
      <c r="AL31" s="367"/>
      <c r="AM31" s="367"/>
      <c r="AN31" s="367"/>
      <c r="AO31" s="367"/>
      <c r="AP31" s="367"/>
      <c r="AQ31" s="368"/>
      <c r="AR31" s="389" t="s">
        <v>48</v>
      </c>
      <c r="AS31" s="367"/>
      <c r="AT31" s="367"/>
      <c r="AU31" s="367"/>
      <c r="AV31" s="367"/>
      <c r="AW31" s="367"/>
      <c r="AX31" s="367"/>
      <c r="AY31" s="368"/>
      <c r="AZ31" s="389">
        <v>3</v>
      </c>
      <c r="BA31" s="390"/>
    </row>
    <row r="32" spans="1:56" s="167" customFormat="1" ht="13.8" thickBot="1" x14ac:dyDescent="0.3">
      <c r="A32" s="179" t="s">
        <v>92</v>
      </c>
      <c r="B32" s="393">
        <v>6</v>
      </c>
      <c r="C32" s="393"/>
      <c r="D32" s="393">
        <v>3</v>
      </c>
      <c r="E32" s="393"/>
      <c r="F32" s="393">
        <v>2</v>
      </c>
      <c r="G32" s="393"/>
      <c r="H32" s="393">
        <v>5</v>
      </c>
      <c r="I32" s="393"/>
      <c r="J32" s="393"/>
      <c r="K32" s="353">
        <v>2</v>
      </c>
      <c r="L32" s="353"/>
      <c r="M32" s="353"/>
      <c r="N32" s="353"/>
      <c r="O32" s="359">
        <f>SUM(B32:N32)</f>
        <v>18</v>
      </c>
      <c r="P32" s="360"/>
      <c r="Q32" s="180"/>
      <c r="R32" s="180"/>
      <c r="T32" s="376" t="s">
        <v>125</v>
      </c>
      <c r="U32" s="377"/>
      <c r="V32" s="377"/>
      <c r="W32" s="377"/>
      <c r="X32" s="377"/>
      <c r="Y32" s="377"/>
      <c r="Z32" s="377"/>
      <c r="AA32" s="378">
        <v>3</v>
      </c>
      <c r="AB32" s="379"/>
      <c r="AC32" s="372">
        <v>2</v>
      </c>
      <c r="AD32" s="373"/>
      <c r="AG32" s="178"/>
      <c r="AH32" s="369"/>
      <c r="AI32" s="370"/>
      <c r="AJ32" s="370"/>
      <c r="AK32" s="370"/>
      <c r="AL32" s="370"/>
      <c r="AM32" s="370"/>
      <c r="AN32" s="370"/>
      <c r="AO32" s="370"/>
      <c r="AP32" s="370"/>
      <c r="AQ32" s="371"/>
      <c r="AR32" s="391"/>
      <c r="AS32" s="370"/>
      <c r="AT32" s="370"/>
      <c r="AU32" s="370"/>
      <c r="AV32" s="370"/>
      <c r="AW32" s="370"/>
      <c r="AX32" s="370"/>
      <c r="AY32" s="371"/>
      <c r="AZ32" s="391"/>
      <c r="BA32" s="392"/>
    </row>
    <row r="33" spans="1:53" s="167" customFormat="1" ht="10.8" thickBot="1" x14ac:dyDescent="0.25">
      <c r="A33" s="181" t="s">
        <v>126</v>
      </c>
      <c r="B33" s="374">
        <f>SUM(B31:C32)</f>
        <v>36</v>
      </c>
      <c r="C33" s="374"/>
      <c r="D33" s="374">
        <f>SUM(D31:E32)</f>
        <v>9</v>
      </c>
      <c r="E33" s="374"/>
      <c r="F33" s="374">
        <f>SUM(F31:G32)</f>
        <v>6</v>
      </c>
      <c r="G33" s="374"/>
      <c r="H33" s="374">
        <f>SUM(H31:I32)</f>
        <v>5</v>
      </c>
      <c r="I33" s="374"/>
      <c r="J33" s="374"/>
      <c r="K33" s="374">
        <f>SUM(K31:L32)</f>
        <v>2</v>
      </c>
      <c r="L33" s="374"/>
      <c r="M33" s="374">
        <f>SUM(M31:N32)</f>
        <v>12</v>
      </c>
      <c r="N33" s="374"/>
      <c r="O33" s="374">
        <f>SUM(O31:P32)</f>
        <v>70</v>
      </c>
      <c r="P33" s="375"/>
      <c r="Q33" s="180"/>
      <c r="R33" s="180"/>
      <c r="AG33" s="178"/>
      <c r="AH33" s="369"/>
      <c r="AI33" s="370"/>
      <c r="AJ33" s="370"/>
      <c r="AK33" s="370"/>
      <c r="AL33" s="370"/>
      <c r="AM33" s="370"/>
      <c r="AN33" s="370"/>
      <c r="AO33" s="370"/>
      <c r="AP33" s="370"/>
      <c r="AQ33" s="371"/>
      <c r="AR33" s="391"/>
      <c r="AS33" s="370"/>
      <c r="AT33" s="370"/>
      <c r="AU33" s="370"/>
      <c r="AV33" s="370"/>
      <c r="AW33" s="370"/>
      <c r="AX33" s="370"/>
      <c r="AY33" s="371"/>
      <c r="AZ33" s="391"/>
      <c r="BA33" s="392"/>
    </row>
    <row r="34" spans="1:53" x14ac:dyDescent="0.25">
      <c r="AH34" s="369"/>
      <c r="AI34" s="370"/>
      <c r="AJ34" s="370"/>
      <c r="AK34" s="370"/>
      <c r="AL34" s="370"/>
      <c r="AM34" s="370"/>
      <c r="AN34" s="370"/>
      <c r="AO34" s="370"/>
      <c r="AP34" s="370"/>
      <c r="AQ34" s="371"/>
      <c r="AR34" s="391"/>
      <c r="AS34" s="370"/>
      <c r="AT34" s="370"/>
      <c r="AU34" s="370"/>
      <c r="AV34" s="370"/>
      <c r="AW34" s="370"/>
      <c r="AX34" s="370"/>
      <c r="AY34" s="371"/>
      <c r="AZ34" s="391"/>
      <c r="BA34" s="392"/>
    </row>
    <row r="35" spans="1:53" ht="36" customHeight="1" x14ac:dyDescent="0.25">
      <c r="AH35" s="369"/>
      <c r="AI35" s="370"/>
      <c r="AJ35" s="370"/>
      <c r="AK35" s="370"/>
      <c r="AL35" s="370"/>
      <c r="AM35" s="370"/>
      <c r="AN35" s="370"/>
      <c r="AO35" s="370"/>
      <c r="AP35" s="370"/>
      <c r="AQ35" s="371"/>
      <c r="AR35" s="391"/>
      <c r="AS35" s="370"/>
      <c r="AT35" s="370"/>
      <c r="AU35" s="370"/>
      <c r="AV35" s="370"/>
      <c r="AW35" s="370"/>
      <c r="AX35" s="370"/>
      <c r="AY35" s="371"/>
      <c r="AZ35" s="391"/>
      <c r="BA35" s="392"/>
    </row>
    <row r="36" spans="1:53" x14ac:dyDescent="0.25">
      <c r="AH36" s="366" t="s">
        <v>49</v>
      </c>
      <c r="AI36" s="367"/>
      <c r="AJ36" s="367"/>
      <c r="AK36" s="367"/>
      <c r="AL36" s="367"/>
      <c r="AM36" s="367"/>
      <c r="AN36" s="367"/>
      <c r="AO36" s="367"/>
      <c r="AP36" s="367"/>
      <c r="AQ36" s="368"/>
      <c r="AR36" s="383" t="s">
        <v>127</v>
      </c>
      <c r="AS36" s="383"/>
      <c r="AT36" s="383"/>
      <c r="AU36" s="383"/>
      <c r="AV36" s="383"/>
      <c r="AW36" s="383"/>
      <c r="AX36" s="383"/>
      <c r="AY36" s="383"/>
      <c r="AZ36" s="385">
        <v>3</v>
      </c>
      <c r="BA36" s="386"/>
    </row>
    <row r="37" spans="1:53" ht="13.8" thickBot="1" x14ac:dyDescent="0.3">
      <c r="AH37" s="380"/>
      <c r="AI37" s="381"/>
      <c r="AJ37" s="381"/>
      <c r="AK37" s="381"/>
      <c r="AL37" s="381"/>
      <c r="AM37" s="381"/>
      <c r="AN37" s="381"/>
      <c r="AO37" s="381"/>
      <c r="AP37" s="381"/>
      <c r="AQ37" s="382"/>
      <c r="AR37" s="384"/>
      <c r="AS37" s="384"/>
      <c r="AT37" s="384"/>
      <c r="AU37" s="384"/>
      <c r="AV37" s="384"/>
      <c r="AW37" s="384"/>
      <c r="AX37" s="384"/>
      <c r="AY37" s="384"/>
      <c r="AZ37" s="387"/>
      <c r="BA37" s="388"/>
    </row>
  </sheetData>
  <mergeCells count="79">
    <mergeCell ref="AH36:AQ37"/>
    <mergeCell ref="AR36:AY37"/>
    <mergeCell ref="AZ36:BA37"/>
    <mergeCell ref="B33:C33"/>
    <mergeCell ref="D33:E33"/>
    <mergeCell ref="F33:G33"/>
    <mergeCell ref="H33:J33"/>
    <mergeCell ref="K33:L33"/>
    <mergeCell ref="M33:N33"/>
    <mergeCell ref="AZ31:BA35"/>
    <mergeCell ref="B32:C32"/>
    <mergeCell ref="D32:E32"/>
    <mergeCell ref="F32:G32"/>
    <mergeCell ref="H32:J32"/>
    <mergeCell ref="K32:L32"/>
    <mergeCell ref="AR31:AY35"/>
    <mergeCell ref="O31:P31"/>
    <mergeCell ref="T31:Z31"/>
    <mergeCell ref="AA31:AB31"/>
    <mergeCell ref="AC31:AD31"/>
    <mergeCell ref="AH31:AQ35"/>
    <mergeCell ref="AC32:AD32"/>
    <mergeCell ref="O33:P33"/>
    <mergeCell ref="O32:P32"/>
    <mergeCell ref="T32:Z32"/>
    <mergeCell ref="AA32:AB32"/>
    <mergeCell ref="B31:C31"/>
    <mergeCell ref="D31:E31"/>
    <mergeCell ref="F31:G31"/>
    <mergeCell ref="H31:J31"/>
    <mergeCell ref="K31:L31"/>
    <mergeCell ref="M32:N32"/>
    <mergeCell ref="M31:N31"/>
    <mergeCell ref="AR30:AY30"/>
    <mergeCell ref="AZ30:BA30"/>
    <mergeCell ref="A29:P29"/>
    <mergeCell ref="T29:AD29"/>
    <mergeCell ref="AI29:AZ29"/>
    <mergeCell ref="B30:C30"/>
    <mergeCell ref="D30:E30"/>
    <mergeCell ref="F30:G30"/>
    <mergeCell ref="H30:J30"/>
    <mergeCell ref="K30:L30"/>
    <mergeCell ref="M30:N30"/>
    <mergeCell ref="O30:P30"/>
    <mergeCell ref="T30:Z30"/>
    <mergeCell ref="AA30:AB30"/>
    <mergeCell ref="AC30:AD30"/>
    <mergeCell ref="AH30:AQ30"/>
    <mergeCell ref="BC15:CH15"/>
    <mergeCell ref="AX21:BA21"/>
    <mergeCell ref="A18:P18"/>
    <mergeCell ref="A20:BA20"/>
    <mergeCell ref="A21:A24"/>
    <mergeCell ref="K21:N21"/>
    <mergeCell ref="X21:AA21"/>
    <mergeCell ref="AK21:AN21"/>
    <mergeCell ref="B21:F21"/>
    <mergeCell ref="G21:J21"/>
    <mergeCell ref="O21:S21"/>
    <mergeCell ref="J16:AQ16"/>
    <mergeCell ref="T21:W21"/>
    <mergeCell ref="AB21:AF21"/>
    <mergeCell ref="I1:AR1"/>
    <mergeCell ref="AT21:AW21"/>
    <mergeCell ref="M9:AN9"/>
    <mergeCell ref="M10:AN10"/>
    <mergeCell ref="J12:AQ12"/>
    <mergeCell ref="J14:AQ14"/>
    <mergeCell ref="J15:AQ15"/>
    <mergeCell ref="M11:AN11"/>
    <mergeCell ref="AG21:AJ21"/>
    <mergeCell ref="AO21:AS21"/>
    <mergeCell ref="I2:AR2"/>
    <mergeCell ref="I3:AR3"/>
    <mergeCell ref="M4:AN4"/>
    <mergeCell ref="M6:AN6"/>
    <mergeCell ref="M7:AN7"/>
    <mergeCell ref="M8:AN8"/>
  </mergeCells>
  <pageMargins left="0.7" right="0.7" top="0.75" bottom="0.75" header="0.3" footer="0.3"/>
  <pageSetup paperSize="9" scale="53" orientation="portrait" r:id="rId1"/>
  <colBreaks count="1" manualBreakCount="1">
    <brk id="53" min="1" max="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tabSelected="1" view="pageBreakPreview" zoomScale="90" zoomScaleNormal="90" zoomScaleSheetLayoutView="90" workbookViewId="0">
      <selection activeCell="B2" sqref="B2:B7"/>
    </sheetView>
  </sheetViews>
  <sheetFormatPr defaultColWidth="9.109375" defaultRowHeight="13.2" x14ac:dyDescent="0.3"/>
  <cols>
    <col min="1" max="1" width="8" style="35" customWidth="1"/>
    <col min="2" max="2" width="48.109375" style="35" customWidth="1"/>
    <col min="3" max="3" width="4.5546875" style="35" customWidth="1"/>
    <col min="4" max="4" width="6.6640625" style="35" customWidth="1"/>
    <col min="5" max="6" width="5.109375" style="35" customWidth="1"/>
    <col min="7" max="7" width="6.6640625" style="35" customWidth="1"/>
    <col min="8" max="8" width="6.6640625" style="35" bestFit="1" customWidth="1"/>
    <col min="9" max="9" width="5.5546875" style="35" customWidth="1"/>
    <col min="10" max="10" width="5.44140625" style="35" customWidth="1"/>
    <col min="11" max="11" width="5.6640625" style="35" customWidth="1"/>
    <col min="12" max="12" width="4.44140625" style="35" customWidth="1"/>
    <col min="13" max="13" width="5.88671875" style="35" customWidth="1"/>
    <col min="14" max="15" width="5.109375" style="35" customWidth="1"/>
    <col min="16" max="16" width="6.88671875" style="35" customWidth="1"/>
    <col min="17" max="18" width="5.109375" style="35" customWidth="1"/>
    <col min="19" max="21" width="5.109375" style="39" customWidth="1"/>
    <col min="22" max="16384" width="9.109375" style="35"/>
  </cols>
  <sheetData>
    <row r="1" spans="1:21" ht="16.2" thickBot="1" x14ac:dyDescent="0.35">
      <c r="B1" s="36" t="s">
        <v>130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  <c r="O1" s="38"/>
      <c r="P1" s="38"/>
    </row>
    <row r="2" spans="1:21" s="39" customFormat="1" ht="45" customHeight="1" x14ac:dyDescent="0.3">
      <c r="A2" s="408" t="s">
        <v>0</v>
      </c>
      <c r="B2" s="410" t="s">
        <v>171</v>
      </c>
      <c r="C2" s="413" t="s">
        <v>1</v>
      </c>
      <c r="D2" s="414"/>
      <c r="E2" s="414"/>
      <c r="F2" s="414"/>
      <c r="G2" s="415" t="s">
        <v>2</v>
      </c>
      <c r="H2" s="418" t="s">
        <v>3</v>
      </c>
      <c r="I2" s="419"/>
      <c r="J2" s="419"/>
      <c r="K2" s="419"/>
      <c r="L2" s="419"/>
      <c r="M2" s="420"/>
      <c r="N2" s="432" t="s">
        <v>4</v>
      </c>
      <c r="O2" s="433"/>
      <c r="P2" s="434"/>
    </row>
    <row r="3" spans="1:21" s="39" customFormat="1" ht="25.5" customHeight="1" x14ac:dyDescent="0.3">
      <c r="A3" s="409"/>
      <c r="B3" s="411"/>
      <c r="C3" s="397" t="s">
        <v>5</v>
      </c>
      <c r="D3" s="397" t="s">
        <v>6</v>
      </c>
      <c r="E3" s="364" t="s">
        <v>7</v>
      </c>
      <c r="F3" s="399"/>
      <c r="G3" s="416"/>
      <c r="H3" s="400" t="s">
        <v>8</v>
      </c>
      <c r="I3" s="399" t="s">
        <v>9</v>
      </c>
      <c r="J3" s="421"/>
      <c r="K3" s="421"/>
      <c r="L3" s="421"/>
      <c r="M3" s="422" t="s">
        <v>10</v>
      </c>
      <c r="N3" s="406" t="s">
        <v>11</v>
      </c>
      <c r="O3" s="364"/>
      <c r="P3" s="40" t="s">
        <v>12</v>
      </c>
    </row>
    <row r="4" spans="1:21" s="39" customFormat="1" ht="19.5" customHeight="1" x14ac:dyDescent="0.3">
      <c r="A4" s="409"/>
      <c r="B4" s="411"/>
      <c r="C4" s="398"/>
      <c r="D4" s="398"/>
      <c r="E4" s="397" t="s">
        <v>13</v>
      </c>
      <c r="F4" s="425" t="s">
        <v>14</v>
      </c>
      <c r="G4" s="416"/>
      <c r="H4" s="401"/>
      <c r="I4" s="427" t="s">
        <v>15</v>
      </c>
      <c r="J4" s="430" t="s">
        <v>16</v>
      </c>
      <c r="K4" s="430"/>
      <c r="L4" s="431"/>
      <c r="M4" s="422"/>
      <c r="N4" s="407" t="s">
        <v>17</v>
      </c>
      <c r="O4" s="385"/>
      <c r="P4" s="386"/>
    </row>
    <row r="5" spans="1:21" s="39" customFormat="1" ht="22.5" customHeight="1" x14ac:dyDescent="0.3">
      <c r="A5" s="409"/>
      <c r="B5" s="411"/>
      <c r="C5" s="398"/>
      <c r="D5" s="398"/>
      <c r="E5" s="398"/>
      <c r="F5" s="426"/>
      <c r="G5" s="416"/>
      <c r="H5" s="401"/>
      <c r="I5" s="428"/>
      <c r="J5" s="427" t="s">
        <v>18</v>
      </c>
      <c r="K5" s="427" t="s">
        <v>19</v>
      </c>
      <c r="L5" s="403" t="s">
        <v>20</v>
      </c>
      <c r="M5" s="422"/>
      <c r="N5" s="136">
        <v>1</v>
      </c>
      <c r="O5" s="135">
        <f>N5+1</f>
        <v>2</v>
      </c>
      <c r="P5" s="40">
        <f>O5+1</f>
        <v>3</v>
      </c>
    </row>
    <row r="6" spans="1:21" s="39" customFormat="1" ht="31.5" customHeight="1" x14ac:dyDescent="0.3">
      <c r="A6" s="409"/>
      <c r="B6" s="411"/>
      <c r="C6" s="398"/>
      <c r="D6" s="398"/>
      <c r="E6" s="398"/>
      <c r="F6" s="426"/>
      <c r="G6" s="416"/>
      <c r="H6" s="401"/>
      <c r="I6" s="428"/>
      <c r="J6" s="428"/>
      <c r="K6" s="428"/>
      <c r="L6" s="404"/>
      <c r="M6" s="423"/>
      <c r="N6" s="407" t="s">
        <v>21</v>
      </c>
      <c r="O6" s="385"/>
      <c r="P6" s="386"/>
    </row>
    <row r="7" spans="1:21" s="39" customFormat="1" ht="26.25" customHeight="1" thickBot="1" x14ac:dyDescent="0.35">
      <c r="A7" s="409"/>
      <c r="B7" s="412"/>
      <c r="C7" s="398"/>
      <c r="D7" s="398"/>
      <c r="E7" s="398"/>
      <c r="F7" s="426"/>
      <c r="G7" s="417"/>
      <c r="H7" s="402"/>
      <c r="I7" s="429"/>
      <c r="J7" s="429"/>
      <c r="K7" s="429"/>
      <c r="L7" s="405"/>
      <c r="M7" s="424"/>
      <c r="N7" s="136">
        <v>15</v>
      </c>
      <c r="O7" s="135">
        <v>15</v>
      </c>
      <c r="P7" s="40">
        <v>6</v>
      </c>
    </row>
    <row r="8" spans="1:21" s="39" customFormat="1" ht="18.75" customHeight="1" thickTop="1" thickBot="1" x14ac:dyDescent="0.35">
      <c r="A8" s="41">
        <v>1</v>
      </c>
      <c r="B8" s="42">
        <f>A8+1</f>
        <v>2</v>
      </c>
      <c r="C8" s="42">
        <f t="shared" ref="C8:P8" si="0">B8+1</f>
        <v>3</v>
      </c>
      <c r="D8" s="42">
        <f t="shared" si="0"/>
        <v>4</v>
      </c>
      <c r="E8" s="42">
        <f t="shared" si="0"/>
        <v>5</v>
      </c>
      <c r="F8" s="42">
        <f t="shared" si="0"/>
        <v>6</v>
      </c>
      <c r="G8" s="42">
        <f t="shared" si="0"/>
        <v>7</v>
      </c>
      <c r="H8" s="42">
        <f t="shared" si="0"/>
        <v>8</v>
      </c>
      <c r="I8" s="42">
        <f t="shared" si="0"/>
        <v>9</v>
      </c>
      <c r="J8" s="42">
        <f t="shared" si="0"/>
        <v>10</v>
      </c>
      <c r="K8" s="42">
        <f t="shared" si="0"/>
        <v>11</v>
      </c>
      <c r="L8" s="42">
        <f t="shared" si="0"/>
        <v>12</v>
      </c>
      <c r="M8" s="42">
        <f t="shared" si="0"/>
        <v>13</v>
      </c>
      <c r="N8" s="42">
        <f>M8+1</f>
        <v>14</v>
      </c>
      <c r="O8" s="42">
        <f t="shared" si="0"/>
        <v>15</v>
      </c>
      <c r="P8" s="43">
        <f t="shared" si="0"/>
        <v>16</v>
      </c>
    </row>
    <row r="9" spans="1:21" s="44" customFormat="1" ht="18" customHeight="1" thickBot="1" x14ac:dyDescent="0.35">
      <c r="A9" s="436" t="s">
        <v>22</v>
      </c>
      <c r="B9" s="437"/>
      <c r="C9" s="437"/>
      <c r="D9" s="437"/>
      <c r="E9" s="437"/>
      <c r="F9" s="437"/>
      <c r="G9" s="437"/>
      <c r="H9" s="437"/>
      <c r="I9" s="437"/>
      <c r="J9" s="437"/>
      <c r="K9" s="437"/>
      <c r="L9" s="437"/>
      <c r="M9" s="437"/>
      <c r="N9" s="437"/>
      <c r="O9" s="437"/>
      <c r="P9" s="438"/>
      <c r="S9" s="439" t="s">
        <v>23</v>
      </c>
      <c r="T9" s="440"/>
      <c r="U9" s="440"/>
    </row>
    <row r="10" spans="1:21" s="44" customFormat="1" ht="18" customHeight="1" thickBot="1" x14ac:dyDescent="0.35">
      <c r="A10" s="441" t="s">
        <v>24</v>
      </c>
      <c r="B10" s="442"/>
      <c r="C10" s="442"/>
      <c r="D10" s="442"/>
      <c r="E10" s="442"/>
      <c r="F10" s="442"/>
      <c r="G10" s="442"/>
      <c r="H10" s="442"/>
      <c r="I10" s="442"/>
      <c r="J10" s="442"/>
      <c r="K10" s="442"/>
      <c r="L10" s="442"/>
      <c r="M10" s="442"/>
      <c r="N10" s="442"/>
      <c r="O10" s="442"/>
      <c r="P10" s="443"/>
      <c r="S10" s="45" t="s">
        <v>25</v>
      </c>
      <c r="T10" s="45" t="s">
        <v>26</v>
      </c>
      <c r="U10" s="45" t="s">
        <v>27</v>
      </c>
    </row>
    <row r="11" spans="1:21" s="51" customFormat="1" ht="39.6" customHeight="1" x14ac:dyDescent="0.25">
      <c r="A11" s="70" t="s">
        <v>28</v>
      </c>
      <c r="B11" s="230" t="s">
        <v>145</v>
      </c>
      <c r="C11" s="2"/>
      <c r="D11" s="2">
        <v>1</v>
      </c>
      <c r="E11" s="11"/>
      <c r="F11" s="12"/>
      <c r="G11" s="46">
        <v>3</v>
      </c>
      <c r="H11" s="13">
        <f>G11*30</f>
        <v>90</v>
      </c>
      <c r="I11" s="47">
        <f t="shared" ref="I11" si="1">SUM(J11:L11)</f>
        <v>30</v>
      </c>
      <c r="J11" s="48">
        <v>16</v>
      </c>
      <c r="K11" s="49"/>
      <c r="L11" s="50">
        <v>14</v>
      </c>
      <c r="M11" s="16">
        <f>H11-I11</f>
        <v>60</v>
      </c>
      <c r="N11" s="13">
        <v>2</v>
      </c>
      <c r="O11" s="11"/>
      <c r="P11" s="15"/>
      <c r="Q11" s="127">
        <f t="shared" ref="Q11:Q12" si="2">I11/H11</f>
        <v>0.33333333333333331</v>
      </c>
      <c r="R11" s="128" t="str">
        <f t="shared" ref="R11:R12" si="3">IF(Q11&gt;50%,Q11,"")</f>
        <v/>
      </c>
      <c r="S11" s="18">
        <v>3</v>
      </c>
      <c r="T11" s="17"/>
      <c r="U11" s="17"/>
    </row>
    <row r="12" spans="1:21" s="51" customFormat="1" ht="19.8" customHeight="1" x14ac:dyDescent="0.25">
      <c r="A12" s="70" t="s">
        <v>29</v>
      </c>
      <c r="B12" s="230" t="s">
        <v>133</v>
      </c>
      <c r="C12" s="2">
        <v>1</v>
      </c>
      <c r="D12" s="2"/>
      <c r="E12" s="11"/>
      <c r="F12" s="12"/>
      <c r="G12" s="46">
        <v>3</v>
      </c>
      <c r="H12" s="13">
        <f>G12*30</f>
        <v>90</v>
      </c>
      <c r="I12" s="52">
        <f t="shared" ref="I12" si="4">SUM(J12:L12)</f>
        <v>30</v>
      </c>
      <c r="J12" s="232">
        <v>16</v>
      </c>
      <c r="K12" s="49"/>
      <c r="L12" s="233">
        <v>14</v>
      </c>
      <c r="M12" s="16">
        <f>H12-I12</f>
        <v>60</v>
      </c>
      <c r="N12" s="234">
        <v>2</v>
      </c>
      <c r="O12" s="11"/>
      <c r="P12" s="15"/>
      <c r="Q12" s="127">
        <f t="shared" si="2"/>
        <v>0.33333333333333331</v>
      </c>
      <c r="R12" s="128" t="str">
        <f t="shared" si="3"/>
        <v/>
      </c>
      <c r="S12" s="18">
        <v>3</v>
      </c>
      <c r="T12" s="18"/>
      <c r="U12" s="17"/>
    </row>
    <row r="13" spans="1:21" s="51" customFormat="1" ht="19.8" customHeight="1" thickBot="1" x14ac:dyDescent="0.3">
      <c r="A13" s="70" t="s">
        <v>30</v>
      </c>
      <c r="B13" s="248" t="s">
        <v>157</v>
      </c>
      <c r="C13" s="249">
        <v>2</v>
      </c>
      <c r="D13" s="249">
        <v>1</v>
      </c>
      <c r="E13" s="11"/>
      <c r="F13" s="12"/>
      <c r="G13" s="46">
        <v>4</v>
      </c>
      <c r="H13" s="13">
        <f>G13*30</f>
        <v>120</v>
      </c>
      <c r="I13" s="47">
        <f>SUM(J13:L13)</f>
        <v>44</v>
      </c>
      <c r="J13" s="245">
        <v>14</v>
      </c>
      <c r="K13" s="246"/>
      <c r="L13" s="247">
        <v>30</v>
      </c>
      <c r="M13" s="14">
        <f>H13-I13</f>
        <v>76</v>
      </c>
      <c r="N13" s="13">
        <v>1</v>
      </c>
      <c r="O13" s="11">
        <v>2</v>
      </c>
      <c r="P13" s="15"/>
      <c r="Q13" s="127">
        <f>I13/H13</f>
        <v>0.36666666666666664</v>
      </c>
      <c r="R13" s="128" t="str">
        <f>IF(Q13&gt;50%,Q13,"")</f>
        <v/>
      </c>
      <c r="S13" s="17">
        <v>2</v>
      </c>
      <c r="T13" s="17">
        <v>2</v>
      </c>
      <c r="U13" s="17"/>
    </row>
    <row r="14" spans="1:21" s="44" customFormat="1" ht="19.2" customHeight="1" thickBot="1" x14ac:dyDescent="0.35">
      <c r="A14" s="53"/>
      <c r="B14" s="54" t="s">
        <v>31</v>
      </c>
      <c r="C14" s="139">
        <f>COUNTA(C11:C13)</f>
        <v>2</v>
      </c>
      <c r="D14" s="139">
        <f>COUNTA(D11:D13)</f>
        <v>2</v>
      </c>
      <c r="E14" s="139">
        <f>COUNTA(E11:E12)</f>
        <v>0</v>
      </c>
      <c r="F14" s="139">
        <f>COUNTA(F11:F12)</f>
        <v>0</v>
      </c>
      <c r="G14" s="55">
        <f>SUM(G11:G13)</f>
        <v>10</v>
      </c>
      <c r="H14" s="55">
        <f t="shared" ref="H14:P14" si="5">SUM(H11:H13)</f>
        <v>300</v>
      </c>
      <c r="I14" s="55">
        <f t="shared" si="5"/>
        <v>104</v>
      </c>
      <c r="J14" s="55">
        <f t="shared" si="5"/>
        <v>46</v>
      </c>
      <c r="K14" s="55">
        <f t="shared" si="5"/>
        <v>0</v>
      </c>
      <c r="L14" s="55">
        <f t="shared" si="5"/>
        <v>58</v>
      </c>
      <c r="M14" s="55">
        <f t="shared" si="5"/>
        <v>196</v>
      </c>
      <c r="N14" s="55">
        <f>SUM(N11:N13)</f>
        <v>5</v>
      </c>
      <c r="O14" s="55">
        <f t="shared" si="5"/>
        <v>2</v>
      </c>
      <c r="P14" s="55">
        <f t="shared" si="5"/>
        <v>0</v>
      </c>
      <c r="S14" s="45"/>
      <c r="T14" s="45"/>
      <c r="U14" s="45"/>
    </row>
    <row r="15" spans="1:21" s="51" customFormat="1" ht="21" customHeight="1" thickBot="1" x14ac:dyDescent="0.35">
      <c r="A15" s="446" t="s">
        <v>32</v>
      </c>
      <c r="B15" s="447"/>
      <c r="C15" s="447"/>
      <c r="D15" s="447"/>
      <c r="E15" s="447"/>
      <c r="F15" s="447"/>
      <c r="G15" s="447"/>
      <c r="H15" s="447"/>
      <c r="I15" s="447"/>
      <c r="J15" s="447"/>
      <c r="K15" s="447"/>
      <c r="L15" s="447"/>
      <c r="M15" s="447"/>
      <c r="N15" s="447"/>
      <c r="O15" s="447"/>
      <c r="P15" s="448"/>
      <c r="S15" s="61"/>
      <c r="T15" s="61"/>
      <c r="U15" s="61"/>
    </row>
    <row r="16" spans="1:21" s="51" customFormat="1" ht="19.5" customHeight="1" thickBot="1" x14ac:dyDescent="0.35">
      <c r="A16" s="449" t="s">
        <v>33</v>
      </c>
      <c r="B16" s="450"/>
      <c r="C16" s="450"/>
      <c r="D16" s="450"/>
      <c r="E16" s="450"/>
      <c r="F16" s="450"/>
      <c r="G16" s="450"/>
      <c r="H16" s="450"/>
      <c r="I16" s="450"/>
      <c r="J16" s="450"/>
      <c r="K16" s="450"/>
      <c r="L16" s="450"/>
      <c r="M16" s="450"/>
      <c r="N16" s="450"/>
      <c r="O16" s="450"/>
      <c r="P16" s="451"/>
      <c r="S16" s="61"/>
      <c r="T16" s="61"/>
      <c r="U16" s="61"/>
    </row>
    <row r="17" spans="1:21" s="51" customFormat="1" ht="13.8" x14ac:dyDescent="0.25">
      <c r="A17" s="64" t="s">
        <v>34</v>
      </c>
      <c r="B17" s="65" t="s">
        <v>35</v>
      </c>
      <c r="C17" s="3"/>
      <c r="D17" s="3">
        <v>1</v>
      </c>
      <c r="E17" s="3"/>
      <c r="F17" s="66"/>
      <c r="G17" s="250">
        <v>3</v>
      </c>
      <c r="H17" s="13">
        <f t="shared" ref="H17:H25" si="6">G17*30</f>
        <v>90</v>
      </c>
      <c r="I17" s="47">
        <f t="shared" ref="I17:I25" si="7">SUM(J17:L17)</f>
        <v>30</v>
      </c>
      <c r="J17" s="48">
        <v>14</v>
      </c>
      <c r="K17" s="67"/>
      <c r="L17" s="68">
        <v>16</v>
      </c>
      <c r="M17" s="16">
        <f t="shared" ref="M17:M25" si="8">H17-I17</f>
        <v>60</v>
      </c>
      <c r="N17" s="69">
        <v>2</v>
      </c>
      <c r="O17" s="3"/>
      <c r="P17" s="4"/>
      <c r="Q17" s="127">
        <f t="shared" ref="Q17:Q25" si="9">I17/H17</f>
        <v>0.33333333333333331</v>
      </c>
      <c r="R17" s="128" t="str">
        <f t="shared" ref="R17:R26" si="10">IF(Q17&gt;50%,Q17,"")</f>
        <v/>
      </c>
      <c r="S17" s="18">
        <v>3</v>
      </c>
      <c r="T17" s="17"/>
      <c r="U17" s="17"/>
    </row>
    <row r="18" spans="1:21" s="51" customFormat="1" ht="14.25" customHeight="1" x14ac:dyDescent="0.25">
      <c r="A18" s="70" t="s">
        <v>36</v>
      </c>
      <c r="B18" s="143" t="s">
        <v>161</v>
      </c>
      <c r="C18" s="1">
        <v>1</v>
      </c>
      <c r="D18" s="2"/>
      <c r="E18" s="3"/>
      <c r="F18" s="66"/>
      <c r="G18" s="250">
        <v>4</v>
      </c>
      <c r="H18" s="13">
        <f>G18*30</f>
        <v>120</v>
      </c>
      <c r="I18" s="47">
        <f t="shared" si="7"/>
        <v>46</v>
      </c>
      <c r="J18" s="48">
        <v>30</v>
      </c>
      <c r="K18" s="67"/>
      <c r="L18" s="68">
        <v>16</v>
      </c>
      <c r="M18" s="16">
        <f>H18-I18</f>
        <v>74</v>
      </c>
      <c r="N18" s="69">
        <v>3</v>
      </c>
      <c r="O18" s="3"/>
      <c r="P18" s="4"/>
      <c r="Q18" s="127">
        <f t="shared" si="9"/>
        <v>0.38333333333333336</v>
      </c>
      <c r="R18" s="128" t="str">
        <f t="shared" si="10"/>
        <v/>
      </c>
      <c r="S18" s="18">
        <v>4</v>
      </c>
      <c r="T18" s="17"/>
      <c r="U18" s="17"/>
    </row>
    <row r="19" spans="1:21" s="51" customFormat="1" ht="13.8" x14ac:dyDescent="0.25">
      <c r="A19" s="70" t="s">
        <v>37</v>
      </c>
      <c r="B19" s="65" t="s">
        <v>38</v>
      </c>
      <c r="C19" s="1">
        <v>1</v>
      </c>
      <c r="D19" s="2"/>
      <c r="E19" s="3"/>
      <c r="F19" s="66"/>
      <c r="G19" s="250">
        <v>4</v>
      </c>
      <c r="H19" s="13">
        <f>G19*30</f>
        <v>120</v>
      </c>
      <c r="I19" s="47">
        <f t="shared" si="7"/>
        <v>46</v>
      </c>
      <c r="J19" s="48">
        <v>30</v>
      </c>
      <c r="K19" s="67"/>
      <c r="L19" s="68">
        <v>16</v>
      </c>
      <c r="M19" s="16">
        <f>H19-I19</f>
        <v>74</v>
      </c>
      <c r="N19" s="69">
        <v>3</v>
      </c>
      <c r="O19" s="3"/>
      <c r="P19" s="4"/>
      <c r="Q19" s="127">
        <f t="shared" si="9"/>
        <v>0.38333333333333336</v>
      </c>
      <c r="R19" s="128" t="str">
        <f t="shared" si="10"/>
        <v/>
      </c>
      <c r="S19" s="18">
        <v>4</v>
      </c>
      <c r="T19" s="17"/>
      <c r="U19" s="17"/>
    </row>
    <row r="20" spans="1:21" s="51" customFormat="1" ht="16.8" customHeight="1" x14ac:dyDescent="0.25">
      <c r="A20" s="231" t="s">
        <v>39</v>
      </c>
      <c r="B20" s="65" t="s">
        <v>40</v>
      </c>
      <c r="C20" s="1">
        <v>1</v>
      </c>
      <c r="D20" s="2"/>
      <c r="E20" s="3"/>
      <c r="F20" s="66"/>
      <c r="G20" s="250">
        <v>4</v>
      </c>
      <c r="H20" s="13">
        <f>G20*30</f>
        <v>120</v>
      </c>
      <c r="I20" s="52">
        <f t="shared" si="7"/>
        <v>46</v>
      </c>
      <c r="J20" s="48">
        <v>30</v>
      </c>
      <c r="K20" s="67"/>
      <c r="L20" s="68">
        <v>16</v>
      </c>
      <c r="M20" s="16">
        <f>H20-I20</f>
        <v>74</v>
      </c>
      <c r="N20" s="69">
        <v>3</v>
      </c>
      <c r="O20" s="3"/>
      <c r="P20" s="4"/>
      <c r="Q20" s="127">
        <f t="shared" si="9"/>
        <v>0.38333333333333336</v>
      </c>
      <c r="R20" s="128" t="str">
        <f t="shared" si="10"/>
        <v/>
      </c>
      <c r="S20" s="18">
        <v>4</v>
      </c>
      <c r="T20" s="17"/>
      <c r="U20" s="17"/>
    </row>
    <row r="21" spans="1:21" s="51" customFormat="1" ht="30" customHeight="1" x14ac:dyDescent="0.25">
      <c r="A21" s="235" t="s">
        <v>41</v>
      </c>
      <c r="B21" s="236" t="s">
        <v>146</v>
      </c>
      <c r="C21" s="2">
        <v>2</v>
      </c>
      <c r="D21" s="2">
        <v>1</v>
      </c>
      <c r="E21" s="11"/>
      <c r="F21" s="244">
        <v>2</v>
      </c>
      <c r="G21" s="251">
        <v>6</v>
      </c>
      <c r="H21" s="13">
        <f>G21*30</f>
        <v>180</v>
      </c>
      <c r="I21" s="52">
        <f>SUM(J21:L21)</f>
        <v>60</v>
      </c>
      <c r="J21" s="48">
        <v>30</v>
      </c>
      <c r="K21" s="49"/>
      <c r="L21" s="50">
        <v>30</v>
      </c>
      <c r="M21" s="16">
        <f>H21-I21</f>
        <v>120</v>
      </c>
      <c r="N21" s="13">
        <v>2</v>
      </c>
      <c r="O21" s="11">
        <v>2</v>
      </c>
      <c r="P21" s="15"/>
      <c r="Q21" s="127">
        <f>I21/H21</f>
        <v>0.33333333333333331</v>
      </c>
      <c r="R21" s="128" t="str">
        <f>IF(Q21&gt;50%,Q21,"")</f>
        <v/>
      </c>
      <c r="S21" s="18">
        <v>4</v>
      </c>
      <c r="T21" s="18">
        <v>2</v>
      </c>
      <c r="U21" s="17"/>
    </row>
    <row r="22" spans="1:21" s="51" customFormat="1" ht="14.25" customHeight="1" x14ac:dyDescent="0.25">
      <c r="A22" s="70" t="s">
        <v>43</v>
      </c>
      <c r="B22" s="65" t="s">
        <v>42</v>
      </c>
      <c r="C22" s="1">
        <v>2</v>
      </c>
      <c r="D22" s="2"/>
      <c r="E22" s="3"/>
      <c r="F22" s="66"/>
      <c r="G22" s="250">
        <v>4</v>
      </c>
      <c r="H22" s="13">
        <f t="shared" si="6"/>
        <v>120</v>
      </c>
      <c r="I22" s="47">
        <f t="shared" si="7"/>
        <v>46</v>
      </c>
      <c r="J22" s="48">
        <v>30</v>
      </c>
      <c r="K22" s="67"/>
      <c r="L22" s="68">
        <v>16</v>
      </c>
      <c r="M22" s="16">
        <f t="shared" si="8"/>
        <v>74</v>
      </c>
      <c r="N22" s="69"/>
      <c r="O22" s="3">
        <v>3</v>
      </c>
      <c r="P22" s="4"/>
      <c r="Q22" s="127">
        <f t="shared" si="9"/>
        <v>0.38333333333333336</v>
      </c>
      <c r="R22" s="128" t="str">
        <f t="shared" si="10"/>
        <v/>
      </c>
      <c r="S22" s="18"/>
      <c r="T22" s="17">
        <v>4</v>
      </c>
      <c r="U22" s="17"/>
    </row>
    <row r="23" spans="1:21" s="51" customFormat="1" ht="25.2" customHeight="1" x14ac:dyDescent="0.25">
      <c r="A23" s="70" t="s">
        <v>132</v>
      </c>
      <c r="B23" s="65" t="s">
        <v>144</v>
      </c>
      <c r="C23" s="1"/>
      <c r="D23" s="2">
        <v>2</v>
      </c>
      <c r="E23" s="3"/>
      <c r="F23" s="66"/>
      <c r="G23" s="250">
        <v>3</v>
      </c>
      <c r="H23" s="13">
        <f>G23*30</f>
        <v>90</v>
      </c>
      <c r="I23" s="52">
        <f>SUM(J23:L23)</f>
        <v>30</v>
      </c>
      <c r="J23" s="48">
        <v>16</v>
      </c>
      <c r="K23" s="67"/>
      <c r="L23" s="68">
        <v>14</v>
      </c>
      <c r="M23" s="16">
        <f>H23-I23</f>
        <v>60</v>
      </c>
      <c r="N23" s="69"/>
      <c r="O23" s="3">
        <v>2</v>
      </c>
      <c r="P23" s="4"/>
      <c r="Q23" s="127">
        <f>I23/H23</f>
        <v>0.33333333333333331</v>
      </c>
      <c r="R23" s="128" t="str">
        <f>IF(Q23&gt;50%,Q23,"")</f>
        <v/>
      </c>
      <c r="S23" s="18"/>
      <c r="T23" s="17">
        <v>3</v>
      </c>
      <c r="U23" s="17"/>
    </row>
    <row r="24" spans="1:21" s="51" customFormat="1" ht="25.2" customHeight="1" x14ac:dyDescent="0.25">
      <c r="A24" s="70" t="s">
        <v>132</v>
      </c>
      <c r="B24" s="143" t="s">
        <v>160</v>
      </c>
      <c r="C24" s="1"/>
      <c r="D24" s="2">
        <v>3</v>
      </c>
      <c r="E24" s="3"/>
      <c r="F24" s="66"/>
      <c r="G24" s="250">
        <v>3</v>
      </c>
      <c r="H24" s="13">
        <f>G24*30</f>
        <v>90</v>
      </c>
      <c r="I24" s="52">
        <f>SUM(J24:L24)</f>
        <v>30</v>
      </c>
      <c r="J24" s="48">
        <v>16</v>
      </c>
      <c r="K24" s="67"/>
      <c r="L24" s="68">
        <v>14</v>
      </c>
      <c r="M24" s="16">
        <f>H24-I24</f>
        <v>60</v>
      </c>
      <c r="N24" s="69"/>
      <c r="O24" s="3"/>
      <c r="P24" s="4">
        <f>30/6</f>
        <v>5</v>
      </c>
      <c r="Q24" s="127">
        <f>I24/H24</f>
        <v>0.33333333333333331</v>
      </c>
      <c r="R24" s="128" t="str">
        <f>IF(Q24&gt;50%,Q24,"")</f>
        <v/>
      </c>
      <c r="S24" s="18"/>
      <c r="T24" s="17"/>
      <c r="U24" s="17">
        <v>3</v>
      </c>
    </row>
    <row r="25" spans="1:21" s="51" customFormat="1" ht="15" customHeight="1" thickBot="1" x14ac:dyDescent="0.3">
      <c r="A25" s="70" t="s">
        <v>134</v>
      </c>
      <c r="B25" s="134" t="s">
        <v>159</v>
      </c>
      <c r="C25" s="71"/>
      <c r="D25" s="71">
        <v>3</v>
      </c>
      <c r="E25" s="71"/>
      <c r="F25" s="72"/>
      <c r="G25" s="252">
        <v>3</v>
      </c>
      <c r="H25" s="73">
        <f t="shared" si="6"/>
        <v>90</v>
      </c>
      <c r="I25" s="74">
        <f t="shared" si="7"/>
        <v>30</v>
      </c>
      <c r="J25" s="48">
        <v>16</v>
      </c>
      <c r="K25" s="67"/>
      <c r="L25" s="68">
        <v>14</v>
      </c>
      <c r="M25" s="75">
        <f t="shared" si="8"/>
        <v>60</v>
      </c>
      <c r="N25" s="76"/>
      <c r="O25" s="237"/>
      <c r="P25" s="4">
        <f>30/6</f>
        <v>5</v>
      </c>
      <c r="Q25" s="127">
        <f t="shared" si="9"/>
        <v>0.33333333333333331</v>
      </c>
      <c r="R25" s="128" t="str">
        <f t="shared" si="10"/>
        <v/>
      </c>
      <c r="S25" s="18"/>
      <c r="T25" s="126"/>
      <c r="U25" s="17">
        <v>3</v>
      </c>
    </row>
    <row r="26" spans="1:21" s="51" customFormat="1" ht="42" thickBot="1" x14ac:dyDescent="0.35">
      <c r="A26" s="258" t="s">
        <v>162</v>
      </c>
      <c r="B26" s="259" t="s">
        <v>163</v>
      </c>
      <c r="C26" s="260"/>
      <c r="D26" s="261"/>
      <c r="E26" s="261"/>
      <c r="F26" s="262">
        <v>2</v>
      </c>
      <c r="G26" s="263">
        <v>1</v>
      </c>
      <c r="H26" s="264">
        <f>G26*30</f>
        <v>30</v>
      </c>
      <c r="I26" s="265"/>
      <c r="J26" s="265"/>
      <c r="K26" s="265"/>
      <c r="L26" s="266"/>
      <c r="M26" s="267">
        <f>H26-I26</f>
        <v>30</v>
      </c>
      <c r="N26" s="268"/>
      <c r="O26" s="265"/>
      <c r="P26" s="269"/>
      <c r="Q26" s="60"/>
      <c r="R26" s="60" t="str">
        <f t="shared" si="10"/>
        <v/>
      </c>
      <c r="S26" s="61"/>
      <c r="T26" s="61">
        <v>1</v>
      </c>
      <c r="U26" s="61"/>
    </row>
    <row r="27" spans="1:21" s="51" customFormat="1" ht="13.8" x14ac:dyDescent="0.3">
      <c r="A27" s="253" t="s">
        <v>44</v>
      </c>
      <c r="B27" s="254" t="s">
        <v>45</v>
      </c>
      <c r="C27" s="255"/>
      <c r="D27" s="256">
        <v>2</v>
      </c>
      <c r="E27" s="256"/>
      <c r="F27" s="257"/>
      <c r="G27" s="270">
        <v>6</v>
      </c>
      <c r="H27" s="77">
        <f>G27*30</f>
        <v>180</v>
      </c>
      <c r="I27" s="47"/>
      <c r="J27" s="47"/>
      <c r="K27" s="47"/>
      <c r="L27" s="78"/>
      <c r="M27" s="14">
        <f>H27-I27</f>
        <v>180</v>
      </c>
      <c r="N27" s="79"/>
      <c r="O27" s="47"/>
      <c r="P27" s="5"/>
      <c r="Q27" s="60"/>
      <c r="R27" s="60" t="str">
        <f t="shared" ref="R27:R30" si="11">IF(Q27&gt;50%,Q27,"")</f>
        <v/>
      </c>
      <c r="S27" s="273">
        <v>3</v>
      </c>
      <c r="T27" s="273">
        <v>3</v>
      </c>
      <c r="U27" s="273"/>
    </row>
    <row r="28" spans="1:21" s="51" customFormat="1" ht="13.8" x14ac:dyDescent="0.3">
      <c r="A28" s="80" t="s">
        <v>46</v>
      </c>
      <c r="B28" s="31" t="s">
        <v>47</v>
      </c>
      <c r="C28" s="81"/>
      <c r="D28" s="82">
        <v>3</v>
      </c>
      <c r="E28" s="82"/>
      <c r="F28" s="83"/>
      <c r="G28" s="271">
        <v>3</v>
      </c>
      <c r="H28" s="13">
        <f>G28*30</f>
        <v>90</v>
      </c>
      <c r="I28" s="52"/>
      <c r="J28" s="52"/>
      <c r="K28" s="52"/>
      <c r="L28" s="84"/>
      <c r="M28" s="16">
        <f>H28-I28</f>
        <v>90</v>
      </c>
      <c r="N28" s="85"/>
      <c r="O28" s="52"/>
      <c r="P28" s="6"/>
      <c r="Q28" s="60"/>
      <c r="R28" s="60" t="str">
        <f t="shared" si="11"/>
        <v/>
      </c>
      <c r="S28" s="273"/>
      <c r="T28" s="273"/>
      <c r="U28" s="273">
        <v>3</v>
      </c>
    </row>
    <row r="29" spans="1:21" s="51" customFormat="1" ht="13.8" x14ac:dyDescent="0.3">
      <c r="A29" s="80"/>
      <c r="B29" s="86" t="s">
        <v>48</v>
      </c>
      <c r="C29" s="82">
        <v>3</v>
      </c>
      <c r="D29" s="82"/>
      <c r="E29" s="82"/>
      <c r="F29" s="83"/>
      <c r="G29" s="271">
        <v>2</v>
      </c>
      <c r="H29" s="13">
        <f>G29*30</f>
        <v>60</v>
      </c>
      <c r="I29" s="52"/>
      <c r="J29" s="52"/>
      <c r="K29" s="52"/>
      <c r="L29" s="84"/>
      <c r="M29" s="16">
        <f>H29-I29</f>
        <v>60</v>
      </c>
      <c r="N29" s="85"/>
      <c r="O29" s="52"/>
      <c r="P29" s="6"/>
      <c r="Q29" s="60"/>
      <c r="R29" s="60"/>
      <c r="S29" s="273"/>
      <c r="T29" s="273"/>
      <c r="U29" s="273">
        <v>2</v>
      </c>
    </row>
    <row r="30" spans="1:21" s="51" customFormat="1" ht="14.4" thickBot="1" x14ac:dyDescent="0.35">
      <c r="A30" s="87"/>
      <c r="B30" s="88" t="s">
        <v>49</v>
      </c>
      <c r="C30" s="89"/>
      <c r="D30" s="89"/>
      <c r="E30" s="89">
        <v>3</v>
      </c>
      <c r="F30" s="90"/>
      <c r="G30" s="272">
        <v>9</v>
      </c>
      <c r="H30" s="73">
        <f>G30*30</f>
        <v>270</v>
      </c>
      <c r="I30" s="74"/>
      <c r="J30" s="74"/>
      <c r="K30" s="74"/>
      <c r="L30" s="91"/>
      <c r="M30" s="75">
        <f>H30-I30</f>
        <v>270</v>
      </c>
      <c r="N30" s="92"/>
      <c r="O30" s="93"/>
      <c r="P30" s="34"/>
      <c r="Q30" s="60"/>
      <c r="R30" s="60" t="str">
        <f t="shared" si="11"/>
        <v/>
      </c>
      <c r="S30" s="273"/>
      <c r="T30" s="273"/>
      <c r="U30" s="273">
        <v>9</v>
      </c>
    </row>
    <row r="31" spans="1:21" s="51" customFormat="1" ht="20.399999999999999" customHeight="1" thickBot="1" x14ac:dyDescent="0.35">
      <c r="A31" s="95"/>
      <c r="B31" s="96" t="s">
        <v>50</v>
      </c>
      <c r="C31" s="97">
        <f>COUNTA(C17:C30)</f>
        <v>6</v>
      </c>
      <c r="D31" s="97">
        <f>COUNTA(D17:D30)</f>
        <v>7</v>
      </c>
      <c r="E31" s="97">
        <f>COUNTA(E17:E30)</f>
        <v>1</v>
      </c>
      <c r="F31" s="97">
        <f>COUNTA(F17:F30)</f>
        <v>2</v>
      </c>
      <c r="G31" s="98">
        <f t="shared" ref="G31:P31" si="12">SUM(G17:G30)</f>
        <v>55</v>
      </c>
      <c r="H31" s="99">
        <f t="shared" si="12"/>
        <v>1650</v>
      </c>
      <c r="I31" s="100">
        <f t="shared" si="12"/>
        <v>364</v>
      </c>
      <c r="J31" s="100">
        <f t="shared" si="12"/>
        <v>212</v>
      </c>
      <c r="K31" s="100">
        <f t="shared" si="12"/>
        <v>0</v>
      </c>
      <c r="L31" s="101">
        <f t="shared" si="12"/>
        <v>152</v>
      </c>
      <c r="M31" s="98">
        <f t="shared" si="12"/>
        <v>1286</v>
      </c>
      <c r="N31" s="99">
        <f t="shared" si="12"/>
        <v>13</v>
      </c>
      <c r="O31" s="100">
        <f t="shared" si="12"/>
        <v>7</v>
      </c>
      <c r="P31" s="102">
        <f t="shared" si="12"/>
        <v>10</v>
      </c>
      <c r="S31" s="61"/>
      <c r="T31" s="61"/>
      <c r="U31" s="61"/>
    </row>
    <row r="32" spans="1:21" s="51" customFormat="1" ht="20.399999999999999" customHeight="1" thickBot="1" x14ac:dyDescent="0.35">
      <c r="A32" s="452" t="s">
        <v>158</v>
      </c>
      <c r="B32" s="453"/>
      <c r="C32" s="453"/>
      <c r="D32" s="453"/>
      <c r="E32" s="453"/>
      <c r="F32" s="453"/>
      <c r="G32" s="453"/>
      <c r="H32" s="453"/>
      <c r="I32" s="453"/>
      <c r="J32" s="453"/>
      <c r="K32" s="453"/>
      <c r="L32" s="453"/>
      <c r="M32" s="453"/>
      <c r="N32" s="453"/>
      <c r="O32" s="453"/>
      <c r="P32" s="454"/>
      <c r="S32" s="61"/>
      <c r="T32" s="61"/>
      <c r="U32" s="61"/>
    </row>
    <row r="33" spans="1:22" s="51" customFormat="1" ht="13.8" customHeight="1" x14ac:dyDescent="0.25">
      <c r="A33" s="274" t="s">
        <v>165</v>
      </c>
      <c r="B33" s="394" t="s">
        <v>164</v>
      </c>
      <c r="C33" s="130"/>
      <c r="D33" s="20">
        <v>2</v>
      </c>
      <c r="E33" s="20"/>
      <c r="F33" s="21"/>
      <c r="G33" s="103">
        <v>5</v>
      </c>
      <c r="H33" s="22">
        <f>G33*30</f>
        <v>150</v>
      </c>
      <c r="I33" s="243">
        <v>52</v>
      </c>
      <c r="J33" s="48"/>
      <c r="K33" s="20"/>
      <c r="L33" s="104"/>
      <c r="M33" s="105">
        <f>H33-I33</f>
        <v>98</v>
      </c>
      <c r="N33" s="19"/>
      <c r="O33" s="24">
        <v>3.5</v>
      </c>
      <c r="P33" s="104"/>
      <c r="Q33" s="127">
        <f t="shared" ref="Q33:Q37" si="13">I33/H33</f>
        <v>0.34666666666666668</v>
      </c>
      <c r="R33" s="128" t="str">
        <f t="shared" ref="R33:R37" si="14">IF(Q33&gt;50%,Q33,"")</f>
        <v/>
      </c>
      <c r="S33" s="17"/>
      <c r="T33" s="17">
        <v>5</v>
      </c>
      <c r="U33" s="17"/>
    </row>
    <row r="34" spans="1:22" s="7" customFormat="1" ht="12.75" customHeight="1" x14ac:dyDescent="0.25">
      <c r="A34" s="274" t="s">
        <v>166</v>
      </c>
      <c r="B34" s="395"/>
      <c r="C34" s="131"/>
      <c r="D34" s="24">
        <v>2</v>
      </c>
      <c r="E34" s="24"/>
      <c r="F34" s="25"/>
      <c r="G34" s="103">
        <v>5</v>
      </c>
      <c r="H34" s="22">
        <f>G34*30</f>
        <v>150</v>
      </c>
      <c r="I34" s="243">
        <v>52</v>
      </c>
      <c r="J34" s="48"/>
      <c r="K34" s="24"/>
      <c r="L34" s="106"/>
      <c r="M34" s="107">
        <f>H34-I34</f>
        <v>98</v>
      </c>
      <c r="N34" s="23"/>
      <c r="O34" s="24">
        <v>3.5</v>
      </c>
      <c r="P34" s="106"/>
      <c r="Q34" s="127">
        <f t="shared" ref="Q34" si="15">I34/H34</f>
        <v>0.34666666666666668</v>
      </c>
      <c r="R34" s="128" t="str">
        <f t="shared" ref="R34" si="16">IF(Q34&gt;50%,Q34,"")</f>
        <v/>
      </c>
      <c r="S34" s="17"/>
      <c r="T34" s="17">
        <v>5</v>
      </c>
      <c r="U34" s="17"/>
    </row>
    <row r="35" spans="1:22" s="7" customFormat="1" ht="12.75" customHeight="1" x14ac:dyDescent="0.25">
      <c r="A35" s="274" t="s">
        <v>167</v>
      </c>
      <c r="B35" s="395"/>
      <c r="C35" s="131"/>
      <c r="D35" s="24">
        <v>2</v>
      </c>
      <c r="E35" s="24"/>
      <c r="F35" s="25"/>
      <c r="G35" s="103">
        <v>5</v>
      </c>
      <c r="H35" s="22">
        <f>G35*30</f>
        <v>150</v>
      </c>
      <c r="I35" s="243">
        <v>52</v>
      </c>
      <c r="J35" s="48"/>
      <c r="K35" s="24"/>
      <c r="L35" s="106"/>
      <c r="M35" s="107">
        <f>H35-I35</f>
        <v>98</v>
      </c>
      <c r="N35" s="23"/>
      <c r="O35" s="24">
        <v>3.5</v>
      </c>
      <c r="P35" s="106"/>
      <c r="Q35" s="127">
        <f t="shared" si="13"/>
        <v>0.34666666666666668</v>
      </c>
      <c r="R35" s="128" t="str">
        <f t="shared" si="14"/>
        <v/>
      </c>
      <c r="S35" s="17"/>
      <c r="T35" s="17">
        <v>5</v>
      </c>
      <c r="U35" s="17"/>
    </row>
    <row r="36" spans="1:22" s="51" customFormat="1" ht="12.75" customHeight="1" x14ac:dyDescent="0.25">
      <c r="A36" s="274" t="s">
        <v>168</v>
      </c>
      <c r="B36" s="395"/>
      <c r="C36" s="130"/>
      <c r="D36" s="20">
        <v>3</v>
      </c>
      <c r="E36" s="20"/>
      <c r="F36" s="21"/>
      <c r="G36" s="108">
        <v>5</v>
      </c>
      <c r="H36" s="26">
        <f>G36*30</f>
        <v>150</v>
      </c>
      <c r="I36" s="243">
        <v>52</v>
      </c>
      <c r="J36" s="238"/>
      <c r="K36" s="20"/>
      <c r="L36" s="104"/>
      <c r="M36" s="109">
        <f>H36-I36</f>
        <v>98</v>
      </c>
      <c r="N36" s="19"/>
      <c r="O36" s="20"/>
      <c r="P36" s="106">
        <v>8.5</v>
      </c>
      <c r="Q36" s="127">
        <f t="shared" si="13"/>
        <v>0.34666666666666668</v>
      </c>
      <c r="R36" s="128" t="str">
        <f t="shared" si="14"/>
        <v/>
      </c>
      <c r="S36" s="110"/>
      <c r="T36" s="110"/>
      <c r="U36" s="110">
        <v>5</v>
      </c>
    </row>
    <row r="37" spans="1:22" s="51" customFormat="1" ht="13.5" customHeight="1" thickBot="1" x14ac:dyDescent="0.3">
      <c r="A37" s="274" t="s">
        <v>169</v>
      </c>
      <c r="B37" s="396"/>
      <c r="C37" s="132"/>
      <c r="D37" s="28">
        <v>3</v>
      </c>
      <c r="E37" s="28"/>
      <c r="F37" s="29"/>
      <c r="G37" s="111">
        <v>5</v>
      </c>
      <c r="H37" s="30">
        <f t="shared" ref="H37" si="17">G37*30</f>
        <v>150</v>
      </c>
      <c r="I37" s="243">
        <v>52</v>
      </c>
      <c r="J37" s="239"/>
      <c r="K37" s="28"/>
      <c r="L37" s="112"/>
      <c r="M37" s="113">
        <f t="shared" ref="M37" si="18">H37-I37</f>
        <v>98</v>
      </c>
      <c r="N37" s="27"/>
      <c r="O37" s="28"/>
      <c r="P37" s="106">
        <v>8.5</v>
      </c>
      <c r="Q37" s="127">
        <f t="shared" si="13"/>
        <v>0.34666666666666668</v>
      </c>
      <c r="R37" s="128" t="str">
        <f t="shared" si="14"/>
        <v/>
      </c>
      <c r="S37" s="17"/>
      <c r="T37" s="17"/>
      <c r="U37" s="17">
        <v>5</v>
      </c>
    </row>
    <row r="38" spans="1:22" s="51" customFormat="1" ht="16.2" thickBot="1" x14ac:dyDescent="0.35">
      <c r="A38" s="114"/>
      <c r="B38" s="138" t="s">
        <v>170</v>
      </c>
      <c r="C38" s="138"/>
      <c r="D38" s="138">
        <v>5</v>
      </c>
      <c r="E38" s="138"/>
      <c r="F38" s="62"/>
      <c r="G38" s="63">
        <f>SUM(G33:G37)</f>
        <v>25</v>
      </c>
      <c r="H38" s="63">
        <f t="shared" ref="H38:P38" si="19">SUM(H33:H37)</f>
        <v>750</v>
      </c>
      <c r="I38" s="63">
        <f t="shared" si="19"/>
        <v>260</v>
      </c>
      <c r="J38" s="63">
        <f t="shared" si="19"/>
        <v>0</v>
      </c>
      <c r="K38" s="63">
        <f t="shared" si="19"/>
        <v>0</v>
      </c>
      <c r="L38" s="63">
        <f t="shared" si="19"/>
        <v>0</v>
      </c>
      <c r="M38" s="63">
        <f t="shared" si="19"/>
        <v>490</v>
      </c>
      <c r="N38" s="63">
        <f t="shared" si="19"/>
        <v>0</v>
      </c>
      <c r="O38" s="63">
        <f t="shared" si="19"/>
        <v>10.5</v>
      </c>
      <c r="P38" s="63">
        <f t="shared" si="19"/>
        <v>17</v>
      </c>
      <c r="S38" s="61"/>
      <c r="T38" s="61"/>
      <c r="U38" s="61"/>
    </row>
    <row r="39" spans="1:22" s="44" customFormat="1" ht="31.5" customHeight="1" thickBot="1" x14ac:dyDescent="0.35">
      <c r="A39" s="455" t="s">
        <v>51</v>
      </c>
      <c r="B39" s="456"/>
      <c r="C39" s="56"/>
      <c r="D39" s="56"/>
      <c r="E39" s="56"/>
      <c r="F39" s="56"/>
      <c r="G39" s="57"/>
      <c r="H39" s="115">
        <f>G38/G41</f>
        <v>0.27777777777777779</v>
      </c>
      <c r="I39" s="56"/>
      <c r="J39" s="56"/>
      <c r="K39" s="56"/>
      <c r="L39" s="58"/>
      <c r="M39" s="57"/>
      <c r="N39" s="56"/>
      <c r="O39" s="56"/>
      <c r="P39" s="59"/>
      <c r="S39" s="45"/>
      <c r="T39" s="45"/>
      <c r="U39" s="45"/>
    </row>
    <row r="40" spans="1:22" s="51" customFormat="1" ht="22.5" customHeight="1" thickBot="1" x14ac:dyDescent="0.35">
      <c r="B40" s="7"/>
      <c r="C40" s="457" t="s">
        <v>52</v>
      </c>
      <c r="D40" s="458"/>
      <c r="E40" s="458"/>
      <c r="F40" s="458"/>
      <c r="G40" s="458"/>
      <c r="H40" s="458"/>
      <c r="I40" s="458"/>
      <c r="J40" s="458"/>
      <c r="K40" s="458"/>
      <c r="L40" s="458"/>
      <c r="M40" s="458"/>
      <c r="N40" s="458"/>
      <c r="O40" s="458"/>
      <c r="P40" s="458"/>
      <c r="S40" s="61"/>
      <c r="T40" s="61"/>
      <c r="U40" s="61"/>
    </row>
    <row r="41" spans="1:22" s="51" customFormat="1" ht="20.25" customHeight="1" thickBot="1" x14ac:dyDescent="0.35">
      <c r="A41" s="116"/>
      <c r="B41" s="8"/>
      <c r="C41" s="63">
        <f t="shared" ref="C41:F41" si="20">SUM(C14,C31,C38)</f>
        <v>8</v>
      </c>
      <c r="D41" s="63">
        <f t="shared" si="20"/>
        <v>14</v>
      </c>
      <c r="E41" s="63">
        <f t="shared" si="20"/>
        <v>1</v>
      </c>
      <c r="F41" s="63">
        <f t="shared" si="20"/>
        <v>2</v>
      </c>
      <c r="G41" s="63">
        <f>SUM(G14,G31,G38)</f>
        <v>90</v>
      </c>
      <c r="H41" s="63">
        <f t="shared" ref="H41:P41" si="21">SUM(H14,H31,H38)</f>
        <v>2700</v>
      </c>
      <c r="I41" s="63">
        <f t="shared" si="21"/>
        <v>728</v>
      </c>
      <c r="J41" s="63">
        <f t="shared" si="21"/>
        <v>258</v>
      </c>
      <c r="K41" s="63">
        <f t="shared" si="21"/>
        <v>0</v>
      </c>
      <c r="L41" s="63">
        <f t="shared" si="21"/>
        <v>210</v>
      </c>
      <c r="M41" s="63">
        <f t="shared" si="21"/>
        <v>1972</v>
      </c>
      <c r="N41" s="63">
        <f t="shared" si="21"/>
        <v>18</v>
      </c>
      <c r="O41" s="63">
        <f t="shared" si="21"/>
        <v>19.5</v>
      </c>
      <c r="P41" s="63">
        <f t="shared" si="21"/>
        <v>27</v>
      </c>
      <c r="Q41" s="117">
        <f t="shared" ref="Q41:Q44" si="22">SUM(N41:P41)</f>
        <v>64.5</v>
      </c>
      <c r="S41" s="94">
        <f>SUM(S11:S40)</f>
        <v>30</v>
      </c>
      <c r="T41" s="94">
        <f>SUM(T11:T40)</f>
        <v>30</v>
      </c>
      <c r="U41" s="94">
        <f>SUM(U11:U40)</f>
        <v>30</v>
      </c>
      <c r="V41" s="44">
        <f>SUM(S41:U41)</f>
        <v>90</v>
      </c>
    </row>
    <row r="42" spans="1:22" s="51" customFormat="1" ht="13.8" x14ac:dyDescent="0.3">
      <c r="A42" s="118"/>
      <c r="C42" s="444" t="s">
        <v>53</v>
      </c>
      <c r="D42" s="445"/>
      <c r="E42" s="445"/>
      <c r="F42" s="445"/>
      <c r="G42" s="445"/>
      <c r="H42" s="445"/>
      <c r="I42" s="445"/>
      <c r="J42" s="445"/>
      <c r="K42" s="445"/>
      <c r="L42" s="445"/>
      <c r="M42" s="445"/>
      <c r="N42" s="9">
        <v>4</v>
      </c>
      <c r="O42" s="120">
        <v>3</v>
      </c>
      <c r="P42" s="9"/>
      <c r="Q42" s="117">
        <f t="shared" si="22"/>
        <v>7</v>
      </c>
      <c r="S42" s="121"/>
      <c r="T42" s="121"/>
      <c r="U42" s="121"/>
    </row>
    <row r="43" spans="1:22" s="51" customFormat="1" ht="13.8" x14ac:dyDescent="0.3">
      <c r="A43" s="7"/>
      <c r="C43" s="444" t="s">
        <v>54</v>
      </c>
      <c r="D43" s="445"/>
      <c r="E43" s="445"/>
      <c r="F43" s="445"/>
      <c r="G43" s="445"/>
      <c r="H43" s="445"/>
      <c r="I43" s="445"/>
      <c r="J43" s="445"/>
      <c r="K43" s="445"/>
      <c r="L43" s="445"/>
      <c r="M43" s="445"/>
      <c r="N43" s="240">
        <v>4</v>
      </c>
      <c r="O43" s="240">
        <v>5</v>
      </c>
      <c r="P43" s="10">
        <v>5</v>
      </c>
      <c r="Q43" s="117">
        <f t="shared" si="22"/>
        <v>14</v>
      </c>
      <c r="S43" s="121"/>
      <c r="T43" s="121"/>
      <c r="U43" s="121"/>
    </row>
    <row r="44" spans="1:22" s="51" customFormat="1" ht="13.8" x14ac:dyDescent="0.3">
      <c r="A44" s="7"/>
      <c r="C44" s="444" t="s">
        <v>173</v>
      </c>
      <c r="D44" s="445"/>
      <c r="E44" s="445"/>
      <c r="F44" s="445"/>
      <c r="G44" s="445"/>
      <c r="H44" s="445"/>
      <c r="I44" s="445"/>
      <c r="J44" s="445"/>
      <c r="K44" s="445"/>
      <c r="L44" s="445"/>
      <c r="M44" s="445"/>
      <c r="N44" s="9"/>
      <c r="O44" s="120">
        <v>1</v>
      </c>
      <c r="P44" s="9"/>
      <c r="Q44" s="117">
        <f t="shared" si="22"/>
        <v>1</v>
      </c>
      <c r="S44" s="121"/>
      <c r="T44" s="121"/>
      <c r="U44" s="121"/>
    </row>
    <row r="45" spans="1:22" s="51" customFormat="1" ht="13.8" x14ac:dyDescent="0.3">
      <c r="A45" s="7"/>
      <c r="C45" s="444" t="s">
        <v>172</v>
      </c>
      <c r="D45" s="445"/>
      <c r="E45" s="445"/>
      <c r="F45" s="445"/>
      <c r="G45" s="445"/>
      <c r="H45" s="445"/>
      <c r="I45" s="445"/>
      <c r="J45" s="445"/>
      <c r="K45" s="445"/>
      <c r="L45" s="445"/>
      <c r="M45" s="445"/>
      <c r="N45" s="9"/>
      <c r="O45" s="120"/>
      <c r="P45" s="9">
        <v>1</v>
      </c>
      <c r="Q45" s="117">
        <f t="shared" ref="Q45" si="23">SUM(N45:P45)</f>
        <v>1</v>
      </c>
      <c r="S45" s="121"/>
      <c r="T45" s="121"/>
      <c r="U45" s="121"/>
    </row>
    <row r="46" spans="1:22" s="51" customFormat="1" ht="13.8" customHeight="1" x14ac:dyDescent="0.3">
      <c r="A46" s="122"/>
      <c r="B46" s="123"/>
      <c r="C46" s="124"/>
      <c r="D46" s="123"/>
      <c r="E46" s="124"/>
      <c r="F46" s="122"/>
      <c r="G46" s="122"/>
      <c r="H46" s="122"/>
      <c r="I46" s="122"/>
      <c r="J46" s="122"/>
      <c r="K46" s="122"/>
      <c r="L46" s="122"/>
      <c r="M46" s="35"/>
      <c r="N46" s="35"/>
      <c r="O46" s="35"/>
      <c r="P46" s="35"/>
      <c r="S46" s="121"/>
      <c r="T46" s="121"/>
      <c r="U46" s="121"/>
    </row>
    <row r="47" spans="1:22" s="44" customFormat="1" ht="15.6" x14ac:dyDescent="0.3">
      <c r="A47" s="122"/>
      <c r="B47" s="282" t="s">
        <v>55</v>
      </c>
      <c r="C47" s="275" t="s">
        <v>55</v>
      </c>
      <c r="D47" s="276"/>
      <c r="E47" s="277"/>
      <c r="F47" s="277"/>
      <c r="G47" s="278"/>
      <c r="H47" s="122"/>
      <c r="I47" s="122"/>
      <c r="J47" s="283" t="s">
        <v>55</v>
      </c>
      <c r="K47" s="277"/>
      <c r="L47" s="278"/>
      <c r="M47" s="277"/>
      <c r="N47" s="277"/>
      <c r="O47" s="277"/>
      <c r="S47" s="119"/>
      <c r="T47" s="119"/>
      <c r="U47" s="119"/>
    </row>
    <row r="48" spans="1:22" s="44" customFormat="1" ht="15.6" customHeight="1" x14ac:dyDescent="0.3">
      <c r="A48" s="122"/>
      <c r="B48" s="282" t="s">
        <v>137</v>
      </c>
      <c r="C48" s="275" t="s">
        <v>56</v>
      </c>
      <c r="D48" s="276"/>
      <c r="E48" s="277"/>
      <c r="F48" s="277"/>
      <c r="G48" s="279"/>
      <c r="H48" s="122"/>
      <c r="J48" s="283" t="s">
        <v>179</v>
      </c>
      <c r="K48" s="277"/>
      <c r="L48" s="278"/>
      <c r="M48" s="277"/>
      <c r="N48" s="277"/>
      <c r="O48" s="277"/>
      <c r="S48" s="119"/>
      <c r="T48" s="119"/>
      <c r="U48" s="119"/>
    </row>
    <row r="49" spans="1:21" s="44" customFormat="1" ht="15.6" x14ac:dyDescent="0.3">
      <c r="A49" s="122"/>
      <c r="B49" s="275" t="s">
        <v>138</v>
      </c>
      <c r="C49" s="275" t="s">
        <v>57</v>
      </c>
      <c r="D49" s="276"/>
      <c r="E49" s="277"/>
      <c r="F49" s="277"/>
      <c r="G49" s="280"/>
      <c r="H49" s="122"/>
      <c r="I49" s="122"/>
      <c r="J49" s="283"/>
      <c r="K49" s="277"/>
      <c r="L49" s="278"/>
      <c r="M49" s="277"/>
      <c r="N49" s="277"/>
      <c r="O49" s="277"/>
      <c r="S49" s="119"/>
      <c r="T49" s="119"/>
      <c r="U49" s="119"/>
    </row>
    <row r="50" spans="1:21" s="44" customFormat="1" ht="15.6" x14ac:dyDescent="0.3">
      <c r="A50" s="122"/>
      <c r="B50" s="275" t="s">
        <v>139</v>
      </c>
      <c r="C50" s="275" t="s">
        <v>174</v>
      </c>
      <c r="D50" s="276"/>
      <c r="E50" s="277"/>
      <c r="F50" s="277"/>
      <c r="G50" s="280"/>
      <c r="H50" s="122"/>
      <c r="I50" s="122"/>
      <c r="J50" s="283" t="s">
        <v>180</v>
      </c>
      <c r="K50" s="277"/>
      <c r="L50" s="278"/>
      <c r="M50" s="277"/>
      <c r="N50" s="277"/>
      <c r="O50" s="277"/>
      <c r="S50" s="119"/>
      <c r="T50" s="119"/>
      <c r="U50" s="119"/>
    </row>
    <row r="51" spans="1:21" s="44" customFormat="1" ht="15.6" x14ac:dyDescent="0.3">
      <c r="A51" s="122"/>
      <c r="B51" s="275" t="s">
        <v>176</v>
      </c>
      <c r="C51" s="275" t="s">
        <v>175</v>
      </c>
      <c r="D51" s="276"/>
      <c r="E51" s="277"/>
      <c r="F51" s="277"/>
      <c r="G51" s="281"/>
      <c r="H51" s="122"/>
      <c r="I51" s="122"/>
      <c r="J51" s="284" t="s">
        <v>181</v>
      </c>
      <c r="K51" s="277"/>
      <c r="L51" s="278"/>
      <c r="M51" s="277"/>
      <c r="N51" s="277"/>
      <c r="O51" s="277"/>
      <c r="S51" s="119"/>
      <c r="T51" s="119"/>
      <c r="U51" s="119"/>
    </row>
    <row r="52" spans="1:21" s="44" customFormat="1" ht="15.6" x14ac:dyDescent="0.3">
      <c r="A52" s="122"/>
      <c r="B52" s="280"/>
      <c r="C52" s="276"/>
      <c r="D52" s="276"/>
      <c r="E52" s="277"/>
      <c r="F52" s="277"/>
      <c r="G52" s="277"/>
      <c r="H52" s="122"/>
      <c r="I52" s="122"/>
      <c r="J52" s="280"/>
      <c r="K52" s="277"/>
      <c r="L52" s="280"/>
      <c r="M52" s="277"/>
      <c r="N52" s="280"/>
      <c r="O52" s="280"/>
      <c r="S52" s="119"/>
      <c r="T52" s="119"/>
      <c r="U52" s="119"/>
    </row>
    <row r="53" spans="1:21" s="44" customFormat="1" ht="15.6" x14ac:dyDescent="0.3">
      <c r="A53" s="122"/>
      <c r="B53" s="137" t="s">
        <v>55</v>
      </c>
      <c r="C53" s="122"/>
      <c r="G53" s="140"/>
      <c r="H53" s="122"/>
      <c r="I53" s="122"/>
      <c r="J53" s="282" t="s">
        <v>55</v>
      </c>
      <c r="K53" s="277"/>
      <c r="L53" s="280"/>
      <c r="M53" s="277"/>
      <c r="N53" s="282"/>
      <c r="O53" s="282"/>
      <c r="S53" s="119"/>
      <c r="T53" s="119"/>
      <c r="U53" s="119"/>
    </row>
    <row r="54" spans="1:21" s="44" customFormat="1" ht="15.75" customHeight="1" x14ac:dyDescent="0.3">
      <c r="A54" s="122"/>
      <c r="B54" s="435" t="s">
        <v>140</v>
      </c>
      <c r="C54" s="122"/>
      <c r="D54" s="122"/>
      <c r="F54" s="122"/>
      <c r="G54" s="140"/>
      <c r="H54" s="122"/>
      <c r="I54" s="122"/>
      <c r="J54" s="285" t="s">
        <v>182</v>
      </c>
      <c r="K54" s="285"/>
      <c r="L54" s="285"/>
      <c r="M54" s="285"/>
      <c r="N54" s="285"/>
      <c r="O54" s="285"/>
      <c r="P54" s="141"/>
      <c r="S54" s="119"/>
      <c r="T54" s="119"/>
      <c r="U54" s="119"/>
    </row>
    <row r="55" spans="1:21" s="44" customFormat="1" ht="15.6" x14ac:dyDescent="0.3">
      <c r="A55" s="122"/>
      <c r="B55" s="435"/>
      <c r="C55" s="122"/>
      <c r="D55" s="122"/>
      <c r="E55" s="122"/>
      <c r="F55" s="122"/>
      <c r="H55" s="122"/>
      <c r="I55" s="122"/>
      <c r="J55" s="7" t="s">
        <v>147</v>
      </c>
      <c r="K55" s="285"/>
      <c r="L55" s="285"/>
      <c r="M55" s="285"/>
      <c r="N55" s="285"/>
      <c r="O55" s="285"/>
      <c r="P55" s="141"/>
      <c r="S55" s="119"/>
      <c r="T55" s="119"/>
      <c r="U55" s="119"/>
    </row>
    <row r="56" spans="1:21" s="44" customFormat="1" ht="15.6" x14ac:dyDescent="0.3">
      <c r="A56" s="122"/>
      <c r="B56" s="133" t="s">
        <v>177</v>
      </c>
      <c r="C56" s="142"/>
      <c r="D56" s="142"/>
      <c r="E56" s="142"/>
      <c r="F56" s="122"/>
      <c r="G56" s="125"/>
      <c r="H56" s="122"/>
      <c r="I56" s="122"/>
      <c r="J56" s="7" t="s">
        <v>58</v>
      </c>
      <c r="K56" s="7"/>
      <c r="L56" s="7"/>
      <c r="M56" s="7"/>
      <c r="N56" s="7"/>
      <c r="O56" s="7"/>
      <c r="P56" s="141"/>
      <c r="S56" s="119"/>
      <c r="T56" s="119"/>
      <c r="U56" s="119"/>
    </row>
    <row r="57" spans="1:21" s="44" customFormat="1" ht="15.6" x14ac:dyDescent="0.3">
      <c r="B57" s="133" t="s">
        <v>178</v>
      </c>
      <c r="J57" s="284" t="s">
        <v>181</v>
      </c>
      <c r="K57" s="277"/>
      <c r="L57" s="278"/>
      <c r="M57" s="7"/>
      <c r="N57" s="7"/>
      <c r="O57" s="7"/>
      <c r="S57" s="119"/>
      <c r="T57" s="119"/>
      <c r="U57" s="119"/>
    </row>
  </sheetData>
  <mergeCells count="36">
    <mergeCell ref="N6:P6"/>
    <mergeCell ref="B54:B55"/>
    <mergeCell ref="A9:P9"/>
    <mergeCell ref="S9:U9"/>
    <mergeCell ref="A10:P10"/>
    <mergeCell ref="C45:M45"/>
    <mergeCell ref="A15:P15"/>
    <mergeCell ref="A16:P16"/>
    <mergeCell ref="A32:P32"/>
    <mergeCell ref="A39:B39"/>
    <mergeCell ref="C40:P40"/>
    <mergeCell ref="C42:M42"/>
    <mergeCell ref="C43:M43"/>
    <mergeCell ref="C44:M44"/>
    <mergeCell ref="N3:O3"/>
    <mergeCell ref="N4:P4"/>
    <mergeCell ref="A2:A7"/>
    <mergeCell ref="B2:B7"/>
    <mergeCell ref="C2:F2"/>
    <mergeCell ref="G2:G7"/>
    <mergeCell ref="H2:M2"/>
    <mergeCell ref="I3:L3"/>
    <mergeCell ref="M3:M7"/>
    <mergeCell ref="E4:E7"/>
    <mergeCell ref="F4:F7"/>
    <mergeCell ref="I4:I7"/>
    <mergeCell ref="J4:L4"/>
    <mergeCell ref="J5:J7"/>
    <mergeCell ref="K5:K7"/>
    <mergeCell ref="N2:P2"/>
    <mergeCell ref="B33:B37"/>
    <mergeCell ref="D3:D7"/>
    <mergeCell ref="E3:F3"/>
    <mergeCell ref="H3:H7"/>
    <mergeCell ref="L5:L7"/>
    <mergeCell ref="C3:C7"/>
  </mergeCells>
  <pageMargins left="0.7" right="0.7" top="0.75" bottom="0.75" header="0.3" footer="0.3"/>
  <pageSetup paperSize="9" scale="59" orientation="portrait" r:id="rId1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37"/>
  <sheetViews>
    <sheetView view="pageBreakPreview" zoomScale="60" zoomScaleNormal="100" workbookViewId="0">
      <selection activeCell="AD43" sqref="AD43"/>
    </sheetView>
  </sheetViews>
  <sheetFormatPr defaultColWidth="9.109375" defaultRowHeight="13.2" x14ac:dyDescent="0.25"/>
  <cols>
    <col min="1" max="1" width="6.88671875" style="32" customWidth="1"/>
    <col min="2" max="53" width="3" style="32" customWidth="1"/>
    <col min="54" max="55" width="9.109375" style="32"/>
    <col min="56" max="56" width="39" style="32" customWidth="1"/>
    <col min="57" max="16384" width="9.109375" style="32"/>
  </cols>
  <sheetData>
    <row r="1" spans="1:86" s="144" customFormat="1" ht="22.8" x14ac:dyDescent="0.3">
      <c r="B1" s="145"/>
      <c r="C1" s="145"/>
      <c r="D1" s="145"/>
      <c r="E1" s="145"/>
      <c r="F1" s="145"/>
      <c r="G1" s="145"/>
      <c r="H1" s="145"/>
      <c r="I1" s="325" t="s">
        <v>149</v>
      </c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  <c r="W1" s="325"/>
      <c r="X1" s="325"/>
      <c r="Y1" s="325"/>
      <c r="Z1" s="325"/>
      <c r="AA1" s="325"/>
      <c r="AB1" s="325"/>
      <c r="AC1" s="325"/>
      <c r="AD1" s="325"/>
      <c r="AE1" s="325"/>
      <c r="AF1" s="325"/>
      <c r="AG1" s="325"/>
      <c r="AH1" s="325"/>
      <c r="AI1" s="325"/>
      <c r="AJ1" s="325"/>
      <c r="AK1" s="325"/>
      <c r="AL1" s="325"/>
      <c r="AM1" s="325"/>
      <c r="AN1" s="325"/>
      <c r="AO1" s="325"/>
      <c r="AP1" s="325"/>
      <c r="AQ1" s="325"/>
      <c r="AR1" s="325"/>
      <c r="AS1" s="146"/>
      <c r="AT1" s="146"/>
      <c r="AU1" s="146"/>
      <c r="AV1" s="146"/>
      <c r="AW1" s="146"/>
      <c r="AX1" s="146"/>
      <c r="AY1" s="146"/>
      <c r="AZ1" s="146"/>
      <c r="BA1" s="146"/>
      <c r="BB1" s="147"/>
    </row>
    <row r="2" spans="1:86" s="144" customFormat="1" ht="22.8" x14ac:dyDescent="0.3">
      <c r="B2" s="145"/>
      <c r="C2" s="145"/>
      <c r="D2" s="145"/>
      <c r="E2" s="145"/>
      <c r="F2" s="145"/>
      <c r="G2" s="145"/>
      <c r="H2" s="145"/>
      <c r="I2" s="325" t="s">
        <v>59</v>
      </c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/>
      <c r="AF2" s="325"/>
      <c r="AG2" s="325"/>
      <c r="AH2" s="325"/>
      <c r="AI2" s="325"/>
      <c r="AJ2" s="325"/>
      <c r="AK2" s="325"/>
      <c r="AL2" s="325"/>
      <c r="AM2" s="325"/>
      <c r="AN2" s="325"/>
      <c r="AO2" s="325"/>
      <c r="AP2" s="325"/>
      <c r="AQ2" s="325"/>
      <c r="AR2" s="325"/>
      <c r="AS2" s="146"/>
      <c r="AT2" s="146"/>
      <c r="AU2" s="146"/>
      <c r="AV2" s="146"/>
      <c r="AW2" s="146"/>
      <c r="AX2" s="146"/>
      <c r="AY2" s="146"/>
      <c r="AZ2" s="146"/>
      <c r="BA2" s="146"/>
      <c r="BB2" s="147"/>
    </row>
    <row r="3" spans="1:86" s="144" customFormat="1" ht="21" x14ac:dyDescent="0.35">
      <c r="B3" s="145"/>
      <c r="C3" s="145"/>
      <c r="D3" s="145"/>
      <c r="E3" s="145"/>
      <c r="F3" s="145"/>
      <c r="G3" s="145"/>
      <c r="H3" s="145"/>
      <c r="I3" s="336" t="s">
        <v>141</v>
      </c>
      <c r="J3" s="336"/>
      <c r="K3" s="336"/>
      <c r="L3" s="336"/>
      <c r="M3" s="336"/>
      <c r="N3" s="336"/>
      <c r="O3" s="336"/>
      <c r="P3" s="336"/>
      <c r="Q3" s="336"/>
      <c r="R3" s="336"/>
      <c r="S3" s="336"/>
      <c r="T3" s="336"/>
      <c r="U3" s="336"/>
      <c r="V3" s="336"/>
      <c r="W3" s="336"/>
      <c r="X3" s="336"/>
      <c r="Y3" s="336"/>
      <c r="Z3" s="336"/>
      <c r="AA3" s="336"/>
      <c r="AB3" s="336"/>
      <c r="AC3" s="336"/>
      <c r="AD3" s="336"/>
      <c r="AE3" s="336"/>
      <c r="AF3" s="336"/>
      <c r="AG3" s="336"/>
      <c r="AH3" s="336"/>
      <c r="AI3" s="336"/>
      <c r="AJ3" s="336"/>
      <c r="AK3" s="336"/>
      <c r="AL3" s="336"/>
      <c r="AM3" s="336"/>
      <c r="AN3" s="336"/>
      <c r="AO3" s="336"/>
      <c r="AP3" s="336"/>
      <c r="AQ3" s="336"/>
      <c r="AR3" s="336"/>
      <c r="AT3" s="148"/>
      <c r="AU3" s="148"/>
      <c r="AV3" s="148"/>
      <c r="AW3" s="148"/>
      <c r="AX3" s="148"/>
      <c r="AY3" s="148"/>
      <c r="AZ3" s="148"/>
      <c r="BA3" s="148"/>
    </row>
    <row r="4" spans="1:86" ht="15" customHeight="1" x14ac:dyDescent="0.25">
      <c r="A4" s="149" t="s">
        <v>60</v>
      </c>
      <c r="K4" s="150"/>
      <c r="L4" s="150"/>
      <c r="M4" s="337" t="s">
        <v>142</v>
      </c>
      <c r="N4" s="337"/>
      <c r="O4" s="337"/>
      <c r="P4" s="337"/>
      <c r="Q4" s="337"/>
      <c r="R4" s="337"/>
      <c r="S4" s="337"/>
      <c r="T4" s="337"/>
      <c r="U4" s="337"/>
      <c r="V4" s="337"/>
      <c r="W4" s="337"/>
      <c r="X4" s="337"/>
      <c r="Y4" s="337"/>
      <c r="Z4" s="337"/>
      <c r="AA4" s="337"/>
      <c r="AB4" s="337"/>
      <c r="AC4" s="337"/>
      <c r="AD4" s="337"/>
      <c r="AE4" s="337"/>
      <c r="AF4" s="337"/>
      <c r="AG4" s="337"/>
      <c r="AH4" s="337"/>
      <c r="AI4" s="337"/>
      <c r="AJ4" s="337"/>
      <c r="AK4" s="337"/>
      <c r="AL4" s="337"/>
      <c r="AM4" s="337"/>
      <c r="AN4" s="337"/>
      <c r="AO4" s="150"/>
      <c r="AP4" s="149" t="s">
        <v>61</v>
      </c>
    </row>
    <row r="5" spans="1:86" ht="15" customHeight="1" x14ac:dyDescent="0.25">
      <c r="A5" s="32" t="s">
        <v>62</v>
      </c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  <c r="AO5" s="151"/>
      <c r="AP5" s="35" t="s">
        <v>63</v>
      </c>
    </row>
    <row r="6" spans="1:86" ht="15" customHeight="1" x14ac:dyDescent="0.25">
      <c r="A6" s="32" t="s">
        <v>64</v>
      </c>
      <c r="J6" s="33"/>
      <c r="K6" s="33"/>
      <c r="L6" s="33"/>
      <c r="M6" s="338" t="s">
        <v>65</v>
      </c>
      <c r="N6" s="338"/>
      <c r="O6" s="338"/>
      <c r="P6" s="338"/>
      <c r="Q6" s="338"/>
      <c r="R6" s="338"/>
      <c r="S6" s="338"/>
      <c r="T6" s="338"/>
      <c r="U6" s="338"/>
      <c r="V6" s="338"/>
      <c r="W6" s="338"/>
      <c r="X6" s="338"/>
      <c r="Y6" s="338"/>
      <c r="Z6" s="338"/>
      <c r="AA6" s="338"/>
      <c r="AB6" s="338"/>
      <c r="AC6" s="338"/>
      <c r="AD6" s="338"/>
      <c r="AE6" s="338"/>
      <c r="AF6" s="338"/>
      <c r="AG6" s="338"/>
      <c r="AH6" s="338"/>
      <c r="AI6" s="338"/>
      <c r="AJ6" s="338"/>
      <c r="AK6" s="338"/>
      <c r="AL6" s="338"/>
      <c r="AM6" s="338"/>
      <c r="AN6" s="338"/>
      <c r="AO6" s="33"/>
      <c r="AP6" s="35" t="s">
        <v>64</v>
      </c>
    </row>
    <row r="7" spans="1:86" ht="15" customHeight="1" x14ac:dyDescent="0.25">
      <c r="A7" s="32" t="s">
        <v>66</v>
      </c>
      <c r="I7" s="152"/>
      <c r="M7" s="339" t="s">
        <v>67</v>
      </c>
      <c r="N7" s="339"/>
      <c r="O7" s="339"/>
      <c r="P7" s="339"/>
      <c r="Q7" s="339"/>
      <c r="R7" s="339"/>
      <c r="S7" s="339"/>
      <c r="T7" s="339"/>
      <c r="U7" s="339"/>
      <c r="V7" s="339"/>
      <c r="W7" s="339"/>
      <c r="X7" s="339"/>
      <c r="Y7" s="339"/>
      <c r="Z7" s="339"/>
      <c r="AA7" s="339"/>
      <c r="AB7" s="339"/>
      <c r="AC7" s="339"/>
      <c r="AD7" s="339"/>
      <c r="AE7" s="339"/>
      <c r="AF7" s="339"/>
      <c r="AG7" s="339"/>
      <c r="AH7" s="339"/>
      <c r="AI7" s="339"/>
      <c r="AJ7" s="339"/>
      <c r="AK7" s="339"/>
      <c r="AL7" s="339"/>
      <c r="AM7" s="339"/>
      <c r="AN7" s="339"/>
      <c r="AP7" s="35" t="s">
        <v>66</v>
      </c>
    </row>
    <row r="8" spans="1:86" ht="15" customHeight="1" x14ac:dyDescent="0.25">
      <c r="A8" s="32" t="s">
        <v>68</v>
      </c>
      <c r="I8" s="152"/>
      <c r="J8" s="39"/>
      <c r="K8" s="286"/>
      <c r="L8" s="286"/>
      <c r="M8" s="340" t="s">
        <v>72</v>
      </c>
      <c r="N8" s="339"/>
      <c r="O8" s="339"/>
      <c r="P8" s="339"/>
      <c r="Q8" s="339"/>
      <c r="R8" s="339"/>
      <c r="S8" s="339"/>
      <c r="T8" s="339"/>
      <c r="U8" s="339"/>
      <c r="V8" s="339"/>
      <c r="W8" s="339"/>
      <c r="X8" s="339"/>
      <c r="Y8" s="339"/>
      <c r="Z8" s="339"/>
      <c r="AA8" s="339"/>
      <c r="AB8" s="339"/>
      <c r="AC8" s="339"/>
      <c r="AD8" s="339"/>
      <c r="AE8" s="339"/>
      <c r="AF8" s="339"/>
      <c r="AG8" s="339"/>
      <c r="AH8" s="339"/>
      <c r="AI8" s="339"/>
      <c r="AJ8" s="339"/>
      <c r="AK8" s="339"/>
      <c r="AL8" s="339"/>
      <c r="AM8" s="339"/>
      <c r="AN8" s="339"/>
      <c r="AO8" s="124"/>
      <c r="AP8" s="154" t="s">
        <v>150</v>
      </c>
    </row>
    <row r="9" spans="1:86" ht="15" customHeight="1" x14ac:dyDescent="0.25">
      <c r="A9" s="154" t="s">
        <v>152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29" t="s">
        <v>69</v>
      </c>
      <c r="N9" s="329"/>
      <c r="O9" s="329"/>
      <c r="P9" s="329"/>
      <c r="Q9" s="329"/>
      <c r="R9" s="329"/>
      <c r="S9" s="329"/>
      <c r="T9" s="329"/>
      <c r="U9" s="329"/>
      <c r="V9" s="329"/>
      <c r="W9" s="329"/>
      <c r="X9" s="329"/>
      <c r="Y9" s="329"/>
      <c r="Z9" s="329"/>
      <c r="AA9" s="329"/>
      <c r="AB9" s="329"/>
      <c r="AC9" s="329"/>
      <c r="AD9" s="329"/>
      <c r="AE9" s="329"/>
      <c r="AF9" s="329"/>
      <c r="AG9" s="329"/>
      <c r="AH9" s="329"/>
      <c r="AI9" s="329"/>
      <c r="AJ9" s="329"/>
      <c r="AK9" s="329"/>
      <c r="AL9" s="329"/>
      <c r="AM9" s="329"/>
      <c r="AN9" s="329"/>
      <c r="AO9" s="39"/>
      <c r="AP9" s="155" t="s">
        <v>151</v>
      </c>
      <c r="AQ9" s="155"/>
      <c r="AR9" s="155"/>
      <c r="AS9" s="155"/>
      <c r="AT9" s="155"/>
      <c r="AU9" s="155"/>
      <c r="AV9" s="155"/>
      <c r="AW9" s="155"/>
      <c r="AX9" s="39"/>
      <c r="AY9" s="39"/>
      <c r="AZ9" s="39"/>
      <c r="BA9" s="39"/>
    </row>
    <row r="10" spans="1:86" ht="18" x14ac:dyDescent="0.35">
      <c r="J10" s="156"/>
      <c r="K10" s="157"/>
      <c r="L10" s="157"/>
      <c r="M10" s="330" t="s">
        <v>135</v>
      </c>
      <c r="N10" s="330"/>
      <c r="O10" s="330"/>
      <c r="P10" s="330"/>
      <c r="Q10" s="330"/>
      <c r="R10" s="330"/>
      <c r="S10" s="330"/>
      <c r="T10" s="330"/>
      <c r="U10" s="330"/>
      <c r="V10" s="330"/>
      <c r="W10" s="330"/>
      <c r="X10" s="330"/>
      <c r="Y10" s="330"/>
      <c r="Z10" s="330"/>
      <c r="AA10" s="330"/>
      <c r="AB10" s="330"/>
      <c r="AC10" s="330"/>
      <c r="AD10" s="330"/>
      <c r="AE10" s="330"/>
      <c r="AF10" s="330"/>
      <c r="AG10" s="330"/>
      <c r="AH10" s="330"/>
      <c r="AI10" s="330"/>
      <c r="AJ10" s="330"/>
      <c r="AK10" s="330"/>
      <c r="AL10" s="330"/>
      <c r="AM10" s="330"/>
      <c r="AN10" s="330"/>
      <c r="AO10" s="157"/>
      <c r="AP10" s="157"/>
      <c r="AQ10" s="157"/>
    </row>
    <row r="11" spans="1:86" ht="18" x14ac:dyDescent="0.35">
      <c r="J11" s="156"/>
      <c r="K11" s="157"/>
      <c r="L11" s="157"/>
      <c r="M11" s="330" t="s">
        <v>136</v>
      </c>
      <c r="N11" s="330"/>
      <c r="O11" s="330"/>
      <c r="P11" s="330"/>
      <c r="Q11" s="330"/>
      <c r="R11" s="330"/>
      <c r="S11" s="330"/>
      <c r="T11" s="330"/>
      <c r="U11" s="330"/>
      <c r="V11" s="330"/>
      <c r="W11" s="330"/>
      <c r="X11" s="330"/>
      <c r="Y11" s="330"/>
      <c r="Z11" s="330"/>
      <c r="AA11" s="330"/>
      <c r="AB11" s="330"/>
      <c r="AC11" s="330"/>
      <c r="AD11" s="330"/>
      <c r="AE11" s="330"/>
      <c r="AF11" s="330"/>
      <c r="AG11" s="330"/>
      <c r="AH11" s="330"/>
      <c r="AI11" s="330"/>
      <c r="AJ11" s="330"/>
      <c r="AK11" s="330"/>
      <c r="AL11" s="330"/>
      <c r="AM11" s="330"/>
      <c r="AN11" s="330"/>
      <c r="AO11" s="157"/>
      <c r="AP11" s="157"/>
      <c r="AQ11" s="157"/>
    </row>
    <row r="12" spans="1:86" ht="18" x14ac:dyDescent="0.25">
      <c r="J12" s="331" t="s">
        <v>143</v>
      </c>
      <c r="K12" s="331"/>
      <c r="L12" s="331"/>
      <c r="M12" s="331"/>
      <c r="N12" s="331"/>
      <c r="O12" s="331"/>
      <c r="P12" s="331"/>
      <c r="Q12" s="331"/>
      <c r="R12" s="331"/>
      <c r="S12" s="331"/>
      <c r="T12" s="331"/>
      <c r="U12" s="331"/>
      <c r="V12" s="331"/>
      <c r="W12" s="331"/>
      <c r="X12" s="331"/>
      <c r="Y12" s="331"/>
      <c r="Z12" s="331"/>
      <c r="AA12" s="331"/>
      <c r="AB12" s="331"/>
      <c r="AC12" s="331"/>
      <c r="AD12" s="331"/>
      <c r="AE12" s="331"/>
      <c r="AF12" s="331"/>
      <c r="AG12" s="331"/>
      <c r="AH12" s="331"/>
      <c r="AI12" s="331"/>
      <c r="AJ12" s="331"/>
      <c r="AK12" s="331"/>
      <c r="AL12" s="331"/>
      <c r="AM12" s="331"/>
      <c r="AN12" s="331"/>
      <c r="AO12" s="331"/>
      <c r="AP12" s="331"/>
      <c r="AQ12" s="331"/>
    </row>
    <row r="13" spans="1:86" ht="12" customHeight="1" x14ac:dyDescent="0.25">
      <c r="J13" s="287"/>
      <c r="K13" s="287"/>
      <c r="L13" s="287"/>
      <c r="M13" s="287"/>
      <c r="N13" s="287"/>
      <c r="O13" s="287"/>
      <c r="P13" s="287"/>
      <c r="Q13" s="287"/>
      <c r="R13" s="287"/>
      <c r="S13" s="287"/>
      <c r="T13" s="287"/>
      <c r="U13" s="287"/>
      <c r="V13" s="287"/>
      <c r="W13" s="287"/>
      <c r="X13" s="287"/>
      <c r="Y13" s="287"/>
      <c r="Z13" s="287"/>
      <c r="AA13" s="287"/>
      <c r="AB13" s="287"/>
      <c r="AC13" s="287"/>
      <c r="AD13" s="287"/>
      <c r="AE13" s="287"/>
      <c r="AF13" s="287"/>
      <c r="AG13" s="287"/>
      <c r="AH13" s="287"/>
      <c r="AI13" s="287"/>
      <c r="AJ13" s="287"/>
      <c r="AK13" s="287"/>
      <c r="AL13" s="287"/>
      <c r="AM13" s="287"/>
      <c r="AN13" s="287"/>
      <c r="AO13" s="287"/>
      <c r="AP13" s="287"/>
      <c r="AQ13" s="287"/>
    </row>
    <row r="14" spans="1:86" s="155" customFormat="1" ht="21.6" customHeight="1" x14ac:dyDescent="0.25">
      <c r="I14" s="158"/>
      <c r="J14" s="332" t="s">
        <v>131</v>
      </c>
      <c r="K14" s="332"/>
      <c r="L14" s="332"/>
      <c r="M14" s="332"/>
      <c r="N14" s="332"/>
      <c r="O14" s="332"/>
      <c r="P14" s="332"/>
      <c r="Q14" s="332"/>
      <c r="R14" s="332"/>
      <c r="S14" s="332"/>
      <c r="T14" s="332"/>
      <c r="U14" s="332"/>
      <c r="V14" s="332"/>
      <c r="W14" s="332"/>
      <c r="X14" s="332"/>
      <c r="Y14" s="332"/>
      <c r="Z14" s="332"/>
      <c r="AA14" s="332"/>
      <c r="AB14" s="332"/>
      <c r="AC14" s="332"/>
      <c r="AD14" s="332"/>
      <c r="AE14" s="332"/>
      <c r="AF14" s="332"/>
      <c r="AG14" s="332"/>
      <c r="AH14" s="332"/>
      <c r="AI14" s="332"/>
      <c r="AJ14" s="332"/>
      <c r="AK14" s="332"/>
      <c r="AL14" s="332"/>
      <c r="AM14" s="332"/>
      <c r="AN14" s="332"/>
      <c r="AO14" s="332"/>
      <c r="AP14" s="332"/>
      <c r="AQ14" s="332"/>
    </row>
    <row r="15" spans="1:86" s="155" customFormat="1" ht="21.6" customHeight="1" x14ac:dyDescent="0.25">
      <c r="J15" s="332" t="s">
        <v>128</v>
      </c>
      <c r="K15" s="332"/>
      <c r="L15" s="332"/>
      <c r="M15" s="332"/>
      <c r="N15" s="332"/>
      <c r="O15" s="332"/>
      <c r="P15" s="332"/>
      <c r="Q15" s="332"/>
      <c r="R15" s="332"/>
      <c r="S15" s="332"/>
      <c r="T15" s="332"/>
      <c r="U15" s="332"/>
      <c r="V15" s="332"/>
      <c r="W15" s="332"/>
      <c r="X15" s="332"/>
      <c r="Y15" s="332"/>
      <c r="Z15" s="332"/>
      <c r="AA15" s="332"/>
      <c r="AB15" s="332"/>
      <c r="AC15" s="332"/>
      <c r="AD15" s="332"/>
      <c r="AE15" s="332"/>
      <c r="AF15" s="332"/>
      <c r="AG15" s="332"/>
      <c r="AH15" s="332"/>
      <c r="AI15" s="332"/>
      <c r="AJ15" s="332"/>
      <c r="AK15" s="332"/>
      <c r="AL15" s="332"/>
      <c r="AM15" s="332"/>
      <c r="AN15" s="332"/>
      <c r="AO15" s="332"/>
      <c r="AP15" s="332"/>
      <c r="AQ15" s="332"/>
      <c r="BC15" s="345"/>
      <c r="BD15" s="345"/>
      <c r="BE15" s="345"/>
      <c r="BF15" s="345"/>
      <c r="BG15" s="345"/>
      <c r="BH15" s="345"/>
      <c r="BI15" s="345"/>
      <c r="BJ15" s="345"/>
      <c r="BK15" s="345"/>
      <c r="BL15" s="345"/>
      <c r="BM15" s="345"/>
      <c r="BN15" s="345"/>
      <c r="BO15" s="345"/>
      <c r="BP15" s="345"/>
      <c r="BQ15" s="345"/>
      <c r="BR15" s="345"/>
      <c r="BS15" s="345"/>
      <c r="BT15" s="345"/>
      <c r="BU15" s="345"/>
      <c r="BV15" s="345"/>
      <c r="BW15" s="345"/>
      <c r="BX15" s="345"/>
      <c r="BY15" s="345"/>
      <c r="BZ15" s="345"/>
      <c r="CA15" s="345"/>
      <c r="CB15" s="345"/>
      <c r="CC15" s="345"/>
      <c r="CD15" s="345"/>
      <c r="CE15" s="345"/>
      <c r="CF15" s="345"/>
      <c r="CG15" s="345"/>
      <c r="CH15" s="345"/>
    </row>
    <row r="16" spans="1:86" s="155" customFormat="1" ht="21.6" customHeight="1" x14ac:dyDescent="0.25">
      <c r="J16" s="332" t="s">
        <v>70</v>
      </c>
      <c r="K16" s="332"/>
      <c r="L16" s="332"/>
      <c r="M16" s="332"/>
      <c r="N16" s="332"/>
      <c r="O16" s="332"/>
      <c r="P16" s="332"/>
      <c r="Q16" s="332"/>
      <c r="R16" s="332"/>
      <c r="S16" s="332"/>
      <c r="T16" s="332"/>
      <c r="U16" s="332"/>
      <c r="V16" s="332"/>
      <c r="W16" s="332"/>
      <c r="X16" s="332"/>
      <c r="Y16" s="332"/>
      <c r="Z16" s="332"/>
      <c r="AA16" s="332"/>
      <c r="AB16" s="332"/>
      <c r="AC16" s="332"/>
      <c r="AD16" s="332"/>
      <c r="AE16" s="332"/>
      <c r="AF16" s="332"/>
      <c r="AG16" s="332"/>
      <c r="AH16" s="332"/>
      <c r="AI16" s="332"/>
      <c r="AJ16" s="332"/>
      <c r="AK16" s="332"/>
      <c r="AL16" s="332"/>
      <c r="AM16" s="332"/>
      <c r="AN16" s="332"/>
      <c r="AO16" s="332"/>
      <c r="AP16" s="332"/>
      <c r="AQ16" s="332"/>
    </row>
    <row r="17" spans="1:56" s="155" customFormat="1" ht="7.8" customHeight="1" x14ac:dyDescent="0.25">
      <c r="J17" s="155" t="s">
        <v>71</v>
      </c>
    </row>
    <row r="18" spans="1:56" s="155" customFormat="1" ht="13.8" x14ac:dyDescent="0.25">
      <c r="A18" s="332" t="s">
        <v>183</v>
      </c>
      <c r="B18" s="332"/>
      <c r="C18" s="332"/>
      <c r="D18" s="332"/>
      <c r="E18" s="332"/>
      <c r="F18" s="332"/>
      <c r="G18" s="332"/>
      <c r="H18" s="332"/>
      <c r="I18" s="332"/>
      <c r="J18" s="332"/>
      <c r="K18" s="332"/>
      <c r="L18" s="332"/>
      <c r="M18" s="332"/>
      <c r="N18" s="332"/>
      <c r="O18" s="332"/>
      <c r="P18" s="332"/>
      <c r="T18" s="288" t="s">
        <v>153</v>
      </c>
      <c r="AG18" s="160"/>
      <c r="AH18" s="160"/>
      <c r="AI18" s="160"/>
      <c r="AJ18" s="160"/>
      <c r="AK18" s="161" t="s">
        <v>154</v>
      </c>
      <c r="AL18" s="161"/>
      <c r="AM18" s="161"/>
      <c r="AN18" s="161"/>
      <c r="AO18" s="161"/>
      <c r="AP18" s="161"/>
      <c r="AQ18" s="161"/>
      <c r="AR18" s="162"/>
      <c r="AS18" s="163"/>
      <c r="AT18" s="163"/>
      <c r="AU18" s="160"/>
      <c r="AV18" s="160"/>
      <c r="AW18" s="160"/>
      <c r="AX18" s="160"/>
      <c r="AY18" s="160"/>
      <c r="AZ18" s="160"/>
      <c r="BA18" s="160"/>
    </row>
    <row r="19" spans="1:56" ht="9.6" customHeight="1" x14ac:dyDescent="0.25">
      <c r="A19" s="164"/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49"/>
      <c r="R19" s="149"/>
      <c r="S19" s="149"/>
      <c r="T19" s="149"/>
      <c r="U19" s="149"/>
      <c r="V19" s="164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65"/>
      <c r="AH19" s="165"/>
      <c r="AI19" s="165"/>
      <c r="AJ19" s="165"/>
      <c r="AK19" s="165"/>
      <c r="AL19" s="165"/>
      <c r="AM19" s="165"/>
      <c r="AN19" s="165"/>
      <c r="AO19" s="165"/>
      <c r="AP19" s="165"/>
      <c r="AQ19" s="165"/>
      <c r="AR19" s="165"/>
      <c r="AS19" s="165"/>
      <c r="AT19" s="165"/>
      <c r="AU19" s="165"/>
      <c r="AV19" s="165"/>
      <c r="AW19" s="165"/>
      <c r="AX19" s="165"/>
      <c r="AY19" s="165"/>
      <c r="AZ19" s="165"/>
      <c r="BA19" s="165"/>
    </row>
    <row r="20" spans="1:56" ht="14.4" thickBot="1" x14ac:dyDescent="0.3">
      <c r="A20" s="348" t="s">
        <v>129</v>
      </c>
      <c r="B20" s="348"/>
      <c r="C20" s="348"/>
      <c r="D20" s="348"/>
      <c r="E20" s="348"/>
      <c r="F20" s="348"/>
      <c r="G20" s="348"/>
      <c r="H20" s="348"/>
      <c r="I20" s="348"/>
      <c r="J20" s="348"/>
      <c r="K20" s="348"/>
      <c r="L20" s="348"/>
      <c r="M20" s="348"/>
      <c r="N20" s="348"/>
      <c r="O20" s="348"/>
      <c r="P20" s="348"/>
      <c r="Q20" s="348"/>
      <c r="R20" s="348"/>
      <c r="S20" s="348"/>
      <c r="T20" s="348"/>
      <c r="U20" s="348"/>
      <c r="V20" s="348"/>
      <c r="W20" s="348"/>
      <c r="X20" s="348"/>
      <c r="Y20" s="348"/>
      <c r="Z20" s="348"/>
      <c r="AA20" s="348"/>
      <c r="AB20" s="348"/>
      <c r="AC20" s="348"/>
      <c r="AD20" s="348"/>
      <c r="AE20" s="348"/>
      <c r="AF20" s="348"/>
      <c r="AG20" s="348"/>
      <c r="AH20" s="348"/>
      <c r="AI20" s="348"/>
      <c r="AJ20" s="348"/>
      <c r="AK20" s="348"/>
      <c r="AL20" s="348"/>
      <c r="AM20" s="348"/>
      <c r="AN20" s="348"/>
      <c r="AO20" s="348"/>
      <c r="AP20" s="348"/>
      <c r="AQ20" s="348"/>
      <c r="AR20" s="348"/>
      <c r="AS20" s="348"/>
      <c r="AT20" s="348"/>
      <c r="AU20" s="348"/>
      <c r="AV20" s="348"/>
      <c r="AW20" s="348"/>
      <c r="AX20" s="348"/>
      <c r="AY20" s="348"/>
      <c r="AZ20" s="348"/>
      <c r="BA20" s="348"/>
    </row>
    <row r="21" spans="1:56" s="166" customFormat="1" ht="15" thickBot="1" x14ac:dyDescent="0.35">
      <c r="A21" s="349" t="s">
        <v>73</v>
      </c>
      <c r="B21" s="333" t="s">
        <v>74</v>
      </c>
      <c r="C21" s="334"/>
      <c r="D21" s="334"/>
      <c r="E21" s="334"/>
      <c r="F21" s="334"/>
      <c r="G21" s="333" t="s">
        <v>75</v>
      </c>
      <c r="H21" s="327"/>
      <c r="I21" s="327"/>
      <c r="J21" s="328"/>
      <c r="K21" s="333" t="s">
        <v>76</v>
      </c>
      <c r="L21" s="346"/>
      <c r="M21" s="346"/>
      <c r="N21" s="346"/>
      <c r="O21" s="333" t="s">
        <v>77</v>
      </c>
      <c r="P21" s="334"/>
      <c r="Q21" s="334"/>
      <c r="R21" s="334"/>
      <c r="S21" s="335"/>
      <c r="T21" s="326" t="s">
        <v>78</v>
      </c>
      <c r="U21" s="327"/>
      <c r="V21" s="327"/>
      <c r="W21" s="328"/>
      <c r="X21" s="333" t="s">
        <v>79</v>
      </c>
      <c r="Y21" s="346"/>
      <c r="Z21" s="346"/>
      <c r="AA21" s="347"/>
      <c r="AB21" s="333" t="s">
        <v>80</v>
      </c>
      <c r="AC21" s="334"/>
      <c r="AD21" s="334"/>
      <c r="AE21" s="334"/>
      <c r="AF21" s="334"/>
      <c r="AG21" s="333" t="s">
        <v>81</v>
      </c>
      <c r="AH21" s="327"/>
      <c r="AI21" s="327"/>
      <c r="AJ21" s="328"/>
      <c r="AK21" s="333" t="s">
        <v>82</v>
      </c>
      <c r="AL21" s="346"/>
      <c r="AM21" s="346"/>
      <c r="AN21" s="346"/>
      <c r="AO21" s="333" t="s">
        <v>83</v>
      </c>
      <c r="AP21" s="334"/>
      <c r="AQ21" s="334"/>
      <c r="AR21" s="334"/>
      <c r="AS21" s="335"/>
      <c r="AT21" s="326" t="s">
        <v>84</v>
      </c>
      <c r="AU21" s="327"/>
      <c r="AV21" s="327"/>
      <c r="AW21" s="328"/>
      <c r="AX21" s="333" t="s">
        <v>85</v>
      </c>
      <c r="AY21" s="346"/>
      <c r="AZ21" s="346"/>
      <c r="BA21" s="347"/>
    </row>
    <row r="22" spans="1:56" s="167" customFormat="1" ht="13.8" thickBot="1" x14ac:dyDescent="0.3">
      <c r="A22" s="350"/>
      <c r="B22" s="182">
        <v>1</v>
      </c>
      <c r="C22" s="183">
        <v>2</v>
      </c>
      <c r="D22" s="183">
        <v>3</v>
      </c>
      <c r="E22" s="183">
        <v>4</v>
      </c>
      <c r="F22" s="184">
        <v>5</v>
      </c>
      <c r="G22" s="182">
        <v>6</v>
      </c>
      <c r="H22" s="183">
        <v>7</v>
      </c>
      <c r="I22" s="183">
        <v>8</v>
      </c>
      <c r="J22" s="185">
        <v>9</v>
      </c>
      <c r="K22" s="182">
        <v>10</v>
      </c>
      <c r="L22" s="183">
        <v>11</v>
      </c>
      <c r="M22" s="183">
        <v>12</v>
      </c>
      <c r="N22" s="186">
        <v>13</v>
      </c>
      <c r="O22" s="182">
        <v>14</v>
      </c>
      <c r="P22" s="183">
        <v>15</v>
      </c>
      <c r="Q22" s="183">
        <v>16</v>
      </c>
      <c r="R22" s="183">
        <v>17</v>
      </c>
      <c r="S22" s="187">
        <v>18</v>
      </c>
      <c r="T22" s="188">
        <v>19</v>
      </c>
      <c r="U22" s="183">
        <v>20</v>
      </c>
      <c r="V22" s="183">
        <v>21</v>
      </c>
      <c r="W22" s="185">
        <v>22</v>
      </c>
      <c r="X22" s="182">
        <v>23</v>
      </c>
      <c r="Y22" s="183">
        <v>24</v>
      </c>
      <c r="Z22" s="183">
        <v>25</v>
      </c>
      <c r="AA22" s="185">
        <v>26</v>
      </c>
      <c r="AB22" s="182">
        <v>27</v>
      </c>
      <c r="AC22" s="183">
        <v>28</v>
      </c>
      <c r="AD22" s="183">
        <v>29</v>
      </c>
      <c r="AE22" s="183">
        <v>30</v>
      </c>
      <c r="AF22" s="184">
        <v>31</v>
      </c>
      <c r="AG22" s="182">
        <v>32</v>
      </c>
      <c r="AH22" s="183">
        <v>33</v>
      </c>
      <c r="AI22" s="183">
        <v>34</v>
      </c>
      <c r="AJ22" s="187">
        <v>35</v>
      </c>
      <c r="AK22" s="182">
        <v>36</v>
      </c>
      <c r="AL22" s="183">
        <v>37</v>
      </c>
      <c r="AM22" s="183">
        <v>38</v>
      </c>
      <c r="AN22" s="186">
        <v>39</v>
      </c>
      <c r="AO22" s="182">
        <v>40</v>
      </c>
      <c r="AP22" s="183">
        <v>41</v>
      </c>
      <c r="AQ22" s="183">
        <v>42</v>
      </c>
      <c r="AR22" s="183">
        <v>43</v>
      </c>
      <c r="AS22" s="187">
        <v>44</v>
      </c>
      <c r="AT22" s="188">
        <v>45</v>
      </c>
      <c r="AU22" s="183">
        <v>46</v>
      </c>
      <c r="AV22" s="183">
        <v>47</v>
      </c>
      <c r="AW22" s="186">
        <v>48</v>
      </c>
      <c r="AX22" s="182">
        <v>49</v>
      </c>
      <c r="AY22" s="188">
        <v>50</v>
      </c>
      <c r="AZ22" s="189">
        <v>51</v>
      </c>
      <c r="BA22" s="190">
        <v>52</v>
      </c>
    </row>
    <row r="23" spans="1:56" x14ac:dyDescent="0.25">
      <c r="A23" s="351"/>
      <c r="B23" s="191">
        <v>1</v>
      </c>
      <c r="C23" s="192">
        <v>7</v>
      </c>
      <c r="D23" s="192">
        <v>14</v>
      </c>
      <c r="E23" s="192">
        <v>21</v>
      </c>
      <c r="F23" s="193">
        <v>28</v>
      </c>
      <c r="G23" s="191">
        <v>5</v>
      </c>
      <c r="H23" s="192">
        <v>12</v>
      </c>
      <c r="I23" s="192">
        <v>19</v>
      </c>
      <c r="J23" s="194">
        <v>26</v>
      </c>
      <c r="K23" s="195">
        <v>2</v>
      </c>
      <c r="L23" s="192">
        <v>9</v>
      </c>
      <c r="M23" s="192">
        <v>16</v>
      </c>
      <c r="N23" s="194">
        <v>23</v>
      </c>
      <c r="O23" s="191">
        <v>30</v>
      </c>
      <c r="P23" s="192">
        <v>7</v>
      </c>
      <c r="Q23" s="192">
        <v>14</v>
      </c>
      <c r="R23" s="192">
        <v>21</v>
      </c>
      <c r="S23" s="196">
        <v>28</v>
      </c>
      <c r="T23" s="195">
        <v>4</v>
      </c>
      <c r="U23" s="192">
        <v>11</v>
      </c>
      <c r="V23" s="192">
        <v>18</v>
      </c>
      <c r="W23" s="194">
        <v>25</v>
      </c>
      <c r="X23" s="191">
        <v>1</v>
      </c>
      <c r="Y23" s="192">
        <v>8</v>
      </c>
      <c r="Z23" s="192">
        <v>15</v>
      </c>
      <c r="AA23" s="194">
        <v>22</v>
      </c>
      <c r="AB23" s="191">
        <v>1</v>
      </c>
      <c r="AC23" s="192">
        <v>8</v>
      </c>
      <c r="AD23" s="192">
        <v>15</v>
      </c>
      <c r="AE23" s="192">
        <v>22</v>
      </c>
      <c r="AF23" s="193">
        <v>29</v>
      </c>
      <c r="AG23" s="191">
        <v>5</v>
      </c>
      <c r="AH23" s="192">
        <v>12</v>
      </c>
      <c r="AI23" s="192">
        <v>19</v>
      </c>
      <c r="AJ23" s="194">
        <v>26</v>
      </c>
      <c r="AK23" s="191">
        <v>3</v>
      </c>
      <c r="AL23" s="192">
        <v>10</v>
      </c>
      <c r="AM23" s="192">
        <v>17</v>
      </c>
      <c r="AN23" s="194">
        <v>24</v>
      </c>
      <c r="AO23" s="191">
        <v>31</v>
      </c>
      <c r="AP23" s="192">
        <v>7</v>
      </c>
      <c r="AQ23" s="192">
        <v>14</v>
      </c>
      <c r="AR23" s="192">
        <v>21</v>
      </c>
      <c r="AS23" s="196">
        <v>28</v>
      </c>
      <c r="AT23" s="195">
        <v>5</v>
      </c>
      <c r="AU23" s="192">
        <v>12</v>
      </c>
      <c r="AV23" s="192">
        <v>19</v>
      </c>
      <c r="AW23" s="194">
        <v>26</v>
      </c>
      <c r="AX23" s="195">
        <v>2</v>
      </c>
      <c r="AY23" s="192">
        <v>9</v>
      </c>
      <c r="AZ23" s="192">
        <v>16</v>
      </c>
      <c r="BA23" s="197">
        <v>23</v>
      </c>
    </row>
    <row r="24" spans="1:56" ht="13.8" thickBot="1" x14ac:dyDescent="0.3">
      <c r="A24" s="352"/>
      <c r="B24" s="198">
        <v>6</v>
      </c>
      <c r="C24" s="199">
        <v>13</v>
      </c>
      <c r="D24" s="199">
        <v>20</v>
      </c>
      <c r="E24" s="199">
        <v>27</v>
      </c>
      <c r="F24" s="200">
        <v>4</v>
      </c>
      <c r="G24" s="198">
        <v>11</v>
      </c>
      <c r="H24" s="199">
        <v>18</v>
      </c>
      <c r="I24" s="199">
        <v>25</v>
      </c>
      <c r="J24" s="201">
        <v>1</v>
      </c>
      <c r="K24" s="202">
        <v>8</v>
      </c>
      <c r="L24" s="199">
        <v>15</v>
      </c>
      <c r="M24" s="199">
        <v>22</v>
      </c>
      <c r="N24" s="201">
        <v>29</v>
      </c>
      <c r="O24" s="198">
        <v>6</v>
      </c>
      <c r="P24" s="199">
        <v>13</v>
      </c>
      <c r="Q24" s="199">
        <v>20</v>
      </c>
      <c r="R24" s="199">
        <v>27</v>
      </c>
      <c r="S24" s="203">
        <v>3</v>
      </c>
      <c r="T24" s="202">
        <v>10</v>
      </c>
      <c r="U24" s="199">
        <v>17</v>
      </c>
      <c r="V24" s="199">
        <v>24</v>
      </c>
      <c r="W24" s="201">
        <v>31</v>
      </c>
      <c r="X24" s="198">
        <v>7</v>
      </c>
      <c r="Y24" s="199">
        <v>14</v>
      </c>
      <c r="Z24" s="199">
        <v>21</v>
      </c>
      <c r="AA24" s="201">
        <v>28</v>
      </c>
      <c r="AB24" s="198">
        <v>7</v>
      </c>
      <c r="AC24" s="199">
        <v>14</v>
      </c>
      <c r="AD24" s="199">
        <v>21</v>
      </c>
      <c r="AE24" s="204">
        <v>28</v>
      </c>
      <c r="AF24" s="200">
        <v>4</v>
      </c>
      <c r="AG24" s="198">
        <v>11</v>
      </c>
      <c r="AH24" s="199">
        <v>18</v>
      </c>
      <c r="AI24" s="199">
        <v>25</v>
      </c>
      <c r="AJ24" s="201">
        <v>2</v>
      </c>
      <c r="AK24" s="198">
        <v>9</v>
      </c>
      <c r="AL24" s="199">
        <v>16</v>
      </c>
      <c r="AM24" s="199">
        <v>23</v>
      </c>
      <c r="AN24" s="201">
        <v>30</v>
      </c>
      <c r="AO24" s="198">
        <v>6</v>
      </c>
      <c r="AP24" s="199">
        <v>13</v>
      </c>
      <c r="AQ24" s="199">
        <v>20</v>
      </c>
      <c r="AR24" s="199">
        <v>27</v>
      </c>
      <c r="AS24" s="203">
        <v>4</v>
      </c>
      <c r="AT24" s="202">
        <v>11</v>
      </c>
      <c r="AU24" s="199">
        <v>18</v>
      </c>
      <c r="AV24" s="199">
        <v>25</v>
      </c>
      <c r="AW24" s="201">
        <v>1</v>
      </c>
      <c r="AX24" s="202">
        <v>8</v>
      </c>
      <c r="AY24" s="199">
        <v>15</v>
      </c>
      <c r="AZ24" s="199">
        <v>22</v>
      </c>
      <c r="BA24" s="205">
        <v>29</v>
      </c>
    </row>
    <row r="25" spans="1:56" x14ac:dyDescent="0.25">
      <c r="A25" s="206" t="s">
        <v>86</v>
      </c>
      <c r="B25" s="296"/>
      <c r="C25" s="297"/>
      <c r="D25" s="297" t="s">
        <v>87</v>
      </c>
      <c r="E25" s="297"/>
      <c r="F25" s="298"/>
      <c r="G25" s="296"/>
      <c r="H25" s="297"/>
      <c r="I25" s="297"/>
      <c r="J25" s="299"/>
      <c r="K25" s="300"/>
      <c r="L25" s="297"/>
      <c r="M25" s="297"/>
      <c r="N25" s="298"/>
      <c r="O25" s="296"/>
      <c r="P25" s="297" t="s">
        <v>184</v>
      </c>
      <c r="Q25" s="301" t="s">
        <v>184</v>
      </c>
      <c r="R25" s="301" t="s">
        <v>184</v>
      </c>
      <c r="S25" s="299"/>
      <c r="T25" s="300" t="s">
        <v>90</v>
      </c>
      <c r="U25" s="297" t="s">
        <v>90</v>
      </c>
      <c r="V25" s="297" t="s">
        <v>91</v>
      </c>
      <c r="W25" s="302" t="s">
        <v>91</v>
      </c>
      <c r="X25" s="296" t="s">
        <v>91</v>
      </c>
      <c r="Y25" s="303" t="s">
        <v>91</v>
      </c>
      <c r="Z25" s="297"/>
      <c r="AA25" s="299"/>
      <c r="AB25" s="300"/>
      <c r="AC25" s="297"/>
      <c r="AD25" s="297"/>
      <c r="AE25" s="297"/>
      <c r="AF25" s="298"/>
      <c r="AG25" s="296"/>
      <c r="AH25" s="297"/>
      <c r="AI25" s="297"/>
      <c r="AJ25" s="299" t="s">
        <v>184</v>
      </c>
      <c r="AK25" s="300" t="s">
        <v>184</v>
      </c>
      <c r="AL25" s="297" t="s">
        <v>184</v>
      </c>
      <c r="AM25" s="297"/>
      <c r="AN25" s="304"/>
      <c r="AO25" s="305"/>
      <c r="AP25" s="301"/>
      <c r="AQ25" s="301"/>
      <c r="AR25" s="297" t="s">
        <v>90</v>
      </c>
      <c r="AS25" s="299" t="s">
        <v>90</v>
      </c>
      <c r="AT25" s="300" t="s">
        <v>90</v>
      </c>
      <c r="AU25" s="297" t="s">
        <v>90</v>
      </c>
      <c r="AV25" s="297" t="s">
        <v>90</v>
      </c>
      <c r="AW25" s="298" t="s">
        <v>90</v>
      </c>
      <c r="AX25" s="296" t="s">
        <v>90</v>
      </c>
      <c r="AY25" s="297" t="s">
        <v>90</v>
      </c>
      <c r="AZ25" s="297" t="s">
        <v>90</v>
      </c>
      <c r="BA25" s="299" t="s">
        <v>90</v>
      </c>
      <c r="BD25" s="33"/>
    </row>
    <row r="26" spans="1:56" ht="14.4" thickBot="1" x14ac:dyDescent="0.3">
      <c r="A26" s="216" t="s">
        <v>92</v>
      </c>
      <c r="B26" s="312"/>
      <c r="C26" s="313"/>
      <c r="D26" s="313" t="s">
        <v>87</v>
      </c>
      <c r="E26" s="313"/>
      <c r="F26" s="314"/>
      <c r="G26" s="312"/>
      <c r="H26" s="313" t="s">
        <v>89</v>
      </c>
      <c r="I26" s="313" t="s">
        <v>89</v>
      </c>
      <c r="J26" s="220"/>
      <c r="K26" s="221" t="s">
        <v>91</v>
      </c>
      <c r="L26" s="222" t="s">
        <v>91</v>
      </c>
      <c r="M26" s="222" t="s">
        <v>156</v>
      </c>
      <c r="N26" s="222" t="s">
        <v>156</v>
      </c>
      <c r="O26" s="241" t="s">
        <v>156</v>
      </c>
      <c r="P26" s="242" t="s">
        <v>156</v>
      </c>
      <c r="Q26" s="242" t="s">
        <v>156</v>
      </c>
      <c r="R26" s="242" t="s">
        <v>95</v>
      </c>
      <c r="S26" s="220" t="s">
        <v>94</v>
      </c>
      <c r="T26" s="224"/>
      <c r="U26" s="218"/>
      <c r="V26" s="218"/>
      <c r="W26" s="223"/>
      <c r="X26" s="217"/>
      <c r="Y26" s="218"/>
      <c r="Z26" s="225"/>
      <c r="AA26" s="226"/>
      <c r="AB26" s="227"/>
      <c r="AC26" s="225"/>
      <c r="AD26" s="225"/>
      <c r="AE26" s="225"/>
      <c r="AF26" s="228"/>
      <c r="AG26" s="229"/>
      <c r="AH26" s="225"/>
      <c r="AI26" s="225"/>
      <c r="AJ26" s="226"/>
      <c r="AK26" s="227"/>
      <c r="AL26" s="225"/>
      <c r="AM26" s="225"/>
      <c r="AN26" s="228"/>
      <c r="AO26" s="229"/>
      <c r="AP26" s="225"/>
      <c r="AQ26" s="225"/>
      <c r="AR26" s="225"/>
      <c r="AS26" s="226"/>
      <c r="AT26" s="227"/>
      <c r="AU26" s="225"/>
      <c r="AV26" s="225"/>
      <c r="AW26" s="228"/>
      <c r="AX26" s="229"/>
      <c r="AY26" s="225"/>
      <c r="AZ26" s="225"/>
      <c r="BA26" s="226"/>
      <c r="BD26" s="168"/>
    </row>
    <row r="27" spans="1:56" s="167" customFormat="1" ht="13.8" x14ac:dyDescent="0.2">
      <c r="A27" s="169" t="s">
        <v>96</v>
      </c>
      <c r="B27" s="170"/>
      <c r="C27" s="170"/>
      <c r="D27" s="170"/>
      <c r="E27" s="171" t="s">
        <v>88</v>
      </c>
      <c r="F27" s="172" t="s">
        <v>97</v>
      </c>
      <c r="G27" s="170"/>
      <c r="H27" s="170"/>
      <c r="I27" s="170"/>
      <c r="J27" s="170"/>
      <c r="K27" s="170"/>
      <c r="L27" s="170"/>
      <c r="M27" s="171" t="s">
        <v>98</v>
      </c>
      <c r="N27" s="172" t="s">
        <v>99</v>
      </c>
      <c r="R27" s="172"/>
      <c r="S27" s="172"/>
      <c r="T27" s="172"/>
      <c r="U27" s="171" t="s">
        <v>100</v>
      </c>
      <c r="V27" s="172" t="s">
        <v>101</v>
      </c>
      <c r="W27" s="172"/>
      <c r="X27" s="172"/>
      <c r="Y27" s="172"/>
      <c r="Z27" s="171" t="s">
        <v>102</v>
      </c>
      <c r="AA27" s="172" t="s">
        <v>103</v>
      </c>
      <c r="AB27" s="172"/>
      <c r="AC27" s="172"/>
      <c r="AD27" s="172"/>
      <c r="AE27" s="171" t="s">
        <v>104</v>
      </c>
      <c r="AF27" s="172" t="s">
        <v>105</v>
      </c>
      <c r="AG27" s="172"/>
      <c r="AH27" s="172"/>
      <c r="AI27" s="172"/>
      <c r="AJ27" s="172"/>
      <c r="AK27" s="172"/>
      <c r="AL27" s="172"/>
      <c r="AM27" s="172"/>
      <c r="AN27" s="172"/>
      <c r="AO27" s="172"/>
      <c r="AP27" s="171" t="s">
        <v>106</v>
      </c>
      <c r="AQ27" s="172" t="s">
        <v>107</v>
      </c>
      <c r="AS27" s="170"/>
      <c r="AT27" s="170"/>
      <c r="AU27" s="170"/>
      <c r="AV27" s="170"/>
      <c r="AW27" s="170"/>
      <c r="AX27" s="170"/>
      <c r="AY27" s="170"/>
      <c r="AZ27" s="170"/>
      <c r="BA27" s="170"/>
      <c r="BD27" s="168"/>
    </row>
    <row r="28" spans="1:56" ht="13.8" x14ac:dyDescent="0.25">
      <c r="A28" s="167"/>
      <c r="AJ28" s="173" t="s">
        <v>93</v>
      </c>
      <c r="AK28" s="172" t="s">
        <v>108</v>
      </c>
      <c r="BD28" s="168"/>
    </row>
    <row r="29" spans="1:56" s="174" customFormat="1" ht="12" thickBot="1" x14ac:dyDescent="0.25">
      <c r="A29" s="356" t="s">
        <v>109</v>
      </c>
      <c r="B29" s="356"/>
      <c r="C29" s="356"/>
      <c r="D29" s="356"/>
      <c r="E29" s="356"/>
      <c r="F29" s="356"/>
      <c r="G29" s="356"/>
      <c r="H29" s="356"/>
      <c r="I29" s="356"/>
      <c r="J29" s="356"/>
      <c r="K29" s="356"/>
      <c r="L29" s="356"/>
      <c r="M29" s="356"/>
      <c r="N29" s="356"/>
      <c r="O29" s="356"/>
      <c r="P29" s="356"/>
      <c r="T29" s="356" t="s">
        <v>110</v>
      </c>
      <c r="U29" s="356"/>
      <c r="V29" s="356"/>
      <c r="W29" s="356"/>
      <c r="X29" s="356"/>
      <c r="Y29" s="356"/>
      <c r="Z29" s="356"/>
      <c r="AA29" s="356"/>
      <c r="AB29" s="356"/>
      <c r="AC29" s="356"/>
      <c r="AD29" s="356"/>
      <c r="AI29" s="357" t="s">
        <v>111</v>
      </c>
      <c r="AJ29" s="357"/>
      <c r="AK29" s="357"/>
      <c r="AL29" s="357"/>
      <c r="AM29" s="357"/>
      <c r="AN29" s="357"/>
      <c r="AO29" s="357"/>
      <c r="AP29" s="357"/>
      <c r="AQ29" s="357"/>
      <c r="AR29" s="357"/>
      <c r="AS29" s="357"/>
      <c r="AT29" s="357"/>
      <c r="AU29" s="357"/>
      <c r="AV29" s="357"/>
      <c r="AW29" s="357"/>
      <c r="AX29" s="357"/>
      <c r="AY29" s="357"/>
      <c r="AZ29" s="357"/>
      <c r="BD29" s="175"/>
    </row>
    <row r="30" spans="1:56" s="167" customFormat="1" ht="57" customHeight="1" x14ac:dyDescent="0.2">
      <c r="A30" s="176" t="s">
        <v>73</v>
      </c>
      <c r="B30" s="308" t="s">
        <v>112</v>
      </c>
      <c r="C30" s="308" t="s">
        <v>184</v>
      </c>
      <c r="D30" s="354" t="s">
        <v>113</v>
      </c>
      <c r="E30" s="354"/>
      <c r="F30" s="358" t="s">
        <v>114</v>
      </c>
      <c r="G30" s="358"/>
      <c r="H30" s="354" t="s">
        <v>115</v>
      </c>
      <c r="I30" s="354"/>
      <c r="J30" s="354"/>
      <c r="K30" s="354" t="s">
        <v>116</v>
      </c>
      <c r="L30" s="354"/>
      <c r="M30" s="358" t="s">
        <v>117</v>
      </c>
      <c r="N30" s="358"/>
      <c r="O30" s="354" t="s">
        <v>118</v>
      </c>
      <c r="P30" s="355"/>
      <c r="Q30" s="177"/>
      <c r="R30" s="177"/>
      <c r="T30" s="343" t="s">
        <v>119</v>
      </c>
      <c r="U30" s="344"/>
      <c r="V30" s="344"/>
      <c r="W30" s="344"/>
      <c r="X30" s="344"/>
      <c r="Y30" s="344"/>
      <c r="Z30" s="344"/>
      <c r="AA30" s="341" t="s">
        <v>120</v>
      </c>
      <c r="AB30" s="341"/>
      <c r="AC30" s="341" t="s">
        <v>121</v>
      </c>
      <c r="AD30" s="342"/>
      <c r="AG30" s="178"/>
      <c r="AH30" s="343" t="s">
        <v>122</v>
      </c>
      <c r="AI30" s="344"/>
      <c r="AJ30" s="344"/>
      <c r="AK30" s="344"/>
      <c r="AL30" s="344"/>
      <c r="AM30" s="344"/>
      <c r="AN30" s="344"/>
      <c r="AO30" s="344"/>
      <c r="AP30" s="344"/>
      <c r="AQ30" s="344"/>
      <c r="AR30" s="344" t="s">
        <v>123</v>
      </c>
      <c r="AS30" s="344"/>
      <c r="AT30" s="344"/>
      <c r="AU30" s="344"/>
      <c r="AV30" s="344"/>
      <c r="AW30" s="344"/>
      <c r="AX30" s="344"/>
      <c r="AY30" s="344"/>
      <c r="AZ30" s="354" t="s">
        <v>120</v>
      </c>
      <c r="BA30" s="355"/>
      <c r="BD30" s="178"/>
    </row>
    <row r="31" spans="1:56" s="167" customFormat="1" x14ac:dyDescent="0.25">
      <c r="A31" s="179" t="s">
        <v>86</v>
      </c>
      <c r="B31" s="310">
        <v>1</v>
      </c>
      <c r="C31" s="310">
        <v>3</v>
      </c>
      <c r="D31" s="353">
        <v>3</v>
      </c>
      <c r="E31" s="353"/>
      <c r="F31" s="353">
        <v>4</v>
      </c>
      <c r="G31" s="353"/>
      <c r="H31" s="353"/>
      <c r="I31" s="353"/>
      <c r="J31" s="353"/>
      <c r="K31" s="353"/>
      <c r="L31" s="353"/>
      <c r="M31" s="353">
        <v>12</v>
      </c>
      <c r="N31" s="353"/>
      <c r="O31" s="359">
        <f>SUM(B31:N31)</f>
        <v>23</v>
      </c>
      <c r="P31" s="360"/>
      <c r="Q31" s="180"/>
      <c r="R31" s="180"/>
      <c r="T31" s="361" t="s">
        <v>124</v>
      </c>
      <c r="U31" s="362"/>
      <c r="V31" s="362"/>
      <c r="W31" s="362"/>
      <c r="X31" s="362"/>
      <c r="Y31" s="362"/>
      <c r="Z31" s="362"/>
      <c r="AA31" s="363">
        <v>1.2</v>
      </c>
      <c r="AB31" s="363"/>
      <c r="AC31" s="364">
        <v>4</v>
      </c>
      <c r="AD31" s="365"/>
      <c r="AG31" s="178"/>
      <c r="AH31" s="366" t="s">
        <v>148</v>
      </c>
      <c r="AI31" s="367"/>
      <c r="AJ31" s="367"/>
      <c r="AK31" s="367"/>
      <c r="AL31" s="367"/>
      <c r="AM31" s="367"/>
      <c r="AN31" s="367"/>
      <c r="AO31" s="367"/>
      <c r="AP31" s="367"/>
      <c r="AQ31" s="368"/>
      <c r="AR31" s="389" t="s">
        <v>48</v>
      </c>
      <c r="AS31" s="367"/>
      <c r="AT31" s="367"/>
      <c r="AU31" s="367"/>
      <c r="AV31" s="367"/>
      <c r="AW31" s="367"/>
      <c r="AX31" s="367"/>
      <c r="AY31" s="368"/>
      <c r="AZ31" s="389">
        <v>3</v>
      </c>
      <c r="BA31" s="390"/>
    </row>
    <row r="32" spans="1:56" s="167" customFormat="1" ht="13.8" thickBot="1" x14ac:dyDescent="0.3">
      <c r="A32" s="179" t="s">
        <v>92</v>
      </c>
      <c r="B32" s="309">
        <v>1</v>
      </c>
      <c r="C32" s="309"/>
      <c r="D32" s="393">
        <v>2</v>
      </c>
      <c r="E32" s="393"/>
      <c r="F32" s="393">
        <v>2</v>
      </c>
      <c r="G32" s="393"/>
      <c r="H32" s="393">
        <v>5</v>
      </c>
      <c r="I32" s="393"/>
      <c r="J32" s="393"/>
      <c r="K32" s="353">
        <v>2</v>
      </c>
      <c r="L32" s="353"/>
      <c r="M32" s="353"/>
      <c r="N32" s="353"/>
      <c r="O32" s="359">
        <f>SUM(B32:N32)</f>
        <v>12</v>
      </c>
      <c r="P32" s="360"/>
      <c r="Q32" s="180"/>
      <c r="R32" s="180"/>
      <c r="T32" s="376" t="s">
        <v>125</v>
      </c>
      <c r="U32" s="377"/>
      <c r="V32" s="377"/>
      <c r="W32" s="377"/>
      <c r="X32" s="377"/>
      <c r="Y32" s="377"/>
      <c r="Z32" s="377"/>
      <c r="AA32" s="378">
        <v>3</v>
      </c>
      <c r="AB32" s="379"/>
      <c r="AC32" s="372">
        <v>2</v>
      </c>
      <c r="AD32" s="373"/>
      <c r="AG32" s="178"/>
      <c r="AH32" s="369"/>
      <c r="AI32" s="370"/>
      <c r="AJ32" s="370"/>
      <c r="AK32" s="370"/>
      <c r="AL32" s="370"/>
      <c r="AM32" s="370"/>
      <c r="AN32" s="370"/>
      <c r="AO32" s="370"/>
      <c r="AP32" s="370"/>
      <c r="AQ32" s="371"/>
      <c r="AR32" s="391"/>
      <c r="AS32" s="370"/>
      <c r="AT32" s="370"/>
      <c r="AU32" s="370"/>
      <c r="AV32" s="370"/>
      <c r="AW32" s="370"/>
      <c r="AX32" s="370"/>
      <c r="AY32" s="371"/>
      <c r="AZ32" s="391"/>
      <c r="BA32" s="392"/>
    </row>
    <row r="33" spans="1:53" s="167" customFormat="1" ht="10.8" thickBot="1" x14ac:dyDescent="0.25">
      <c r="A33" s="181" t="s">
        <v>126</v>
      </c>
      <c r="B33" s="306">
        <f>SUM(B31:C32)</f>
        <v>5</v>
      </c>
      <c r="C33" s="306"/>
      <c r="D33" s="374">
        <f>SUM(D31:E32)</f>
        <v>5</v>
      </c>
      <c r="E33" s="374"/>
      <c r="F33" s="374">
        <f>SUM(F31:G32)</f>
        <v>6</v>
      </c>
      <c r="G33" s="374"/>
      <c r="H33" s="374">
        <f>SUM(H31:I32)</f>
        <v>5</v>
      </c>
      <c r="I33" s="374"/>
      <c r="J33" s="374"/>
      <c r="K33" s="374">
        <f>SUM(K31:L32)</f>
        <v>2</v>
      </c>
      <c r="L33" s="374"/>
      <c r="M33" s="374">
        <f>SUM(M31:N32)</f>
        <v>12</v>
      </c>
      <c r="N33" s="374"/>
      <c r="O33" s="374">
        <f>SUM(O31:P32)</f>
        <v>35</v>
      </c>
      <c r="P33" s="375"/>
      <c r="Q33" s="180"/>
      <c r="R33" s="180"/>
      <c r="AG33" s="178"/>
      <c r="AH33" s="369"/>
      <c r="AI33" s="370"/>
      <c r="AJ33" s="370"/>
      <c r="AK33" s="370"/>
      <c r="AL33" s="370"/>
      <c r="AM33" s="370"/>
      <c r="AN33" s="370"/>
      <c r="AO33" s="370"/>
      <c r="AP33" s="370"/>
      <c r="AQ33" s="371"/>
      <c r="AR33" s="391"/>
      <c r="AS33" s="370"/>
      <c r="AT33" s="370"/>
      <c r="AU33" s="370"/>
      <c r="AV33" s="370"/>
      <c r="AW33" s="370"/>
      <c r="AX33" s="370"/>
      <c r="AY33" s="371"/>
      <c r="AZ33" s="391"/>
      <c r="BA33" s="392"/>
    </row>
    <row r="34" spans="1:53" x14ac:dyDescent="0.25">
      <c r="AH34" s="369"/>
      <c r="AI34" s="370"/>
      <c r="AJ34" s="370"/>
      <c r="AK34" s="370"/>
      <c r="AL34" s="370"/>
      <c r="AM34" s="370"/>
      <c r="AN34" s="370"/>
      <c r="AO34" s="370"/>
      <c r="AP34" s="370"/>
      <c r="AQ34" s="371"/>
      <c r="AR34" s="391"/>
      <c r="AS34" s="370"/>
      <c r="AT34" s="370"/>
      <c r="AU34" s="370"/>
      <c r="AV34" s="370"/>
      <c r="AW34" s="370"/>
      <c r="AX34" s="370"/>
      <c r="AY34" s="371"/>
      <c r="AZ34" s="391"/>
      <c r="BA34" s="392"/>
    </row>
    <row r="35" spans="1:53" ht="36" customHeight="1" x14ac:dyDescent="0.25">
      <c r="AH35" s="369"/>
      <c r="AI35" s="370"/>
      <c r="AJ35" s="370"/>
      <c r="AK35" s="370"/>
      <c r="AL35" s="370"/>
      <c r="AM35" s="370"/>
      <c r="AN35" s="370"/>
      <c r="AO35" s="370"/>
      <c r="AP35" s="370"/>
      <c r="AQ35" s="371"/>
      <c r="AR35" s="391"/>
      <c r="AS35" s="370"/>
      <c r="AT35" s="370"/>
      <c r="AU35" s="370"/>
      <c r="AV35" s="370"/>
      <c r="AW35" s="370"/>
      <c r="AX35" s="370"/>
      <c r="AY35" s="371"/>
      <c r="AZ35" s="391"/>
      <c r="BA35" s="392"/>
    </row>
    <row r="36" spans="1:53" x14ac:dyDescent="0.25">
      <c r="AH36" s="366" t="s">
        <v>49</v>
      </c>
      <c r="AI36" s="367"/>
      <c r="AJ36" s="367"/>
      <c r="AK36" s="367"/>
      <c r="AL36" s="367"/>
      <c r="AM36" s="367"/>
      <c r="AN36" s="367"/>
      <c r="AO36" s="367"/>
      <c r="AP36" s="367"/>
      <c r="AQ36" s="368"/>
      <c r="AR36" s="383" t="s">
        <v>127</v>
      </c>
      <c r="AS36" s="383"/>
      <c r="AT36" s="383"/>
      <c r="AU36" s="383"/>
      <c r="AV36" s="383"/>
      <c r="AW36" s="383"/>
      <c r="AX36" s="383"/>
      <c r="AY36" s="383"/>
      <c r="AZ36" s="385">
        <v>3</v>
      </c>
      <c r="BA36" s="386"/>
    </row>
    <row r="37" spans="1:53" ht="13.8" thickBot="1" x14ac:dyDescent="0.3">
      <c r="AH37" s="380"/>
      <c r="AI37" s="381"/>
      <c r="AJ37" s="381"/>
      <c r="AK37" s="381"/>
      <c r="AL37" s="381"/>
      <c r="AM37" s="381"/>
      <c r="AN37" s="381"/>
      <c r="AO37" s="381"/>
      <c r="AP37" s="381"/>
      <c r="AQ37" s="382"/>
      <c r="AR37" s="384"/>
      <c r="AS37" s="384"/>
      <c r="AT37" s="384"/>
      <c r="AU37" s="384"/>
      <c r="AV37" s="384"/>
      <c r="AW37" s="384"/>
      <c r="AX37" s="384"/>
      <c r="AY37" s="384"/>
      <c r="AZ37" s="387"/>
      <c r="BA37" s="388"/>
    </row>
  </sheetData>
  <mergeCells count="75">
    <mergeCell ref="J14:AQ14"/>
    <mergeCell ref="I1:AR1"/>
    <mergeCell ref="I2:AR2"/>
    <mergeCell ref="I3:AR3"/>
    <mergeCell ref="M4:AN4"/>
    <mergeCell ref="M6:AN6"/>
    <mergeCell ref="M7:AN7"/>
    <mergeCell ref="M8:AN8"/>
    <mergeCell ref="M9:AN9"/>
    <mergeCell ref="M10:AN10"/>
    <mergeCell ref="M11:AN11"/>
    <mergeCell ref="J12:AQ12"/>
    <mergeCell ref="J15:AQ15"/>
    <mergeCell ref="BC15:CH15"/>
    <mergeCell ref="J16:AQ16"/>
    <mergeCell ref="A18:P18"/>
    <mergeCell ref="A20:BA20"/>
    <mergeCell ref="F30:G30"/>
    <mergeCell ref="H30:J30"/>
    <mergeCell ref="K30:L30"/>
    <mergeCell ref="T21:W21"/>
    <mergeCell ref="X21:AA21"/>
    <mergeCell ref="B21:F21"/>
    <mergeCell ref="G21:J21"/>
    <mergeCell ref="K21:N21"/>
    <mergeCell ref="O21:S21"/>
    <mergeCell ref="AT21:AW21"/>
    <mergeCell ref="AX21:BA21"/>
    <mergeCell ref="A29:P29"/>
    <mergeCell ref="T29:AD29"/>
    <mergeCell ref="AI29:AZ29"/>
    <mergeCell ref="AB21:AF21"/>
    <mergeCell ref="AG21:AJ21"/>
    <mergeCell ref="AK21:AN21"/>
    <mergeCell ref="AO21:AS21"/>
    <mergeCell ref="A21:A24"/>
    <mergeCell ref="AR30:AY30"/>
    <mergeCell ref="AZ30:BA30"/>
    <mergeCell ref="D31:E31"/>
    <mergeCell ref="F31:G31"/>
    <mergeCell ref="H31:J31"/>
    <mergeCell ref="K31:L31"/>
    <mergeCell ref="M31:N31"/>
    <mergeCell ref="O31:P31"/>
    <mergeCell ref="T31:Z31"/>
    <mergeCell ref="M30:N30"/>
    <mergeCell ref="O30:P30"/>
    <mergeCell ref="T30:Z30"/>
    <mergeCell ref="AA30:AB30"/>
    <mergeCell ref="AC30:AD30"/>
    <mergeCell ref="AH30:AQ30"/>
    <mergeCell ref="D30:E30"/>
    <mergeCell ref="AC31:AD31"/>
    <mergeCell ref="AH31:AQ35"/>
    <mergeCell ref="AR31:AY35"/>
    <mergeCell ref="AZ31:BA35"/>
    <mergeCell ref="D32:E32"/>
    <mergeCell ref="F32:G32"/>
    <mergeCell ref="H32:J32"/>
    <mergeCell ref="K32:L32"/>
    <mergeCell ref="D33:E33"/>
    <mergeCell ref="F33:G33"/>
    <mergeCell ref="H33:J33"/>
    <mergeCell ref="K33:L33"/>
    <mergeCell ref="AA31:AB31"/>
    <mergeCell ref="M32:N32"/>
    <mergeCell ref="O32:P32"/>
    <mergeCell ref="T32:Z32"/>
    <mergeCell ref="AA32:AB32"/>
    <mergeCell ref="AC32:AD32"/>
    <mergeCell ref="M33:N33"/>
    <mergeCell ref="O33:P33"/>
    <mergeCell ref="AH36:AQ37"/>
    <mergeCell ref="AR36:AY37"/>
    <mergeCell ref="AZ36:BA37"/>
  </mergeCells>
  <pageMargins left="0.7" right="0.7" top="0.75" bottom="0.75" header="0.3" footer="0.3"/>
  <pageSetup paperSize="9" scale="5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"/>
  <sheetViews>
    <sheetView view="pageBreakPreview" zoomScale="80" zoomScaleNormal="100" zoomScaleSheetLayoutView="80" workbookViewId="0">
      <selection activeCell="O7" sqref="O7:Q7"/>
    </sheetView>
  </sheetViews>
  <sheetFormatPr defaultColWidth="9.109375" defaultRowHeight="13.2" x14ac:dyDescent="0.3"/>
  <cols>
    <col min="1" max="1" width="8" style="35" customWidth="1"/>
    <col min="2" max="2" width="48.109375" style="35" customWidth="1"/>
    <col min="3" max="3" width="4.5546875" style="35" customWidth="1"/>
    <col min="4" max="4" width="6.6640625" style="35" customWidth="1"/>
    <col min="5" max="6" width="5.109375" style="35" customWidth="1"/>
    <col min="7" max="7" width="6.6640625" style="35" customWidth="1"/>
    <col min="8" max="8" width="6.6640625" style="35" bestFit="1" customWidth="1"/>
    <col min="9" max="10" width="5.5546875" style="35" customWidth="1"/>
    <col min="11" max="11" width="5.44140625" style="35" customWidth="1"/>
    <col min="12" max="12" width="5.6640625" style="35" customWidth="1"/>
    <col min="13" max="13" width="4.44140625" style="35" customWidth="1"/>
    <col min="14" max="14" width="5.88671875" style="35" customWidth="1"/>
    <col min="15" max="16" width="5.109375" style="35" customWidth="1"/>
    <col min="17" max="17" width="6.88671875" style="35" customWidth="1"/>
    <col min="18" max="19" width="5.109375" style="35" customWidth="1"/>
    <col min="20" max="20" width="7.109375" style="35" customWidth="1"/>
    <col min="21" max="21" width="5.109375" style="35" customWidth="1"/>
    <col min="22" max="22" width="5.109375" style="123" customWidth="1"/>
    <col min="23" max="25" width="5.109375" style="39" customWidth="1"/>
    <col min="26" max="16384" width="9.109375" style="35"/>
  </cols>
  <sheetData>
    <row r="1" spans="1:25" ht="16.2" thickBot="1" x14ac:dyDescent="0.35">
      <c r="B1" s="36" t="s">
        <v>130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8"/>
      <c r="P1" s="38"/>
      <c r="Q1" s="38"/>
    </row>
    <row r="2" spans="1:25" s="39" customFormat="1" ht="45" customHeight="1" x14ac:dyDescent="0.3">
      <c r="A2" s="408" t="s">
        <v>0</v>
      </c>
      <c r="B2" s="410" t="s">
        <v>171</v>
      </c>
      <c r="C2" s="413" t="s">
        <v>1</v>
      </c>
      <c r="D2" s="414"/>
      <c r="E2" s="414"/>
      <c r="F2" s="414"/>
      <c r="G2" s="415" t="s">
        <v>2</v>
      </c>
      <c r="H2" s="418" t="s">
        <v>3</v>
      </c>
      <c r="I2" s="419"/>
      <c r="J2" s="419"/>
      <c r="K2" s="419"/>
      <c r="L2" s="419"/>
      <c r="M2" s="419"/>
      <c r="N2" s="420"/>
      <c r="O2" s="432" t="s">
        <v>4</v>
      </c>
      <c r="P2" s="433"/>
      <c r="Q2" s="434"/>
      <c r="V2" s="286"/>
    </row>
    <row r="3" spans="1:25" s="39" customFormat="1" ht="25.5" customHeight="1" x14ac:dyDescent="0.3">
      <c r="A3" s="409"/>
      <c r="B3" s="411"/>
      <c r="C3" s="397" t="s">
        <v>5</v>
      </c>
      <c r="D3" s="397" t="s">
        <v>6</v>
      </c>
      <c r="E3" s="364" t="s">
        <v>7</v>
      </c>
      <c r="F3" s="399"/>
      <c r="G3" s="416"/>
      <c r="H3" s="400" t="s">
        <v>8</v>
      </c>
      <c r="I3" s="307"/>
      <c r="J3" s="399" t="s">
        <v>9</v>
      </c>
      <c r="K3" s="421"/>
      <c r="L3" s="421"/>
      <c r="M3" s="421"/>
      <c r="N3" s="422" t="s">
        <v>10</v>
      </c>
      <c r="O3" s="406" t="s">
        <v>11</v>
      </c>
      <c r="P3" s="364"/>
      <c r="Q3" s="290" t="s">
        <v>12</v>
      </c>
      <c r="V3" s="286"/>
    </row>
    <row r="4" spans="1:25" s="39" customFormat="1" ht="19.5" customHeight="1" x14ac:dyDescent="0.3">
      <c r="A4" s="409"/>
      <c r="B4" s="411"/>
      <c r="C4" s="398"/>
      <c r="D4" s="398"/>
      <c r="E4" s="397" t="s">
        <v>13</v>
      </c>
      <c r="F4" s="425" t="s">
        <v>14</v>
      </c>
      <c r="G4" s="416"/>
      <c r="H4" s="401"/>
      <c r="I4" s="427" t="s">
        <v>185</v>
      </c>
      <c r="J4" s="427" t="s">
        <v>186</v>
      </c>
      <c r="K4" s="430" t="s">
        <v>16</v>
      </c>
      <c r="L4" s="430"/>
      <c r="M4" s="431"/>
      <c r="N4" s="422"/>
      <c r="O4" s="407" t="s">
        <v>17</v>
      </c>
      <c r="P4" s="385"/>
      <c r="Q4" s="386"/>
      <c r="V4" s="286"/>
    </row>
    <row r="5" spans="1:25" s="39" customFormat="1" ht="22.5" customHeight="1" x14ac:dyDescent="0.3">
      <c r="A5" s="409"/>
      <c r="B5" s="411"/>
      <c r="C5" s="398"/>
      <c r="D5" s="398"/>
      <c r="E5" s="398"/>
      <c r="F5" s="426"/>
      <c r="G5" s="416"/>
      <c r="H5" s="401"/>
      <c r="I5" s="428"/>
      <c r="J5" s="428"/>
      <c r="K5" s="427" t="s">
        <v>18</v>
      </c>
      <c r="L5" s="427" t="s">
        <v>19</v>
      </c>
      <c r="M5" s="403" t="s">
        <v>20</v>
      </c>
      <c r="N5" s="422"/>
      <c r="O5" s="292">
        <v>1</v>
      </c>
      <c r="P5" s="289">
        <f>O5+1</f>
        <v>2</v>
      </c>
      <c r="Q5" s="290">
        <f>P5+1</f>
        <v>3</v>
      </c>
      <c r="V5" s="286"/>
    </row>
    <row r="6" spans="1:25" s="39" customFormat="1" ht="31.5" customHeight="1" x14ac:dyDescent="0.3">
      <c r="A6" s="409"/>
      <c r="B6" s="411"/>
      <c r="C6" s="398"/>
      <c r="D6" s="398"/>
      <c r="E6" s="398"/>
      <c r="F6" s="426"/>
      <c r="G6" s="416"/>
      <c r="H6" s="401"/>
      <c r="I6" s="428"/>
      <c r="J6" s="428"/>
      <c r="K6" s="428"/>
      <c r="L6" s="428"/>
      <c r="M6" s="404"/>
      <c r="N6" s="423"/>
      <c r="O6" s="407" t="s">
        <v>21</v>
      </c>
      <c r="P6" s="385"/>
      <c r="Q6" s="386"/>
      <c r="V6" s="286"/>
    </row>
    <row r="7" spans="1:25" s="39" customFormat="1" ht="26.25" customHeight="1" thickBot="1" x14ac:dyDescent="0.35">
      <c r="A7" s="409"/>
      <c r="B7" s="412"/>
      <c r="C7" s="398"/>
      <c r="D7" s="398"/>
      <c r="E7" s="398"/>
      <c r="F7" s="426"/>
      <c r="G7" s="417"/>
      <c r="H7" s="402"/>
      <c r="I7" s="429"/>
      <c r="J7" s="429"/>
      <c r="K7" s="429"/>
      <c r="L7" s="429"/>
      <c r="M7" s="405"/>
      <c r="N7" s="424"/>
      <c r="O7" s="461">
        <v>4</v>
      </c>
      <c r="P7" s="462">
        <v>3</v>
      </c>
      <c r="Q7" s="463">
        <v>3</v>
      </c>
      <c r="V7" s="286"/>
    </row>
    <row r="8" spans="1:25" s="39" customFormat="1" ht="18.75" customHeight="1" thickTop="1" thickBot="1" x14ac:dyDescent="0.35">
      <c r="A8" s="41">
        <v>1</v>
      </c>
      <c r="B8" s="42">
        <f>A8+1</f>
        <v>2</v>
      </c>
      <c r="C8" s="42">
        <f t="shared" ref="C8:Q8" si="0">B8+1</f>
        <v>3</v>
      </c>
      <c r="D8" s="42">
        <f t="shared" si="0"/>
        <v>4</v>
      </c>
      <c r="E8" s="42">
        <f t="shared" si="0"/>
        <v>5</v>
      </c>
      <c r="F8" s="42">
        <f t="shared" si="0"/>
        <v>6</v>
      </c>
      <c r="G8" s="42">
        <f t="shared" si="0"/>
        <v>7</v>
      </c>
      <c r="H8" s="42">
        <f t="shared" si="0"/>
        <v>8</v>
      </c>
      <c r="I8" s="42">
        <f>G8+1</f>
        <v>8</v>
      </c>
      <c r="J8" s="42">
        <f>H8+1</f>
        <v>9</v>
      </c>
      <c r="K8" s="42">
        <f t="shared" si="0"/>
        <v>10</v>
      </c>
      <c r="L8" s="42">
        <f t="shared" si="0"/>
        <v>11</v>
      </c>
      <c r="M8" s="42">
        <f t="shared" si="0"/>
        <v>12</v>
      </c>
      <c r="N8" s="42">
        <f t="shared" si="0"/>
        <v>13</v>
      </c>
      <c r="O8" s="42">
        <f>N8+1</f>
        <v>14</v>
      </c>
      <c r="P8" s="42">
        <f t="shared" si="0"/>
        <v>15</v>
      </c>
      <c r="Q8" s="43">
        <f t="shared" si="0"/>
        <v>16</v>
      </c>
      <c r="V8" s="286"/>
    </row>
    <row r="9" spans="1:25" s="44" customFormat="1" ht="18" customHeight="1" thickBot="1" x14ac:dyDescent="0.35">
      <c r="A9" s="436" t="s">
        <v>22</v>
      </c>
      <c r="B9" s="437"/>
      <c r="C9" s="437"/>
      <c r="D9" s="437"/>
      <c r="E9" s="437"/>
      <c r="F9" s="437"/>
      <c r="G9" s="437"/>
      <c r="H9" s="437"/>
      <c r="I9" s="437"/>
      <c r="J9" s="437"/>
      <c r="K9" s="437"/>
      <c r="L9" s="437"/>
      <c r="M9" s="437"/>
      <c r="N9" s="437"/>
      <c r="O9" s="437"/>
      <c r="P9" s="437"/>
      <c r="Q9" s="438"/>
      <c r="T9" s="119"/>
      <c r="U9" s="459" t="s">
        <v>187</v>
      </c>
      <c r="V9" s="323"/>
      <c r="W9" s="439" t="s">
        <v>23</v>
      </c>
      <c r="X9" s="440"/>
      <c r="Y9" s="440"/>
    </row>
    <row r="10" spans="1:25" s="44" customFormat="1" ht="18" customHeight="1" thickBot="1" x14ac:dyDescent="0.35">
      <c r="A10" s="441" t="s">
        <v>24</v>
      </c>
      <c r="B10" s="442"/>
      <c r="C10" s="442"/>
      <c r="D10" s="442"/>
      <c r="E10" s="442"/>
      <c r="F10" s="442"/>
      <c r="G10" s="442"/>
      <c r="H10" s="442"/>
      <c r="I10" s="442"/>
      <c r="J10" s="442"/>
      <c r="K10" s="442"/>
      <c r="L10" s="442"/>
      <c r="M10" s="442"/>
      <c r="N10" s="442"/>
      <c r="O10" s="442"/>
      <c r="P10" s="442"/>
      <c r="Q10" s="443"/>
      <c r="T10" s="39" t="s">
        <v>188</v>
      </c>
      <c r="U10" s="460"/>
      <c r="V10" s="323"/>
      <c r="W10" s="316" t="s">
        <v>25</v>
      </c>
      <c r="X10" s="45" t="s">
        <v>26</v>
      </c>
      <c r="Y10" s="45" t="s">
        <v>27</v>
      </c>
    </row>
    <row r="11" spans="1:25" s="51" customFormat="1" ht="39.6" customHeight="1" x14ac:dyDescent="0.25">
      <c r="A11" s="70" t="s">
        <v>28</v>
      </c>
      <c r="B11" s="230" t="s">
        <v>145</v>
      </c>
      <c r="C11" s="2"/>
      <c r="D11" s="2">
        <v>1</v>
      </c>
      <c r="E11" s="11"/>
      <c r="F11" s="12"/>
      <c r="G11" s="46">
        <v>3</v>
      </c>
      <c r="H11" s="13">
        <f>G11*30</f>
        <v>90</v>
      </c>
      <c r="I11" s="47">
        <v>30</v>
      </c>
      <c r="J11" s="47">
        <f>SUM(K11:M11)</f>
        <v>8</v>
      </c>
      <c r="K11" s="48">
        <v>4</v>
      </c>
      <c r="L11" s="49"/>
      <c r="M11" s="50">
        <v>4</v>
      </c>
      <c r="N11" s="16">
        <f>H11-J11</f>
        <v>82</v>
      </c>
      <c r="O11" s="13">
        <v>8</v>
      </c>
      <c r="P11" s="11"/>
      <c r="Q11" s="15"/>
      <c r="R11" s="127">
        <f t="shared" ref="R11:R12" si="1">J11/H11</f>
        <v>8.8888888888888892E-2</v>
      </c>
      <c r="S11" s="128" t="str">
        <f t="shared" ref="S11:S12" si="2">IF(R11&gt;50%,R11,"")</f>
        <v/>
      </c>
      <c r="T11" s="311">
        <f>J11/I11</f>
        <v>0.26666666666666666</v>
      </c>
      <c r="U11" s="315">
        <f>I11*0.25</f>
        <v>7.5</v>
      </c>
      <c r="V11" s="324"/>
      <c r="W11" s="317">
        <v>3</v>
      </c>
      <c r="X11" s="17"/>
      <c r="Y11" s="17"/>
    </row>
    <row r="12" spans="1:25" s="51" customFormat="1" ht="19.8" customHeight="1" x14ac:dyDescent="0.25">
      <c r="A12" s="70" t="s">
        <v>29</v>
      </c>
      <c r="B12" s="230" t="s">
        <v>133</v>
      </c>
      <c r="C12" s="2">
        <v>1</v>
      </c>
      <c r="D12" s="2"/>
      <c r="E12" s="11"/>
      <c r="F12" s="12"/>
      <c r="G12" s="46">
        <v>3</v>
      </c>
      <c r="H12" s="13">
        <f>G12*30</f>
        <v>90</v>
      </c>
      <c r="I12" s="52">
        <v>30</v>
      </c>
      <c r="J12" s="52">
        <f t="shared" ref="J12" si="3">SUM(K12:M12)</f>
        <v>8</v>
      </c>
      <c r="K12" s="232">
        <v>4</v>
      </c>
      <c r="L12" s="49"/>
      <c r="M12" s="233">
        <v>4</v>
      </c>
      <c r="N12" s="16">
        <f>H12-J12</f>
        <v>82</v>
      </c>
      <c r="O12" s="234">
        <v>8</v>
      </c>
      <c r="P12" s="11"/>
      <c r="Q12" s="15"/>
      <c r="R12" s="127">
        <f t="shared" si="1"/>
        <v>8.8888888888888892E-2</v>
      </c>
      <c r="S12" s="128" t="str">
        <f t="shared" si="2"/>
        <v/>
      </c>
      <c r="T12" s="311">
        <f t="shared" ref="T12:T37" si="4">J12/I12</f>
        <v>0.26666666666666666</v>
      </c>
      <c r="U12" s="315">
        <f t="shared" ref="U12:U37" si="5">I12*0.25</f>
        <v>7.5</v>
      </c>
      <c r="V12" s="324"/>
      <c r="W12" s="317">
        <v>3</v>
      </c>
      <c r="X12" s="18"/>
      <c r="Y12" s="17"/>
    </row>
    <row r="13" spans="1:25" s="51" customFormat="1" ht="19.8" customHeight="1" thickBot="1" x14ac:dyDescent="0.3">
      <c r="A13" s="70" t="s">
        <v>30</v>
      </c>
      <c r="B13" s="248" t="s">
        <v>157</v>
      </c>
      <c r="C13" s="249">
        <v>2</v>
      </c>
      <c r="D13" s="249">
        <v>1</v>
      </c>
      <c r="E13" s="11"/>
      <c r="F13" s="12"/>
      <c r="G13" s="46">
        <v>4</v>
      </c>
      <c r="H13" s="13">
        <f>G13*30</f>
        <v>120</v>
      </c>
      <c r="I13" s="47">
        <v>44</v>
      </c>
      <c r="J13" s="47">
        <f>SUM(K13:M13)</f>
        <v>12</v>
      </c>
      <c r="K13" s="245">
        <v>4</v>
      </c>
      <c r="L13" s="246"/>
      <c r="M13" s="247">
        <v>8</v>
      </c>
      <c r="N13" s="14">
        <f>H13-J13</f>
        <v>108</v>
      </c>
      <c r="O13" s="13">
        <v>4</v>
      </c>
      <c r="P13" s="11">
        <v>8</v>
      </c>
      <c r="Q13" s="15"/>
      <c r="R13" s="127">
        <f>J13/H13</f>
        <v>0.1</v>
      </c>
      <c r="S13" s="128" t="str">
        <f>IF(R13&gt;50%,R13,"")</f>
        <v/>
      </c>
      <c r="T13" s="311">
        <f t="shared" si="4"/>
        <v>0.27272727272727271</v>
      </c>
      <c r="U13" s="315">
        <f t="shared" si="5"/>
        <v>11</v>
      </c>
      <c r="V13" s="324"/>
      <c r="W13" s="318">
        <v>2</v>
      </c>
      <c r="X13" s="17">
        <v>2</v>
      </c>
      <c r="Y13" s="17"/>
    </row>
    <row r="14" spans="1:25" s="44" customFormat="1" ht="19.2" customHeight="1" thickBot="1" x14ac:dyDescent="0.35">
      <c r="A14" s="53"/>
      <c r="B14" s="54" t="s">
        <v>31</v>
      </c>
      <c r="C14" s="295">
        <f>COUNTA(C11:C13)</f>
        <v>2</v>
      </c>
      <c r="D14" s="295">
        <f>COUNTA(D11:D13)</f>
        <v>2</v>
      </c>
      <c r="E14" s="295">
        <f>COUNTA(E11:E12)</f>
        <v>0</v>
      </c>
      <c r="F14" s="295">
        <f>COUNTA(F11:F12)</f>
        <v>0</v>
      </c>
      <c r="G14" s="55">
        <f>SUM(G11:G13)</f>
        <v>10</v>
      </c>
      <c r="H14" s="55">
        <f t="shared" ref="H14:Q14" si="6">SUM(H11:H13)</f>
        <v>300</v>
      </c>
      <c r="I14" s="55">
        <f t="shared" ref="I14" si="7">SUM(I11:I13)</f>
        <v>104</v>
      </c>
      <c r="J14" s="55">
        <f t="shared" si="6"/>
        <v>28</v>
      </c>
      <c r="K14" s="55">
        <f t="shared" si="6"/>
        <v>12</v>
      </c>
      <c r="L14" s="55">
        <f t="shared" si="6"/>
        <v>0</v>
      </c>
      <c r="M14" s="55">
        <f t="shared" si="6"/>
        <v>16</v>
      </c>
      <c r="N14" s="55">
        <f t="shared" si="6"/>
        <v>272</v>
      </c>
      <c r="O14" s="55">
        <f>SUM(O11:O13)</f>
        <v>20</v>
      </c>
      <c r="P14" s="55">
        <f t="shared" si="6"/>
        <v>8</v>
      </c>
      <c r="Q14" s="55">
        <f t="shared" si="6"/>
        <v>0</v>
      </c>
      <c r="T14" s="311"/>
      <c r="U14" s="315"/>
      <c r="V14" s="324"/>
      <c r="W14" s="316"/>
      <c r="X14" s="45"/>
      <c r="Y14" s="45"/>
    </row>
    <row r="15" spans="1:25" s="51" customFormat="1" ht="21" customHeight="1" thickBot="1" x14ac:dyDescent="0.35">
      <c r="A15" s="446" t="s">
        <v>32</v>
      </c>
      <c r="B15" s="447"/>
      <c r="C15" s="447"/>
      <c r="D15" s="447"/>
      <c r="E15" s="447"/>
      <c r="F15" s="447"/>
      <c r="G15" s="447"/>
      <c r="H15" s="447"/>
      <c r="I15" s="447"/>
      <c r="J15" s="447"/>
      <c r="K15" s="447"/>
      <c r="L15" s="447"/>
      <c r="M15" s="447"/>
      <c r="N15" s="447"/>
      <c r="O15" s="447"/>
      <c r="P15" s="447"/>
      <c r="Q15" s="448"/>
      <c r="T15" s="311"/>
      <c r="U15" s="315"/>
      <c r="V15" s="324"/>
      <c r="W15" s="319"/>
      <c r="X15" s="61"/>
      <c r="Y15" s="61"/>
    </row>
    <row r="16" spans="1:25" s="51" customFormat="1" ht="19.5" customHeight="1" thickBot="1" x14ac:dyDescent="0.35">
      <c r="A16" s="449" t="s">
        <v>33</v>
      </c>
      <c r="B16" s="450"/>
      <c r="C16" s="450"/>
      <c r="D16" s="450"/>
      <c r="E16" s="450"/>
      <c r="F16" s="450"/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51"/>
      <c r="T16" s="311"/>
      <c r="U16" s="315"/>
      <c r="V16" s="324"/>
      <c r="W16" s="319"/>
      <c r="X16" s="61"/>
      <c r="Y16" s="61"/>
    </row>
    <row r="17" spans="1:25" s="51" customFormat="1" ht="15.6" x14ac:dyDescent="0.25">
      <c r="A17" s="64" t="s">
        <v>34</v>
      </c>
      <c r="B17" s="65" t="s">
        <v>35</v>
      </c>
      <c r="C17" s="3"/>
      <c r="D17" s="3">
        <v>1</v>
      </c>
      <c r="E17" s="3"/>
      <c r="F17" s="66"/>
      <c r="G17" s="250">
        <v>3</v>
      </c>
      <c r="H17" s="13">
        <f t="shared" ref="H17:H25" si="8">G17*30</f>
        <v>90</v>
      </c>
      <c r="I17" s="47">
        <v>30</v>
      </c>
      <c r="J17" s="47">
        <f t="shared" ref="J17:J25" si="9">SUM(K17:M17)</f>
        <v>8</v>
      </c>
      <c r="K17" s="48">
        <v>4</v>
      </c>
      <c r="L17" s="67"/>
      <c r="M17" s="68">
        <v>4</v>
      </c>
      <c r="N17" s="16">
        <f t="shared" ref="N17:N25" si="10">H17-J17</f>
        <v>82</v>
      </c>
      <c r="O17" s="69">
        <v>8</v>
      </c>
      <c r="P17" s="3"/>
      <c r="Q17" s="4"/>
      <c r="R17" s="127">
        <f t="shared" ref="R17:R25" si="11">J17/H17</f>
        <v>8.8888888888888892E-2</v>
      </c>
      <c r="S17" s="128" t="str">
        <f t="shared" ref="S17:S30" si="12">IF(R17&gt;50%,R17,"")</f>
        <v/>
      </c>
      <c r="T17" s="311">
        <f t="shared" si="4"/>
        <v>0.26666666666666666</v>
      </c>
      <c r="U17" s="315">
        <f t="shared" si="5"/>
        <v>7.5</v>
      </c>
      <c r="V17" s="324"/>
      <c r="W17" s="317">
        <v>3</v>
      </c>
      <c r="X17" s="17"/>
      <c r="Y17" s="17"/>
    </row>
    <row r="18" spans="1:25" s="51" customFormat="1" ht="14.25" customHeight="1" x14ac:dyDescent="0.25">
      <c r="A18" s="70" t="s">
        <v>36</v>
      </c>
      <c r="B18" s="143" t="s">
        <v>161</v>
      </c>
      <c r="C18" s="1">
        <v>1</v>
      </c>
      <c r="D18" s="2"/>
      <c r="E18" s="3"/>
      <c r="F18" s="66"/>
      <c r="G18" s="250">
        <v>4</v>
      </c>
      <c r="H18" s="13">
        <f>G18*30</f>
        <v>120</v>
      </c>
      <c r="I18" s="47">
        <v>46</v>
      </c>
      <c r="J18" s="47">
        <f t="shared" si="9"/>
        <v>12</v>
      </c>
      <c r="K18" s="48">
        <v>8</v>
      </c>
      <c r="L18" s="67"/>
      <c r="M18" s="68">
        <v>4</v>
      </c>
      <c r="N18" s="16">
        <f>H18-J18</f>
        <v>108</v>
      </c>
      <c r="O18" s="69">
        <v>12</v>
      </c>
      <c r="P18" s="3"/>
      <c r="Q18" s="4"/>
      <c r="R18" s="127">
        <f t="shared" si="11"/>
        <v>0.1</v>
      </c>
      <c r="S18" s="128" t="str">
        <f t="shared" si="12"/>
        <v/>
      </c>
      <c r="T18" s="311">
        <f t="shared" si="4"/>
        <v>0.2608695652173913</v>
      </c>
      <c r="U18" s="315">
        <f t="shared" si="5"/>
        <v>11.5</v>
      </c>
      <c r="V18" s="324"/>
      <c r="W18" s="317">
        <v>4</v>
      </c>
      <c r="X18" s="17"/>
      <c r="Y18" s="17"/>
    </row>
    <row r="19" spans="1:25" s="51" customFormat="1" ht="15.6" x14ac:dyDescent="0.25">
      <c r="A19" s="70" t="s">
        <v>37</v>
      </c>
      <c r="B19" s="65" t="s">
        <v>38</v>
      </c>
      <c r="C19" s="1">
        <v>1</v>
      </c>
      <c r="D19" s="2"/>
      <c r="E19" s="3"/>
      <c r="F19" s="66"/>
      <c r="G19" s="250">
        <v>4</v>
      </c>
      <c r="H19" s="13">
        <f>G19*30</f>
        <v>120</v>
      </c>
      <c r="I19" s="47">
        <v>46</v>
      </c>
      <c r="J19" s="47">
        <f t="shared" si="9"/>
        <v>12</v>
      </c>
      <c r="K19" s="48">
        <v>8</v>
      </c>
      <c r="L19" s="67"/>
      <c r="M19" s="68">
        <v>4</v>
      </c>
      <c r="N19" s="16">
        <f>H19-J19</f>
        <v>108</v>
      </c>
      <c r="O19" s="69">
        <v>12</v>
      </c>
      <c r="P19" s="3"/>
      <c r="Q19" s="4"/>
      <c r="R19" s="127">
        <f t="shared" si="11"/>
        <v>0.1</v>
      </c>
      <c r="S19" s="128" t="str">
        <f t="shared" si="12"/>
        <v/>
      </c>
      <c r="T19" s="311">
        <f t="shared" si="4"/>
        <v>0.2608695652173913</v>
      </c>
      <c r="U19" s="315">
        <f t="shared" si="5"/>
        <v>11.5</v>
      </c>
      <c r="V19" s="324"/>
      <c r="W19" s="317">
        <v>4</v>
      </c>
      <c r="X19" s="17"/>
      <c r="Y19" s="17"/>
    </row>
    <row r="20" spans="1:25" s="51" customFormat="1" ht="16.8" customHeight="1" x14ac:dyDescent="0.25">
      <c r="A20" s="231" t="s">
        <v>39</v>
      </c>
      <c r="B20" s="65" t="s">
        <v>40</v>
      </c>
      <c r="C20" s="1">
        <v>1</v>
      </c>
      <c r="D20" s="2"/>
      <c r="E20" s="3"/>
      <c r="F20" s="66"/>
      <c r="G20" s="250">
        <v>4</v>
      </c>
      <c r="H20" s="13">
        <f>G20*30</f>
        <v>120</v>
      </c>
      <c r="I20" s="52">
        <v>46</v>
      </c>
      <c r="J20" s="52">
        <f t="shared" si="9"/>
        <v>12</v>
      </c>
      <c r="K20" s="48">
        <v>8</v>
      </c>
      <c r="L20" s="67"/>
      <c r="M20" s="68">
        <v>4</v>
      </c>
      <c r="N20" s="16">
        <f>H20-J20</f>
        <v>108</v>
      </c>
      <c r="O20" s="69">
        <v>12</v>
      </c>
      <c r="P20" s="3"/>
      <c r="Q20" s="4"/>
      <c r="R20" s="127">
        <f t="shared" si="11"/>
        <v>0.1</v>
      </c>
      <c r="S20" s="128" t="str">
        <f t="shared" si="12"/>
        <v/>
      </c>
      <c r="T20" s="311">
        <f t="shared" si="4"/>
        <v>0.2608695652173913</v>
      </c>
      <c r="U20" s="315">
        <f t="shared" si="5"/>
        <v>11.5</v>
      </c>
      <c r="V20" s="324"/>
      <c r="W20" s="317">
        <v>4</v>
      </c>
      <c r="X20" s="17"/>
      <c r="Y20" s="17"/>
    </row>
    <row r="21" spans="1:25" s="51" customFormat="1" ht="30" customHeight="1" x14ac:dyDescent="0.25">
      <c r="A21" s="235" t="s">
        <v>41</v>
      </c>
      <c r="B21" s="236" t="s">
        <v>146</v>
      </c>
      <c r="C21" s="2">
        <v>2</v>
      </c>
      <c r="D21" s="2">
        <v>1</v>
      </c>
      <c r="E21" s="11"/>
      <c r="F21" s="244">
        <v>2</v>
      </c>
      <c r="G21" s="251">
        <v>6</v>
      </c>
      <c r="H21" s="13">
        <f>G21*30</f>
        <v>180</v>
      </c>
      <c r="I21" s="52">
        <v>60</v>
      </c>
      <c r="J21" s="52">
        <f>SUM(K21:M21)</f>
        <v>16</v>
      </c>
      <c r="K21" s="48">
        <v>8</v>
      </c>
      <c r="L21" s="49"/>
      <c r="M21" s="50">
        <v>8</v>
      </c>
      <c r="N21" s="16">
        <f>H21-J21</f>
        <v>164</v>
      </c>
      <c r="O21" s="13">
        <v>8</v>
      </c>
      <c r="P21" s="11">
        <v>8</v>
      </c>
      <c r="Q21" s="15"/>
      <c r="R21" s="127">
        <f>J21/H21</f>
        <v>8.8888888888888892E-2</v>
      </c>
      <c r="S21" s="128" t="str">
        <f>IF(R21&gt;50%,R21,"")</f>
        <v/>
      </c>
      <c r="T21" s="311">
        <f t="shared" si="4"/>
        <v>0.26666666666666666</v>
      </c>
      <c r="U21" s="315">
        <f t="shared" si="5"/>
        <v>15</v>
      </c>
      <c r="V21" s="324"/>
      <c r="W21" s="317">
        <v>4</v>
      </c>
      <c r="X21" s="18">
        <v>2</v>
      </c>
      <c r="Y21" s="17"/>
    </row>
    <row r="22" spans="1:25" s="51" customFormat="1" ht="14.25" customHeight="1" x14ac:dyDescent="0.25">
      <c r="A22" s="70" t="s">
        <v>43</v>
      </c>
      <c r="B22" s="65" t="s">
        <v>42</v>
      </c>
      <c r="C22" s="1">
        <v>2</v>
      </c>
      <c r="D22" s="2"/>
      <c r="E22" s="3"/>
      <c r="F22" s="66"/>
      <c r="G22" s="250">
        <v>4</v>
      </c>
      <c r="H22" s="13">
        <f t="shared" si="8"/>
        <v>120</v>
      </c>
      <c r="I22" s="47">
        <v>46</v>
      </c>
      <c r="J22" s="47">
        <f t="shared" si="9"/>
        <v>12</v>
      </c>
      <c r="K22" s="48">
        <v>8</v>
      </c>
      <c r="L22" s="67"/>
      <c r="M22" s="68">
        <v>4</v>
      </c>
      <c r="N22" s="16">
        <f t="shared" si="10"/>
        <v>108</v>
      </c>
      <c r="O22" s="69"/>
      <c r="P22" s="3">
        <v>12</v>
      </c>
      <c r="Q22" s="4"/>
      <c r="R22" s="127">
        <f t="shared" si="11"/>
        <v>0.1</v>
      </c>
      <c r="S22" s="128" t="str">
        <f t="shared" si="12"/>
        <v/>
      </c>
      <c r="T22" s="311">
        <f t="shared" si="4"/>
        <v>0.2608695652173913</v>
      </c>
      <c r="U22" s="315">
        <f t="shared" si="5"/>
        <v>11.5</v>
      </c>
      <c r="V22" s="324"/>
      <c r="W22" s="317"/>
      <c r="X22" s="17">
        <v>4</v>
      </c>
      <c r="Y22" s="17"/>
    </row>
    <row r="23" spans="1:25" s="51" customFormat="1" ht="25.2" customHeight="1" x14ac:dyDescent="0.25">
      <c r="A23" s="70" t="s">
        <v>132</v>
      </c>
      <c r="B23" s="65" t="s">
        <v>144</v>
      </c>
      <c r="C23" s="1"/>
      <c r="D23" s="2">
        <v>2</v>
      </c>
      <c r="E23" s="3"/>
      <c r="F23" s="66"/>
      <c r="G23" s="250">
        <v>3</v>
      </c>
      <c r="H23" s="13">
        <f>G23*30</f>
        <v>90</v>
      </c>
      <c r="I23" s="52">
        <v>30</v>
      </c>
      <c r="J23" s="52">
        <f>SUM(K23:M23)</f>
        <v>8</v>
      </c>
      <c r="K23" s="48">
        <v>4</v>
      </c>
      <c r="L23" s="67"/>
      <c r="M23" s="68">
        <v>4</v>
      </c>
      <c r="N23" s="16">
        <f>H23-J23</f>
        <v>82</v>
      </c>
      <c r="O23" s="69"/>
      <c r="P23" s="3">
        <v>8</v>
      </c>
      <c r="Q23" s="4"/>
      <c r="R23" s="127">
        <f>J23/H23</f>
        <v>8.8888888888888892E-2</v>
      </c>
      <c r="S23" s="128" t="str">
        <f>IF(R23&gt;50%,R23,"")</f>
        <v/>
      </c>
      <c r="T23" s="311">
        <f t="shared" si="4"/>
        <v>0.26666666666666666</v>
      </c>
      <c r="U23" s="315">
        <f t="shared" si="5"/>
        <v>7.5</v>
      </c>
      <c r="V23" s="324"/>
      <c r="W23" s="317"/>
      <c r="X23" s="17">
        <v>3</v>
      </c>
      <c r="Y23" s="17"/>
    </row>
    <row r="24" spans="1:25" s="51" customFormat="1" ht="25.2" customHeight="1" x14ac:dyDescent="0.25">
      <c r="A24" s="70" t="s">
        <v>132</v>
      </c>
      <c r="B24" s="143" t="s">
        <v>160</v>
      </c>
      <c r="C24" s="1"/>
      <c r="D24" s="2">
        <v>3</v>
      </c>
      <c r="E24" s="3"/>
      <c r="F24" s="66"/>
      <c r="G24" s="250">
        <v>3</v>
      </c>
      <c r="H24" s="13">
        <f>G24*30</f>
        <v>90</v>
      </c>
      <c r="I24" s="52">
        <v>30</v>
      </c>
      <c r="J24" s="52">
        <f>SUM(K24:M24)</f>
        <v>8</v>
      </c>
      <c r="K24" s="48">
        <v>4</v>
      </c>
      <c r="L24" s="67"/>
      <c r="M24" s="68">
        <v>4</v>
      </c>
      <c r="N24" s="16">
        <f>H24-J24</f>
        <v>82</v>
      </c>
      <c r="O24" s="69"/>
      <c r="P24" s="3"/>
      <c r="Q24" s="4">
        <v>8</v>
      </c>
      <c r="R24" s="127">
        <f>J24/H24</f>
        <v>8.8888888888888892E-2</v>
      </c>
      <c r="S24" s="128" t="str">
        <f>IF(R24&gt;50%,R24,"")</f>
        <v/>
      </c>
      <c r="T24" s="311">
        <f t="shared" si="4"/>
        <v>0.26666666666666666</v>
      </c>
      <c r="U24" s="315">
        <f t="shared" si="5"/>
        <v>7.5</v>
      </c>
      <c r="V24" s="324"/>
      <c r="W24" s="317"/>
      <c r="X24" s="17"/>
      <c r="Y24" s="17">
        <v>3</v>
      </c>
    </row>
    <row r="25" spans="1:25" s="51" customFormat="1" ht="15" customHeight="1" thickBot="1" x14ac:dyDescent="0.3">
      <c r="A25" s="70" t="s">
        <v>134</v>
      </c>
      <c r="B25" s="134" t="s">
        <v>159</v>
      </c>
      <c r="C25" s="71"/>
      <c r="D25" s="71">
        <v>3</v>
      </c>
      <c r="E25" s="71"/>
      <c r="F25" s="72"/>
      <c r="G25" s="252">
        <v>3</v>
      </c>
      <c r="H25" s="73">
        <f t="shared" si="8"/>
        <v>90</v>
      </c>
      <c r="I25" s="74">
        <v>30</v>
      </c>
      <c r="J25" s="74">
        <f t="shared" si="9"/>
        <v>8</v>
      </c>
      <c r="K25" s="48">
        <v>4</v>
      </c>
      <c r="L25" s="67"/>
      <c r="M25" s="68">
        <v>4</v>
      </c>
      <c r="N25" s="75">
        <f t="shared" si="10"/>
        <v>82</v>
      </c>
      <c r="O25" s="76"/>
      <c r="P25" s="237"/>
      <c r="Q25" s="4">
        <v>8</v>
      </c>
      <c r="R25" s="127">
        <f t="shared" si="11"/>
        <v>8.8888888888888892E-2</v>
      </c>
      <c r="S25" s="128" t="str">
        <f t="shared" si="12"/>
        <v/>
      </c>
      <c r="T25" s="311">
        <f t="shared" si="4"/>
        <v>0.26666666666666666</v>
      </c>
      <c r="U25" s="315">
        <f t="shared" si="5"/>
        <v>7.5</v>
      </c>
      <c r="V25" s="324"/>
      <c r="W25" s="317"/>
      <c r="X25" s="126"/>
      <c r="Y25" s="17">
        <v>3</v>
      </c>
    </row>
    <row r="26" spans="1:25" s="51" customFormat="1" ht="42" thickBot="1" x14ac:dyDescent="0.35">
      <c r="A26" s="258" t="s">
        <v>162</v>
      </c>
      <c r="B26" s="259" t="s">
        <v>163</v>
      </c>
      <c r="C26" s="260"/>
      <c r="D26" s="261"/>
      <c r="E26" s="261"/>
      <c r="F26" s="262">
        <v>2</v>
      </c>
      <c r="G26" s="263">
        <v>1</v>
      </c>
      <c r="H26" s="264">
        <f>G26*30</f>
        <v>30</v>
      </c>
      <c r="I26" s="265"/>
      <c r="J26" s="265"/>
      <c r="K26" s="265"/>
      <c r="L26" s="265"/>
      <c r="M26" s="266"/>
      <c r="N26" s="267">
        <f>H26-J26</f>
        <v>30</v>
      </c>
      <c r="O26" s="268"/>
      <c r="P26" s="265"/>
      <c r="Q26" s="269"/>
      <c r="R26" s="60"/>
      <c r="S26" s="60" t="str">
        <f t="shared" si="12"/>
        <v/>
      </c>
      <c r="T26" s="311"/>
      <c r="U26" s="315"/>
      <c r="V26" s="324"/>
      <c r="W26" s="319"/>
      <c r="X26" s="61">
        <v>1</v>
      </c>
      <c r="Y26" s="61"/>
    </row>
    <row r="27" spans="1:25" s="51" customFormat="1" ht="15.6" x14ac:dyDescent="0.3">
      <c r="A27" s="253" t="s">
        <v>44</v>
      </c>
      <c r="B27" s="254" t="s">
        <v>45</v>
      </c>
      <c r="C27" s="255"/>
      <c r="D27" s="256">
        <v>2</v>
      </c>
      <c r="E27" s="256"/>
      <c r="F27" s="257"/>
      <c r="G27" s="270">
        <v>6</v>
      </c>
      <c r="H27" s="77">
        <f>G27*30</f>
        <v>180</v>
      </c>
      <c r="I27" s="47"/>
      <c r="J27" s="47"/>
      <c r="K27" s="47"/>
      <c r="L27" s="47"/>
      <c r="M27" s="78"/>
      <c r="N27" s="14">
        <f>H27-J27</f>
        <v>180</v>
      </c>
      <c r="O27" s="79"/>
      <c r="P27" s="47"/>
      <c r="Q27" s="5"/>
      <c r="R27" s="60"/>
      <c r="S27" s="60" t="str">
        <f t="shared" si="12"/>
        <v/>
      </c>
      <c r="T27" s="311"/>
      <c r="U27" s="315"/>
      <c r="V27" s="324"/>
      <c r="W27" s="320">
        <v>3</v>
      </c>
      <c r="X27" s="273">
        <v>3</v>
      </c>
      <c r="Y27" s="273"/>
    </row>
    <row r="28" spans="1:25" s="51" customFormat="1" ht="15.6" x14ac:dyDescent="0.3">
      <c r="A28" s="80" t="s">
        <v>46</v>
      </c>
      <c r="B28" s="31" t="s">
        <v>47</v>
      </c>
      <c r="C28" s="81"/>
      <c r="D28" s="82">
        <v>3</v>
      </c>
      <c r="E28" s="82"/>
      <c r="F28" s="83"/>
      <c r="G28" s="271">
        <v>3</v>
      </c>
      <c r="H28" s="13">
        <f>G28*30</f>
        <v>90</v>
      </c>
      <c r="I28" s="52"/>
      <c r="J28" s="52"/>
      <c r="K28" s="52"/>
      <c r="L28" s="52"/>
      <c r="M28" s="84"/>
      <c r="N28" s="16">
        <f>H28-J28</f>
        <v>90</v>
      </c>
      <c r="O28" s="85"/>
      <c r="P28" s="52"/>
      <c r="Q28" s="6"/>
      <c r="R28" s="60"/>
      <c r="S28" s="60" t="str">
        <f t="shared" si="12"/>
        <v/>
      </c>
      <c r="T28" s="311"/>
      <c r="U28" s="315"/>
      <c r="V28" s="324"/>
      <c r="W28" s="320"/>
      <c r="X28" s="273"/>
      <c r="Y28" s="273">
        <v>3</v>
      </c>
    </row>
    <row r="29" spans="1:25" s="51" customFormat="1" ht="15.6" x14ac:dyDescent="0.3">
      <c r="A29" s="80"/>
      <c r="B29" s="86" t="s">
        <v>48</v>
      </c>
      <c r="C29" s="82">
        <v>3</v>
      </c>
      <c r="D29" s="82"/>
      <c r="E29" s="82"/>
      <c r="F29" s="83"/>
      <c r="G29" s="271">
        <v>2</v>
      </c>
      <c r="H29" s="13">
        <f>G29*30</f>
        <v>60</v>
      </c>
      <c r="I29" s="52"/>
      <c r="J29" s="52"/>
      <c r="K29" s="52"/>
      <c r="L29" s="52"/>
      <c r="M29" s="84"/>
      <c r="N29" s="16">
        <f>H29-J29</f>
        <v>60</v>
      </c>
      <c r="O29" s="85"/>
      <c r="P29" s="52"/>
      <c r="Q29" s="6"/>
      <c r="R29" s="60"/>
      <c r="S29" s="60"/>
      <c r="T29" s="311"/>
      <c r="U29" s="315"/>
      <c r="V29" s="324"/>
      <c r="W29" s="320"/>
      <c r="X29" s="273"/>
      <c r="Y29" s="273">
        <v>2</v>
      </c>
    </row>
    <row r="30" spans="1:25" s="51" customFormat="1" ht="16.2" thickBot="1" x14ac:dyDescent="0.35">
      <c r="A30" s="87"/>
      <c r="B30" s="88" t="s">
        <v>49</v>
      </c>
      <c r="C30" s="89"/>
      <c r="D30" s="89"/>
      <c r="E30" s="89">
        <v>3</v>
      </c>
      <c r="F30" s="90"/>
      <c r="G30" s="272">
        <v>9</v>
      </c>
      <c r="H30" s="73">
        <f>G30*30</f>
        <v>270</v>
      </c>
      <c r="I30" s="74"/>
      <c r="J30" s="74"/>
      <c r="K30" s="74"/>
      <c r="L30" s="74"/>
      <c r="M30" s="91"/>
      <c r="N30" s="75">
        <f>H30-J30</f>
        <v>270</v>
      </c>
      <c r="O30" s="92"/>
      <c r="P30" s="93"/>
      <c r="Q30" s="34"/>
      <c r="R30" s="60"/>
      <c r="S30" s="60" t="str">
        <f t="shared" si="12"/>
        <v/>
      </c>
      <c r="T30" s="311"/>
      <c r="U30" s="315"/>
      <c r="V30" s="324"/>
      <c r="W30" s="320"/>
      <c r="X30" s="273"/>
      <c r="Y30" s="273">
        <v>9</v>
      </c>
    </row>
    <row r="31" spans="1:25" s="51" customFormat="1" ht="20.399999999999999" customHeight="1" thickBot="1" x14ac:dyDescent="0.35">
      <c r="A31" s="95"/>
      <c r="B31" s="96" t="s">
        <v>50</v>
      </c>
      <c r="C31" s="97">
        <f>COUNTA(C17:C30)</f>
        <v>6</v>
      </c>
      <c r="D31" s="97">
        <f>COUNTA(D17:D30)</f>
        <v>7</v>
      </c>
      <c r="E31" s="97">
        <f>COUNTA(E17:E30)</f>
        <v>1</v>
      </c>
      <c r="F31" s="97">
        <f>COUNTA(F17:F30)</f>
        <v>2</v>
      </c>
      <c r="G31" s="98">
        <f t="shared" ref="G31:Q31" si="13">SUM(G17:G30)</f>
        <v>55</v>
      </c>
      <c r="H31" s="99">
        <f t="shared" si="13"/>
        <v>1650</v>
      </c>
      <c r="I31" s="100">
        <f t="shared" ref="I31" si="14">SUM(I17:I30)</f>
        <v>364</v>
      </c>
      <c r="J31" s="100">
        <f t="shared" si="13"/>
        <v>96</v>
      </c>
      <c r="K31" s="100">
        <f t="shared" si="13"/>
        <v>56</v>
      </c>
      <c r="L31" s="100">
        <f t="shared" si="13"/>
        <v>0</v>
      </c>
      <c r="M31" s="101">
        <f t="shared" si="13"/>
        <v>40</v>
      </c>
      <c r="N31" s="98">
        <f t="shared" si="13"/>
        <v>1554</v>
      </c>
      <c r="O31" s="99">
        <f t="shared" si="13"/>
        <v>52</v>
      </c>
      <c r="P31" s="100">
        <f t="shared" si="13"/>
        <v>28</v>
      </c>
      <c r="Q31" s="102">
        <f t="shared" si="13"/>
        <v>16</v>
      </c>
      <c r="T31" s="311"/>
      <c r="U31" s="315"/>
      <c r="V31" s="324"/>
      <c r="W31" s="319"/>
      <c r="X31" s="61"/>
      <c r="Y31" s="61"/>
    </row>
    <row r="32" spans="1:25" s="51" customFormat="1" ht="20.399999999999999" customHeight="1" thickBot="1" x14ac:dyDescent="0.35">
      <c r="A32" s="452" t="s">
        <v>158</v>
      </c>
      <c r="B32" s="453"/>
      <c r="C32" s="453"/>
      <c r="D32" s="453"/>
      <c r="E32" s="453"/>
      <c r="F32" s="453"/>
      <c r="G32" s="453"/>
      <c r="H32" s="453"/>
      <c r="I32" s="453"/>
      <c r="J32" s="453"/>
      <c r="K32" s="453"/>
      <c r="L32" s="453"/>
      <c r="M32" s="453"/>
      <c r="N32" s="453"/>
      <c r="O32" s="453"/>
      <c r="P32" s="453"/>
      <c r="Q32" s="454"/>
      <c r="T32" s="311"/>
      <c r="U32" s="315"/>
      <c r="V32" s="324"/>
      <c r="W32" s="319"/>
      <c r="X32" s="61"/>
      <c r="Y32" s="61"/>
    </row>
    <row r="33" spans="1:26" s="51" customFormat="1" ht="13.8" customHeight="1" x14ac:dyDescent="0.25">
      <c r="A33" s="274" t="s">
        <v>165</v>
      </c>
      <c r="B33" s="394" t="s">
        <v>164</v>
      </c>
      <c r="C33" s="130"/>
      <c r="D33" s="20">
        <v>2</v>
      </c>
      <c r="E33" s="20"/>
      <c r="F33" s="21"/>
      <c r="G33" s="103">
        <v>5</v>
      </c>
      <c r="H33" s="22">
        <f>G33*30</f>
        <v>150</v>
      </c>
      <c r="I33" s="243">
        <v>52</v>
      </c>
      <c r="J33" s="243">
        <v>14</v>
      </c>
      <c r="K33" s="48"/>
      <c r="L33" s="20"/>
      <c r="M33" s="104"/>
      <c r="N33" s="105">
        <f>H33-J33</f>
        <v>136</v>
      </c>
      <c r="O33" s="19"/>
      <c r="P33" s="24">
        <v>14</v>
      </c>
      <c r="Q33" s="104"/>
      <c r="R33" s="127">
        <f t="shared" ref="R33:R37" si="15">J33/H33</f>
        <v>9.3333333333333338E-2</v>
      </c>
      <c r="S33" s="128" t="str">
        <f t="shared" ref="S33:S37" si="16">IF(R33&gt;50%,R33,"")</f>
        <v/>
      </c>
      <c r="T33" s="311">
        <f t="shared" si="4"/>
        <v>0.26923076923076922</v>
      </c>
      <c r="U33" s="315">
        <f t="shared" si="5"/>
        <v>13</v>
      </c>
      <c r="V33" s="324"/>
      <c r="W33" s="318"/>
      <c r="X33" s="17">
        <v>5</v>
      </c>
      <c r="Y33" s="17"/>
    </row>
    <row r="34" spans="1:26" s="7" customFormat="1" ht="12.75" customHeight="1" x14ac:dyDescent="0.25">
      <c r="A34" s="274" t="s">
        <v>166</v>
      </c>
      <c r="B34" s="395"/>
      <c r="C34" s="131"/>
      <c r="D34" s="24">
        <v>2</v>
      </c>
      <c r="E34" s="24"/>
      <c r="F34" s="25"/>
      <c r="G34" s="103">
        <v>5</v>
      </c>
      <c r="H34" s="22">
        <f>G34*30</f>
        <v>150</v>
      </c>
      <c r="I34" s="243">
        <v>52</v>
      </c>
      <c r="J34" s="243">
        <v>14</v>
      </c>
      <c r="K34" s="48"/>
      <c r="L34" s="24"/>
      <c r="M34" s="106"/>
      <c r="N34" s="107">
        <f>H34-J34</f>
        <v>136</v>
      </c>
      <c r="O34" s="23"/>
      <c r="P34" s="24">
        <v>14</v>
      </c>
      <c r="Q34" s="106"/>
      <c r="R34" s="127">
        <f t="shared" si="15"/>
        <v>9.3333333333333338E-2</v>
      </c>
      <c r="S34" s="128" t="str">
        <f t="shared" si="16"/>
        <v/>
      </c>
      <c r="T34" s="311">
        <f t="shared" si="4"/>
        <v>0.26923076923076922</v>
      </c>
      <c r="U34" s="315">
        <f t="shared" si="5"/>
        <v>13</v>
      </c>
      <c r="V34" s="324"/>
      <c r="W34" s="318"/>
      <c r="X34" s="17">
        <v>5</v>
      </c>
      <c r="Y34" s="17"/>
    </row>
    <row r="35" spans="1:26" s="7" customFormat="1" ht="12.75" customHeight="1" x14ac:dyDescent="0.25">
      <c r="A35" s="274" t="s">
        <v>167</v>
      </c>
      <c r="B35" s="395"/>
      <c r="C35" s="131"/>
      <c r="D35" s="24">
        <v>2</v>
      </c>
      <c r="E35" s="24"/>
      <c r="F35" s="25"/>
      <c r="G35" s="103">
        <v>5</v>
      </c>
      <c r="H35" s="22">
        <f>G35*30</f>
        <v>150</v>
      </c>
      <c r="I35" s="243">
        <v>52</v>
      </c>
      <c r="J35" s="243">
        <v>14</v>
      </c>
      <c r="K35" s="48"/>
      <c r="L35" s="24"/>
      <c r="M35" s="106"/>
      <c r="N35" s="107">
        <f>H35-J35</f>
        <v>136</v>
      </c>
      <c r="O35" s="23"/>
      <c r="P35" s="24">
        <v>14</v>
      </c>
      <c r="Q35" s="106"/>
      <c r="R35" s="127">
        <f t="shared" si="15"/>
        <v>9.3333333333333338E-2</v>
      </c>
      <c r="S35" s="128" t="str">
        <f t="shared" si="16"/>
        <v/>
      </c>
      <c r="T35" s="311">
        <f t="shared" si="4"/>
        <v>0.26923076923076922</v>
      </c>
      <c r="U35" s="315">
        <f t="shared" si="5"/>
        <v>13</v>
      </c>
      <c r="V35" s="324"/>
      <c r="W35" s="318"/>
      <c r="X35" s="17">
        <v>5</v>
      </c>
      <c r="Y35" s="17"/>
    </row>
    <row r="36" spans="1:26" s="51" customFormat="1" ht="12.75" customHeight="1" x14ac:dyDescent="0.25">
      <c r="A36" s="274" t="s">
        <v>168</v>
      </c>
      <c r="B36" s="395"/>
      <c r="C36" s="130"/>
      <c r="D36" s="20">
        <v>3</v>
      </c>
      <c r="E36" s="20"/>
      <c r="F36" s="21"/>
      <c r="G36" s="108">
        <v>5</v>
      </c>
      <c r="H36" s="26">
        <f>G36*30</f>
        <v>150</v>
      </c>
      <c r="I36" s="243">
        <v>52</v>
      </c>
      <c r="J36" s="243">
        <v>14</v>
      </c>
      <c r="K36" s="238"/>
      <c r="L36" s="20"/>
      <c r="M36" s="104"/>
      <c r="N36" s="109">
        <f>H36-J36</f>
        <v>136</v>
      </c>
      <c r="O36" s="19"/>
      <c r="P36" s="20"/>
      <c r="Q36" s="106">
        <v>14</v>
      </c>
      <c r="R36" s="127">
        <f t="shared" si="15"/>
        <v>9.3333333333333338E-2</v>
      </c>
      <c r="S36" s="128" t="str">
        <f t="shared" si="16"/>
        <v/>
      </c>
      <c r="T36" s="311">
        <f t="shared" si="4"/>
        <v>0.26923076923076922</v>
      </c>
      <c r="U36" s="315">
        <f t="shared" si="5"/>
        <v>13</v>
      </c>
      <c r="V36" s="324"/>
      <c r="W36" s="321"/>
      <c r="X36" s="110"/>
      <c r="Y36" s="110">
        <v>5</v>
      </c>
    </row>
    <row r="37" spans="1:26" s="51" customFormat="1" ht="13.5" customHeight="1" thickBot="1" x14ac:dyDescent="0.3">
      <c r="A37" s="274" t="s">
        <v>169</v>
      </c>
      <c r="B37" s="396"/>
      <c r="C37" s="132"/>
      <c r="D37" s="28">
        <v>3</v>
      </c>
      <c r="E37" s="28"/>
      <c r="F37" s="29"/>
      <c r="G37" s="111">
        <v>5</v>
      </c>
      <c r="H37" s="30">
        <f t="shared" ref="H37" si="17">G37*30</f>
        <v>150</v>
      </c>
      <c r="I37" s="243">
        <v>52</v>
      </c>
      <c r="J37" s="243">
        <v>14</v>
      </c>
      <c r="K37" s="239"/>
      <c r="L37" s="28"/>
      <c r="M37" s="112"/>
      <c r="N37" s="113">
        <f t="shared" ref="N37" si="18">H37-J37</f>
        <v>136</v>
      </c>
      <c r="O37" s="27"/>
      <c r="P37" s="28"/>
      <c r="Q37" s="106">
        <v>14</v>
      </c>
      <c r="R37" s="127">
        <f t="shared" si="15"/>
        <v>9.3333333333333338E-2</v>
      </c>
      <c r="S37" s="128" t="str">
        <f t="shared" si="16"/>
        <v/>
      </c>
      <c r="T37" s="311">
        <f t="shared" si="4"/>
        <v>0.26923076923076922</v>
      </c>
      <c r="U37" s="315">
        <f t="shared" si="5"/>
        <v>13</v>
      </c>
      <c r="V37" s="324"/>
      <c r="W37" s="318"/>
      <c r="X37" s="17"/>
      <c r="Y37" s="17">
        <v>5</v>
      </c>
    </row>
    <row r="38" spans="1:26" s="51" customFormat="1" ht="16.2" thickBot="1" x14ac:dyDescent="0.35">
      <c r="A38" s="114"/>
      <c r="B38" s="294" t="s">
        <v>170</v>
      </c>
      <c r="C38" s="294"/>
      <c r="D38" s="294">
        <v>5</v>
      </c>
      <c r="E38" s="294"/>
      <c r="F38" s="62"/>
      <c r="G38" s="63">
        <f>SUM(G33:G37)</f>
        <v>25</v>
      </c>
      <c r="H38" s="63">
        <f t="shared" ref="H38:Q38" si="19">SUM(H33:H37)</f>
        <v>750</v>
      </c>
      <c r="I38" s="63">
        <f t="shared" ref="I38" si="20">SUM(I33:I37)</f>
        <v>260</v>
      </c>
      <c r="J38" s="63">
        <f t="shared" si="19"/>
        <v>70</v>
      </c>
      <c r="K38" s="63">
        <f t="shared" si="19"/>
        <v>0</v>
      </c>
      <c r="L38" s="63">
        <f t="shared" si="19"/>
        <v>0</v>
      </c>
      <c r="M38" s="63">
        <f t="shared" si="19"/>
        <v>0</v>
      </c>
      <c r="N38" s="63">
        <f t="shared" si="19"/>
        <v>680</v>
      </c>
      <c r="O38" s="63">
        <f t="shared" si="19"/>
        <v>0</v>
      </c>
      <c r="P38" s="63">
        <f t="shared" si="19"/>
        <v>42</v>
      </c>
      <c r="Q38" s="63">
        <f t="shared" si="19"/>
        <v>28</v>
      </c>
      <c r="V38" s="7"/>
      <c r="W38" s="319"/>
      <c r="X38" s="61"/>
      <c r="Y38" s="61"/>
    </row>
    <row r="39" spans="1:26" s="44" customFormat="1" ht="31.5" customHeight="1" thickBot="1" x14ac:dyDescent="0.35">
      <c r="A39" s="455" t="s">
        <v>51</v>
      </c>
      <c r="B39" s="456"/>
      <c r="C39" s="56"/>
      <c r="D39" s="56"/>
      <c r="E39" s="56"/>
      <c r="F39" s="56"/>
      <c r="G39" s="57"/>
      <c r="H39" s="115">
        <f>G38/G41</f>
        <v>0.27777777777777779</v>
      </c>
      <c r="I39" s="56"/>
      <c r="J39" s="56"/>
      <c r="K39" s="56"/>
      <c r="L39" s="56"/>
      <c r="M39" s="58"/>
      <c r="N39" s="57"/>
      <c r="O39" s="56"/>
      <c r="P39" s="56"/>
      <c r="Q39" s="59"/>
      <c r="V39" s="122"/>
      <c r="W39" s="316"/>
      <c r="X39" s="45"/>
      <c r="Y39" s="45"/>
    </row>
    <row r="40" spans="1:26" s="51" customFormat="1" ht="22.5" customHeight="1" thickBot="1" x14ac:dyDescent="0.35">
      <c r="B40" s="7"/>
      <c r="C40" s="457" t="s">
        <v>52</v>
      </c>
      <c r="D40" s="458"/>
      <c r="E40" s="458"/>
      <c r="F40" s="458"/>
      <c r="G40" s="458"/>
      <c r="H40" s="458"/>
      <c r="I40" s="458"/>
      <c r="J40" s="458"/>
      <c r="K40" s="458"/>
      <c r="L40" s="458"/>
      <c r="M40" s="458"/>
      <c r="N40" s="458"/>
      <c r="O40" s="458"/>
      <c r="P40" s="458"/>
      <c r="Q40" s="458"/>
      <c r="V40" s="7"/>
      <c r="W40" s="319"/>
      <c r="X40" s="61"/>
      <c r="Y40" s="61"/>
    </row>
    <row r="41" spans="1:26" s="51" customFormat="1" ht="20.25" customHeight="1" thickBot="1" x14ac:dyDescent="0.35">
      <c r="A41" s="116"/>
      <c r="B41" s="8"/>
      <c r="C41" s="63">
        <f t="shared" ref="C41:F41" si="21">SUM(C14,C31,C38)</f>
        <v>8</v>
      </c>
      <c r="D41" s="63">
        <f t="shared" si="21"/>
        <v>14</v>
      </c>
      <c r="E41" s="63">
        <f t="shared" si="21"/>
        <v>1</v>
      </c>
      <c r="F41" s="63">
        <f t="shared" si="21"/>
        <v>2</v>
      </c>
      <c r="G41" s="63">
        <f>SUM(G14,G31,G38)</f>
        <v>90</v>
      </c>
      <c r="H41" s="63">
        <f t="shared" ref="H41:Q41" si="22">SUM(H14,H31,H38)</f>
        <v>2700</v>
      </c>
      <c r="I41" s="63">
        <f t="shared" ref="I41" si="23">SUM(I14,I31,I38)</f>
        <v>728</v>
      </c>
      <c r="J41" s="63">
        <f t="shared" si="22"/>
        <v>194</v>
      </c>
      <c r="K41" s="63">
        <f t="shared" si="22"/>
        <v>68</v>
      </c>
      <c r="L41" s="63">
        <f t="shared" si="22"/>
        <v>0</v>
      </c>
      <c r="M41" s="63">
        <f t="shared" si="22"/>
        <v>56</v>
      </c>
      <c r="N41" s="63">
        <f t="shared" si="22"/>
        <v>2506</v>
      </c>
      <c r="O41" s="63">
        <f t="shared" si="22"/>
        <v>72</v>
      </c>
      <c r="P41" s="63">
        <f t="shared" si="22"/>
        <v>78</v>
      </c>
      <c r="Q41" s="63">
        <f t="shared" si="22"/>
        <v>44</v>
      </c>
      <c r="R41" s="117">
        <f t="shared" ref="R41:R44" si="24">SUM(O41:Q41)</f>
        <v>194</v>
      </c>
      <c r="V41" s="7"/>
      <c r="W41" s="322">
        <f>SUM(W11:W40)</f>
        <v>30</v>
      </c>
      <c r="X41" s="94">
        <f>SUM(X11:X40)</f>
        <v>30</v>
      </c>
      <c r="Y41" s="94">
        <f>SUM(Y11:Y40)</f>
        <v>30</v>
      </c>
      <c r="Z41" s="44">
        <f>SUM(W41:Y41)</f>
        <v>90</v>
      </c>
    </row>
    <row r="42" spans="1:26" s="51" customFormat="1" ht="13.8" x14ac:dyDescent="0.3">
      <c r="A42" s="118"/>
      <c r="C42" s="444" t="s">
        <v>53</v>
      </c>
      <c r="D42" s="445"/>
      <c r="E42" s="445"/>
      <c r="F42" s="445"/>
      <c r="G42" s="445"/>
      <c r="H42" s="445"/>
      <c r="I42" s="445"/>
      <c r="J42" s="445"/>
      <c r="K42" s="445"/>
      <c r="L42" s="445"/>
      <c r="M42" s="445"/>
      <c r="N42" s="445"/>
      <c r="O42" s="9">
        <v>4</v>
      </c>
      <c r="P42" s="120">
        <v>3</v>
      </c>
      <c r="Q42" s="9"/>
      <c r="R42" s="117">
        <f t="shared" si="24"/>
        <v>7</v>
      </c>
      <c r="V42" s="7"/>
      <c r="W42" s="121"/>
      <c r="X42" s="121"/>
      <c r="Y42" s="121"/>
    </row>
    <row r="43" spans="1:26" s="51" customFormat="1" ht="13.8" x14ac:dyDescent="0.3">
      <c r="A43" s="7"/>
      <c r="C43" s="444" t="s">
        <v>54</v>
      </c>
      <c r="D43" s="445"/>
      <c r="E43" s="445"/>
      <c r="F43" s="445"/>
      <c r="G43" s="445"/>
      <c r="H43" s="445"/>
      <c r="I43" s="445"/>
      <c r="J43" s="445"/>
      <c r="K43" s="445"/>
      <c r="L43" s="445"/>
      <c r="M43" s="445"/>
      <c r="N43" s="445"/>
      <c r="O43" s="240">
        <v>4</v>
      </c>
      <c r="P43" s="240">
        <v>5</v>
      </c>
      <c r="Q43" s="10">
        <v>5</v>
      </c>
      <c r="R43" s="117">
        <f t="shared" si="24"/>
        <v>14</v>
      </c>
      <c r="V43" s="7"/>
      <c r="W43" s="121"/>
      <c r="X43" s="121"/>
      <c r="Y43" s="121"/>
    </row>
    <row r="44" spans="1:26" s="51" customFormat="1" ht="13.8" x14ac:dyDescent="0.3">
      <c r="A44" s="7"/>
      <c r="C44" s="444" t="s">
        <v>173</v>
      </c>
      <c r="D44" s="445"/>
      <c r="E44" s="445"/>
      <c r="F44" s="445"/>
      <c r="G44" s="445"/>
      <c r="H44" s="445"/>
      <c r="I44" s="445"/>
      <c r="J44" s="445"/>
      <c r="K44" s="445"/>
      <c r="L44" s="445"/>
      <c r="M44" s="445"/>
      <c r="N44" s="445"/>
      <c r="O44" s="9"/>
      <c r="P44" s="120">
        <v>1</v>
      </c>
      <c r="Q44" s="9"/>
      <c r="R44" s="117">
        <f t="shared" si="24"/>
        <v>1</v>
      </c>
      <c r="V44" s="7"/>
      <c r="W44" s="121"/>
      <c r="X44" s="121"/>
      <c r="Y44" s="121"/>
    </row>
    <row r="45" spans="1:26" s="51" customFormat="1" ht="13.8" x14ac:dyDescent="0.3">
      <c r="A45" s="7"/>
      <c r="C45" s="444" t="s">
        <v>172</v>
      </c>
      <c r="D45" s="445"/>
      <c r="E45" s="445"/>
      <c r="F45" s="445"/>
      <c r="G45" s="445"/>
      <c r="H45" s="445"/>
      <c r="I45" s="445"/>
      <c r="J45" s="445"/>
      <c r="K45" s="445"/>
      <c r="L45" s="445"/>
      <c r="M45" s="445"/>
      <c r="N45" s="445"/>
      <c r="O45" s="9"/>
      <c r="P45" s="120"/>
      <c r="Q45" s="9">
        <v>1</v>
      </c>
      <c r="R45" s="117">
        <f t="shared" ref="R45" si="25">SUM(O45:Q45)</f>
        <v>1</v>
      </c>
      <c r="V45" s="7"/>
      <c r="W45" s="121"/>
      <c r="X45" s="121"/>
      <c r="Y45" s="121"/>
    </row>
    <row r="46" spans="1:26" s="51" customFormat="1" ht="13.8" customHeight="1" x14ac:dyDescent="0.3">
      <c r="A46" s="122"/>
      <c r="B46" s="123"/>
      <c r="C46" s="124"/>
      <c r="D46" s="123"/>
      <c r="E46" s="124"/>
      <c r="F46" s="122"/>
      <c r="G46" s="122"/>
      <c r="H46" s="122"/>
      <c r="I46" s="122"/>
      <c r="J46" s="122"/>
      <c r="K46" s="122"/>
      <c r="L46" s="122"/>
      <c r="M46" s="122"/>
      <c r="N46" s="35"/>
      <c r="O46" s="35"/>
      <c r="P46" s="35"/>
      <c r="Q46" s="35"/>
      <c r="V46" s="7"/>
      <c r="W46" s="121"/>
      <c r="X46" s="121"/>
      <c r="Y46" s="121"/>
    </row>
    <row r="47" spans="1:26" s="44" customFormat="1" ht="15.6" x14ac:dyDescent="0.3">
      <c r="A47" s="122"/>
      <c r="B47" s="282" t="s">
        <v>55</v>
      </c>
      <c r="C47" s="275" t="s">
        <v>55</v>
      </c>
      <c r="D47" s="276"/>
      <c r="E47" s="277"/>
      <c r="F47" s="277"/>
      <c r="G47" s="278"/>
      <c r="H47" s="122"/>
      <c r="I47" s="122"/>
      <c r="J47" s="122"/>
      <c r="K47" s="283" t="s">
        <v>55</v>
      </c>
      <c r="L47" s="277"/>
      <c r="M47" s="278"/>
      <c r="N47" s="277"/>
      <c r="O47" s="277"/>
      <c r="P47" s="277"/>
      <c r="V47" s="122"/>
      <c r="W47" s="119"/>
      <c r="X47" s="119"/>
      <c r="Y47" s="119"/>
    </row>
    <row r="48" spans="1:26" s="44" customFormat="1" ht="15.6" customHeight="1" x14ac:dyDescent="0.3">
      <c r="A48" s="122"/>
      <c r="B48" s="282" t="s">
        <v>137</v>
      </c>
      <c r="C48" s="275" t="s">
        <v>56</v>
      </c>
      <c r="D48" s="276"/>
      <c r="E48" s="277"/>
      <c r="F48" s="277"/>
      <c r="G48" s="279"/>
      <c r="H48" s="122"/>
      <c r="K48" s="283" t="s">
        <v>179</v>
      </c>
      <c r="L48" s="277"/>
      <c r="M48" s="278"/>
      <c r="N48" s="277"/>
      <c r="O48" s="277"/>
      <c r="P48" s="277"/>
      <c r="V48" s="122"/>
      <c r="W48" s="119"/>
      <c r="X48" s="119"/>
      <c r="Y48" s="119"/>
    </row>
    <row r="49" spans="1:25" s="44" customFormat="1" ht="15.6" x14ac:dyDescent="0.3">
      <c r="A49" s="122"/>
      <c r="B49" s="275" t="s">
        <v>138</v>
      </c>
      <c r="C49" s="275" t="s">
        <v>57</v>
      </c>
      <c r="D49" s="276"/>
      <c r="E49" s="277"/>
      <c r="F49" s="277"/>
      <c r="G49" s="280"/>
      <c r="H49" s="122"/>
      <c r="I49" s="122"/>
      <c r="J49" s="122"/>
      <c r="K49" s="283"/>
      <c r="L49" s="277"/>
      <c r="M49" s="278"/>
      <c r="N49" s="277"/>
      <c r="O49" s="277"/>
      <c r="P49" s="277"/>
      <c r="V49" s="122"/>
      <c r="W49" s="119"/>
      <c r="X49" s="119"/>
      <c r="Y49" s="119"/>
    </row>
    <row r="50" spans="1:25" s="44" customFormat="1" ht="15.6" x14ac:dyDescent="0.3">
      <c r="A50" s="122"/>
      <c r="B50" s="275" t="s">
        <v>139</v>
      </c>
      <c r="C50" s="275" t="s">
        <v>174</v>
      </c>
      <c r="D50" s="276"/>
      <c r="E50" s="277"/>
      <c r="F50" s="277"/>
      <c r="G50" s="280"/>
      <c r="H50" s="122"/>
      <c r="I50" s="122"/>
      <c r="J50" s="122"/>
      <c r="K50" s="283" t="s">
        <v>180</v>
      </c>
      <c r="L50" s="277"/>
      <c r="M50" s="278"/>
      <c r="N50" s="277"/>
      <c r="O50" s="277"/>
      <c r="P50" s="277"/>
      <c r="V50" s="122"/>
      <c r="W50" s="119"/>
      <c r="X50" s="119"/>
      <c r="Y50" s="119"/>
    </row>
    <row r="51" spans="1:25" s="44" customFormat="1" ht="15.6" x14ac:dyDescent="0.3">
      <c r="A51" s="122"/>
      <c r="B51" s="275" t="s">
        <v>176</v>
      </c>
      <c r="C51" s="275" t="s">
        <v>175</v>
      </c>
      <c r="D51" s="276"/>
      <c r="E51" s="277"/>
      <c r="F51" s="277"/>
      <c r="G51" s="281"/>
      <c r="H51" s="122"/>
      <c r="I51" s="122"/>
      <c r="J51" s="122"/>
      <c r="K51" s="284" t="s">
        <v>181</v>
      </c>
      <c r="L51" s="277"/>
      <c r="M51" s="278"/>
      <c r="N51" s="277"/>
      <c r="O51" s="277"/>
      <c r="P51" s="277"/>
      <c r="V51" s="122"/>
      <c r="W51" s="119"/>
      <c r="X51" s="119"/>
      <c r="Y51" s="119"/>
    </row>
    <row r="52" spans="1:25" s="44" customFormat="1" ht="15.6" x14ac:dyDescent="0.3">
      <c r="A52" s="122"/>
      <c r="B52" s="280"/>
      <c r="C52" s="276"/>
      <c r="D52" s="276"/>
      <c r="E52" s="277"/>
      <c r="F52" s="277"/>
      <c r="G52" s="277"/>
      <c r="H52" s="122"/>
      <c r="I52" s="122"/>
      <c r="J52" s="122"/>
      <c r="K52" s="280"/>
      <c r="L52" s="277"/>
      <c r="M52" s="280"/>
      <c r="N52" s="277"/>
      <c r="O52" s="280"/>
      <c r="P52" s="280"/>
      <c r="V52" s="122"/>
      <c r="W52" s="119"/>
      <c r="X52" s="119"/>
      <c r="Y52" s="119"/>
    </row>
    <row r="53" spans="1:25" s="44" customFormat="1" ht="15.6" x14ac:dyDescent="0.3">
      <c r="A53" s="122"/>
      <c r="B53" s="293" t="s">
        <v>55</v>
      </c>
      <c r="C53" s="122"/>
      <c r="G53" s="140"/>
      <c r="H53" s="122"/>
      <c r="I53" s="122"/>
      <c r="J53" s="122"/>
      <c r="K53" s="282" t="s">
        <v>55</v>
      </c>
      <c r="L53" s="277"/>
      <c r="M53" s="280"/>
      <c r="N53" s="277"/>
      <c r="O53" s="282"/>
      <c r="P53" s="282"/>
      <c r="V53" s="122"/>
      <c r="W53" s="119"/>
      <c r="X53" s="119"/>
      <c r="Y53" s="119"/>
    </row>
    <row r="54" spans="1:25" s="44" customFormat="1" ht="15.75" customHeight="1" x14ac:dyDescent="0.3">
      <c r="A54" s="122"/>
      <c r="B54" s="435" t="s">
        <v>140</v>
      </c>
      <c r="C54" s="122"/>
      <c r="D54" s="122"/>
      <c r="F54" s="122"/>
      <c r="G54" s="140"/>
      <c r="H54" s="122"/>
      <c r="I54" s="122"/>
      <c r="J54" s="122"/>
      <c r="K54" s="285" t="s">
        <v>182</v>
      </c>
      <c r="L54" s="285"/>
      <c r="M54" s="285"/>
      <c r="N54" s="285"/>
      <c r="O54" s="285"/>
      <c r="P54" s="285"/>
      <c r="Q54" s="141"/>
      <c r="V54" s="122"/>
      <c r="W54" s="119"/>
      <c r="X54" s="119"/>
      <c r="Y54" s="119"/>
    </row>
    <row r="55" spans="1:25" s="44" customFormat="1" ht="15.6" x14ac:dyDescent="0.3">
      <c r="A55" s="122"/>
      <c r="B55" s="435"/>
      <c r="C55" s="122"/>
      <c r="D55" s="122"/>
      <c r="E55" s="122"/>
      <c r="F55" s="122"/>
      <c r="H55" s="122"/>
      <c r="I55" s="122"/>
      <c r="J55" s="122"/>
      <c r="K55" s="7" t="s">
        <v>147</v>
      </c>
      <c r="L55" s="285"/>
      <c r="M55" s="285"/>
      <c r="N55" s="285"/>
      <c r="O55" s="285"/>
      <c r="P55" s="285"/>
      <c r="Q55" s="141"/>
      <c r="V55" s="122"/>
      <c r="W55" s="119"/>
      <c r="X55" s="119"/>
      <c r="Y55" s="119"/>
    </row>
    <row r="56" spans="1:25" s="44" customFormat="1" ht="15.6" x14ac:dyDescent="0.3">
      <c r="A56" s="122"/>
      <c r="B56" s="133" t="s">
        <v>177</v>
      </c>
      <c r="C56" s="291"/>
      <c r="D56" s="291"/>
      <c r="E56" s="291"/>
      <c r="F56" s="122"/>
      <c r="G56" s="125"/>
      <c r="H56" s="122"/>
      <c r="I56" s="122"/>
      <c r="J56" s="122"/>
      <c r="K56" s="7" t="s">
        <v>58</v>
      </c>
      <c r="L56" s="7"/>
      <c r="M56" s="7"/>
      <c r="N56" s="7"/>
      <c r="O56" s="7"/>
      <c r="P56" s="7"/>
      <c r="Q56" s="141"/>
      <c r="V56" s="122"/>
      <c r="W56" s="119"/>
      <c r="X56" s="119"/>
      <c r="Y56" s="119"/>
    </row>
    <row r="57" spans="1:25" s="44" customFormat="1" ht="15.6" x14ac:dyDescent="0.3">
      <c r="B57" s="133" t="s">
        <v>178</v>
      </c>
      <c r="K57" s="284" t="s">
        <v>181</v>
      </c>
      <c r="L57" s="277"/>
      <c r="M57" s="278"/>
      <c r="N57" s="7"/>
      <c r="O57" s="7"/>
      <c r="P57" s="7"/>
      <c r="V57" s="122"/>
      <c r="W57" s="119"/>
      <c r="X57" s="119"/>
      <c r="Y57" s="119"/>
    </row>
  </sheetData>
  <mergeCells count="38">
    <mergeCell ref="W9:Y9"/>
    <mergeCell ref="A10:Q10"/>
    <mergeCell ref="A15:Q15"/>
    <mergeCell ref="J3:M3"/>
    <mergeCell ref="N3:N7"/>
    <mergeCell ref="O3:P3"/>
    <mergeCell ref="E4:E7"/>
    <mergeCell ref="F4:F7"/>
    <mergeCell ref="J4:J7"/>
    <mergeCell ref="K4:M4"/>
    <mergeCell ref="O4:Q4"/>
    <mergeCell ref="K5:K7"/>
    <mergeCell ref="L5:L7"/>
    <mergeCell ref="A2:A7"/>
    <mergeCell ref="B2:B7"/>
    <mergeCell ref="C2:F2"/>
    <mergeCell ref="U9:U10"/>
    <mergeCell ref="A16:Q16"/>
    <mergeCell ref="A32:Q32"/>
    <mergeCell ref="B33:B37"/>
    <mergeCell ref="A39:B39"/>
    <mergeCell ref="A9:Q9"/>
    <mergeCell ref="C43:N43"/>
    <mergeCell ref="C44:N44"/>
    <mergeCell ref="C45:N45"/>
    <mergeCell ref="B54:B55"/>
    <mergeCell ref="I4:I7"/>
    <mergeCell ref="C40:Q40"/>
    <mergeCell ref="C42:N42"/>
    <mergeCell ref="M5:M7"/>
    <mergeCell ref="O6:Q6"/>
    <mergeCell ref="G2:G7"/>
    <mergeCell ref="H2:N2"/>
    <mergeCell ref="O2:Q2"/>
    <mergeCell ref="C3:C7"/>
    <mergeCell ref="D3:D7"/>
    <mergeCell ref="E3:F3"/>
    <mergeCell ref="H3:H7"/>
  </mergeCells>
  <pageMargins left="0.7" right="0.7" top="0.75" bottom="0.75" header="0.3" footer="0.3"/>
  <pageSetup paperSize="9" scale="62" orientation="portrait" r:id="rId1"/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3</vt:i4>
      </vt:variant>
    </vt:vector>
  </HeadingPairs>
  <TitlesOfParts>
    <vt:vector size="7" baseType="lpstr">
      <vt:lpstr>титул</vt:lpstr>
      <vt:lpstr>магістр</vt:lpstr>
      <vt:lpstr>титул ЗФН</vt:lpstr>
      <vt:lpstr>НП ЗФН</vt:lpstr>
      <vt:lpstr>магістр!Область_друку</vt:lpstr>
      <vt:lpstr>титул!Область_друку</vt:lpstr>
      <vt:lpstr>'титул ЗФН'!Область_друку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</cp:lastModifiedBy>
  <dcterms:created xsi:type="dcterms:W3CDTF">2024-03-13T15:02:13Z</dcterms:created>
  <dcterms:modified xsi:type="dcterms:W3CDTF">2026-07-03T14:01:41Z</dcterms:modified>
</cp:coreProperties>
</file>