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Готово ОП НП 2026\"/>
    </mc:Choice>
  </mc:AlternateContent>
  <bookViews>
    <workbookView xWindow="0" yWindow="0" windowWidth="23040" windowHeight="9072" activeTab="1"/>
  </bookViews>
  <sheets>
    <sheet name="титул" sheetId="1" r:id="rId1"/>
    <sheet name="Навчальний план" sheetId="2" r:id="rId2"/>
    <sheet name="титул зфн" sheetId="3" r:id="rId3"/>
    <sheet name="НП зфн" sheetId="4" r:id="rId4"/>
    <sheet name="титул 9кл" sheetId="5" r:id="rId5"/>
    <sheet name="НП 9кл" sheetId="6" r:id="rId6"/>
  </sheets>
  <definedNames>
    <definedName name="_xlnm.Print_Area" localSheetId="1">'Навчальний план'!$A$1:$R$73</definedName>
    <definedName name="_xlnm.Print_Area" localSheetId="5">'НП 9кл'!$A$1:$T$115</definedName>
    <definedName name="_xlnm.Print_Area" localSheetId="3">'НП зфн'!$A$1:$S$73</definedName>
    <definedName name="_xlnm.Print_Area" localSheetId="0">титул!$A$1:$BA$36</definedName>
    <definedName name="_xlnm.Print_Area" localSheetId="4">'титул 9кл'!$A$1:$BI$33</definedName>
    <definedName name="_xlnm.Print_Area" localSheetId="2">'титул зфн'!$A$1:$BA$36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5" i="6" l="1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64" i="6"/>
  <c r="G90" i="6"/>
  <c r="C91" i="6"/>
  <c r="D91" i="6"/>
  <c r="E91" i="6"/>
  <c r="F91" i="6"/>
  <c r="H91" i="6"/>
  <c r="I91" i="6"/>
  <c r="J91" i="6"/>
  <c r="K91" i="6"/>
  <c r="L91" i="6"/>
  <c r="M91" i="6"/>
  <c r="O91" i="6"/>
  <c r="P91" i="6"/>
  <c r="Q91" i="6"/>
  <c r="R91" i="6"/>
  <c r="S91" i="6"/>
  <c r="T91" i="6"/>
  <c r="G91" i="6"/>
  <c r="H79" i="6"/>
  <c r="N79" i="6"/>
  <c r="H86" i="6"/>
  <c r="U86" i="6" s="1"/>
  <c r="H37" i="4"/>
  <c r="O37" i="4"/>
  <c r="C49" i="4"/>
  <c r="D49" i="4"/>
  <c r="E49" i="4"/>
  <c r="F49" i="4"/>
  <c r="V44" i="4"/>
  <c r="H44" i="4"/>
  <c r="T44" i="4" s="1"/>
  <c r="H37" i="2"/>
  <c r="N37" i="2" s="1"/>
  <c r="C49" i="2"/>
  <c r="D49" i="2"/>
  <c r="E49" i="2"/>
  <c r="F49" i="2"/>
  <c r="N86" i="6" l="1"/>
  <c r="U44" i="4"/>
  <c r="O44" i="4"/>
  <c r="I43" i="6"/>
  <c r="H43" i="6" s="1"/>
  <c r="I42" i="6"/>
  <c r="H42" i="6" s="1"/>
  <c r="I41" i="6"/>
  <c r="H41" i="6" s="1"/>
  <c r="I40" i="6"/>
  <c r="H40" i="6" s="1"/>
  <c r="I39" i="6"/>
  <c r="H39" i="6" s="1"/>
  <c r="I38" i="6"/>
  <c r="H38" i="6" s="1"/>
  <c r="I37" i="6"/>
  <c r="H37" i="6" s="1"/>
  <c r="I36" i="6"/>
  <c r="H36" i="6" s="1"/>
  <c r="I35" i="6"/>
  <c r="H35" i="6" s="1"/>
  <c r="Y32" i="6"/>
  <c r="Y35" i="6"/>
  <c r="Y36" i="6"/>
  <c r="Y37" i="6"/>
  <c r="Y38" i="6"/>
  <c r="Y39" i="6"/>
  <c r="Y31" i="6"/>
  <c r="X33" i="6"/>
  <c r="X34" i="6"/>
  <c r="X41" i="6"/>
  <c r="X42" i="6"/>
  <c r="X43" i="6"/>
  <c r="W33" i="6"/>
  <c r="V31" i="6"/>
  <c r="W37" i="6"/>
  <c r="V37" i="6"/>
  <c r="W36" i="6"/>
  <c r="V36" i="6"/>
  <c r="W35" i="6"/>
  <c r="V35" i="6"/>
  <c r="W40" i="6"/>
  <c r="V40" i="6"/>
  <c r="W39" i="6"/>
  <c r="V39" i="6"/>
  <c r="W38" i="6"/>
  <c r="V38" i="6"/>
  <c r="I34" i="6"/>
  <c r="H34" i="6" s="1"/>
  <c r="I33" i="6"/>
  <c r="H33" i="6" s="1"/>
  <c r="I32" i="6"/>
  <c r="H32" i="6" s="1"/>
  <c r="I31" i="6"/>
  <c r="H31" i="6" s="1"/>
  <c r="O61" i="6"/>
  <c r="P61" i="6"/>
  <c r="U95" i="6"/>
  <c r="N95" i="6"/>
  <c r="U94" i="6"/>
  <c r="N94" i="6"/>
  <c r="U93" i="6"/>
  <c r="N93" i="6"/>
  <c r="U92" i="6"/>
  <c r="N92" i="6"/>
  <c r="Y91" i="6"/>
  <c r="X91" i="6"/>
  <c r="W91" i="6"/>
  <c r="V91" i="6"/>
  <c r="T88" i="6"/>
  <c r="S88" i="6"/>
  <c r="R88" i="6"/>
  <c r="Q88" i="6"/>
  <c r="M88" i="6"/>
  <c r="L88" i="6"/>
  <c r="K88" i="6"/>
  <c r="J88" i="6"/>
  <c r="I88" i="6"/>
  <c r="G88" i="6"/>
  <c r="H87" i="6"/>
  <c r="U87" i="6" s="1"/>
  <c r="H85" i="6"/>
  <c r="U85" i="6" s="1"/>
  <c r="T83" i="6"/>
  <c r="S83" i="6"/>
  <c r="R83" i="6"/>
  <c r="Q83" i="6"/>
  <c r="M83" i="6"/>
  <c r="L83" i="6"/>
  <c r="K83" i="6"/>
  <c r="J83" i="6"/>
  <c r="G83" i="6"/>
  <c r="H82" i="6"/>
  <c r="N82" i="6" s="1"/>
  <c r="H81" i="6"/>
  <c r="N81" i="6" s="1"/>
  <c r="H80" i="6"/>
  <c r="N80" i="6" s="1"/>
  <c r="I78" i="6"/>
  <c r="H78" i="6"/>
  <c r="I77" i="6"/>
  <c r="H77" i="6"/>
  <c r="I76" i="6"/>
  <c r="H76" i="6"/>
  <c r="I75" i="6"/>
  <c r="H75" i="6"/>
  <c r="I74" i="6"/>
  <c r="H74" i="6"/>
  <c r="I73" i="6"/>
  <c r="H73" i="6"/>
  <c r="I72" i="6"/>
  <c r="H72" i="6"/>
  <c r="I71" i="6"/>
  <c r="H71" i="6"/>
  <c r="I70" i="6"/>
  <c r="H70" i="6"/>
  <c r="I69" i="6"/>
  <c r="H69" i="6"/>
  <c r="I68" i="6"/>
  <c r="H68" i="6"/>
  <c r="I67" i="6"/>
  <c r="H67" i="6"/>
  <c r="I66" i="6"/>
  <c r="H66" i="6"/>
  <c r="I65" i="6"/>
  <c r="H65" i="6"/>
  <c r="I64" i="6"/>
  <c r="H64" i="6"/>
  <c r="T61" i="6"/>
  <c r="S61" i="6"/>
  <c r="R61" i="6"/>
  <c r="Q61" i="6"/>
  <c r="M61" i="6"/>
  <c r="L61" i="6"/>
  <c r="K61" i="6"/>
  <c r="J61" i="6"/>
  <c r="G61" i="6"/>
  <c r="I60" i="6"/>
  <c r="H60" i="6"/>
  <c r="I59" i="6"/>
  <c r="H59" i="6"/>
  <c r="I58" i="6"/>
  <c r="H58" i="6"/>
  <c r="I57" i="6"/>
  <c r="H57" i="6"/>
  <c r="I56" i="6"/>
  <c r="H56" i="6"/>
  <c r="I55" i="6"/>
  <c r="H55" i="6"/>
  <c r="I54" i="6"/>
  <c r="H54" i="6"/>
  <c r="I53" i="6"/>
  <c r="H53" i="6"/>
  <c r="N47" i="6"/>
  <c r="L47" i="6"/>
  <c r="K47" i="6"/>
  <c r="J47" i="6"/>
  <c r="W46" i="6"/>
  <c r="Z46" i="6" s="1"/>
  <c r="I46" i="6"/>
  <c r="I47" i="6" s="1"/>
  <c r="R44" i="6"/>
  <c r="P44" i="6"/>
  <c r="O44" i="6"/>
  <c r="N44" i="6"/>
  <c r="L44" i="6"/>
  <c r="K44" i="6"/>
  <c r="J44" i="6"/>
  <c r="W43" i="6"/>
  <c r="V43" i="6"/>
  <c r="W42" i="6"/>
  <c r="V42" i="6"/>
  <c r="W41" i="6"/>
  <c r="V41" i="6"/>
  <c r="W34" i="6"/>
  <c r="V34" i="6"/>
  <c r="W32" i="6"/>
  <c r="V32" i="6"/>
  <c r="W31" i="6"/>
  <c r="Z30" i="6"/>
  <c r="Z29" i="6"/>
  <c r="R29" i="6"/>
  <c r="Q29" i="6"/>
  <c r="P29" i="6"/>
  <c r="O29" i="6"/>
  <c r="N29" i="6"/>
  <c r="L29" i="6"/>
  <c r="K29" i="6"/>
  <c r="J29" i="6"/>
  <c r="Y28" i="6"/>
  <c r="W28" i="6"/>
  <c r="V28" i="6"/>
  <c r="I28" i="6"/>
  <c r="H28" i="6" s="1"/>
  <c r="Y27" i="6"/>
  <c r="X27" i="6"/>
  <c r="W27" i="6"/>
  <c r="V27" i="6"/>
  <c r="I27" i="6"/>
  <c r="H27" i="6" s="1"/>
  <c r="R25" i="6"/>
  <c r="Q25" i="6"/>
  <c r="P25" i="6"/>
  <c r="O25" i="6"/>
  <c r="N25" i="6"/>
  <c r="L25" i="6"/>
  <c r="K25" i="6"/>
  <c r="J25" i="6"/>
  <c r="Y24" i="6"/>
  <c r="W24" i="6"/>
  <c r="V24" i="6"/>
  <c r="I24" i="6"/>
  <c r="H24" i="6" s="1"/>
  <c r="Y23" i="6"/>
  <c r="W23" i="6"/>
  <c r="V23" i="6"/>
  <c r="I23" i="6"/>
  <c r="H23" i="6" s="1"/>
  <c r="Y22" i="6"/>
  <c r="W22" i="6"/>
  <c r="V22" i="6"/>
  <c r="I22" i="6"/>
  <c r="H22" i="6" s="1"/>
  <c r="Y21" i="6"/>
  <c r="X21" i="6"/>
  <c r="W21" i="6"/>
  <c r="V21" i="6"/>
  <c r="I21" i="6"/>
  <c r="H21" i="6" s="1"/>
  <c r="Y20" i="6"/>
  <c r="X20" i="6"/>
  <c r="W20" i="6"/>
  <c r="I20" i="6"/>
  <c r="H20" i="6" s="1"/>
  <c r="Y19" i="6"/>
  <c r="W19" i="6"/>
  <c r="V19" i="6"/>
  <c r="I19" i="6"/>
  <c r="H19" i="6" s="1"/>
  <c r="Y18" i="6"/>
  <c r="W18" i="6"/>
  <c r="V18" i="6"/>
  <c r="I18" i="6"/>
  <c r="H18" i="6" s="1"/>
  <c r="Y17" i="6"/>
  <c r="X17" i="6"/>
  <c r="V17" i="6"/>
  <c r="I17" i="6"/>
  <c r="Y16" i="6"/>
  <c r="X16" i="6"/>
  <c r="V16" i="6"/>
  <c r="I16" i="6"/>
  <c r="H16" i="6" s="1"/>
  <c r="V15" i="6"/>
  <c r="Z15" i="6" s="1"/>
  <c r="I15" i="6"/>
  <c r="H15" i="6" s="1"/>
  <c r="X14" i="6"/>
  <c r="W14" i="6"/>
  <c r="V14" i="6"/>
  <c r="I14" i="6"/>
  <c r="H14" i="6" s="1"/>
  <c r="Y13" i="6"/>
  <c r="X13" i="6"/>
  <c r="V13" i="6"/>
  <c r="I13" i="6"/>
  <c r="H13" i="6" s="1"/>
  <c r="X12" i="6"/>
  <c r="W12" i="6"/>
  <c r="V12" i="6"/>
  <c r="I12" i="6"/>
  <c r="H12" i="6" s="1"/>
  <c r="X11" i="6"/>
  <c r="W11" i="6"/>
  <c r="V11" i="6"/>
  <c r="I11" i="6"/>
  <c r="H11" i="6" s="1"/>
  <c r="B8" i="6"/>
  <c r="C8" i="6" s="1"/>
  <c r="D8" i="6" s="1"/>
  <c r="E8" i="6" s="1"/>
  <c r="F8" i="6" s="1"/>
  <c r="G8" i="6" s="1"/>
  <c r="H8" i="6" s="1"/>
  <c r="I8" i="6" s="1"/>
  <c r="J8" i="6" s="1"/>
  <c r="K8" i="6" s="1"/>
  <c r="L8" i="6" s="1"/>
  <c r="O8" i="6" s="1"/>
  <c r="P8" i="6" s="1"/>
  <c r="S8" i="6" s="1"/>
  <c r="T8" i="6" s="1"/>
  <c r="P5" i="6"/>
  <c r="Q5" i="6" s="1"/>
  <c r="R5" i="6" s="1"/>
  <c r="BD28" i="5"/>
  <c r="BE28" i="5"/>
  <c r="BF28" i="5"/>
  <c r="BG28" i="5"/>
  <c r="BH28" i="5"/>
  <c r="BI28" i="5"/>
  <c r="BC28" i="5"/>
  <c r="BI25" i="5"/>
  <c r="N56" i="6" l="1"/>
  <c r="N60" i="6"/>
  <c r="N58" i="6"/>
  <c r="N55" i="6"/>
  <c r="N59" i="6"/>
  <c r="Z33" i="6"/>
  <c r="Z41" i="6"/>
  <c r="Q44" i="6"/>
  <c r="Q47" i="6" s="1"/>
  <c r="Z35" i="6"/>
  <c r="Z31" i="6"/>
  <c r="Z38" i="6"/>
  <c r="Z37" i="6"/>
  <c r="Z24" i="6"/>
  <c r="Z39" i="6"/>
  <c r="Z40" i="6"/>
  <c r="Z36" i="6"/>
  <c r="U66" i="6"/>
  <c r="U70" i="6"/>
  <c r="U74" i="6"/>
  <c r="U78" i="6"/>
  <c r="U57" i="6"/>
  <c r="H88" i="6"/>
  <c r="Z91" i="6"/>
  <c r="U54" i="6"/>
  <c r="U55" i="6"/>
  <c r="U59" i="6"/>
  <c r="Z43" i="6"/>
  <c r="Z19" i="6"/>
  <c r="Z28" i="6"/>
  <c r="N53" i="6"/>
  <c r="N57" i="6"/>
  <c r="U58" i="6"/>
  <c r="U71" i="6"/>
  <c r="I83" i="6"/>
  <c r="U72" i="6"/>
  <c r="I61" i="6"/>
  <c r="U56" i="6"/>
  <c r="U53" i="6"/>
  <c r="U65" i="6"/>
  <c r="U69" i="6"/>
  <c r="U73" i="6"/>
  <c r="Z20" i="6"/>
  <c r="Z34" i="6"/>
  <c r="Z42" i="6"/>
  <c r="N54" i="6"/>
  <c r="U60" i="6"/>
  <c r="U75" i="6"/>
  <c r="H83" i="6"/>
  <c r="U68" i="6"/>
  <c r="U76" i="6"/>
  <c r="U67" i="6"/>
  <c r="U77" i="6"/>
  <c r="H61" i="6"/>
  <c r="U64" i="6"/>
  <c r="N87" i="6"/>
  <c r="N85" i="6"/>
  <c r="Z17" i="6"/>
  <c r="Z16" i="6"/>
  <c r="Z23" i="6"/>
  <c r="Z12" i="6"/>
  <c r="Z14" i="6"/>
  <c r="Z18" i="6"/>
  <c r="H46" i="6"/>
  <c r="H47" i="6" s="1"/>
  <c r="H44" i="6"/>
  <c r="P47" i="6"/>
  <c r="X48" i="6"/>
  <c r="Q48" i="6" s="1"/>
  <c r="Z13" i="6"/>
  <c r="K48" i="6"/>
  <c r="I29" i="6"/>
  <c r="Z22" i="6"/>
  <c r="W48" i="6"/>
  <c r="P48" i="6" s="1"/>
  <c r="L48" i="6"/>
  <c r="Z27" i="6"/>
  <c r="Z32" i="6"/>
  <c r="I25" i="6"/>
  <c r="Z21" i="6"/>
  <c r="O47" i="6"/>
  <c r="R47" i="6"/>
  <c r="J48" i="6"/>
  <c r="Y48" i="6"/>
  <c r="R48" i="6" s="1"/>
  <c r="N48" i="6"/>
  <c r="H25" i="6"/>
  <c r="Q8" i="6"/>
  <c r="R8" i="6" s="1"/>
  <c r="H29" i="6"/>
  <c r="Z11" i="6"/>
  <c r="V48" i="6"/>
  <c r="I44" i="6"/>
  <c r="N61" i="6" l="1"/>
  <c r="I48" i="6"/>
  <c r="N88" i="6"/>
  <c r="N83" i="6"/>
  <c r="N91" i="6" s="1"/>
  <c r="Z48" i="6"/>
  <c r="X49" i="6"/>
  <c r="H48" i="6"/>
  <c r="AA46" i="6" s="1"/>
  <c r="V49" i="6"/>
  <c r="O48" i="6"/>
  <c r="U91" i="6" l="1"/>
  <c r="Z49" i="6"/>
  <c r="BI27" i="5" l="1"/>
  <c r="BI26" i="5"/>
  <c r="V12" i="4"/>
  <c r="V13" i="4"/>
  <c r="V14" i="4"/>
  <c r="V15" i="4"/>
  <c r="V16" i="4"/>
  <c r="V17" i="4"/>
  <c r="V18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43" i="4"/>
  <c r="V45" i="4"/>
  <c r="V11" i="4"/>
  <c r="T29" i="4"/>
  <c r="T30" i="4"/>
  <c r="J22" i="4"/>
  <c r="J11" i="4"/>
  <c r="I46" i="4"/>
  <c r="I41" i="4"/>
  <c r="I19" i="4"/>
  <c r="T53" i="4"/>
  <c r="O53" i="4"/>
  <c r="T52" i="4"/>
  <c r="O52" i="4"/>
  <c r="T51" i="4"/>
  <c r="O51" i="4"/>
  <c r="T50" i="4"/>
  <c r="O50" i="4"/>
  <c r="AA49" i="4"/>
  <c r="Z49" i="4"/>
  <c r="Y49" i="4"/>
  <c r="X49" i="4"/>
  <c r="S46" i="4"/>
  <c r="R46" i="4"/>
  <c r="Q46" i="4"/>
  <c r="P46" i="4"/>
  <c r="N46" i="4"/>
  <c r="M46" i="4"/>
  <c r="L46" i="4"/>
  <c r="K46" i="4"/>
  <c r="J46" i="4"/>
  <c r="G46" i="4"/>
  <c r="H45" i="4"/>
  <c r="U45" i="4" s="1"/>
  <c r="H43" i="4"/>
  <c r="O43" i="4" s="1"/>
  <c r="S41" i="4"/>
  <c r="R41" i="4"/>
  <c r="Q41" i="4"/>
  <c r="P41" i="4"/>
  <c r="N41" i="4"/>
  <c r="M41" i="4"/>
  <c r="L41" i="4"/>
  <c r="K41" i="4"/>
  <c r="G41" i="4"/>
  <c r="H40" i="4"/>
  <c r="O40" i="4" s="1"/>
  <c r="H39" i="4"/>
  <c r="O39" i="4" s="1"/>
  <c r="H38" i="4"/>
  <c r="O38" i="4" s="1"/>
  <c r="J36" i="4"/>
  <c r="H36" i="4"/>
  <c r="J35" i="4"/>
  <c r="H35" i="4"/>
  <c r="J34" i="4"/>
  <c r="H34" i="4"/>
  <c r="J33" i="4"/>
  <c r="H33" i="4"/>
  <c r="J32" i="4"/>
  <c r="H32" i="4"/>
  <c r="J31" i="4"/>
  <c r="H31" i="4"/>
  <c r="J30" i="4"/>
  <c r="H30" i="4"/>
  <c r="J29" i="4"/>
  <c r="H29" i="4"/>
  <c r="J28" i="4"/>
  <c r="H28" i="4"/>
  <c r="J27" i="4"/>
  <c r="H27" i="4"/>
  <c r="J26" i="4"/>
  <c r="H26" i="4"/>
  <c r="T26" i="4" s="1"/>
  <c r="J25" i="4"/>
  <c r="H25" i="4"/>
  <c r="J24" i="4"/>
  <c r="H24" i="4"/>
  <c r="J23" i="4"/>
  <c r="H23" i="4"/>
  <c r="H22" i="4"/>
  <c r="S19" i="4"/>
  <c r="S49" i="4" s="1"/>
  <c r="R19" i="4"/>
  <c r="R49" i="4" s="1"/>
  <c r="Q19" i="4"/>
  <c r="Q49" i="4" s="1"/>
  <c r="P19" i="4"/>
  <c r="P49" i="4" s="1"/>
  <c r="N19" i="4"/>
  <c r="N49" i="4" s="1"/>
  <c r="M19" i="4"/>
  <c r="L19" i="4"/>
  <c r="K19" i="4"/>
  <c r="K49" i="4" s="1"/>
  <c r="G19" i="4"/>
  <c r="J18" i="4"/>
  <c r="H18" i="4"/>
  <c r="J17" i="4"/>
  <c r="H17" i="4"/>
  <c r="T17" i="4" s="1"/>
  <c r="J16" i="4"/>
  <c r="H16" i="4"/>
  <c r="J15" i="4"/>
  <c r="H15" i="4"/>
  <c r="T15" i="4" s="1"/>
  <c r="J14" i="4"/>
  <c r="H14" i="4"/>
  <c r="J13" i="4"/>
  <c r="H13" i="4"/>
  <c r="T13" i="4" s="1"/>
  <c r="J12" i="4"/>
  <c r="H12" i="4"/>
  <c r="T12" i="4" s="1"/>
  <c r="H11" i="4"/>
  <c r="P8" i="4"/>
  <c r="Q8" i="4" s="1"/>
  <c r="R8" i="4" s="1"/>
  <c r="S8" i="4" s="1"/>
  <c r="B8" i="4"/>
  <c r="C8" i="4" s="1"/>
  <c r="D8" i="4" s="1"/>
  <c r="E8" i="4" s="1"/>
  <c r="F8" i="4" s="1"/>
  <c r="G8" i="4" s="1"/>
  <c r="H8" i="4" s="1"/>
  <c r="J8" i="4" s="1"/>
  <c r="K8" i="4" s="1"/>
  <c r="L8" i="4" s="1"/>
  <c r="H36" i="3"/>
  <c r="G36" i="3"/>
  <c r="F36" i="3"/>
  <c r="E36" i="3"/>
  <c r="D36" i="3"/>
  <c r="C36" i="3"/>
  <c r="B36" i="3"/>
  <c r="I35" i="3"/>
  <c r="I34" i="3"/>
  <c r="I36" i="3" s="1"/>
  <c r="I49" i="4" l="1"/>
  <c r="G49" i="4"/>
  <c r="G48" i="4" s="1"/>
  <c r="O16" i="4"/>
  <c r="L49" i="4"/>
  <c r="M49" i="4"/>
  <c r="O24" i="4"/>
  <c r="O28" i="4"/>
  <c r="O32" i="4"/>
  <c r="T31" i="4"/>
  <c r="O31" i="4"/>
  <c r="O14" i="4"/>
  <c r="O29" i="4"/>
  <c r="O26" i="4"/>
  <c r="O30" i="4"/>
  <c r="O34" i="4"/>
  <c r="T36" i="4"/>
  <c r="O36" i="4"/>
  <c r="T33" i="4"/>
  <c r="O33" i="4"/>
  <c r="T22" i="4"/>
  <c r="O22" i="4"/>
  <c r="T25" i="4"/>
  <c r="O25" i="4"/>
  <c r="T23" i="4"/>
  <c r="O23" i="4"/>
  <c r="T27" i="4"/>
  <c r="O27" i="4"/>
  <c r="T35" i="4"/>
  <c r="O35" i="4"/>
  <c r="O18" i="4"/>
  <c r="U16" i="4"/>
  <c r="U30" i="4"/>
  <c r="U34" i="4"/>
  <c r="U23" i="4"/>
  <c r="U35" i="4"/>
  <c r="U22" i="4"/>
  <c r="U32" i="4"/>
  <c r="U14" i="4"/>
  <c r="U18" i="4"/>
  <c r="T45" i="4"/>
  <c r="U28" i="4"/>
  <c r="T16" i="4"/>
  <c r="U26" i="4"/>
  <c r="T34" i="4"/>
  <c r="U13" i="4"/>
  <c r="U17" i="4"/>
  <c r="T43" i="4"/>
  <c r="U24" i="4"/>
  <c r="U36" i="4"/>
  <c r="T28" i="4"/>
  <c r="T18" i="4"/>
  <c r="O45" i="4"/>
  <c r="O46" i="4" s="1"/>
  <c r="U29" i="4"/>
  <c r="U33" i="4"/>
  <c r="H19" i="4"/>
  <c r="H49" i="4" s="1"/>
  <c r="O15" i="4"/>
  <c r="H46" i="4"/>
  <c r="AB49" i="4"/>
  <c r="U43" i="4"/>
  <c r="H41" i="4"/>
  <c r="T32" i="4"/>
  <c r="T24" i="4"/>
  <c r="T14" i="4"/>
  <c r="U12" i="4"/>
  <c r="T11" i="4"/>
  <c r="U31" i="4"/>
  <c r="U27" i="4"/>
  <c r="U25" i="4"/>
  <c r="J41" i="4"/>
  <c r="U15" i="4"/>
  <c r="O17" i="4"/>
  <c r="O13" i="4"/>
  <c r="J19" i="4"/>
  <c r="J49" i="4" s="1"/>
  <c r="O12" i="4"/>
  <c r="O11" i="4"/>
  <c r="U11" i="4"/>
  <c r="I8" i="4"/>
  <c r="O19" i="4" l="1"/>
  <c r="O41" i="4"/>
  <c r="O49" i="4" l="1"/>
  <c r="T49" i="4"/>
  <c r="N50" i="2"/>
  <c r="G19" i="2" l="1"/>
  <c r="I26" i="2"/>
  <c r="H26" i="2"/>
  <c r="N26" i="2" l="1"/>
  <c r="S26" i="2"/>
  <c r="I46" i="2"/>
  <c r="J46" i="2"/>
  <c r="K46" i="2"/>
  <c r="L46" i="2"/>
  <c r="M46" i="2"/>
  <c r="O46" i="2"/>
  <c r="P46" i="2"/>
  <c r="Q46" i="2"/>
  <c r="R46" i="2"/>
  <c r="G46" i="2"/>
  <c r="J41" i="2"/>
  <c r="K41" i="2"/>
  <c r="L41" i="2"/>
  <c r="M41" i="2"/>
  <c r="O41" i="2"/>
  <c r="P41" i="2"/>
  <c r="Q41" i="2"/>
  <c r="R41" i="2"/>
  <c r="G41" i="2"/>
  <c r="G49" i="2" s="1"/>
  <c r="G48" i="2" s="1"/>
  <c r="J19" i="2"/>
  <c r="J49" i="2" s="1"/>
  <c r="K19" i="2"/>
  <c r="K49" i="2" s="1"/>
  <c r="L19" i="2"/>
  <c r="M19" i="2"/>
  <c r="M49" i="2" s="1"/>
  <c r="O19" i="2"/>
  <c r="P19" i="2"/>
  <c r="P49" i="2" s="1"/>
  <c r="Q19" i="2"/>
  <c r="Q49" i="2" s="1"/>
  <c r="R19" i="2"/>
  <c r="R49" i="2" s="1"/>
  <c r="O49" i="2" l="1"/>
  <c r="L49" i="2"/>
  <c r="H18" i="2"/>
  <c r="I18" i="2"/>
  <c r="N18" i="2" l="1"/>
  <c r="S18" i="2"/>
  <c r="H35" i="2" l="1"/>
  <c r="I35" i="2"/>
  <c r="H34" i="2"/>
  <c r="I34" i="2"/>
  <c r="H23" i="2"/>
  <c r="I23" i="2"/>
  <c r="N23" i="2" l="1"/>
  <c r="N34" i="2"/>
  <c r="N35" i="2"/>
  <c r="S23" i="2"/>
  <c r="S34" i="2"/>
  <c r="S35" i="2"/>
  <c r="U49" i="2"/>
  <c r="V49" i="2"/>
  <c r="W49" i="2"/>
  <c r="T49" i="2"/>
  <c r="H44" i="2"/>
  <c r="S52" i="2" l="1"/>
  <c r="S53" i="2"/>
  <c r="I17" i="2" l="1"/>
  <c r="H17" i="2"/>
  <c r="N17" i="2" l="1"/>
  <c r="S17" i="2"/>
  <c r="S50" i="2"/>
  <c r="S51" i="2"/>
  <c r="I32" i="2" l="1"/>
  <c r="H32" i="2"/>
  <c r="I36" i="2"/>
  <c r="H36" i="2"/>
  <c r="N32" i="2" l="1"/>
  <c r="N36" i="2"/>
  <c r="S36" i="2"/>
  <c r="I12" i="2"/>
  <c r="H12" i="2"/>
  <c r="N12" i="2" s="1"/>
  <c r="I29" i="2"/>
  <c r="H29" i="2"/>
  <c r="N29" i="2" l="1"/>
  <c r="S29" i="2"/>
  <c r="H45" i="2"/>
  <c r="H43" i="2"/>
  <c r="H46" i="2" l="1"/>
  <c r="N45" i="2"/>
  <c r="N43" i="2"/>
  <c r="H40" i="2"/>
  <c r="N40" i="2" s="1"/>
  <c r="H39" i="2"/>
  <c r="N39" i="2" s="1"/>
  <c r="H38" i="2"/>
  <c r="N38" i="2" s="1"/>
  <c r="I28" i="2"/>
  <c r="H28" i="2"/>
  <c r="N28" i="2" s="1"/>
  <c r="I33" i="2"/>
  <c r="H33" i="2"/>
  <c r="I25" i="2"/>
  <c r="H25" i="2"/>
  <c r="N25" i="2" s="1"/>
  <c r="I31" i="2"/>
  <c r="H31" i="2"/>
  <c r="N31" i="2" s="1"/>
  <c r="I27" i="2"/>
  <c r="H27" i="2"/>
  <c r="I22" i="2"/>
  <c r="H22" i="2"/>
  <c r="I24" i="2"/>
  <c r="H24" i="2"/>
  <c r="N24" i="2" s="1"/>
  <c r="I11" i="2"/>
  <c r="H11" i="2"/>
  <c r="N11" i="2" s="1"/>
  <c r="I16" i="2"/>
  <c r="H16" i="2"/>
  <c r="N16" i="2" s="1"/>
  <c r="I13" i="2"/>
  <c r="H13" i="2"/>
  <c r="I14" i="2"/>
  <c r="H14" i="2"/>
  <c r="I30" i="2"/>
  <c r="H30" i="2"/>
  <c r="N30" i="2" s="1"/>
  <c r="I15" i="2"/>
  <c r="H15" i="2"/>
  <c r="N27" i="2" l="1"/>
  <c r="N22" i="2"/>
  <c r="N33" i="2"/>
  <c r="N14" i="2"/>
  <c r="N13" i="2"/>
  <c r="I19" i="2"/>
  <c r="I49" i="2" s="1"/>
  <c r="I41" i="2"/>
  <c r="N15" i="2"/>
  <c r="H19" i="2"/>
  <c r="H41" i="2"/>
  <c r="S12" i="2"/>
  <c r="N51" i="2"/>
  <c r="N52" i="2"/>
  <c r="N53" i="2"/>
  <c r="H49" i="2" l="1"/>
  <c r="N41" i="2"/>
  <c r="N19" i="2"/>
  <c r="S22" i="2"/>
  <c r="S27" i="2"/>
  <c r="S31" i="2"/>
  <c r="S25" i="2"/>
  <c r="S33" i="2"/>
  <c r="S28" i="2"/>
  <c r="S32" i="2"/>
  <c r="S43" i="2"/>
  <c r="S45" i="2"/>
  <c r="S24" i="2"/>
  <c r="S44" i="2" l="1"/>
  <c r="N44" i="2"/>
  <c r="N46" i="2" l="1"/>
  <c r="N49" i="2" s="1"/>
  <c r="S30" i="2"/>
  <c r="S14" i="2"/>
  <c r="S13" i="2"/>
  <c r="S16" i="2"/>
  <c r="S11" i="2"/>
  <c r="S15" i="2"/>
  <c r="B8" i="2" l="1"/>
  <c r="C8" i="2" s="1"/>
  <c r="D8" i="2" s="1"/>
  <c r="E8" i="2" s="1"/>
  <c r="F8" i="2" s="1"/>
  <c r="G8" i="2" s="1"/>
  <c r="H8" i="2" s="1"/>
  <c r="I8" i="2" s="1"/>
  <c r="J8" i="2" s="1"/>
  <c r="K8" i="2" s="1"/>
  <c r="O8" i="2" s="1"/>
  <c r="P8" i="2" s="1"/>
  <c r="Q8" i="2" s="1"/>
  <c r="R8" i="2" s="1"/>
  <c r="C36" i="1" l="1"/>
  <c r="D36" i="1"/>
  <c r="E36" i="1"/>
  <c r="F36" i="1"/>
  <c r="G36" i="1"/>
  <c r="B36" i="1"/>
  <c r="H34" i="1"/>
  <c r="H35" i="1"/>
  <c r="H36" i="1" l="1"/>
  <c r="X49" i="2"/>
  <c r="S49" i="2" l="1"/>
</calcChain>
</file>

<file path=xl/comments1.xml><?xml version="1.0" encoding="utf-8"?>
<comments xmlns="http://schemas.openxmlformats.org/spreadsheetml/2006/main">
  <authors>
    <author>admin</author>
  </authors>
  <commentList>
    <comment ref="B49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1</t>
        </r>
      </text>
    </comment>
  </commentList>
</comments>
</file>

<file path=xl/sharedStrings.xml><?xml version="1.0" encoding="utf-8"?>
<sst xmlns="http://schemas.openxmlformats.org/spreadsheetml/2006/main" count="951" uniqueCount="245">
  <si>
    <t>ЗАТВЕРДЖУЮ</t>
  </si>
  <si>
    <t>ЗАТВЕРДЖЕНО</t>
  </si>
  <si>
    <t>Президент Відкритого</t>
  </si>
  <si>
    <t>рішенням Вченої ради</t>
  </si>
  <si>
    <t>міжнародного університету</t>
  </si>
  <si>
    <t>Н А В Ч А Л Ь Н И Й    П Л А Н</t>
  </si>
  <si>
    <t>Відкритого міжнародного університету</t>
  </si>
  <si>
    <t>розвитку людини "Україна"</t>
  </si>
  <si>
    <t>Освітньо-професійна програма</t>
  </si>
  <si>
    <t xml:space="preserve">                                                       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</si>
  <si>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</si>
  <si>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</si>
  <si>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</si>
  <si>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</si>
  <si>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</si>
  <si>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</si>
  <si>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</si>
  <si>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</si>
  <si>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</si>
  <si>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</si>
  <si>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</si>
  <si>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</si>
  <si>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</si>
  <si>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I</t>
  </si>
  <si>
    <t>Т</t>
  </si>
  <si>
    <t>С</t>
  </si>
  <si>
    <t>К</t>
  </si>
  <si>
    <t>П</t>
  </si>
  <si>
    <t>II</t>
  </si>
  <si>
    <t>Екзаменаційна сесія</t>
  </si>
  <si>
    <t>Практика</t>
  </si>
  <si>
    <t>Канікули</t>
  </si>
  <si>
    <t>Семестр</t>
  </si>
  <si>
    <t>Тижні</t>
  </si>
  <si>
    <t>Назва</t>
  </si>
  <si>
    <t>Навчальна</t>
  </si>
  <si>
    <t>Заклад вищої освіти</t>
  </si>
  <si>
    <t>Фаховий коледж "Освіта"</t>
  </si>
  <si>
    <t>підготовки фахового молодшого бакалавра</t>
  </si>
  <si>
    <r>
      <t xml:space="preserve">Освітньо-професійний ступінь: </t>
    </r>
    <r>
      <rPr>
        <b/>
        <sz val="12"/>
        <rFont val="Times New Roman"/>
        <family val="1"/>
        <charset val="204"/>
      </rPr>
      <t>фаховий молодший бакалавр</t>
    </r>
  </si>
  <si>
    <t>Теоретичне навчання</t>
  </si>
  <si>
    <t>Виконання кваліфікаційної роботи</t>
  </si>
  <si>
    <t>Всього тижнів у навчальному році</t>
  </si>
  <si>
    <t>Атестація здобувачів ФПО</t>
  </si>
  <si>
    <t>Назви практики</t>
  </si>
  <si>
    <t>Кредити ЄКТС</t>
  </si>
  <si>
    <t>Форма атестації (іспит, дипломний проєкт (робота))</t>
  </si>
  <si>
    <t>Розподіл за семестрами</t>
  </si>
  <si>
    <t>Кількість кредитів ЄКТС</t>
  </si>
  <si>
    <t>Кількість годин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</si>
  <si>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</si>
  <si>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</si>
  <si>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</si>
  <si>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</si>
  <si>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</si>
  <si>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</si>
  <si>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проєкти</t>
  </si>
  <si>
    <t>роботи</t>
  </si>
  <si>
    <t>всього</t>
  </si>
  <si>
    <t>у тому числі:</t>
  </si>
  <si>
    <t>лекції</t>
  </si>
  <si>
    <t>лабораторні</t>
  </si>
  <si>
    <t>практичні</t>
  </si>
  <si>
    <t>Код освітньої компоненти</t>
  </si>
  <si>
    <t>І. ЦИКЛ ЗАГАЛЬНОЇ ПІДГОТОВКИ</t>
  </si>
  <si>
    <t>ОК 1.1</t>
  </si>
  <si>
    <t>ОК 1.2</t>
  </si>
  <si>
    <t>ОК 1.3</t>
  </si>
  <si>
    <t>ОК 1.4</t>
  </si>
  <si>
    <t>ОК 1.5</t>
  </si>
  <si>
    <t>ОК 1.7</t>
  </si>
  <si>
    <t>ОК 1.8</t>
  </si>
  <si>
    <t>Всього за п. 1.1</t>
  </si>
  <si>
    <t>Кредити ЄКТС на семестр</t>
  </si>
  <si>
    <t>ІІ. ЦИКЛ ПРОФЕСІЙНОЇ ПІДГОТОВКИ</t>
  </si>
  <si>
    <t>ОК 2.1</t>
  </si>
  <si>
    <t>ОК 2.2</t>
  </si>
  <si>
    <t>ОК 2.3</t>
  </si>
  <si>
    <t>ОК 2.4</t>
  </si>
  <si>
    <t>ОК 2.5</t>
  </si>
  <si>
    <t>ОК 2.6</t>
  </si>
  <si>
    <t>ОК 2.7</t>
  </si>
  <si>
    <t>ОК 2.8</t>
  </si>
  <si>
    <t>ПР 1</t>
  </si>
  <si>
    <t>ПР 2</t>
  </si>
  <si>
    <t>Навчальна практика</t>
  </si>
  <si>
    <t>Всього за п. 2.1</t>
  </si>
  <si>
    <t>ВК 2.1</t>
  </si>
  <si>
    <t>ВК 2.2</t>
  </si>
  <si>
    <t>Всього за п. 2.2</t>
  </si>
  <si>
    <t xml:space="preserve">ЗАГАЛЬНА КІЛЬКІСТЬ ГОДИН </t>
  </si>
  <si>
    <t xml:space="preserve">Кількість екзаменів     </t>
  </si>
  <si>
    <t>Кількість заліків</t>
  </si>
  <si>
    <t>Кількість курсових проєктів</t>
  </si>
  <si>
    <t>Кількість курсових робіт</t>
  </si>
  <si>
    <t>Частка вибіркових компонент у загальному обсязі освітньої програми, %</t>
  </si>
  <si>
    <t>ЗВЕДЕНІ ДАНІ ПРО БЮДЖЕТ ЧАСУ, тижні</t>
  </si>
  <si>
    <t>ІІ. ПРАКТИКА</t>
  </si>
  <si>
    <t>ІV. АТАСТАЦІЯ ЗДОБУВАЧІВ ФАХОВОЇ ПЕРЕДВИЩОЇ ОСВІТИ</t>
  </si>
  <si>
    <t>V. ПЛАН ОСВІТНЬОГО ПРОЦЕСУ</t>
  </si>
  <si>
    <t>ПОГОДЖЕНО</t>
  </si>
  <si>
    <t>__________________ Петро ТАЛАНЧУК</t>
  </si>
  <si>
    <t>А</t>
  </si>
  <si>
    <r>
      <t>ПОЗНАЧЕННЯ:</t>
    </r>
    <r>
      <rPr>
        <sz val="12"/>
        <rFont val="Times New Roman"/>
        <family val="1"/>
        <charset val="204"/>
      </rPr>
      <t xml:space="preserve"> Т – теоретичне навчання, П – практика, С – екзаменаційна сесія, К – канікули, ДЕ – державна підсумкова атестація, Д – підготовка кваліфікаційної роботи, А – підсумкова атестація</t>
    </r>
  </si>
  <si>
    <t>Україна в контексті світового розвитку</t>
  </si>
  <si>
    <t>Українська мова (за професійним спрямуванням)</t>
  </si>
  <si>
    <t>Фізична культура (Фізичне виховання. Основи здорового способу життя. Психологія стресу і стресостійкості особистості)</t>
  </si>
  <si>
    <t>Інформаційні технології</t>
  </si>
  <si>
    <t>Інклюзивне суспільство</t>
  </si>
  <si>
    <t>Основи підприємництва</t>
  </si>
  <si>
    <t>Економічна теорія (мікро- та макроекономіка)</t>
  </si>
  <si>
    <t>Економіка підприємства</t>
  </si>
  <si>
    <t>Менеджмент</t>
  </si>
  <si>
    <t>Маркетинг</t>
  </si>
  <si>
    <t>Кваліфікаційний іспит</t>
  </si>
  <si>
    <t>Права людини та верховенство права в сучасних реаліях</t>
  </si>
  <si>
    <t>ОК 2.9</t>
  </si>
  <si>
    <t>управління та адміністрування</t>
  </si>
  <si>
    <t>______________ Ростислав ДУБАС</t>
  </si>
  <si>
    <t>______________Світлана СМОЛЯНОВА</t>
  </si>
  <si>
    <t>Голова Науково-методичного об'єднання</t>
  </si>
  <si>
    <t>Директор Фахового коледжу "Освіта"</t>
  </si>
  <si>
    <r>
      <t>Термін навчання</t>
    </r>
    <r>
      <rPr>
        <sz val="12"/>
        <color rgb="FFFF0000"/>
        <rFont val="Times New Roman"/>
        <family val="1"/>
        <charset val="204"/>
      </rPr>
      <t>: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 рік 10 місяців</t>
    </r>
  </si>
  <si>
    <t>Охорона праці, безпека життєдіяльності та цивільний захист</t>
  </si>
  <si>
    <r>
      <t xml:space="preserve">На основі: </t>
    </r>
    <r>
      <rPr>
        <b/>
        <sz val="12"/>
        <rFont val="Times New Roman"/>
        <family val="1"/>
        <charset val="204"/>
      </rPr>
      <t>повної загальної середньої освіти</t>
    </r>
  </si>
  <si>
    <r>
      <t xml:space="preserve">Освітня кваліфікація: </t>
    </r>
    <r>
      <rPr>
        <b/>
        <sz val="12"/>
        <rFont val="Times New Roman"/>
        <family val="1"/>
        <charset val="204"/>
      </rPr>
      <t>фаховий молодший бакалавр з маркетингу</t>
    </r>
  </si>
  <si>
    <t>1.1. Обов’язкові компоненти освітньої програми</t>
  </si>
  <si>
    <t>2.1. Обов’язкові компоненти освітньої програми</t>
  </si>
  <si>
    <t>Начальник відділу</t>
  </si>
  <si>
    <t>методичної роботи</t>
  </si>
  <si>
    <t>__________Вікторія БАУЛА</t>
  </si>
  <si>
    <t>ID 78387</t>
  </si>
  <si>
    <r>
      <t xml:space="preserve">Галузь знань:  </t>
    </r>
    <r>
      <rPr>
        <b/>
        <sz val="12"/>
        <rFont val="Times New Roman"/>
        <family val="1"/>
        <charset val="204"/>
      </rPr>
      <t>D Бізнес, адміністрування та право</t>
    </r>
  </si>
  <si>
    <t>І . ГРАФІК ОСВІТНЬОГО ПРОЦЕСУ</t>
  </si>
  <si>
    <t>Marketing</t>
  </si>
  <si>
    <t>Навчальна (ознайомча)</t>
  </si>
  <si>
    <t>Навчальна (ознайомча) практика</t>
  </si>
  <si>
    <t>VI. ПЕРЕЛІК НЕОБХІДНИХ КАБІНЕТІВ, ЛАБОРАТОРІЙ, МАЙСТЕРЕНЬ</t>
  </si>
  <si>
    <t>№</t>
  </si>
  <si>
    <t>Кабінети</t>
  </si>
  <si>
    <t>Лабораторії</t>
  </si>
  <si>
    <t>Майстерні</t>
  </si>
  <si>
    <t>Відкритий міжнародний університет розвитку людини "Україна"</t>
  </si>
  <si>
    <t>Завідувач циклової комісії</t>
  </si>
  <si>
    <t>Теорія маркетингу</t>
  </si>
  <si>
    <t>Маркетингові дослідження</t>
  </si>
  <si>
    <t>Командотворення</t>
  </si>
  <si>
    <t>Інформаційні системи і технології в галузі маркетингу</t>
  </si>
  <si>
    <t xml:space="preserve">Маркетингова діяльність </t>
  </si>
  <si>
    <t>Ризики в маркетинговій діяльності</t>
  </si>
  <si>
    <t>ОК 2.10</t>
  </si>
  <si>
    <t>ОК 2.11</t>
  </si>
  <si>
    <t>ОК 2.13</t>
  </si>
  <si>
    <t>ОК 2.14</t>
  </si>
  <si>
    <t>Вступ до спеціальності з історією маркетинга</t>
  </si>
  <si>
    <t>з маркетингу та обліку</t>
  </si>
  <si>
    <r>
      <t xml:space="preserve">Рік вступу: </t>
    </r>
    <r>
      <rPr>
        <b/>
        <sz val="12"/>
        <rFont val="Times New Roman"/>
        <family val="1"/>
        <charset val="204"/>
      </rPr>
      <t>2026-2027 н.р.</t>
    </r>
  </si>
  <si>
    <t xml:space="preserve">протокол № 2 </t>
  </si>
  <si>
    <t>"17" березня 2026 р.</t>
  </si>
  <si>
    <t>В.о. проректора з освітньої діяльності</t>
  </si>
  <si>
    <t>Основи національного спротиву</t>
  </si>
  <si>
    <t>I курс</t>
  </si>
  <si>
    <t>ІІ курс</t>
  </si>
  <si>
    <t>_________ Світлана НЕСТЕРЕНКО</t>
  </si>
  <si>
    <r>
      <t xml:space="preserve">підготовка до екзамену </t>
    </r>
    <r>
      <rPr>
        <b/>
        <sz val="8"/>
        <rFont val="Times New Roman"/>
        <family val="1"/>
        <charset val="204"/>
      </rPr>
      <t>(1 кредит ЄКТС із годин на с.р.)</t>
    </r>
  </si>
  <si>
    <t>"10" березня 2026 р.</t>
  </si>
  <si>
    <t>"23" квітня 2026 р.</t>
  </si>
  <si>
    <t>"16" квітня 2026 р.</t>
  </si>
  <si>
    <r>
      <t xml:space="preserve">Спеціальність </t>
    </r>
    <r>
      <rPr>
        <b/>
        <sz val="12"/>
        <rFont val="Times New Roman"/>
        <family val="1"/>
        <charset val="204"/>
      </rPr>
      <t>D5 Маркетинг</t>
    </r>
  </si>
  <si>
    <t>Циклова комісія з маркетингу та обліку</t>
  </si>
  <si>
    <t>(рівень фахової передвищої освіти)</t>
  </si>
  <si>
    <t>ОК 2.12</t>
  </si>
  <si>
    <t>Іноземна мова (за професійним спрямуванням)</t>
  </si>
  <si>
    <t>ОК 2.15</t>
  </si>
  <si>
    <t>Тайм-мененджмент</t>
  </si>
  <si>
    <r>
      <t xml:space="preserve">Форма здобуття освіти: </t>
    </r>
    <r>
      <rPr>
        <b/>
        <sz val="12"/>
        <rFont val="Times New Roman"/>
        <family val="1"/>
        <charset val="204"/>
      </rPr>
      <t>денна</t>
    </r>
  </si>
  <si>
    <t>30 квітня 2026 року</t>
  </si>
  <si>
    <t>від 30 квітня 2026 року</t>
  </si>
  <si>
    <t>Основи навчання, наукового пошуку та академічної доброчесності</t>
  </si>
  <si>
    <t>І</t>
  </si>
  <si>
    <t>ІІ</t>
  </si>
  <si>
    <r>
      <t xml:space="preserve">Форма здобуття освіти: </t>
    </r>
    <r>
      <rPr>
        <b/>
        <sz val="12"/>
        <rFont val="Times New Roman"/>
        <family val="1"/>
        <charset val="204"/>
      </rPr>
      <t>заочна</t>
    </r>
  </si>
  <si>
    <t>С/Т</t>
  </si>
  <si>
    <t>Е</t>
  </si>
  <si>
    <t>Екзамена-ційна сесія/Теоретичне навчання</t>
  </si>
  <si>
    <t>ПОЗНАЧЕННЯ: Т – теоретичне навчання; С – екзаменаційна сесія; П – практика; К – канікули; Е – випусковий екзамен.</t>
  </si>
  <si>
    <t>всього ЗФН</t>
  </si>
  <si>
    <t>всього ДФН</t>
  </si>
  <si>
    <t>ЗФН має бути годин (25% від дфн)</t>
  </si>
  <si>
    <t>ЗФН</t>
  </si>
  <si>
    <r>
      <t>Термін навчання</t>
    </r>
    <r>
      <rPr>
        <sz val="12"/>
        <color rgb="FFFF0000"/>
        <rFont val="Times New Roman"/>
        <family val="1"/>
        <charset val="204"/>
      </rPr>
      <t>: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2 роки 10 місяців</t>
    </r>
  </si>
  <si>
    <t>ІІІ</t>
  </si>
  <si>
    <r>
      <t xml:space="preserve">На основі: </t>
    </r>
    <r>
      <rPr>
        <b/>
        <sz val="12"/>
        <rFont val="Times New Roman"/>
        <family val="1"/>
        <charset val="204"/>
      </rPr>
      <t>базової середньої освіти</t>
    </r>
  </si>
  <si>
    <r>
      <t>ПОЗНАЧЕННЯ:</t>
    </r>
    <r>
      <rPr>
        <sz val="12"/>
        <rFont val="Times New Roman"/>
        <family val="1"/>
        <charset val="204"/>
      </rPr>
      <t xml:space="preserve"> Т – теоретичне навчання, П – практика, С – екзаменаційна сесія, К – канікули, А – підсумкова атестація</t>
    </r>
  </si>
  <si>
    <t>Розподіл годин на тиждень за курсами і семестрами</t>
  </si>
  <si>
    <t>II курс</t>
  </si>
  <si>
    <t>ІІІ курс</t>
  </si>
  <si>
    <t>семестри</t>
  </si>
  <si>
    <t>кількість тижнів у семестрі</t>
  </si>
  <si>
    <t>За програмою профільної середньої освіти</t>
  </si>
  <si>
    <t>Години на семестр</t>
  </si>
  <si>
    <t>Загальноосвітня підготовка</t>
  </si>
  <si>
    <t>Українська мова</t>
  </si>
  <si>
    <t>Українська література</t>
  </si>
  <si>
    <t>Зарубіжна література</t>
  </si>
  <si>
    <t>Історія України</t>
  </si>
  <si>
    <t>Всесвітня історія</t>
  </si>
  <si>
    <t>Громадянська освіта</t>
  </si>
  <si>
    <t>Математика (алгебра і початки аналізу та геометрія)</t>
  </si>
  <si>
    <t xml:space="preserve">Біологія і екологія </t>
  </si>
  <si>
    <t>Географія</t>
  </si>
  <si>
    <t>Фізика і астрономія</t>
  </si>
  <si>
    <t>Хімія</t>
  </si>
  <si>
    <t>Захист України</t>
  </si>
  <si>
    <t>Фізична культура*</t>
  </si>
  <si>
    <t>Разом</t>
  </si>
  <si>
    <t>Вибірково-обов'язкові предмети</t>
  </si>
  <si>
    <t>Інформатика*</t>
  </si>
  <si>
    <t>16</t>
  </si>
  <si>
    <t>Фінансова грамотність</t>
  </si>
  <si>
    <t>Професійні освітні компоненти**</t>
  </si>
  <si>
    <t>Факультативи</t>
  </si>
  <si>
    <t>n</t>
  </si>
  <si>
    <t>Факультативи (*підготовка до ЗНО/ДПА, індивідуальні заняття)</t>
  </si>
  <si>
    <t>Всього за програмою профільної середньої освіти</t>
  </si>
  <si>
    <t>Максимальне тижневе навантаження</t>
  </si>
  <si>
    <t>За освітньо-професійною програмою фахового молодшого бакалавра</t>
  </si>
  <si>
    <t>Фізична культура (Фізичне виховання. Основи здорового способу життя. Психологія стресу і стресостійкості особистості)*</t>
  </si>
  <si>
    <t>Інформаційні технології*</t>
  </si>
  <si>
    <t>Іноземна мова (за професійним спрямуванням)*</t>
  </si>
  <si>
    <t>ОК 1.6</t>
  </si>
  <si>
    <t>Іноземна мова</t>
  </si>
  <si>
    <t>НАЗВА ОСВІТНІХ КОМПОНЕНТІВ</t>
  </si>
  <si>
    <t>60*</t>
  </si>
  <si>
    <t>проводяться на полігоні</t>
  </si>
  <si>
    <t>ВК 3.1</t>
  </si>
  <si>
    <t>ІІІ. Вибіркові компоненти освітньої програми</t>
  </si>
  <si>
    <t>ВК 3.2</t>
  </si>
  <si>
    <t>ВК 3.3</t>
  </si>
  <si>
    <t>Всього ВК</t>
  </si>
  <si>
    <t>Вибіркові компоненти освітньої програми</t>
  </si>
  <si>
    <t>КР 1</t>
  </si>
  <si>
    <t>Курсова робота з освітньої компоненти "Маркетинг"</t>
  </si>
  <si>
    <t>підготовка до екзамену (1 кредит ЄКТС із годин на с.р.)</t>
  </si>
  <si>
    <t>КІ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</si>
</sst>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1\.00"/>
    <numFmt numFmtId="165" formatCode="\2\.0"/>
    <numFmt numFmtId="166" formatCode="0.0%"/>
  </numFmts>
  <fonts count="5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indexed="18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indexed="18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sz val="12"/>
      <color indexed="17"/>
      <name val="Times New Roman"/>
      <family val="1"/>
      <charset val="204"/>
    </font>
    <font>
      <sz val="12"/>
      <color indexed="18"/>
      <name val="Times New Roman"/>
      <family val="1"/>
      <charset val="204"/>
    </font>
    <font>
      <b/>
      <sz val="11"/>
      <color indexed="18"/>
      <name val="Times New Roman Cyr"/>
      <charset val="204"/>
    </font>
    <font>
      <sz val="11"/>
      <color theme="6" tint="-0.499984740745262"/>
      <name val="Times New Roman"/>
      <family val="1"/>
      <charset val="204"/>
    </font>
    <font>
      <b/>
      <sz val="11"/>
      <color theme="6" tint="-0.499984740745262"/>
      <name val="Times New Roman"/>
      <family val="1"/>
      <charset val="204"/>
    </font>
    <font>
      <sz val="12"/>
      <color theme="6" tint="-0.499984740745262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sz val="11"/>
      <color indexed="17"/>
      <name val="Times New Roman"/>
      <family val="1"/>
      <charset val="204"/>
    </font>
    <font>
      <sz val="14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u/>
      <sz val="18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12"/>
      <name val="Arial Cyr"/>
      <charset val="204"/>
    </font>
    <font>
      <sz val="12"/>
      <color rgb="FF00206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5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5">
    <xf numFmtId="0" fontId="0" fillId="0" borderId="0"/>
    <xf numFmtId="0" fontId="1" fillId="0" borderId="0"/>
    <xf numFmtId="0" fontId="1" fillId="0" borderId="0"/>
    <xf numFmtId="0" fontId="23" fillId="0" borderId="0"/>
    <xf numFmtId="9" fontId="1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6" fillId="0" borderId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" fillId="0" borderId="0"/>
    <xf numFmtId="0" fontId="1" fillId="0" borderId="0"/>
  </cellStyleXfs>
  <cellXfs count="1227">
    <xf numFmtId="0" fontId="0" fillId="0" borderId="0" xfId="0"/>
    <xf numFmtId="0" fontId="3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 wrapText="1"/>
    </xf>
    <xf numFmtId="0" fontId="3" fillId="0" borderId="0" xfId="1" applyFont="1" applyFill="1" applyBorder="1" applyAlignment="1">
      <alignment vertical="top" wrapText="1"/>
    </xf>
    <xf numFmtId="0" fontId="18" fillId="0" borderId="0" xfId="1" applyFont="1" applyFill="1" applyAlignment="1">
      <alignment vertical="center" wrapText="1"/>
    </xf>
    <xf numFmtId="0" fontId="19" fillId="0" borderId="0" xfId="1" applyFont="1" applyFill="1" applyBorder="1" applyAlignment="1">
      <alignment horizontal="center" vertical="top" wrapText="1"/>
    </xf>
    <xf numFmtId="0" fontId="5" fillId="0" borderId="0" xfId="1" applyFont="1" applyFill="1" applyBorder="1" applyAlignment="1">
      <alignment vertical="top" wrapText="1"/>
    </xf>
    <xf numFmtId="0" fontId="13" fillId="0" borderId="0" xfId="1" applyFont="1" applyFill="1" applyBorder="1" applyAlignment="1">
      <alignment vertical="center" textRotation="90" wrapText="1"/>
    </xf>
    <xf numFmtId="0" fontId="11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wrapText="1"/>
    </xf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vertical="center" wrapText="1"/>
    </xf>
    <xf numFmtId="0" fontId="10" fillId="0" borderId="0" xfId="1" applyFont="1" applyFill="1" applyAlignment="1">
      <alignment wrapText="1"/>
    </xf>
    <xf numFmtId="0" fontId="5" fillId="0" borderId="0" xfId="1" applyFont="1" applyFill="1" applyAlignment="1">
      <alignment wrapText="1"/>
    </xf>
    <xf numFmtId="0" fontId="7" fillId="0" borderId="0" xfId="1" applyFont="1" applyFill="1" applyAlignment="1">
      <alignment vertical="top" wrapText="1"/>
    </xf>
    <xf numFmtId="0" fontId="8" fillId="0" borderId="0" xfId="1" applyFont="1" applyFill="1" applyAlignment="1">
      <alignment horizontal="center" vertical="top" wrapText="1"/>
    </xf>
    <xf numFmtId="0" fontId="5" fillId="0" borderId="0" xfId="1" applyFont="1" applyFill="1" applyBorder="1" applyAlignment="1">
      <alignment wrapText="1"/>
    </xf>
    <xf numFmtId="0" fontId="3" fillId="0" borderId="0" xfId="1" applyFont="1" applyFill="1" applyBorder="1" applyAlignment="1">
      <alignment wrapText="1"/>
    </xf>
    <xf numFmtId="0" fontId="10" fillId="0" borderId="0" xfId="1" applyFont="1" applyFill="1" applyBorder="1" applyAlignment="1">
      <alignment horizontal="left" wrapText="1"/>
    </xf>
    <xf numFmtId="0" fontId="6" fillId="0" borderId="0" xfId="1" applyFont="1" applyFill="1" applyAlignment="1">
      <alignment horizontal="left" wrapText="1"/>
    </xf>
    <xf numFmtId="0" fontId="6" fillId="0" borderId="0" xfId="1" applyFont="1" applyFill="1" applyBorder="1" applyAlignment="1">
      <alignment wrapText="1"/>
    </xf>
    <xf numFmtId="0" fontId="10" fillId="0" borderId="0" xfId="1" applyFont="1" applyFill="1" applyAlignment="1">
      <alignment horizontal="left" wrapText="1"/>
    </xf>
    <xf numFmtId="0" fontId="10" fillId="0" borderId="0" xfId="1" applyFont="1" applyFill="1" applyBorder="1" applyAlignment="1">
      <alignment wrapText="1"/>
    </xf>
    <xf numFmtId="0" fontId="14" fillId="0" borderId="0" xfId="1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6" fillId="0" borderId="0" xfId="1" applyFont="1" applyFill="1" applyAlignment="1">
      <alignment horizontal="center" vertical="center" wrapText="1"/>
    </xf>
    <xf numFmtId="0" fontId="8" fillId="0" borderId="0" xfId="1" applyFont="1" applyFill="1" applyAlignment="1">
      <alignment wrapText="1"/>
    </xf>
    <xf numFmtId="0" fontId="15" fillId="0" borderId="0" xfId="1" applyFont="1" applyFill="1" applyBorder="1" applyAlignment="1">
      <alignment vertical="center" wrapText="1"/>
    </xf>
    <xf numFmtId="0" fontId="15" fillId="0" borderId="0" xfId="1" applyFont="1" applyFill="1" applyAlignment="1">
      <alignment wrapText="1"/>
    </xf>
    <xf numFmtId="0" fontId="8" fillId="0" borderId="0" xfId="1" applyFont="1" applyFill="1" applyBorder="1" applyAlignment="1">
      <alignment wrapText="1"/>
    </xf>
    <xf numFmtId="0" fontId="12" fillId="0" borderId="0" xfId="1" applyFont="1" applyFill="1" applyBorder="1" applyAlignment="1">
      <alignment vertical="center" wrapText="1"/>
    </xf>
    <xf numFmtId="0" fontId="13" fillId="0" borderId="0" xfId="1" applyFont="1" applyFill="1" applyBorder="1" applyAlignment="1">
      <alignment horizontal="center" wrapText="1"/>
    </xf>
    <xf numFmtId="0" fontId="16" fillId="0" borderId="0" xfId="0" applyFont="1" applyFill="1" applyAlignment="1">
      <alignment horizontal="justify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5" fillId="0" borderId="0" xfId="1" applyFont="1" applyFill="1" applyAlignment="1">
      <alignment horizontal="left" wrapText="1"/>
    </xf>
    <xf numFmtId="0" fontId="19" fillId="0" borderId="0" xfId="1" applyFont="1" applyFill="1" applyAlignment="1">
      <alignment horizontal="left" vertical="top" wrapText="1"/>
    </xf>
    <xf numFmtId="0" fontId="5" fillId="0" borderId="0" xfId="1" applyFont="1" applyFill="1" applyAlignment="1">
      <alignment horizontal="left" vertical="top" wrapText="1"/>
    </xf>
    <xf numFmtId="0" fontId="5" fillId="0" borderId="0" xfId="1" applyFont="1" applyFill="1" applyBorder="1" applyAlignment="1">
      <alignment horizontal="left" wrapText="1"/>
    </xf>
    <xf numFmtId="0" fontId="13" fillId="0" borderId="0" xfId="1" applyFont="1" applyFill="1" applyBorder="1" applyAlignment="1">
      <alignment vertical="center" wrapText="1"/>
    </xf>
    <xf numFmtId="0" fontId="3" fillId="0" borderId="0" xfId="1" applyFont="1" applyFill="1" applyBorder="1" applyAlignment="1">
      <alignment vertical="center" wrapText="1"/>
    </xf>
    <xf numFmtId="0" fontId="15" fillId="0" borderId="0" xfId="1" applyFont="1" applyFill="1" applyAlignment="1">
      <alignment vertical="center" wrapText="1"/>
    </xf>
    <xf numFmtId="0" fontId="6" fillId="2" borderId="41" xfId="1" applyFont="1" applyFill="1" applyBorder="1" applyAlignment="1">
      <alignment horizontal="center" vertical="center" wrapText="1"/>
    </xf>
    <xf numFmtId="0" fontId="6" fillId="0" borderId="42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22" fillId="0" borderId="0" xfId="0" applyFont="1" applyAlignment="1">
      <alignment wrapText="1"/>
    </xf>
    <xf numFmtId="0" fontId="10" fillId="0" borderId="41" xfId="0" applyFont="1" applyFill="1" applyBorder="1" applyAlignment="1">
      <alignment horizontal="centerContinuous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/>
    </xf>
    <xf numFmtId="1" fontId="21" fillId="0" borderId="6" xfId="1" applyNumberFormat="1" applyFont="1" applyFill="1" applyBorder="1" applyAlignment="1">
      <alignment horizontal="center" vertical="center"/>
    </xf>
    <xf numFmtId="0" fontId="21" fillId="0" borderId="47" xfId="1" applyFont="1" applyFill="1" applyBorder="1" applyAlignment="1">
      <alignment horizontal="center" vertical="center"/>
    </xf>
    <xf numFmtId="0" fontId="5" fillId="0" borderId="46" xfId="1" applyFont="1" applyFill="1" applyBorder="1" applyAlignment="1">
      <alignment horizontal="center" vertical="center"/>
    </xf>
    <xf numFmtId="1" fontId="21" fillId="0" borderId="46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9" fontId="5" fillId="3" borderId="0" xfId="1" applyNumberFormat="1" applyFont="1" applyFill="1" applyBorder="1" applyAlignment="1">
      <alignment vertical="center"/>
    </xf>
    <xf numFmtId="0" fontId="5" fillId="3" borderId="0" xfId="1" applyFont="1" applyFill="1" applyBorder="1" applyAlignment="1">
      <alignment vertical="center"/>
    </xf>
    <xf numFmtId="0" fontId="22" fillId="0" borderId="0" xfId="0" applyFont="1" applyBorder="1" applyAlignment="1">
      <alignment wrapText="1"/>
    </xf>
    <xf numFmtId="0" fontId="22" fillId="0" borderId="0" xfId="0" applyFont="1" applyFill="1" applyAlignment="1">
      <alignment wrapText="1"/>
    </xf>
    <xf numFmtId="0" fontId="21" fillId="0" borderId="2" xfId="1" applyFont="1" applyFill="1" applyBorder="1" applyAlignment="1">
      <alignment horizontal="center" vertical="center"/>
    </xf>
    <xf numFmtId="0" fontId="21" fillId="0" borderId="0" xfId="1" applyFont="1" applyFill="1" applyAlignment="1">
      <alignment horizontal="center"/>
    </xf>
    <xf numFmtId="0" fontId="21" fillId="0" borderId="0" xfId="1" applyFont="1" applyFill="1"/>
    <xf numFmtId="0" fontId="21" fillId="0" borderId="0" xfId="1" applyFont="1" applyFill="1" applyBorder="1" applyAlignment="1">
      <alignment wrapText="1"/>
    </xf>
    <xf numFmtId="0" fontId="21" fillId="0" borderId="0" xfId="1" applyFont="1" applyFill="1" applyBorder="1" applyAlignment="1"/>
    <xf numFmtId="1" fontId="20" fillId="0" borderId="39" xfId="0" applyNumberFormat="1" applyFont="1" applyBorder="1" applyAlignment="1">
      <alignment horizontal="center" vertical="center" wrapText="1"/>
    </xf>
    <xf numFmtId="1" fontId="17" fillId="0" borderId="70" xfId="1" applyNumberFormat="1" applyFont="1" applyFill="1" applyBorder="1" applyAlignment="1">
      <alignment horizontal="center" vertical="center"/>
    </xf>
    <xf numFmtId="1" fontId="17" fillId="0" borderId="53" xfId="1" applyNumberFormat="1" applyFont="1" applyFill="1" applyBorder="1" applyAlignment="1">
      <alignment horizontal="center" vertical="center"/>
    </xf>
    <xf numFmtId="1" fontId="17" fillId="0" borderId="60" xfId="1" applyNumberFormat="1" applyFont="1" applyFill="1" applyBorder="1" applyAlignment="1">
      <alignment horizontal="center" vertical="center"/>
    </xf>
    <xf numFmtId="0" fontId="10" fillId="0" borderId="61" xfId="0" applyFont="1" applyFill="1" applyBorder="1" applyAlignment="1">
      <alignment horizontal="centerContinuous" vertical="center" wrapText="1"/>
    </xf>
    <xf numFmtId="0" fontId="10" fillId="0" borderId="50" xfId="0" applyFont="1" applyFill="1" applyBorder="1" applyAlignment="1">
      <alignment horizontal="centerContinuous" vertical="center" wrapText="1"/>
    </xf>
    <xf numFmtId="0" fontId="10" fillId="0" borderId="59" xfId="0" applyFont="1" applyFill="1" applyBorder="1" applyAlignment="1">
      <alignment horizontal="centerContinuous" vertical="center" wrapText="1"/>
    </xf>
    <xf numFmtId="0" fontId="21" fillId="0" borderId="0" xfId="1" applyFont="1" applyFill="1" applyBorder="1"/>
    <xf numFmtId="0" fontId="17" fillId="0" borderId="0" xfId="1" applyFont="1" applyFill="1" applyBorder="1" applyAlignment="1">
      <alignment horizontal="left" wrapText="1"/>
    </xf>
    <xf numFmtId="0" fontId="21" fillId="0" borderId="0" xfId="1" applyFont="1" applyFill="1" applyBorder="1" applyAlignment="1">
      <alignment horizontal="left" wrapText="1"/>
    </xf>
    <xf numFmtId="0" fontId="21" fillId="0" borderId="0" xfId="1" applyFont="1" applyFill="1" applyBorder="1" applyAlignment="1">
      <alignment horizontal="center"/>
    </xf>
    <xf numFmtId="0" fontId="21" fillId="0" borderId="0" xfId="1" applyFont="1" applyFill="1" applyAlignment="1">
      <alignment wrapText="1"/>
    </xf>
    <xf numFmtId="0" fontId="5" fillId="0" borderId="0" xfId="0" applyFont="1" applyFill="1" applyAlignment="1">
      <alignment wrapText="1"/>
    </xf>
    <xf numFmtId="0" fontId="28" fillId="12" borderId="3" xfId="0" applyFont="1" applyFill="1" applyBorder="1" applyAlignment="1" applyProtection="1">
      <alignment horizontal="center" vertical="center"/>
      <protection locked="0"/>
    </xf>
    <xf numFmtId="0" fontId="28" fillId="12" borderId="46" xfId="0" applyFont="1" applyFill="1" applyBorder="1" applyAlignment="1" applyProtection="1">
      <alignment horizontal="center" vertical="center"/>
      <protection locked="0"/>
    </xf>
    <xf numFmtId="0" fontId="5" fillId="3" borderId="23" xfId="1" applyFont="1" applyFill="1" applyBorder="1" applyAlignment="1">
      <alignment vertical="center"/>
    </xf>
    <xf numFmtId="0" fontId="5" fillId="3" borderId="34" xfId="1" applyFont="1" applyFill="1" applyBorder="1" applyAlignment="1">
      <alignment vertical="center"/>
    </xf>
    <xf numFmtId="9" fontId="5" fillId="3" borderId="23" xfId="1" applyNumberFormat="1" applyFont="1" applyFill="1" applyBorder="1" applyAlignment="1">
      <alignment vertical="center"/>
    </xf>
    <xf numFmtId="9" fontId="5" fillId="3" borderId="34" xfId="1" applyNumberFormat="1" applyFont="1" applyFill="1" applyBorder="1" applyAlignment="1">
      <alignment vertical="center"/>
    </xf>
    <xf numFmtId="9" fontId="5" fillId="3" borderId="25" xfId="1" applyNumberFormat="1" applyFont="1" applyFill="1" applyBorder="1" applyAlignment="1">
      <alignment vertical="center"/>
    </xf>
    <xf numFmtId="9" fontId="5" fillId="3" borderId="26" xfId="1" applyNumberFormat="1" applyFont="1" applyFill="1" applyBorder="1" applyAlignment="1">
      <alignment vertical="center"/>
    </xf>
    <xf numFmtId="9" fontId="5" fillId="3" borderId="36" xfId="1" applyNumberFormat="1" applyFont="1" applyFill="1" applyBorder="1" applyAlignment="1">
      <alignment vertical="center"/>
    </xf>
    <xf numFmtId="1" fontId="11" fillId="0" borderId="4" xfId="0" applyNumberFormat="1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left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 applyProtection="1">
      <alignment horizontal="left" vertical="center" wrapText="1"/>
      <protection locked="0"/>
    </xf>
    <xf numFmtId="0" fontId="29" fillId="0" borderId="11" xfId="0" applyFont="1" applyFill="1" applyBorder="1" applyAlignment="1">
      <alignment horizontal="center" vertical="center" wrapText="1"/>
    </xf>
    <xf numFmtId="1" fontId="11" fillId="0" borderId="46" xfId="0" applyNumberFormat="1" applyFont="1" applyFill="1" applyBorder="1" applyAlignment="1">
      <alignment horizontal="center" vertical="center"/>
    </xf>
    <xf numFmtId="9" fontId="5" fillId="3" borderId="25" xfId="1" applyNumberFormat="1" applyFont="1" applyFill="1" applyBorder="1" applyAlignment="1">
      <alignment horizontal="center" vertical="center"/>
    </xf>
    <xf numFmtId="0" fontId="5" fillId="3" borderId="26" xfId="1" applyFont="1" applyFill="1" applyBorder="1" applyAlignment="1">
      <alignment horizontal="center" vertical="center"/>
    </xf>
    <xf numFmtId="0" fontId="5" fillId="3" borderId="36" xfId="1" applyFont="1" applyFill="1" applyBorder="1" applyAlignment="1">
      <alignment horizontal="center" vertical="center"/>
    </xf>
    <xf numFmtId="1" fontId="11" fillId="0" borderId="11" xfId="0" applyNumberFormat="1" applyFont="1" applyFill="1" applyBorder="1" applyAlignment="1" applyProtection="1">
      <alignment horizontal="center" vertical="center"/>
      <protection hidden="1"/>
    </xf>
    <xf numFmtId="1" fontId="11" fillId="0" borderId="49" xfId="0" applyNumberFormat="1" applyFont="1" applyFill="1" applyBorder="1" applyAlignment="1" applyProtection="1">
      <alignment horizontal="center" vertical="center"/>
      <protection hidden="1"/>
    </xf>
    <xf numFmtId="0" fontId="5" fillId="3" borderId="54" xfId="1" applyFont="1" applyFill="1" applyBorder="1" applyAlignment="1">
      <alignment horizontal="center" vertical="center"/>
    </xf>
    <xf numFmtId="0" fontId="5" fillId="3" borderId="48" xfId="1" applyFont="1" applyFill="1" applyBorder="1" applyAlignment="1">
      <alignment horizontal="center" vertical="center"/>
    </xf>
    <xf numFmtId="0" fontId="5" fillId="3" borderId="55" xfId="1" applyFont="1" applyFill="1" applyBorder="1" applyAlignment="1">
      <alignment horizontal="center" vertical="center"/>
    </xf>
    <xf numFmtId="0" fontId="5" fillId="3" borderId="25" xfId="1" applyFont="1" applyFill="1" applyBorder="1" applyAlignment="1">
      <alignment horizontal="center" vertical="center"/>
    </xf>
    <xf numFmtId="9" fontId="5" fillId="3" borderId="54" xfId="1" applyNumberFormat="1" applyFont="1" applyFill="1" applyBorder="1" applyAlignment="1">
      <alignment horizontal="center" vertical="center"/>
    </xf>
    <xf numFmtId="0" fontId="10" fillId="3" borderId="55" xfId="1" applyFont="1" applyFill="1" applyBorder="1" applyAlignment="1">
      <alignment horizontal="center" vertical="center"/>
    </xf>
    <xf numFmtId="0" fontId="33" fillId="12" borderId="46" xfId="0" applyFont="1" applyFill="1" applyBorder="1" applyAlignment="1" applyProtection="1">
      <alignment horizontal="center" vertical="center" wrapText="1"/>
      <protection locked="0"/>
    </xf>
    <xf numFmtId="0" fontId="33" fillId="12" borderId="6" xfId="0" applyFont="1" applyFill="1" applyBorder="1" applyAlignment="1" applyProtection="1">
      <alignment vertical="center" wrapText="1"/>
      <protection locked="0"/>
    </xf>
    <xf numFmtId="1" fontId="11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7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33" fillId="0" borderId="4" xfId="0" applyFont="1" applyFill="1" applyBorder="1" applyAlignment="1" applyProtection="1">
      <alignment horizontal="center" vertical="center" wrapText="1"/>
      <protection locked="0"/>
    </xf>
    <xf numFmtId="0" fontId="33" fillId="0" borderId="4" xfId="0" applyFont="1" applyFill="1" applyBorder="1" applyAlignment="1" applyProtection="1">
      <alignment vertical="center" wrapText="1"/>
      <protection locked="0"/>
    </xf>
    <xf numFmtId="0" fontId="35" fillId="0" borderId="3" xfId="0" applyFont="1" applyFill="1" applyBorder="1" applyAlignment="1">
      <alignment horizontal="center" vertical="center" wrapText="1"/>
    </xf>
    <xf numFmtId="0" fontId="33" fillId="12" borderId="5" xfId="0" applyFont="1" applyFill="1" applyBorder="1" applyAlignment="1" applyProtection="1">
      <alignment vertical="center" wrapText="1"/>
      <protection locked="0"/>
    </xf>
    <xf numFmtId="0" fontId="21" fillId="0" borderId="0" xfId="1" applyFont="1" applyFill="1" applyBorder="1" applyAlignment="1">
      <alignment horizontal="left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wrapText="1"/>
    </xf>
    <xf numFmtId="0" fontId="21" fillId="0" borderId="0" xfId="0" applyFont="1" applyAlignment="1">
      <alignment horizontal="center" wrapText="1"/>
    </xf>
    <xf numFmtId="0" fontId="39" fillId="0" borderId="0" xfId="0" applyFont="1" applyFill="1"/>
    <xf numFmtId="0" fontId="6" fillId="0" borderId="5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5" fillId="0" borderId="41" xfId="1" applyFont="1" applyFill="1" applyBorder="1" applyAlignment="1">
      <alignment horizontal="center" vertical="center" textRotation="90" wrapText="1"/>
    </xf>
    <xf numFmtId="0" fontId="5" fillId="0" borderId="6" xfId="1" applyFont="1" applyFill="1" applyBorder="1" applyAlignment="1">
      <alignment horizontal="center" vertical="center"/>
    </xf>
    <xf numFmtId="0" fontId="21" fillId="0" borderId="0" xfId="0" applyFont="1" applyFill="1" applyAlignment="1">
      <alignment wrapText="1"/>
    </xf>
    <xf numFmtId="1" fontId="10" fillId="0" borderId="40" xfId="1" applyNumberFormat="1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left"/>
    </xf>
    <xf numFmtId="0" fontId="17" fillId="0" borderId="0" xfId="5" applyFont="1" applyFill="1" applyBorder="1" applyAlignment="1">
      <alignment horizontal="left" vertical="center"/>
    </xf>
    <xf numFmtId="0" fontId="21" fillId="0" borderId="0" xfId="5" applyFont="1" applyFill="1" applyBorder="1" applyAlignment="1">
      <alignment horizontal="left" vertical="center"/>
    </xf>
    <xf numFmtId="1" fontId="28" fillId="12" borderId="53" xfId="0" applyNumberFormat="1" applyFont="1" applyFill="1" applyBorder="1" applyAlignment="1">
      <alignment horizontal="center" vertical="center"/>
    </xf>
    <xf numFmtId="1" fontId="33" fillId="12" borderId="53" xfId="0" applyNumberFormat="1" applyFont="1" applyFill="1" applyBorder="1" applyAlignment="1">
      <alignment horizontal="center" vertical="center" wrapText="1"/>
    </xf>
    <xf numFmtId="0" fontId="29" fillId="0" borderId="53" xfId="0" applyFont="1" applyFill="1" applyBorder="1" applyAlignment="1" applyProtection="1">
      <alignment horizontal="center" vertical="center" wrapText="1"/>
      <protection locked="0"/>
    </xf>
    <xf numFmtId="0" fontId="28" fillId="0" borderId="46" xfId="0" applyFont="1" applyFill="1" applyBorder="1" applyAlignment="1" applyProtection="1">
      <alignment horizontal="center" vertical="center"/>
      <protection locked="0"/>
    </xf>
    <xf numFmtId="1" fontId="28" fillId="12" borderId="46" xfId="0" applyNumberFormat="1" applyFont="1" applyFill="1" applyBorder="1" applyAlignment="1" applyProtection="1">
      <alignment horizontal="center" vertical="center"/>
      <protection locked="0"/>
    </xf>
    <xf numFmtId="0" fontId="33" fillId="12" borderId="46" xfId="0" applyFont="1" applyFill="1" applyBorder="1" applyAlignment="1" applyProtection="1">
      <alignment vertical="center" wrapText="1"/>
      <protection locked="0"/>
    </xf>
    <xf numFmtId="0" fontId="10" fillId="0" borderId="42" xfId="0" applyFont="1" applyFill="1" applyBorder="1" applyAlignment="1">
      <alignment horizontal="centerContinuous" vertical="center" wrapText="1"/>
    </xf>
    <xf numFmtId="1" fontId="28" fillId="0" borderId="53" xfId="0" applyNumberFormat="1" applyFont="1" applyFill="1" applyBorder="1" applyAlignment="1">
      <alignment horizontal="center" vertical="center" wrapText="1"/>
    </xf>
    <xf numFmtId="1" fontId="29" fillId="0" borderId="3" xfId="0" applyNumberFormat="1" applyFont="1" applyFill="1" applyBorder="1" applyAlignment="1">
      <alignment horizontal="center" vertical="center" wrapText="1"/>
    </xf>
    <xf numFmtId="1" fontId="21" fillId="0" borderId="10" xfId="1" applyNumberFormat="1" applyFont="1" applyFill="1" applyBorder="1" applyAlignment="1">
      <alignment horizontal="center" vertical="center"/>
    </xf>
    <xf numFmtId="0" fontId="21" fillId="0" borderId="28" xfId="1" applyFont="1" applyFill="1" applyBorder="1" applyAlignment="1">
      <alignment horizontal="center" vertical="center"/>
    </xf>
    <xf numFmtId="1" fontId="11" fillId="0" borderId="45" xfId="0" applyNumberFormat="1" applyFont="1" applyFill="1" applyBorder="1" applyAlignment="1">
      <alignment horizontal="center" vertical="center"/>
    </xf>
    <xf numFmtId="1" fontId="11" fillId="0" borderId="2" xfId="0" applyNumberFormat="1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/>
    </xf>
    <xf numFmtId="165" fontId="2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4" xfId="0" applyFont="1" applyFill="1" applyBorder="1" applyAlignment="1" applyProtection="1">
      <alignment horizontal="left" vertical="center" wrapText="1"/>
      <protection locked="0"/>
    </xf>
    <xf numFmtId="0" fontId="28" fillId="0" borderId="5" xfId="0" applyFont="1" applyFill="1" applyBorder="1" applyAlignment="1">
      <alignment horizontal="center" vertical="center" wrapText="1"/>
    </xf>
    <xf numFmtId="1" fontId="29" fillId="0" borderId="4" xfId="0" applyNumberFormat="1" applyFont="1" applyFill="1" applyBorder="1" applyAlignment="1">
      <alignment horizontal="center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1" fontId="29" fillId="0" borderId="6" xfId="0" applyNumberFormat="1" applyFont="1" applyFill="1" applyBorder="1" applyAlignment="1">
      <alignment horizontal="center" vertical="center" wrapText="1"/>
    </xf>
    <xf numFmtId="1" fontId="29" fillId="0" borderId="46" xfId="0" applyNumberFormat="1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9" fillId="0" borderId="58" xfId="0" applyFont="1" applyFill="1" applyBorder="1" applyAlignment="1" applyProtection="1">
      <alignment horizontal="center" vertical="center" wrapText="1"/>
      <protection locked="0"/>
    </xf>
    <xf numFmtId="1" fontId="28" fillId="0" borderId="58" xfId="0" applyNumberFormat="1" applyFont="1" applyFill="1" applyBorder="1" applyAlignment="1">
      <alignment horizontal="center" vertical="center" wrapText="1"/>
    </xf>
    <xf numFmtId="1" fontId="29" fillId="0" borderId="19" xfId="0" applyNumberFormat="1" applyFont="1" applyFill="1" applyBorder="1" applyAlignment="1">
      <alignment horizontal="center" vertical="center" wrapText="1"/>
    </xf>
    <xf numFmtId="1" fontId="29" fillId="0" borderId="11" xfId="0" applyNumberFormat="1" applyFont="1" applyFill="1" applyBorder="1" applyAlignment="1">
      <alignment horizontal="center" vertical="center" wrapText="1"/>
    </xf>
    <xf numFmtId="1" fontId="29" fillId="0" borderId="18" xfId="0" applyNumberFormat="1" applyFont="1" applyFill="1" applyBorder="1" applyAlignment="1">
      <alignment horizontal="center" vertical="center" wrapText="1"/>
    </xf>
    <xf numFmtId="1" fontId="29" fillId="0" borderId="57" xfId="0" applyNumberFormat="1" applyFont="1" applyFill="1" applyBorder="1" applyAlignment="1">
      <alignment horizontal="center" vertical="center" wrapText="1"/>
    </xf>
    <xf numFmtId="1" fontId="29" fillId="0" borderId="49" xfId="0" applyNumberFormat="1" applyFont="1" applyFill="1" applyBorder="1" applyAlignment="1">
      <alignment horizontal="center" vertical="center" wrapText="1"/>
    </xf>
    <xf numFmtId="2" fontId="33" fillId="0" borderId="7" xfId="0" applyNumberFormat="1" applyFont="1" applyFill="1" applyBorder="1" applyAlignment="1" applyProtection="1">
      <alignment horizontal="center" vertical="center" wrapText="1"/>
      <protection locked="0"/>
    </xf>
    <xf numFmtId="2" fontId="3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47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vertical="center" wrapText="1"/>
    </xf>
    <xf numFmtId="0" fontId="28" fillId="12" borderId="9" xfId="0" applyNumberFormat="1" applyFont="1" applyFill="1" applyBorder="1" applyAlignment="1" applyProtection="1">
      <alignment horizontal="center" vertical="center"/>
      <protection locked="0"/>
    </xf>
    <xf numFmtId="0" fontId="28" fillId="12" borderId="9" xfId="0" applyFont="1" applyFill="1" applyBorder="1" applyAlignment="1" applyProtection="1">
      <alignment horizontal="center" vertical="center"/>
      <protection locked="0"/>
    </xf>
    <xf numFmtId="0" fontId="30" fillId="12" borderId="4" xfId="0" applyFont="1" applyFill="1" applyBorder="1" applyAlignment="1">
      <alignment horizontal="center" vertical="center"/>
    </xf>
    <xf numFmtId="0" fontId="28" fillId="12" borderId="21" xfId="0" applyFont="1" applyFill="1" applyBorder="1" applyAlignment="1">
      <alignment horizontal="center" vertical="center"/>
    </xf>
    <xf numFmtId="1" fontId="28" fillId="12" borderId="9" xfId="0" applyNumberFormat="1" applyFont="1" applyFill="1" applyBorder="1" applyAlignment="1">
      <alignment horizontal="center" vertical="center"/>
    </xf>
    <xf numFmtId="0" fontId="28" fillId="12" borderId="45" xfId="0" applyFont="1" applyFill="1" applyBorder="1" applyAlignment="1">
      <alignment horizontal="center" vertical="center"/>
    </xf>
    <xf numFmtId="0" fontId="28" fillId="12" borderId="9" xfId="0" applyFont="1" applyFill="1" applyBorder="1" applyAlignment="1">
      <alignment horizontal="center" vertical="center" wrapText="1"/>
    </xf>
    <xf numFmtId="0" fontId="29" fillId="12" borderId="9" xfId="0" applyFont="1" applyFill="1" applyBorder="1" applyAlignment="1">
      <alignment horizontal="center" vertical="center"/>
    </xf>
    <xf numFmtId="0" fontId="31" fillId="12" borderId="60" xfId="0" applyFont="1" applyFill="1" applyBorder="1" applyAlignment="1">
      <alignment horizontal="center" vertical="center" wrapText="1"/>
    </xf>
    <xf numFmtId="1" fontId="28" fillId="12" borderId="4" xfId="0" applyNumberFormat="1" applyFont="1" applyFill="1" applyBorder="1" applyAlignment="1">
      <alignment horizontal="center" vertical="center"/>
    </xf>
    <xf numFmtId="0" fontId="28" fillId="12" borderId="4" xfId="0" applyFont="1" applyFill="1" applyBorder="1" applyAlignment="1">
      <alignment horizontal="center" vertical="center"/>
    </xf>
    <xf numFmtId="0" fontId="28" fillId="12" borderId="3" xfId="0" applyFont="1" applyFill="1" applyBorder="1" applyAlignment="1">
      <alignment horizontal="center" vertical="center"/>
    </xf>
    <xf numFmtId="0" fontId="28" fillId="12" borderId="46" xfId="0" applyFont="1" applyFill="1" applyBorder="1" applyAlignment="1">
      <alignment horizontal="center" vertical="center"/>
    </xf>
    <xf numFmtId="0" fontId="28" fillId="12" borderId="4" xfId="0" applyFont="1" applyFill="1" applyBorder="1" applyAlignment="1">
      <alignment horizontal="center" vertical="center" wrapText="1"/>
    </xf>
    <xf numFmtId="0" fontId="38" fillId="12" borderId="4" xfId="0" applyFont="1" applyFill="1" applyBorder="1" applyAlignment="1">
      <alignment horizontal="center" vertical="center"/>
    </xf>
    <xf numFmtId="0" fontId="28" fillId="12" borderId="10" xfId="0" applyFont="1" applyFill="1" applyBorder="1" applyAlignment="1">
      <alignment horizontal="center" vertical="center"/>
    </xf>
    <xf numFmtId="0" fontId="36" fillId="12" borderId="53" xfId="0" applyFont="1" applyFill="1" applyBorder="1" applyAlignment="1">
      <alignment horizontal="center" vertical="center" wrapText="1"/>
    </xf>
    <xf numFmtId="0" fontId="28" fillId="12" borderId="22" xfId="0" applyFont="1" applyFill="1" applyBorder="1" applyAlignment="1">
      <alignment vertical="center" wrapText="1"/>
    </xf>
    <xf numFmtId="0" fontId="28" fillId="12" borderId="9" xfId="0" applyFont="1" applyFill="1" applyBorder="1" applyAlignment="1">
      <alignment horizontal="center" vertical="center"/>
    </xf>
    <xf numFmtId="0" fontId="30" fillId="12" borderId="9" xfId="0" applyFont="1" applyFill="1" applyBorder="1" applyAlignment="1">
      <alignment horizontal="center" vertical="center"/>
    </xf>
    <xf numFmtId="0" fontId="28" fillId="12" borderId="21" xfId="0" applyFont="1" applyFill="1" applyBorder="1" applyAlignment="1" applyProtection="1">
      <alignment horizontal="center" vertical="center"/>
      <protection locked="0"/>
    </xf>
    <xf numFmtId="1" fontId="28" fillId="12" borderId="9" xfId="0" applyNumberFormat="1" applyFont="1" applyFill="1" applyBorder="1" applyAlignment="1" applyProtection="1">
      <alignment horizontal="center" vertical="center"/>
      <protection locked="0"/>
    </xf>
    <xf numFmtId="0" fontId="29" fillId="12" borderId="4" xfId="0" applyFont="1" applyFill="1" applyBorder="1" applyAlignment="1">
      <alignment horizontal="center" vertical="center"/>
    </xf>
    <xf numFmtId="0" fontId="31" fillId="12" borderId="53" xfId="0" applyFont="1" applyFill="1" applyBorder="1" applyAlignment="1">
      <alignment horizontal="center" vertical="center" wrapText="1"/>
    </xf>
    <xf numFmtId="0" fontId="28" fillId="12" borderId="10" xfId="0" applyFont="1" applyFill="1" applyBorder="1" applyAlignment="1">
      <alignment horizontal="center" vertical="center" wrapText="1"/>
    </xf>
    <xf numFmtId="0" fontId="28" fillId="12" borderId="1" xfId="0" applyFont="1" applyFill="1" applyBorder="1" applyAlignment="1">
      <alignment horizontal="center" vertical="center"/>
    </xf>
    <xf numFmtId="0" fontId="29" fillId="12" borderId="1" xfId="0" applyFont="1" applyFill="1" applyBorder="1" applyAlignment="1">
      <alignment horizontal="center" vertical="center"/>
    </xf>
    <xf numFmtId="0" fontId="30" fillId="12" borderId="1" xfId="0" applyFont="1" applyFill="1" applyBorder="1" applyAlignment="1">
      <alignment horizontal="center" vertical="center"/>
    </xf>
    <xf numFmtId="0" fontId="28" fillId="12" borderId="29" xfId="0" applyFont="1" applyFill="1" applyBorder="1" applyAlignment="1">
      <alignment horizontal="center" vertical="center"/>
    </xf>
    <xf numFmtId="0" fontId="31" fillId="12" borderId="68" xfId="0" applyFont="1" applyFill="1" applyBorder="1" applyAlignment="1">
      <alignment horizontal="center" vertical="center" wrapText="1"/>
    </xf>
    <xf numFmtId="0" fontId="21" fillId="12" borderId="0" xfId="0" applyFont="1" applyFill="1" applyBorder="1" applyAlignment="1">
      <alignment vertical="center" wrapText="1"/>
    </xf>
    <xf numFmtId="0" fontId="6" fillId="2" borderId="50" xfId="1" applyFont="1" applyFill="1" applyBorder="1" applyAlignment="1">
      <alignment vertical="center" wrapText="1"/>
    </xf>
    <xf numFmtId="0" fontId="6" fillId="2" borderId="0" xfId="1" applyFont="1" applyFill="1" applyBorder="1" applyAlignment="1">
      <alignment vertical="center" wrapText="1"/>
    </xf>
    <xf numFmtId="0" fontId="30" fillId="12" borderId="8" xfId="0" applyFont="1" applyFill="1" applyBorder="1" applyAlignment="1">
      <alignment horizontal="center" vertical="center"/>
    </xf>
    <xf numFmtId="0" fontId="28" fillId="12" borderId="14" xfId="0" applyFont="1" applyFill="1" applyBorder="1" applyAlignment="1">
      <alignment horizontal="center" vertical="center"/>
    </xf>
    <xf numFmtId="0" fontId="29" fillId="12" borderId="52" xfId="0" applyFont="1" applyFill="1" applyBorder="1" applyAlignment="1">
      <alignment horizontal="center" vertical="center"/>
    </xf>
    <xf numFmtId="1" fontId="28" fillId="12" borderId="52" xfId="0" applyNumberFormat="1" applyFont="1" applyFill="1" applyBorder="1" applyAlignment="1">
      <alignment horizontal="center" vertical="center"/>
    </xf>
    <xf numFmtId="1" fontId="28" fillId="12" borderId="8" xfId="0" applyNumberFormat="1" applyFont="1" applyFill="1" applyBorder="1" applyAlignment="1">
      <alignment horizontal="center" vertical="center"/>
    </xf>
    <xf numFmtId="0" fontId="28" fillId="12" borderId="32" xfId="0" applyFont="1" applyFill="1" applyBorder="1" applyAlignment="1">
      <alignment horizontal="center" vertical="center"/>
    </xf>
    <xf numFmtId="1" fontId="11" fillId="0" borderId="9" xfId="0" applyNumberFormat="1" applyFont="1" applyFill="1" applyBorder="1" applyAlignment="1">
      <alignment horizontal="center" vertical="center"/>
    </xf>
    <xf numFmtId="1" fontId="11" fillId="0" borderId="8" xfId="0" applyNumberFormat="1" applyFont="1" applyFill="1" applyBorder="1" applyAlignment="1" applyProtection="1">
      <alignment horizontal="center" vertical="center"/>
      <protection locked="0"/>
    </xf>
    <xf numFmtId="1" fontId="11" fillId="0" borderId="32" xfId="0" applyNumberFormat="1" applyFont="1" applyFill="1" applyBorder="1" applyAlignment="1" applyProtection="1">
      <alignment horizontal="center" vertical="center"/>
      <protection locked="0"/>
    </xf>
    <xf numFmtId="0" fontId="6" fillId="0" borderId="65" xfId="1" applyFont="1" applyFill="1" applyBorder="1" applyAlignment="1">
      <alignment horizontal="centerContinuous"/>
    </xf>
    <xf numFmtId="0" fontId="6" fillId="0" borderId="31" xfId="1" applyFont="1" applyFill="1" applyBorder="1" applyAlignment="1">
      <alignment horizontal="centerContinuous"/>
    </xf>
    <xf numFmtId="0" fontId="6" fillId="0" borderId="26" xfId="1" applyFont="1" applyFill="1" applyBorder="1" applyAlignment="1">
      <alignment horizontal="centerContinuous"/>
    </xf>
    <xf numFmtId="0" fontId="6" fillId="0" borderId="66" xfId="1" applyFont="1" applyFill="1" applyBorder="1" applyAlignment="1">
      <alignment horizontal="centerContinuous"/>
    </xf>
    <xf numFmtId="0" fontId="6" fillId="0" borderId="35" xfId="1" applyFont="1" applyFill="1" applyBorder="1" applyAlignment="1">
      <alignment horizontal="centerContinuous"/>
    </xf>
    <xf numFmtId="0" fontId="6" fillId="0" borderId="36" xfId="1" applyFont="1" applyFill="1" applyBorder="1" applyAlignment="1">
      <alignment horizontal="centerContinuous"/>
    </xf>
    <xf numFmtId="0" fontId="6" fillId="0" borderId="27" xfId="1" applyFont="1" applyFill="1" applyBorder="1" applyAlignment="1">
      <alignment horizontal="centerContinuous"/>
    </xf>
    <xf numFmtId="0" fontId="6" fillId="0" borderId="31" xfId="1" applyFont="1" applyFill="1" applyBorder="1" applyAlignment="1">
      <alignment horizontal="center"/>
    </xf>
    <xf numFmtId="0" fontId="6" fillId="0" borderId="66" xfId="1" applyFont="1" applyFill="1" applyBorder="1" applyAlignment="1">
      <alignment horizontal="center"/>
    </xf>
    <xf numFmtId="0" fontId="11" fillId="12" borderId="13" xfId="0" applyFont="1" applyFill="1" applyBorder="1" applyAlignment="1">
      <alignment horizontal="centerContinuous"/>
    </xf>
    <xf numFmtId="0" fontId="11" fillId="12" borderId="69" xfId="0" applyFont="1" applyFill="1" applyBorder="1" applyAlignment="1">
      <alignment horizontal="centerContinuous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9" fillId="0" borderId="0" xfId="2" applyFont="1" applyFill="1" applyAlignment="1">
      <alignment wrapText="1"/>
    </xf>
    <xf numFmtId="0" fontId="17" fillId="4" borderId="40" xfId="1" applyFont="1" applyFill="1" applyBorder="1" applyAlignment="1">
      <alignment horizontal="center" vertical="center"/>
    </xf>
    <xf numFmtId="0" fontId="17" fillId="4" borderId="41" xfId="1" applyFont="1" applyFill="1" applyBorder="1" applyAlignment="1">
      <alignment horizontal="center" vertical="center"/>
    </xf>
    <xf numFmtId="0" fontId="17" fillId="4" borderId="42" xfId="1" applyFont="1" applyFill="1" applyBorder="1" applyAlignment="1">
      <alignment horizontal="center" vertical="center"/>
    </xf>
    <xf numFmtId="166" fontId="3" fillId="0" borderId="0" xfId="0" applyNumberFormat="1" applyFont="1" applyFill="1" applyAlignment="1">
      <alignment horizontal="center" vertical="center" wrapText="1"/>
    </xf>
    <xf numFmtId="166" fontId="24" fillId="0" borderId="0" xfId="0" applyNumberFormat="1" applyFont="1" applyAlignment="1">
      <alignment wrapText="1"/>
    </xf>
    <xf numFmtId="166" fontId="22" fillId="0" borderId="0" xfId="0" applyNumberFormat="1" applyFont="1" applyAlignment="1">
      <alignment wrapText="1"/>
    </xf>
    <xf numFmtId="166" fontId="24" fillId="0" borderId="0" xfId="0" applyNumberFormat="1" applyFont="1" applyFill="1" applyAlignment="1">
      <alignment wrapText="1"/>
    </xf>
    <xf numFmtId="166" fontId="5" fillId="0" borderId="0" xfId="0" applyNumberFormat="1" applyFont="1" applyFill="1" applyAlignment="1">
      <alignment wrapText="1"/>
    </xf>
    <xf numFmtId="166" fontId="10" fillId="0" borderId="0" xfId="0" applyNumberFormat="1" applyFont="1" applyFill="1" applyBorder="1" applyAlignment="1">
      <alignment wrapText="1"/>
    </xf>
    <xf numFmtId="166" fontId="5" fillId="0" borderId="0" xfId="0" applyNumberFormat="1" applyFont="1" applyFill="1" applyBorder="1" applyAlignment="1">
      <alignment wrapText="1"/>
    </xf>
    <xf numFmtId="166" fontId="17" fillId="0" borderId="0" xfId="1" applyNumberFormat="1" applyFont="1" applyFill="1" applyBorder="1" applyAlignment="1">
      <alignment horizontal="left"/>
    </xf>
    <xf numFmtId="166" fontId="21" fillId="0" borderId="0" xfId="1" applyNumberFormat="1" applyFont="1" applyFill="1" applyBorder="1" applyAlignment="1">
      <alignment horizontal="left"/>
    </xf>
    <xf numFmtId="166" fontId="21" fillId="0" borderId="0" xfId="1" applyNumberFormat="1" applyFont="1" applyFill="1"/>
    <xf numFmtId="166" fontId="17" fillId="0" borderId="0" xfId="5" applyNumberFormat="1" applyFont="1" applyFill="1" applyBorder="1" applyAlignment="1">
      <alignment horizontal="left" vertical="center"/>
    </xf>
    <xf numFmtId="166" fontId="21" fillId="0" borderId="0" xfId="5" applyNumberFormat="1" applyFont="1" applyFill="1" applyBorder="1" applyAlignment="1">
      <alignment horizontal="left" vertical="center"/>
    </xf>
    <xf numFmtId="166" fontId="21" fillId="0" borderId="0" xfId="1" applyNumberFormat="1" applyFont="1" applyFill="1" applyAlignment="1">
      <alignment horizontal="center"/>
    </xf>
    <xf numFmtId="1" fontId="20" fillId="0" borderId="0" xfId="12" applyNumberFormat="1" applyFont="1" applyAlignment="1">
      <alignment wrapText="1"/>
    </xf>
    <xf numFmtId="1" fontId="28" fillId="12" borderId="60" xfId="0" applyNumberFormat="1" applyFont="1" applyFill="1" applyBorder="1" applyAlignment="1">
      <alignment horizontal="center" vertical="center"/>
    </xf>
    <xf numFmtId="1" fontId="11" fillId="0" borderId="9" xfId="0" applyNumberFormat="1" applyFont="1" applyFill="1" applyBorder="1" applyAlignment="1" applyProtection="1">
      <alignment horizontal="center" vertical="center"/>
      <protection locked="0"/>
    </xf>
    <xf numFmtId="1" fontId="11" fillId="0" borderId="45" xfId="0" applyNumberFormat="1" applyFont="1" applyFill="1" applyBorder="1" applyAlignment="1" applyProtection="1">
      <alignment horizontal="center" vertical="center"/>
      <protection locked="0"/>
    </xf>
    <xf numFmtId="0" fontId="28" fillId="12" borderId="11" xfId="0" applyFont="1" applyFill="1" applyBorder="1" applyAlignment="1">
      <alignment horizontal="center" vertical="center" wrapText="1"/>
    </xf>
    <xf numFmtId="0" fontId="30" fillId="12" borderId="11" xfId="0" applyFont="1" applyFill="1" applyBorder="1" applyAlignment="1">
      <alignment horizontal="center" vertical="center"/>
    </xf>
    <xf numFmtId="0" fontId="28" fillId="12" borderId="71" xfId="0" applyFont="1" applyFill="1" applyBorder="1" applyAlignment="1">
      <alignment horizontal="center" vertical="center" wrapText="1"/>
    </xf>
    <xf numFmtId="0" fontId="28" fillId="12" borderId="49" xfId="0" applyFont="1" applyFill="1" applyBorder="1" applyAlignment="1">
      <alignment horizontal="center" vertical="center" wrapText="1"/>
    </xf>
    <xf numFmtId="1" fontId="11" fillId="0" borderId="57" xfId="0" applyNumberFormat="1" applyFont="1" applyFill="1" applyBorder="1" applyAlignment="1">
      <alignment horizontal="center" vertical="center"/>
    </xf>
    <xf numFmtId="1" fontId="11" fillId="0" borderId="11" xfId="0" applyNumberFormat="1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45" fillId="0" borderId="0" xfId="0" applyFont="1" applyFill="1" applyBorder="1" applyAlignment="1">
      <alignment horizontal="center" vertical="center"/>
    </xf>
    <xf numFmtId="0" fontId="5" fillId="0" borderId="43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45" xfId="1" applyFont="1" applyFill="1" applyBorder="1" applyAlignment="1">
      <alignment horizontal="center" vertical="center"/>
    </xf>
    <xf numFmtId="0" fontId="28" fillId="12" borderId="3" xfId="0" applyFont="1" applyFill="1" applyBorder="1" applyAlignment="1">
      <alignment vertical="center" wrapText="1"/>
    </xf>
    <xf numFmtId="0" fontId="28" fillId="12" borderId="22" xfId="0" applyFont="1" applyFill="1" applyBorder="1" applyAlignment="1">
      <alignment horizontal="center" vertical="center"/>
    </xf>
    <xf numFmtId="1" fontId="28" fillId="12" borderId="4" xfId="0" applyNumberFormat="1" applyFont="1" applyFill="1" applyBorder="1" applyAlignment="1">
      <alignment horizontal="center" vertical="center" wrapText="1"/>
    </xf>
    <xf numFmtId="1" fontId="28" fillId="12" borderId="11" xfId="0" applyNumberFormat="1" applyFont="1" applyFill="1" applyBorder="1" applyAlignment="1">
      <alignment horizontal="center" vertical="center" wrapText="1"/>
    </xf>
    <xf numFmtId="0" fontId="28" fillId="12" borderId="19" xfId="0" applyFont="1" applyFill="1" applyBorder="1" applyAlignment="1">
      <alignment horizontal="center" vertical="center" wrapText="1"/>
    </xf>
    <xf numFmtId="1" fontId="28" fillId="12" borderId="1" xfId="0" applyNumberFormat="1" applyFont="1" applyFill="1" applyBorder="1" applyAlignment="1">
      <alignment horizontal="center" vertical="center"/>
    </xf>
    <xf numFmtId="0" fontId="28" fillId="12" borderId="47" xfId="0" applyFont="1" applyFill="1" applyBorder="1" applyAlignment="1">
      <alignment horizontal="center" vertical="center"/>
    </xf>
    <xf numFmtId="0" fontId="28" fillId="12" borderId="30" xfId="0" applyFont="1" applyFill="1" applyBorder="1" applyAlignment="1">
      <alignment horizontal="center" vertical="center"/>
    </xf>
    <xf numFmtId="0" fontId="34" fillId="12" borderId="53" xfId="0" applyFont="1" applyFill="1" applyBorder="1" applyAlignment="1" applyProtection="1">
      <alignment horizontal="center" vertical="center" wrapText="1"/>
      <protection locked="0"/>
    </xf>
    <xf numFmtId="0" fontId="34" fillId="12" borderId="3" xfId="0" applyFont="1" applyFill="1" applyBorder="1" applyAlignment="1" applyProtection="1">
      <alignment horizontal="center" vertical="center" wrapText="1"/>
    </xf>
    <xf numFmtId="0" fontId="33" fillId="12" borderId="4" xfId="0" applyFont="1" applyFill="1" applyBorder="1" applyAlignment="1" applyProtection="1">
      <alignment horizontal="center" vertical="center" wrapText="1"/>
      <protection locked="0"/>
    </xf>
    <xf numFmtId="0" fontId="33" fillId="12" borderId="5" xfId="0" applyFont="1" applyFill="1" applyBorder="1" applyAlignment="1" applyProtection="1">
      <alignment horizontal="center" vertical="center" wrapText="1"/>
      <protection locked="0"/>
    </xf>
    <xf numFmtId="0" fontId="33" fillId="12" borderId="3" xfId="0" applyFont="1" applyFill="1" applyBorder="1" applyAlignment="1" applyProtection="1">
      <alignment horizontal="center" vertical="center" wrapText="1"/>
      <protection locked="0"/>
    </xf>
    <xf numFmtId="0" fontId="33" fillId="12" borderId="31" xfId="0" applyFont="1" applyFill="1" applyBorder="1" applyAlignment="1" applyProtection="1">
      <alignment horizontal="center" vertical="center" wrapText="1"/>
      <protection locked="0"/>
    </xf>
    <xf numFmtId="0" fontId="33" fillId="12" borderId="35" xfId="0" applyFont="1" applyFill="1" applyBorder="1" applyAlignment="1" applyProtection="1">
      <alignment horizontal="center" vertical="center" wrapText="1"/>
      <protection locked="0"/>
    </xf>
    <xf numFmtId="0" fontId="28" fillId="12" borderId="20" xfId="0" applyFont="1" applyFill="1" applyBorder="1" applyAlignment="1" applyProtection="1">
      <alignment horizontal="center" vertical="center"/>
      <protection locked="0"/>
    </xf>
    <xf numFmtId="0" fontId="11" fillId="14" borderId="43" xfId="0" applyFont="1" applyFill="1" applyBorder="1" applyAlignment="1">
      <alignment horizontal="center" vertical="center"/>
    </xf>
    <xf numFmtId="0" fontId="11" fillId="14" borderId="9" xfId="0" applyFont="1" applyFill="1" applyBorder="1" applyAlignment="1">
      <alignment horizontal="center" vertical="center"/>
    </xf>
    <xf numFmtId="1" fontId="11" fillId="14" borderId="9" xfId="0" applyNumberFormat="1" applyFont="1" applyFill="1" applyBorder="1" applyAlignment="1" applyProtection="1">
      <alignment horizontal="center" vertical="center"/>
      <protection hidden="1"/>
    </xf>
    <xf numFmtId="1" fontId="11" fillId="14" borderId="45" xfId="0" applyNumberFormat="1" applyFont="1" applyFill="1" applyBorder="1" applyAlignment="1" applyProtection="1">
      <alignment horizontal="center" vertical="center"/>
      <protection hidden="1"/>
    </xf>
    <xf numFmtId="0" fontId="11" fillId="14" borderId="6" xfId="0" applyFont="1" applyFill="1" applyBorder="1" applyAlignment="1">
      <alignment horizontal="center" vertical="center"/>
    </xf>
    <xf numFmtId="0" fontId="11" fillId="14" borderId="4" xfId="0" applyFont="1" applyFill="1" applyBorder="1" applyAlignment="1">
      <alignment horizontal="center" vertical="center"/>
    </xf>
    <xf numFmtId="1" fontId="11" fillId="14" borderId="4" xfId="0" applyNumberFormat="1" applyFont="1" applyFill="1" applyBorder="1" applyAlignment="1" applyProtection="1">
      <alignment horizontal="center" vertical="center"/>
      <protection hidden="1"/>
    </xf>
    <xf numFmtId="1" fontId="11" fillId="14" borderId="46" xfId="0" applyNumberFormat="1" applyFont="1" applyFill="1" applyBorder="1" applyAlignment="1" applyProtection="1">
      <alignment horizontal="center" vertical="center"/>
      <protection hidden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11" fillId="12" borderId="16" xfId="0" applyFont="1" applyFill="1" applyBorder="1" applyAlignment="1">
      <alignment horizontal="center" vertical="center"/>
    </xf>
    <xf numFmtId="0" fontId="11" fillId="12" borderId="7" xfId="0" applyFont="1" applyFill="1" applyBorder="1" applyAlignment="1">
      <alignment horizontal="center" vertical="center"/>
    </xf>
    <xf numFmtId="0" fontId="11" fillId="12" borderId="8" xfId="0" applyFont="1" applyFill="1" applyBorder="1" applyAlignment="1">
      <alignment horizontal="center" vertical="center"/>
    </xf>
    <xf numFmtId="0" fontId="11" fillId="12" borderId="32" xfId="0" applyFont="1" applyFill="1" applyBorder="1" applyAlignment="1">
      <alignment horizontal="center" vertical="center"/>
    </xf>
    <xf numFmtId="0" fontId="11" fillId="12" borderId="15" xfId="0" applyFont="1" applyFill="1" applyBorder="1" applyAlignment="1">
      <alignment horizontal="center" vertical="center"/>
    </xf>
    <xf numFmtId="0" fontId="11" fillId="12" borderId="28" xfId="0" applyFont="1" applyFill="1" applyBorder="1" applyAlignment="1">
      <alignment horizontal="center" vertical="center"/>
    </xf>
    <xf numFmtId="0" fontId="11" fillId="12" borderId="2" xfId="0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30" xfId="0" applyFont="1" applyFill="1" applyBorder="1" applyAlignment="1">
      <alignment horizontal="center" vertical="center"/>
    </xf>
    <xf numFmtId="0" fontId="13" fillId="12" borderId="3" xfId="1" applyFont="1" applyFill="1" applyBorder="1" applyAlignment="1">
      <alignment horizontal="center" vertical="center" wrapText="1"/>
    </xf>
    <xf numFmtId="0" fontId="6" fillId="12" borderId="4" xfId="1" applyFont="1" applyFill="1" applyBorder="1" applyAlignment="1">
      <alignment horizontal="center" vertical="center" wrapText="1"/>
    </xf>
    <xf numFmtId="0" fontId="6" fillId="12" borderId="46" xfId="1" applyFont="1" applyFill="1" applyBorder="1" applyAlignment="1">
      <alignment horizontal="center" vertical="center" wrapText="1"/>
    </xf>
    <xf numFmtId="0" fontId="5" fillId="12" borderId="0" xfId="1" applyFont="1" applyFill="1" applyAlignment="1">
      <alignment wrapText="1"/>
    </xf>
    <xf numFmtId="0" fontId="29" fillId="12" borderId="60" xfId="0" applyFont="1" applyFill="1" applyBorder="1" applyAlignment="1">
      <alignment horizontal="center" vertical="center"/>
    </xf>
    <xf numFmtId="0" fontId="28" fillId="12" borderId="43" xfId="0" applyFont="1" applyFill="1" applyBorder="1" applyAlignment="1">
      <alignment horizontal="center" vertical="center" wrapText="1"/>
    </xf>
    <xf numFmtId="0" fontId="11" fillId="12" borderId="3" xfId="0" applyFont="1" applyFill="1" applyBorder="1" applyAlignment="1">
      <alignment vertical="center" wrapText="1"/>
    </xf>
    <xf numFmtId="1" fontId="28" fillId="12" borderId="46" xfId="0" applyNumberFormat="1" applyFont="1" applyFill="1" applyBorder="1" applyAlignment="1">
      <alignment horizontal="center" vertical="center" wrapText="1"/>
    </xf>
    <xf numFmtId="0" fontId="25" fillId="12" borderId="60" xfId="0" applyFont="1" applyFill="1" applyBorder="1" applyAlignment="1">
      <alignment horizontal="center" vertical="center"/>
    </xf>
    <xf numFmtId="0" fontId="28" fillId="12" borderId="45" xfId="0" applyFont="1" applyFill="1" applyBorder="1" applyAlignment="1" applyProtection="1">
      <alignment horizontal="center" vertical="center"/>
      <protection locked="0"/>
    </xf>
    <xf numFmtId="0" fontId="29" fillId="12" borderId="53" xfId="0" applyFont="1" applyFill="1" applyBorder="1" applyAlignment="1" applyProtection="1">
      <alignment horizontal="center" vertical="center" wrapText="1"/>
      <protection locked="0"/>
    </xf>
    <xf numFmtId="0" fontId="25" fillId="12" borderId="60" xfId="0" applyFont="1" applyFill="1" applyBorder="1" applyAlignment="1">
      <alignment horizontal="center" vertical="center" wrapText="1"/>
    </xf>
    <xf numFmtId="0" fontId="29" fillId="12" borderId="53" xfId="0" applyFont="1" applyFill="1" applyBorder="1" applyAlignment="1">
      <alignment horizontal="center" vertical="center" wrapText="1"/>
    </xf>
    <xf numFmtId="1" fontId="32" fillId="12" borderId="53" xfId="0" applyNumberFormat="1" applyFont="1" applyFill="1" applyBorder="1" applyAlignment="1" applyProtection="1">
      <alignment horizontal="center" vertical="center" wrapText="1"/>
      <protection locked="0"/>
    </xf>
    <xf numFmtId="165" fontId="28" fillId="12" borderId="43" xfId="0" applyNumberFormat="1" applyFont="1" applyFill="1" applyBorder="1" applyAlignment="1" applyProtection="1">
      <alignment horizontal="center" vertical="center" wrapText="1"/>
      <protection locked="0"/>
    </xf>
    <xf numFmtId="0" fontId="28" fillId="12" borderId="9" xfId="0" applyNumberFormat="1" applyFont="1" applyFill="1" applyBorder="1" applyAlignment="1" applyProtection="1">
      <alignment horizontal="center" vertical="center" wrapText="1"/>
      <protection locked="0"/>
    </xf>
    <xf numFmtId="0" fontId="29" fillId="12" borderId="9" xfId="0" applyFont="1" applyFill="1" applyBorder="1" applyAlignment="1" applyProtection="1">
      <alignment horizontal="center" vertical="center" wrapText="1"/>
      <protection locked="0"/>
    </xf>
    <xf numFmtId="0" fontId="28" fillId="12" borderId="20" xfId="0" applyFont="1" applyFill="1" applyBorder="1" applyAlignment="1">
      <alignment horizontal="center" vertical="center" wrapText="1"/>
    </xf>
    <xf numFmtId="0" fontId="29" fillId="12" borderId="60" xfId="0" applyFont="1" applyFill="1" applyBorder="1" applyAlignment="1" applyProtection="1">
      <alignment horizontal="center" vertical="center" wrapText="1"/>
      <protection locked="0"/>
    </xf>
    <xf numFmtId="1" fontId="28" fillId="12" borderId="60" xfId="0" applyNumberFormat="1" applyFont="1" applyFill="1" applyBorder="1" applyAlignment="1">
      <alignment horizontal="center" vertical="center" wrapText="1"/>
    </xf>
    <xf numFmtId="1" fontId="29" fillId="12" borderId="22" xfId="0" applyNumberFormat="1" applyFont="1" applyFill="1" applyBorder="1" applyAlignment="1">
      <alignment horizontal="center" vertical="center" wrapText="1"/>
    </xf>
    <xf numFmtId="1" fontId="28" fillId="12" borderId="9" xfId="0" applyNumberFormat="1" applyFont="1" applyFill="1" applyBorder="1" applyAlignment="1">
      <alignment horizontal="center" vertical="center" wrapText="1"/>
    </xf>
    <xf numFmtId="1" fontId="28" fillId="12" borderId="20" xfId="0" applyNumberFormat="1" applyFont="1" applyFill="1" applyBorder="1" applyAlignment="1">
      <alignment horizontal="center" vertical="center" wrapText="1"/>
    </xf>
    <xf numFmtId="0" fontId="28" fillId="12" borderId="45" xfId="0" applyFont="1" applyFill="1" applyBorder="1" applyAlignment="1">
      <alignment horizontal="center" vertical="center" wrapText="1"/>
    </xf>
    <xf numFmtId="0" fontId="28" fillId="12" borderId="22" xfId="0" applyFont="1" applyFill="1" applyBorder="1" applyAlignment="1">
      <alignment horizontal="center" vertical="center" wrapText="1"/>
    </xf>
    <xf numFmtId="1" fontId="21" fillId="12" borderId="43" xfId="1" applyNumberFormat="1" applyFont="1" applyFill="1" applyBorder="1" applyAlignment="1">
      <alignment horizontal="center" vertical="center"/>
    </xf>
    <xf numFmtId="1" fontId="21" fillId="12" borderId="20" xfId="1" applyNumberFormat="1" applyFont="1" applyFill="1" applyBorder="1" applyAlignment="1">
      <alignment horizontal="center" vertical="center"/>
    </xf>
    <xf numFmtId="1" fontId="21" fillId="12" borderId="45" xfId="1" applyNumberFormat="1" applyFont="1" applyFill="1" applyBorder="1" applyAlignment="1">
      <alignment horizontal="center" vertical="center"/>
    </xf>
    <xf numFmtId="1" fontId="21" fillId="12" borderId="67" xfId="1" applyNumberFormat="1" applyFont="1" applyFill="1" applyBorder="1" applyAlignment="1">
      <alignment horizontal="center" vertical="center"/>
    </xf>
    <xf numFmtId="1" fontId="21" fillId="12" borderId="0" xfId="1" applyNumberFormat="1" applyFont="1" applyFill="1" applyBorder="1" applyAlignment="1">
      <alignment horizontal="center" vertical="center"/>
    </xf>
    <xf numFmtId="1" fontId="21" fillId="12" borderId="44" xfId="1" applyNumberFormat="1" applyFont="1" applyFill="1" applyBorder="1" applyAlignment="1">
      <alignment horizontal="center" vertical="center"/>
    </xf>
    <xf numFmtId="0" fontId="21" fillId="12" borderId="0" xfId="1" applyFont="1" applyFill="1" applyBorder="1" applyAlignment="1">
      <alignment horizontal="left" wrapText="1"/>
    </xf>
    <xf numFmtId="2" fontId="28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4" xfId="0" applyFont="1" applyFill="1" applyBorder="1" applyAlignment="1" applyProtection="1">
      <alignment horizontal="center" vertical="center"/>
      <protection locked="0"/>
    </xf>
    <xf numFmtId="0" fontId="28" fillId="0" borderId="5" xfId="0" applyFont="1" applyFill="1" applyBorder="1" applyAlignment="1" applyProtection="1">
      <alignment horizontal="center" vertical="center"/>
      <protection locked="0"/>
    </xf>
    <xf numFmtId="0" fontId="29" fillId="0" borderId="53" xfId="0" applyFont="1" applyFill="1" applyBorder="1" applyAlignment="1" applyProtection="1">
      <alignment horizontal="center" vertical="center"/>
      <protection locked="0"/>
    </xf>
    <xf numFmtId="1" fontId="28" fillId="0" borderId="53" xfId="0" applyNumberFormat="1" applyFont="1" applyFill="1" applyBorder="1" applyAlignment="1">
      <alignment horizontal="center" vertical="center"/>
    </xf>
    <xf numFmtId="1" fontId="29" fillId="0" borderId="3" xfId="0" applyNumberFormat="1" applyFont="1" applyFill="1" applyBorder="1" applyAlignment="1">
      <alignment horizontal="center" vertical="center"/>
    </xf>
    <xf numFmtId="1" fontId="28" fillId="0" borderId="4" xfId="0" applyNumberFormat="1" applyFont="1" applyFill="1" applyBorder="1" applyAlignment="1" applyProtection="1">
      <alignment horizontal="center" vertical="center"/>
      <protection locked="0"/>
    </xf>
    <xf numFmtId="1" fontId="28" fillId="0" borderId="5" xfId="0" applyNumberFormat="1" applyFont="1" applyFill="1" applyBorder="1" applyAlignment="1" applyProtection="1">
      <alignment horizontal="center" vertical="center"/>
      <protection locked="0"/>
    </xf>
    <xf numFmtId="0" fontId="28" fillId="0" borderId="6" xfId="0" applyFont="1" applyFill="1" applyBorder="1" applyAlignment="1" applyProtection="1">
      <alignment horizontal="center" vertical="center"/>
      <protection locked="0"/>
    </xf>
    <xf numFmtId="0" fontId="36" fillId="0" borderId="4" xfId="0" applyNumberFormat="1" applyFont="1" applyFill="1" applyBorder="1" applyAlignment="1" applyProtection="1">
      <alignment vertical="center" wrapText="1"/>
      <protection locked="0"/>
    </xf>
    <xf numFmtId="0" fontId="36" fillId="0" borderId="4" xfId="0" applyFont="1" applyFill="1" applyBorder="1" applyAlignment="1" applyProtection="1">
      <alignment horizontal="center" vertical="center"/>
      <protection locked="0"/>
    </xf>
    <xf numFmtId="0" fontId="36" fillId="0" borderId="5" xfId="0" applyFont="1" applyFill="1" applyBorder="1" applyAlignment="1" applyProtection="1">
      <alignment horizontal="center" vertical="center"/>
      <protection locked="0"/>
    </xf>
    <xf numFmtId="0" fontId="37" fillId="0" borderId="53" xfId="0" applyFont="1" applyFill="1" applyBorder="1" applyAlignment="1" applyProtection="1">
      <alignment horizontal="center" vertical="center"/>
      <protection locked="0"/>
    </xf>
    <xf numFmtId="1" fontId="36" fillId="0" borderId="53" xfId="0" applyNumberFormat="1" applyFont="1" applyFill="1" applyBorder="1" applyAlignment="1">
      <alignment horizontal="center" vertical="center"/>
    </xf>
    <xf numFmtId="1" fontId="37" fillId="0" borderId="3" xfId="0" applyNumberFormat="1" applyFont="1" applyFill="1" applyBorder="1" applyAlignment="1">
      <alignment horizontal="center" vertical="center"/>
    </xf>
    <xf numFmtId="1" fontId="36" fillId="0" borderId="4" xfId="0" applyNumberFormat="1" applyFont="1" applyFill="1" applyBorder="1" applyAlignment="1" applyProtection="1">
      <alignment horizontal="center" vertical="center"/>
      <protection locked="0"/>
    </xf>
    <xf numFmtId="1" fontId="36" fillId="0" borderId="5" xfId="0" applyNumberFormat="1" applyFont="1" applyFill="1" applyBorder="1" applyAlignment="1" applyProtection="1">
      <alignment horizontal="center" vertical="center"/>
      <protection locked="0"/>
    </xf>
    <xf numFmtId="0" fontId="28" fillId="0" borderId="4" xfId="0" applyFont="1" applyFill="1" applyBorder="1" applyAlignment="1" applyProtection="1">
      <alignment vertical="center" wrapText="1"/>
      <protection locked="0"/>
    </xf>
    <xf numFmtId="0" fontId="36" fillId="0" borderId="4" xfId="0" applyFont="1" applyFill="1" applyBorder="1" applyAlignment="1" applyProtection="1">
      <alignment vertical="center" wrapText="1"/>
      <protection locked="0"/>
    </xf>
    <xf numFmtId="0" fontId="28" fillId="0" borderId="9" xfId="0" applyFont="1" applyFill="1" applyBorder="1" applyAlignment="1" applyProtection="1">
      <alignment vertical="center" wrapText="1"/>
      <protection locked="0"/>
    </xf>
    <xf numFmtId="0" fontId="29" fillId="0" borderId="9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29" fillId="0" borderId="20" xfId="0" applyFont="1" applyFill="1" applyBorder="1" applyAlignment="1">
      <alignment horizontal="center" vertical="center"/>
    </xf>
    <xf numFmtId="0" fontId="29" fillId="0" borderId="60" xfId="0" applyFont="1" applyFill="1" applyBorder="1" applyAlignment="1">
      <alignment horizontal="center" vertical="center"/>
    </xf>
    <xf numFmtId="1" fontId="28" fillId="0" borderId="60" xfId="0" applyNumberFormat="1" applyFont="1" applyFill="1" applyBorder="1" applyAlignment="1">
      <alignment horizontal="center" vertical="center"/>
    </xf>
    <xf numFmtId="1" fontId="29" fillId="0" borderId="22" xfId="0" applyNumberFormat="1" applyFont="1" applyFill="1" applyBorder="1" applyAlignment="1">
      <alignment horizontal="center" vertical="center"/>
    </xf>
    <xf numFmtId="1" fontId="28" fillId="0" borderId="9" xfId="0" applyNumberFormat="1" applyFont="1" applyFill="1" applyBorder="1" applyAlignment="1" applyProtection="1">
      <alignment horizontal="center" vertical="center"/>
      <protection locked="0"/>
    </xf>
    <xf numFmtId="1" fontId="28" fillId="0" borderId="20" xfId="0" applyNumberFormat="1" applyFont="1" applyFill="1" applyBorder="1" applyAlignment="1" applyProtection="1">
      <alignment horizontal="center" vertical="center"/>
      <protection locked="0"/>
    </xf>
    <xf numFmtId="0" fontId="36" fillId="0" borderId="5" xfId="0" applyFont="1" applyFill="1" applyBorder="1" applyAlignment="1" applyProtection="1">
      <alignment horizontal="left" vertical="center" wrapText="1"/>
      <protection locked="0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Alignment="1">
      <alignment horizontal="left" wrapText="1"/>
    </xf>
    <xf numFmtId="0" fontId="10" fillId="0" borderId="0" xfId="1" applyFont="1" applyFill="1" applyBorder="1" applyAlignment="1">
      <alignment horizontal="left" wrapText="1"/>
    </xf>
    <xf numFmtId="0" fontId="17" fillId="0" borderId="21" xfId="1" applyFont="1" applyFill="1" applyBorder="1" applyAlignment="1">
      <alignment horizontal="left" vertical="center"/>
    </xf>
    <xf numFmtId="0" fontId="17" fillId="0" borderId="10" xfId="1" applyFont="1" applyFill="1" applyBorder="1" applyAlignment="1">
      <alignment horizontal="left" vertical="center"/>
    </xf>
    <xf numFmtId="0" fontId="17" fillId="0" borderId="26" xfId="1" applyFont="1" applyFill="1" applyBorder="1" applyAlignment="1">
      <alignment horizontal="left" vertical="center"/>
    </xf>
    <xf numFmtId="166" fontId="24" fillId="4" borderId="0" xfId="0" applyNumberFormat="1" applyFont="1" applyFill="1" applyAlignment="1">
      <alignment wrapText="1"/>
    </xf>
    <xf numFmtId="0" fontId="28" fillId="0" borderId="7" xfId="0" applyFont="1" applyFill="1" applyBorder="1" applyAlignment="1" applyProtection="1">
      <alignment horizontal="center" vertical="center"/>
      <protection locked="0"/>
    </xf>
    <xf numFmtId="0" fontId="28" fillId="0" borderId="32" xfId="0" applyFont="1" applyFill="1" applyBorder="1" applyAlignment="1" applyProtection="1">
      <alignment horizontal="center" vertical="center"/>
      <protection locked="0"/>
    </xf>
    <xf numFmtId="0" fontId="28" fillId="0" borderId="4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/>
    </xf>
    <xf numFmtId="0" fontId="28" fillId="0" borderId="8" xfId="0" applyFont="1" applyFill="1" applyBorder="1" applyAlignment="1" applyProtection="1">
      <alignment horizontal="center" vertical="center"/>
      <protection locked="0"/>
    </xf>
    <xf numFmtId="0" fontId="28" fillId="0" borderId="6" xfId="0" applyFont="1" applyFill="1" applyBorder="1" applyAlignment="1">
      <alignment horizontal="center" vertical="center"/>
    </xf>
    <xf numFmtId="0" fontId="29" fillId="0" borderId="46" xfId="0" applyFont="1" applyFill="1" applyBorder="1" applyAlignment="1">
      <alignment horizontal="center" vertical="center"/>
    </xf>
    <xf numFmtId="1" fontId="11" fillId="0" borderId="7" xfId="0" applyNumberFormat="1" applyFont="1" applyFill="1" applyBorder="1" applyAlignment="1" applyProtection="1">
      <alignment horizontal="center" vertical="center"/>
      <protection locked="0"/>
    </xf>
    <xf numFmtId="1" fontId="11" fillId="0" borderId="49" xfId="0" applyNumberFormat="1" applyFont="1" applyFill="1" applyBorder="1" applyAlignment="1">
      <alignment horizontal="center" vertical="center"/>
    </xf>
    <xf numFmtId="1" fontId="11" fillId="0" borderId="47" xfId="0" applyNumberFormat="1" applyFont="1" applyFill="1" applyBorder="1" applyAlignment="1">
      <alignment horizontal="center" vertical="center"/>
    </xf>
    <xf numFmtId="1" fontId="11" fillId="0" borderId="43" xfId="0" applyNumberFormat="1" applyFont="1" applyFill="1" applyBorder="1" applyAlignment="1" applyProtection="1">
      <alignment horizontal="center" vertical="center"/>
      <protection locked="0"/>
    </xf>
    <xf numFmtId="1" fontId="11" fillId="0" borderId="43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1" fontId="11" fillId="0" borderId="4" xfId="0" applyNumberFormat="1" applyFont="1" applyFill="1" applyBorder="1" applyAlignment="1" applyProtection="1">
      <alignment horizontal="center" vertical="center"/>
      <protection hidden="1"/>
    </xf>
    <xf numFmtId="1" fontId="11" fillId="0" borderId="46" xfId="0" applyNumberFormat="1" applyFont="1" applyFill="1" applyBorder="1" applyAlignment="1" applyProtection="1">
      <alignment horizontal="center" vertical="center"/>
      <protection hidden="1"/>
    </xf>
    <xf numFmtId="0" fontId="28" fillId="4" borderId="9" xfId="0" applyFont="1" applyFill="1" applyBorder="1" applyAlignment="1" applyProtection="1">
      <alignment horizontal="center" vertical="center"/>
      <protection locked="0"/>
    </xf>
    <xf numFmtId="0" fontId="28" fillId="4" borderId="4" xfId="0" applyFont="1" applyFill="1" applyBorder="1" applyAlignment="1">
      <alignment horizontal="center" vertical="center" wrapText="1"/>
    </xf>
    <xf numFmtId="0" fontId="25" fillId="4" borderId="60" xfId="0" applyFont="1" applyFill="1" applyBorder="1" applyAlignment="1">
      <alignment horizontal="center" vertical="center"/>
    </xf>
    <xf numFmtId="0" fontId="25" fillId="4" borderId="53" xfId="0" applyFont="1" applyFill="1" applyBorder="1" applyAlignment="1">
      <alignment horizontal="center" vertical="center" wrapText="1"/>
    </xf>
    <xf numFmtId="1" fontId="11" fillId="4" borderId="9" xfId="0" applyNumberFormat="1" applyFont="1" applyFill="1" applyBorder="1" applyAlignment="1">
      <alignment horizontal="center" vertical="center"/>
    </xf>
    <xf numFmtId="0" fontId="28" fillId="4" borderId="46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17" fillId="0" borderId="0" xfId="1" applyFont="1" applyFill="1" applyBorder="1" applyAlignment="1"/>
    <xf numFmtId="1" fontId="32" fillId="4" borderId="53" xfId="0" applyNumberFormat="1" applyFont="1" applyFill="1" applyBorder="1" applyAlignment="1" applyProtection="1">
      <alignment horizontal="center" vertical="center" wrapText="1"/>
      <protection locked="0"/>
    </xf>
    <xf numFmtId="1" fontId="28" fillId="4" borderId="53" xfId="0" applyNumberFormat="1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Continuous" vertical="center" wrapText="1"/>
    </xf>
    <xf numFmtId="0" fontId="6" fillId="8" borderId="74" xfId="0" applyFont="1" applyFill="1" applyBorder="1" applyAlignment="1">
      <alignment horizontal="center" vertical="center" wrapText="1"/>
    </xf>
    <xf numFmtId="0" fontId="6" fillId="8" borderId="73" xfId="0" applyFont="1" applyFill="1" applyBorder="1" applyAlignment="1">
      <alignment horizontal="center" vertical="center" wrapText="1"/>
    </xf>
    <xf numFmtId="0" fontId="6" fillId="8" borderId="75" xfId="0" applyFont="1" applyFill="1" applyBorder="1" applyAlignment="1">
      <alignment horizontal="center" vertical="center" wrapText="1"/>
    </xf>
    <xf numFmtId="0" fontId="6" fillId="8" borderId="56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top"/>
    </xf>
    <xf numFmtId="0" fontId="10" fillId="0" borderId="41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 wrapText="1"/>
    </xf>
    <xf numFmtId="0" fontId="28" fillId="12" borderId="15" xfId="0" applyFont="1" applyFill="1" applyBorder="1" applyAlignment="1" applyProtection="1">
      <alignment horizontal="center" vertical="center"/>
      <protection locked="0"/>
    </xf>
    <xf numFmtId="1" fontId="10" fillId="11" borderId="50" xfId="1" applyNumberFormat="1" applyFont="1" applyFill="1" applyBorder="1" applyAlignment="1">
      <alignment horizontal="center" vertical="center"/>
    </xf>
    <xf numFmtId="1" fontId="10" fillId="11" borderId="41" xfId="1" applyNumberFormat="1" applyFont="1" applyFill="1" applyBorder="1" applyAlignment="1">
      <alignment horizontal="center" vertical="center"/>
    </xf>
    <xf numFmtId="1" fontId="10" fillId="11" borderId="59" xfId="1" applyNumberFormat="1" applyFont="1" applyFill="1" applyBorder="1" applyAlignment="1">
      <alignment horizontal="center" vertical="center"/>
    </xf>
    <xf numFmtId="1" fontId="10" fillId="11" borderId="40" xfId="1" applyNumberFormat="1" applyFont="1" applyFill="1" applyBorder="1" applyAlignment="1">
      <alignment horizontal="center" vertical="center"/>
    </xf>
    <xf numFmtId="0" fontId="28" fillId="12" borderId="22" xfId="0" applyFont="1" applyFill="1" applyBorder="1" applyAlignment="1" applyProtection="1">
      <alignment horizontal="center" vertical="center"/>
      <protection locked="0"/>
    </xf>
    <xf numFmtId="0" fontId="28" fillId="12" borderId="3" xfId="0" applyFont="1" applyFill="1" applyBorder="1" applyAlignment="1">
      <alignment horizontal="center" vertical="center" wrapText="1"/>
    </xf>
    <xf numFmtId="1" fontId="29" fillId="12" borderId="14" xfId="0" applyNumberFormat="1" applyFont="1" applyFill="1" applyBorder="1" applyAlignment="1">
      <alignment horizontal="center" vertical="center"/>
    </xf>
    <xf numFmtId="1" fontId="29" fillId="12" borderId="21" xfId="0" applyNumberFormat="1" applyFont="1" applyFill="1" applyBorder="1" applyAlignment="1">
      <alignment horizontal="center" vertical="center"/>
    </xf>
    <xf numFmtId="1" fontId="29" fillId="12" borderId="10" xfId="0" applyNumberFormat="1" applyFont="1" applyFill="1" applyBorder="1" applyAlignment="1">
      <alignment horizontal="center" vertical="center"/>
    </xf>
    <xf numFmtId="1" fontId="29" fillId="0" borderId="10" xfId="0" applyNumberFormat="1" applyFont="1" applyFill="1" applyBorder="1" applyAlignment="1">
      <alignment horizontal="center" vertical="center"/>
    </xf>
    <xf numFmtId="1" fontId="29" fillId="12" borderId="10" xfId="0" applyNumberFormat="1" applyFont="1" applyFill="1" applyBorder="1" applyAlignment="1">
      <alignment horizontal="center" vertical="center" wrapText="1"/>
    </xf>
    <xf numFmtId="1" fontId="37" fillId="12" borderId="10" xfId="0" applyNumberFormat="1" applyFont="1" applyFill="1" applyBorder="1" applyAlignment="1">
      <alignment horizontal="center" vertical="center"/>
    </xf>
    <xf numFmtId="1" fontId="29" fillId="12" borderId="29" xfId="0" applyNumberFormat="1" applyFont="1" applyFill="1" applyBorder="1" applyAlignment="1">
      <alignment horizontal="center" vertical="center"/>
    </xf>
    <xf numFmtId="1" fontId="28" fillId="12" borderId="7" xfId="0" applyNumberFormat="1" applyFont="1" applyFill="1" applyBorder="1" applyAlignment="1">
      <alignment horizontal="center" vertical="center"/>
    </xf>
    <xf numFmtId="1" fontId="28" fillId="12" borderId="32" xfId="0" applyNumberFormat="1" applyFont="1" applyFill="1" applyBorder="1" applyAlignment="1">
      <alignment horizontal="center" vertical="center"/>
    </xf>
    <xf numFmtId="1" fontId="28" fillId="12" borderId="6" xfId="0" applyNumberFormat="1" applyFont="1" applyFill="1" applyBorder="1" applyAlignment="1">
      <alignment horizontal="center" vertical="center" wrapText="1"/>
    </xf>
    <xf numFmtId="1" fontId="28" fillId="12" borderId="43" xfId="0" applyNumberFormat="1" applyFont="1" applyFill="1" applyBorder="1" applyAlignment="1" applyProtection="1">
      <alignment horizontal="center" vertical="center"/>
      <protection locked="0"/>
    </xf>
    <xf numFmtId="1" fontId="28" fillId="12" borderId="45" xfId="0" applyNumberFormat="1" applyFont="1" applyFill="1" applyBorder="1" applyAlignment="1" applyProtection="1">
      <alignment horizontal="center" vertical="center"/>
      <protection locked="0"/>
    </xf>
    <xf numFmtId="1" fontId="28" fillId="12" borderId="6" xfId="0" applyNumberFormat="1" applyFont="1" applyFill="1" applyBorder="1" applyAlignment="1">
      <alignment horizontal="center" vertical="center"/>
    </xf>
    <xf numFmtId="1" fontId="28" fillId="12" borderId="46" xfId="0" applyNumberFormat="1" applyFont="1" applyFill="1" applyBorder="1" applyAlignment="1">
      <alignment horizontal="center" vertical="center"/>
    </xf>
    <xf numFmtId="1" fontId="28" fillId="0" borderId="6" xfId="0" applyNumberFormat="1" applyFont="1" applyFill="1" applyBorder="1" applyAlignment="1" applyProtection="1">
      <alignment horizontal="center" vertical="center"/>
      <protection locked="0"/>
    </xf>
    <xf numFmtId="1" fontId="28" fillId="12" borderId="6" xfId="0" applyNumberFormat="1" applyFont="1" applyFill="1" applyBorder="1" applyAlignment="1" applyProtection="1">
      <alignment horizontal="center" vertical="center"/>
      <protection locked="0"/>
    </xf>
    <xf numFmtId="1" fontId="28" fillId="12" borderId="57" xfId="0" applyNumberFormat="1" applyFont="1" applyFill="1" applyBorder="1" applyAlignment="1">
      <alignment horizontal="center" vertical="center" wrapText="1"/>
    </xf>
    <xf numFmtId="1" fontId="28" fillId="12" borderId="49" xfId="0" applyNumberFormat="1" applyFont="1" applyFill="1" applyBorder="1" applyAlignment="1">
      <alignment horizontal="center" vertical="center" wrapText="1"/>
    </xf>
    <xf numFmtId="1" fontId="28" fillId="12" borderId="2" xfId="0" applyNumberFormat="1" applyFont="1" applyFill="1" applyBorder="1" applyAlignment="1" applyProtection="1">
      <alignment horizontal="center" vertical="center"/>
      <protection locked="0"/>
    </xf>
    <xf numFmtId="1" fontId="28" fillId="12" borderId="47" xfId="0" applyNumberFormat="1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9" fontId="10" fillId="0" borderId="76" xfId="12" applyFont="1" applyFill="1" applyBorder="1" applyAlignment="1">
      <alignment horizontal="center" vertical="center" wrapText="1"/>
    </xf>
    <xf numFmtId="1" fontId="10" fillId="0" borderId="24" xfId="0" applyNumberFormat="1" applyFont="1" applyFill="1" applyBorder="1" applyAlignment="1">
      <alignment horizontal="center" vertical="center" wrapText="1"/>
    </xf>
    <xf numFmtId="1" fontId="10" fillId="0" borderId="12" xfId="0" applyNumberFormat="1" applyFont="1" applyFill="1" applyBorder="1" applyAlignment="1">
      <alignment horizontal="center" vertical="center" wrapText="1"/>
    </xf>
    <xf numFmtId="1" fontId="10" fillId="0" borderId="44" xfId="0" applyNumberFormat="1" applyFont="1" applyFill="1" applyBorder="1" applyAlignment="1">
      <alignment horizontal="center" vertical="center" wrapText="1"/>
    </xf>
    <xf numFmtId="0" fontId="10" fillId="0" borderId="61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0" fontId="3" fillId="17" borderId="7" xfId="14" applyFont="1" applyFill="1" applyBorder="1" applyAlignment="1">
      <alignment horizontal="center" vertical="center"/>
    </xf>
    <xf numFmtId="0" fontId="3" fillId="17" borderId="8" xfId="14" applyFont="1" applyFill="1" applyBorder="1" applyAlignment="1">
      <alignment horizontal="center" vertical="center"/>
    </xf>
    <xf numFmtId="0" fontId="3" fillId="17" borderId="14" xfId="14" applyFont="1" applyFill="1" applyBorder="1" applyAlignment="1">
      <alignment horizontal="center" vertical="center"/>
    </xf>
    <xf numFmtId="0" fontId="3" fillId="17" borderId="32" xfId="14" applyFont="1" applyFill="1" applyBorder="1" applyAlignment="1">
      <alignment horizontal="center" vertical="center"/>
    </xf>
    <xf numFmtId="0" fontId="3" fillId="17" borderId="15" xfId="14" applyFont="1" applyFill="1" applyBorder="1" applyAlignment="1">
      <alignment horizontal="center" vertical="center"/>
    </xf>
    <xf numFmtId="0" fontId="3" fillId="17" borderId="64" xfId="14" applyFont="1" applyFill="1" applyBorder="1" applyAlignment="1">
      <alignment horizontal="center" vertical="center"/>
    </xf>
    <xf numFmtId="0" fontId="3" fillId="17" borderId="16" xfId="14" applyFont="1" applyFill="1" applyBorder="1" applyAlignment="1">
      <alignment horizontal="center" vertical="center"/>
    </xf>
    <xf numFmtId="0" fontId="3" fillId="17" borderId="57" xfId="14" applyFont="1" applyFill="1" applyBorder="1" applyAlignment="1">
      <alignment horizontal="center" vertical="center"/>
    </xf>
    <xf numFmtId="0" fontId="3" fillId="17" borderId="11" xfId="14" applyFont="1" applyFill="1" applyBorder="1" applyAlignment="1">
      <alignment horizontal="center" vertical="center"/>
    </xf>
    <xf numFmtId="0" fontId="3" fillId="17" borderId="71" xfId="14" applyFont="1" applyFill="1" applyBorder="1" applyAlignment="1">
      <alignment horizontal="center" vertical="center"/>
    </xf>
    <xf numFmtId="0" fontId="3" fillId="17" borderId="49" xfId="14" applyFont="1" applyFill="1" applyBorder="1" applyAlignment="1">
      <alignment horizontal="center" vertical="center"/>
    </xf>
    <xf numFmtId="0" fontId="3" fillId="17" borderId="19" xfId="14" applyFont="1" applyFill="1" applyBorder="1" applyAlignment="1">
      <alignment horizontal="center" vertical="center"/>
    </xf>
    <xf numFmtId="0" fontId="3" fillId="17" borderId="72" xfId="14" applyFont="1" applyFill="1" applyBorder="1" applyAlignment="1">
      <alignment horizontal="center" vertical="center"/>
    </xf>
    <xf numFmtId="0" fontId="3" fillId="17" borderId="1" xfId="14" applyFont="1" applyFill="1" applyBorder="1" applyAlignment="1">
      <alignment horizontal="center" vertical="center"/>
    </xf>
    <xf numFmtId="0" fontId="3" fillId="17" borderId="18" xfId="14" applyFont="1" applyFill="1" applyBorder="1" applyAlignment="1">
      <alignment horizontal="center" vertical="center"/>
    </xf>
    <xf numFmtId="0" fontId="28" fillId="0" borderId="4" xfId="0" applyFont="1" applyFill="1" applyBorder="1" applyAlignment="1" applyProtection="1">
      <alignment horizontal="center" vertical="center"/>
      <protection locked="0"/>
    </xf>
    <xf numFmtId="0" fontId="28" fillId="0" borderId="5" xfId="0" applyFont="1" applyFill="1" applyBorder="1" applyAlignment="1" applyProtection="1">
      <alignment horizontal="center" vertical="center"/>
      <protection locked="0"/>
    </xf>
    <xf numFmtId="0" fontId="28" fillId="0" borderId="3" xfId="0" applyFont="1" applyFill="1" applyBorder="1" applyAlignment="1" applyProtection="1">
      <alignment horizontal="center" vertical="center"/>
      <protection locked="0"/>
    </xf>
    <xf numFmtId="1" fontId="28" fillId="0" borderId="4" xfId="0" applyNumberFormat="1" applyFont="1" applyFill="1" applyBorder="1" applyAlignment="1" applyProtection="1">
      <alignment horizontal="center" vertical="center"/>
      <protection locked="0"/>
    </xf>
    <xf numFmtId="1" fontId="28" fillId="0" borderId="46" xfId="0" applyNumberFormat="1" applyFont="1" applyFill="1" applyBorder="1" applyAlignment="1" applyProtection="1">
      <alignment horizontal="center" vertical="center"/>
      <protection locked="0"/>
    </xf>
    <xf numFmtId="1" fontId="37" fillId="0" borderId="3" xfId="0" applyNumberFormat="1" applyFont="1" applyFill="1" applyBorder="1" applyAlignment="1">
      <alignment horizontal="center" vertical="center"/>
    </xf>
    <xf numFmtId="9" fontId="10" fillId="0" borderId="40" xfId="12" applyFont="1" applyFill="1" applyBorder="1" applyAlignment="1">
      <alignment horizontal="center" vertical="center" wrapText="1"/>
    </xf>
    <xf numFmtId="0" fontId="36" fillId="12" borderId="3" xfId="0" applyFont="1" applyFill="1" applyBorder="1" applyAlignment="1">
      <alignment vertical="center" wrapText="1"/>
    </xf>
    <xf numFmtId="0" fontId="28" fillId="0" borderId="3" xfId="0" applyFont="1" applyFill="1" applyBorder="1" applyAlignment="1" applyProtection="1">
      <alignment horizontal="left" vertical="center" wrapText="1"/>
      <protection locked="0"/>
    </xf>
    <xf numFmtId="0" fontId="28" fillId="12" borderId="22" xfId="0" applyFont="1" applyFill="1" applyBorder="1" applyAlignment="1" applyProtection="1">
      <alignment horizontal="left" vertical="center" wrapText="1"/>
      <protection locked="0"/>
    </xf>
    <xf numFmtId="0" fontId="11" fillId="12" borderId="19" xfId="0" applyFont="1" applyFill="1" applyBorder="1" applyAlignment="1">
      <alignment vertical="center" wrapText="1"/>
    </xf>
    <xf numFmtId="0" fontId="28" fillId="12" borderId="30" xfId="0" applyFont="1" applyFill="1" applyBorder="1" applyAlignment="1">
      <alignment vertical="center" wrapText="1"/>
    </xf>
    <xf numFmtId="0" fontId="28" fillId="12" borderId="52" xfId="0" applyFont="1" applyFill="1" applyBorder="1" applyAlignment="1">
      <alignment horizontal="center" vertical="center" wrapText="1"/>
    </xf>
    <xf numFmtId="0" fontId="22" fillId="13" borderId="0" xfId="0" applyFont="1" applyFill="1" applyAlignment="1">
      <alignment wrapText="1"/>
    </xf>
    <xf numFmtId="0" fontId="25" fillId="0" borderId="68" xfId="0" applyFont="1" applyFill="1" applyBorder="1" applyAlignment="1">
      <alignment horizontal="center" vertical="center"/>
    </xf>
    <xf numFmtId="0" fontId="28" fillId="0" borderId="46" xfId="0" applyFont="1" applyFill="1" applyBorder="1" applyAlignment="1">
      <alignment horizontal="center" vertical="center" wrapText="1"/>
    </xf>
    <xf numFmtId="0" fontId="29" fillId="4" borderId="53" xfId="0" applyFont="1" applyFill="1" applyBorder="1" applyAlignment="1" applyProtection="1">
      <alignment horizontal="center" vertical="center"/>
      <protection locked="0"/>
    </xf>
    <xf numFmtId="164" fontId="10" fillId="18" borderId="65" xfId="1" applyNumberFormat="1" applyFont="1" applyFill="1" applyBorder="1" applyAlignment="1">
      <alignment horizontal="center" vertical="center"/>
    </xf>
    <xf numFmtId="0" fontId="10" fillId="18" borderId="27" xfId="1" applyFont="1" applyFill="1" applyBorder="1" applyAlignment="1" applyProtection="1">
      <alignment horizontal="center" vertical="center" wrapText="1"/>
      <protection locked="0"/>
    </xf>
    <xf numFmtId="0" fontId="10" fillId="18" borderId="27" xfId="1" applyFont="1" applyFill="1" applyBorder="1" applyAlignment="1">
      <alignment horizontal="center" vertical="center"/>
    </xf>
    <xf numFmtId="0" fontId="10" fillId="18" borderId="31" xfId="1" applyFont="1" applyFill="1" applyBorder="1" applyAlignment="1">
      <alignment horizontal="center" vertical="center"/>
    </xf>
    <xf numFmtId="0" fontId="10" fillId="18" borderId="35" xfId="1" applyFont="1" applyFill="1" applyBorder="1" applyAlignment="1">
      <alignment horizontal="center" vertical="center"/>
    </xf>
    <xf numFmtId="1" fontId="10" fillId="18" borderId="70" xfId="1" applyNumberFormat="1" applyFont="1" applyFill="1" applyBorder="1" applyAlignment="1">
      <alignment horizontal="center" vertical="center"/>
    </xf>
    <xf numFmtId="0" fontId="10" fillId="18" borderId="50" xfId="1" applyFont="1" applyFill="1" applyBorder="1" applyAlignment="1">
      <alignment horizontal="center" vertical="center" wrapText="1"/>
    </xf>
    <xf numFmtId="0" fontId="10" fillId="18" borderId="40" xfId="1" applyFont="1" applyFill="1" applyBorder="1" applyAlignment="1">
      <alignment horizontal="center" vertical="center" wrapText="1"/>
    </xf>
    <xf numFmtId="0" fontId="10" fillId="18" borderId="38" xfId="1" applyFont="1" applyFill="1" applyBorder="1" applyAlignment="1">
      <alignment horizontal="center" vertical="center" wrapText="1"/>
    </xf>
    <xf numFmtId="0" fontId="10" fillId="18" borderId="59" xfId="1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1" fontId="28" fillId="16" borderId="62" xfId="0" applyNumberFormat="1" applyFont="1" applyFill="1" applyBorder="1" applyAlignment="1" applyProtection="1">
      <alignment horizontal="center" vertical="center"/>
      <protection locked="0"/>
    </xf>
    <xf numFmtId="1" fontId="36" fillId="16" borderId="62" xfId="0" applyNumberFormat="1" applyFont="1" applyFill="1" applyBorder="1" applyAlignment="1" applyProtection="1">
      <alignment horizontal="center" vertical="center"/>
      <protection locked="0"/>
    </xf>
    <xf numFmtId="1" fontId="28" fillId="16" borderId="63" xfId="0" applyNumberFormat="1" applyFont="1" applyFill="1" applyBorder="1" applyAlignment="1" applyProtection="1">
      <alignment horizontal="center" vertical="center"/>
      <protection locked="0"/>
    </xf>
    <xf numFmtId="1" fontId="28" fillId="16" borderId="52" xfId="0" applyNumberFormat="1" applyFont="1" applyFill="1" applyBorder="1" applyAlignment="1" applyProtection="1">
      <alignment horizontal="center" vertical="center"/>
      <protection locked="0"/>
    </xf>
    <xf numFmtId="1" fontId="28" fillId="16" borderId="13" xfId="0" applyNumberFormat="1" applyFont="1" applyFill="1" applyBorder="1" applyAlignment="1" applyProtection="1">
      <alignment horizontal="center" vertical="center"/>
      <protection locked="0"/>
    </xf>
    <xf numFmtId="1" fontId="28" fillId="16" borderId="60" xfId="0" applyNumberFormat="1" applyFont="1" applyFill="1" applyBorder="1" applyAlignment="1" applyProtection="1">
      <alignment horizontal="center" vertical="center"/>
      <protection locked="0"/>
    </xf>
    <xf numFmtId="1" fontId="28" fillId="16" borderId="53" xfId="0" applyNumberFormat="1" applyFont="1" applyFill="1" applyBorder="1" applyAlignment="1" applyProtection="1">
      <alignment horizontal="center" vertical="center"/>
      <protection locked="0"/>
    </xf>
    <xf numFmtId="1" fontId="28" fillId="16" borderId="53" xfId="0" applyNumberFormat="1" applyFont="1" applyFill="1" applyBorder="1" applyAlignment="1" applyProtection="1">
      <alignment horizontal="center" vertical="center" wrapText="1"/>
      <protection locked="0"/>
    </xf>
    <xf numFmtId="1" fontId="28" fillId="16" borderId="62" xfId="0" applyNumberFormat="1" applyFont="1" applyFill="1" applyBorder="1" applyAlignment="1" applyProtection="1">
      <alignment horizontal="center" vertical="center" wrapText="1"/>
      <protection locked="0"/>
    </xf>
    <xf numFmtId="1" fontId="36" fillId="16" borderId="53" xfId="0" applyNumberFormat="1" applyFont="1" applyFill="1" applyBorder="1" applyAlignment="1" applyProtection="1">
      <alignment horizontal="center" vertical="center"/>
      <protection locked="0"/>
    </xf>
    <xf numFmtId="1" fontId="28" fillId="16" borderId="68" xfId="0" applyNumberFormat="1" applyFont="1" applyFill="1" applyBorder="1" applyAlignment="1" applyProtection="1">
      <alignment horizontal="center" vertical="center"/>
      <protection locked="0"/>
    </xf>
    <xf numFmtId="1" fontId="28" fillId="16" borderId="60" xfId="0" applyNumberFormat="1" applyFont="1" applyFill="1" applyBorder="1" applyAlignment="1" applyProtection="1">
      <alignment horizontal="center" vertical="center" wrapText="1"/>
      <protection locked="0"/>
    </xf>
    <xf numFmtId="1" fontId="28" fillId="16" borderId="58" xfId="0" applyNumberFormat="1" applyFont="1" applyFill="1" applyBorder="1" applyAlignment="1" applyProtection="1">
      <alignment horizontal="center" vertical="center" wrapText="1"/>
      <protection locked="0"/>
    </xf>
    <xf numFmtId="1" fontId="33" fillId="16" borderId="5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4" borderId="47" xfId="1" applyFont="1" applyFill="1" applyBorder="1" applyAlignment="1">
      <alignment horizontal="center" vertical="center"/>
    </xf>
    <xf numFmtId="9" fontId="5" fillId="0" borderId="40" xfId="1" applyNumberFormat="1" applyFont="1" applyFill="1" applyBorder="1" applyAlignment="1">
      <alignment horizontal="center" vertical="center"/>
    </xf>
    <xf numFmtId="9" fontId="5" fillId="0" borderId="41" xfId="1" applyNumberFormat="1" applyFont="1" applyFill="1" applyBorder="1" applyAlignment="1">
      <alignment horizontal="center" vertical="center"/>
    </xf>
    <xf numFmtId="0" fontId="5" fillId="0" borderId="41" xfId="1" applyFont="1" applyFill="1" applyBorder="1" applyAlignment="1">
      <alignment horizontal="center" vertical="center"/>
    </xf>
    <xf numFmtId="0" fontId="5" fillId="0" borderId="42" xfId="1" applyFont="1" applyFill="1" applyBorder="1" applyAlignment="1">
      <alignment horizontal="center" vertical="center"/>
    </xf>
    <xf numFmtId="0" fontId="28" fillId="4" borderId="3" xfId="0" applyFont="1" applyFill="1" applyBorder="1" applyAlignment="1">
      <alignment vertical="center" wrapText="1"/>
    </xf>
    <xf numFmtId="0" fontId="28" fillId="0" borderId="46" xfId="0" applyFont="1" applyFill="1" applyBorder="1" applyAlignment="1">
      <alignment horizontal="center" vertical="center"/>
    </xf>
    <xf numFmtId="0" fontId="29" fillId="4" borderId="60" xfId="0" applyFont="1" applyFill="1" applyBorder="1" applyAlignment="1" applyProtection="1">
      <alignment horizontal="center" vertical="center"/>
      <protection locked="0"/>
    </xf>
    <xf numFmtId="1" fontId="32" fillId="4" borderId="58" xfId="0" applyNumberFormat="1" applyFont="1" applyFill="1" applyBorder="1" applyAlignment="1" applyProtection="1">
      <alignment horizontal="center" vertical="center" wrapText="1"/>
      <protection locked="0"/>
    </xf>
    <xf numFmtId="0" fontId="28" fillId="4" borderId="4" xfId="0" applyFont="1" applyFill="1" applyBorder="1" applyAlignment="1" applyProtection="1">
      <alignment horizontal="left" vertical="center" wrapText="1"/>
      <protection locked="0"/>
    </xf>
    <xf numFmtId="0" fontId="29" fillId="4" borderId="52" xfId="0" applyFont="1" applyFill="1" applyBorder="1" applyAlignment="1" applyProtection="1">
      <alignment horizontal="center" vertical="center"/>
      <protection locked="0"/>
    </xf>
    <xf numFmtId="1" fontId="28" fillId="4" borderId="52" xfId="0" applyNumberFormat="1" applyFont="1" applyFill="1" applyBorder="1" applyAlignment="1">
      <alignment horizontal="center" vertical="center"/>
    </xf>
    <xf numFmtId="0" fontId="37" fillId="4" borderId="53" xfId="0" applyFont="1" applyFill="1" applyBorder="1" applyAlignment="1" applyProtection="1">
      <alignment horizontal="center" vertical="center"/>
      <protection locked="0"/>
    </xf>
    <xf numFmtId="1" fontId="36" fillId="4" borderId="53" xfId="0" applyNumberFormat="1" applyFont="1" applyFill="1" applyBorder="1" applyAlignment="1">
      <alignment horizontal="center" vertical="center"/>
    </xf>
    <xf numFmtId="0" fontId="36" fillId="4" borderId="5" xfId="0" applyFont="1" applyFill="1" applyBorder="1" applyAlignment="1" applyProtection="1">
      <alignment horizontal="left" vertical="center" wrapText="1"/>
      <protection locked="0"/>
    </xf>
    <xf numFmtId="0" fontId="5" fillId="4" borderId="6" xfId="1" applyFont="1" applyFill="1" applyBorder="1" applyAlignment="1">
      <alignment horizontal="center" vertical="center"/>
    </xf>
    <xf numFmtId="1" fontId="11" fillId="4" borderId="43" xfId="0" applyNumberFormat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46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 wrapText="1"/>
    </xf>
    <xf numFmtId="0" fontId="5" fillId="0" borderId="0" xfId="1" applyFont="1" applyFill="1" applyAlignment="1">
      <alignment horizontal="left" wrapText="1"/>
    </xf>
    <xf numFmtId="0" fontId="6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left" wrapText="1"/>
    </xf>
    <xf numFmtId="0" fontId="6" fillId="12" borderId="4" xfId="1" applyFont="1" applyFill="1" applyBorder="1" applyAlignment="1">
      <alignment horizontal="center" vertical="center" wrapText="1"/>
    </xf>
    <xf numFmtId="0" fontId="6" fillId="12" borderId="46" xfId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left" wrapText="1"/>
    </xf>
    <xf numFmtId="0" fontId="17" fillId="0" borderId="21" xfId="1" applyFont="1" applyFill="1" applyBorder="1" applyAlignment="1">
      <alignment horizontal="left" vertical="center"/>
    </xf>
    <xf numFmtId="0" fontId="17" fillId="0" borderId="10" xfId="1" applyFont="1" applyFill="1" applyBorder="1" applyAlignment="1">
      <alignment horizontal="left" vertical="center"/>
    </xf>
    <xf numFmtId="0" fontId="6" fillId="0" borderId="66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17" fillId="0" borderId="26" xfId="1" applyFont="1" applyFill="1" applyBorder="1" applyAlignment="1">
      <alignment horizontal="left" vertical="center"/>
    </xf>
    <xf numFmtId="0" fontId="28" fillId="4" borderId="4" xfId="0" applyFont="1" applyFill="1" applyBorder="1" applyAlignment="1">
      <alignment horizontal="center" vertical="center"/>
    </xf>
    <xf numFmtId="0" fontId="28" fillId="0" borderId="9" xfId="0" applyFont="1" applyFill="1" applyBorder="1" applyAlignment="1" applyProtection="1">
      <alignment horizontal="center" vertical="center"/>
      <protection locked="0"/>
    </xf>
    <xf numFmtId="0" fontId="14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/>
    </xf>
    <xf numFmtId="0" fontId="14" fillId="0" borderId="47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14" fillId="0" borderId="1" xfId="0" applyFont="1" applyFill="1" applyBorder="1"/>
    <xf numFmtId="0" fontId="3" fillId="0" borderId="11" xfId="0" applyFont="1" applyFill="1" applyBorder="1" applyAlignment="1">
      <alignment horizontal="center"/>
    </xf>
    <xf numFmtId="0" fontId="6" fillId="2" borderId="40" xfId="1" applyFont="1" applyFill="1" applyBorder="1" applyAlignment="1">
      <alignment vertical="center" wrapText="1"/>
    </xf>
    <xf numFmtId="0" fontId="6" fillId="0" borderId="41" xfId="0" applyFont="1" applyFill="1" applyBorder="1" applyAlignment="1">
      <alignment horizontal="center"/>
    </xf>
    <xf numFmtId="0" fontId="6" fillId="0" borderId="42" xfId="0" applyFont="1" applyFill="1" applyBorder="1" applyAlignment="1">
      <alignment horizontal="center"/>
    </xf>
    <xf numFmtId="0" fontId="13" fillId="12" borderId="6" xfId="1" applyFont="1" applyFill="1" applyBorder="1" applyAlignment="1">
      <alignment horizontal="center" vertical="center" wrapText="1"/>
    </xf>
    <xf numFmtId="0" fontId="13" fillId="12" borderId="57" xfId="1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/>
    </xf>
    <xf numFmtId="0" fontId="13" fillId="12" borderId="43" xfId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/>
    </xf>
    <xf numFmtId="0" fontId="6" fillId="0" borderId="45" xfId="0" applyFont="1" applyFill="1" applyBorder="1" applyAlignment="1">
      <alignment horizontal="center"/>
    </xf>
    <xf numFmtId="0" fontId="6" fillId="10" borderId="21" xfId="0" applyFont="1" applyFill="1" applyBorder="1" applyAlignment="1">
      <alignment horizontal="center" vertical="center" textRotation="90" wrapText="1"/>
    </xf>
    <xf numFmtId="1" fontId="29" fillId="12" borderId="52" xfId="0" applyNumberFormat="1" applyFont="1" applyFill="1" applyBorder="1" applyAlignment="1">
      <alignment horizontal="center" vertical="center"/>
    </xf>
    <xf numFmtId="1" fontId="29" fillId="12" borderId="60" xfId="0" applyNumberFormat="1" applyFont="1" applyFill="1" applyBorder="1" applyAlignment="1">
      <alignment horizontal="center" vertical="center"/>
    </xf>
    <xf numFmtId="1" fontId="29" fillId="12" borderId="53" xfId="0" applyNumberFormat="1" applyFont="1" applyFill="1" applyBorder="1" applyAlignment="1">
      <alignment horizontal="center" vertical="center"/>
    </xf>
    <xf numFmtId="1" fontId="29" fillId="0" borderId="53" xfId="0" applyNumberFormat="1" applyFont="1" applyFill="1" applyBorder="1" applyAlignment="1">
      <alignment horizontal="center" vertical="center"/>
    </xf>
    <xf numFmtId="1" fontId="37" fillId="12" borderId="53" xfId="0" applyNumberFormat="1" applyFont="1" applyFill="1" applyBorder="1" applyAlignment="1">
      <alignment horizontal="center" vertical="center"/>
    </xf>
    <xf numFmtId="1" fontId="29" fillId="12" borderId="5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9" fontId="5" fillId="0" borderId="4" xfId="12" applyNumberFormat="1" applyFont="1" applyFill="1" applyBorder="1" applyAlignment="1">
      <alignment vertical="center"/>
    </xf>
    <xf numFmtId="1" fontId="5" fillId="0" borderId="4" xfId="12" applyNumberFormat="1" applyFont="1" applyFill="1" applyBorder="1" applyAlignment="1">
      <alignment vertical="center"/>
    </xf>
    <xf numFmtId="0" fontId="28" fillId="13" borderId="46" xfId="0" applyFont="1" applyFill="1" applyBorder="1" applyAlignment="1" applyProtection="1">
      <alignment horizontal="center" vertical="center"/>
      <protection locked="0"/>
    </xf>
    <xf numFmtId="0" fontId="3" fillId="0" borderId="52" xfId="0" applyFont="1" applyFill="1" applyBorder="1" applyAlignment="1">
      <alignment horizontal="centerContinuous"/>
    </xf>
    <xf numFmtId="0" fontId="3" fillId="19" borderId="7" xfId="1" applyFont="1" applyFill="1" applyBorder="1" applyAlignment="1">
      <alignment horizontal="center" vertical="center" wrapText="1"/>
    </xf>
    <xf numFmtId="0" fontId="3" fillId="19" borderId="8" xfId="1" applyFont="1" applyFill="1" applyBorder="1" applyAlignment="1">
      <alignment horizontal="center" vertical="center" wrapText="1"/>
    </xf>
    <xf numFmtId="0" fontId="3" fillId="19" borderId="64" xfId="1" applyFont="1" applyFill="1" applyBorder="1" applyAlignment="1">
      <alignment horizontal="center" vertical="center" wrapText="1"/>
    </xf>
    <xf numFmtId="0" fontId="3" fillId="19" borderId="15" xfId="1" applyFont="1" applyFill="1" applyBorder="1" applyAlignment="1">
      <alignment horizontal="center" vertical="center" wrapText="1"/>
    </xf>
    <xf numFmtId="0" fontId="3" fillId="19" borderId="32" xfId="1" applyFont="1" applyFill="1" applyBorder="1" applyAlignment="1">
      <alignment horizontal="center" vertical="center" wrapText="1"/>
    </xf>
    <xf numFmtId="0" fontId="3" fillId="19" borderId="16" xfId="1" applyFont="1" applyFill="1" applyBorder="1" applyAlignment="1">
      <alignment horizontal="center" vertical="center" wrapText="1"/>
    </xf>
    <xf numFmtId="0" fontId="13" fillId="19" borderId="43" xfId="0" applyFont="1" applyFill="1" applyBorder="1" applyAlignment="1">
      <alignment horizontal="center" vertical="center"/>
    </xf>
    <xf numFmtId="0" fontId="3" fillId="0" borderId="0" xfId="0" applyFont="1" applyFill="1"/>
    <xf numFmtId="0" fontId="8" fillId="19" borderId="9" xfId="0" applyFont="1" applyFill="1" applyBorder="1" applyAlignment="1"/>
    <xf numFmtId="0" fontId="8" fillId="19" borderId="0" xfId="0" applyFont="1" applyFill="1" applyBorder="1" applyAlignment="1"/>
    <xf numFmtId="0" fontId="13" fillId="19" borderId="0" xfId="0" applyFont="1" applyFill="1" applyBorder="1" applyAlignment="1"/>
    <xf numFmtId="0" fontId="6" fillId="0" borderId="35" xfId="1" applyFont="1" applyFill="1" applyBorder="1" applyAlignment="1">
      <alignment horizontal="center"/>
    </xf>
    <xf numFmtId="0" fontId="3" fillId="17" borderId="2" xfId="14" applyFont="1" applyFill="1" applyBorder="1" applyAlignment="1">
      <alignment horizontal="center" vertical="center"/>
    </xf>
    <xf numFmtId="0" fontId="3" fillId="17" borderId="29" xfId="14" applyFont="1" applyFill="1" applyBorder="1" applyAlignment="1">
      <alignment horizontal="center" vertical="center"/>
    </xf>
    <xf numFmtId="0" fontId="3" fillId="17" borderId="47" xfId="14" applyFont="1" applyFill="1" applyBorder="1" applyAlignment="1">
      <alignment horizontal="center" vertical="center"/>
    </xf>
    <xf numFmtId="0" fontId="3" fillId="17" borderId="30" xfId="14" applyFont="1" applyFill="1" applyBorder="1" applyAlignment="1">
      <alignment horizontal="center" vertical="center"/>
    </xf>
    <xf numFmtId="0" fontId="3" fillId="17" borderId="77" xfId="14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vertical="center" textRotation="90" wrapText="1"/>
    </xf>
    <xf numFmtId="0" fontId="13" fillId="0" borderId="0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vertical="center" wrapText="1"/>
    </xf>
    <xf numFmtId="0" fontId="6" fillId="0" borderId="65" xfId="0" applyFont="1" applyFill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0" fontId="6" fillId="20" borderId="36" xfId="0" applyFont="1" applyFill="1" applyBorder="1" applyAlignment="1">
      <alignment horizontal="center" vertical="center" wrapText="1"/>
    </xf>
    <xf numFmtId="49" fontId="10" fillId="0" borderId="40" xfId="0" applyNumberFormat="1" applyFont="1" applyFill="1" applyBorder="1" applyAlignment="1">
      <alignment horizontal="center" vertical="center" wrapText="1"/>
    </xf>
    <xf numFmtId="0" fontId="10" fillId="0" borderId="59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Alignment="1">
      <alignment vertical="center" wrapText="1"/>
    </xf>
    <xf numFmtId="1" fontId="22" fillId="0" borderId="0" xfId="0" applyNumberFormat="1" applyFont="1" applyFill="1" applyAlignment="1">
      <alignment wrapText="1"/>
    </xf>
    <xf numFmtId="0" fontId="20" fillId="4" borderId="40" xfId="0" applyFont="1" applyFill="1" applyBorder="1" applyAlignment="1">
      <alignment horizontal="center" vertical="center" wrapText="1"/>
    </xf>
    <xf numFmtId="0" fontId="20" fillId="4" borderId="41" xfId="0" applyFont="1" applyFill="1" applyBorder="1" applyAlignment="1">
      <alignment horizontal="center" vertical="center" wrapText="1"/>
    </xf>
    <xf numFmtId="0" fontId="20" fillId="4" borderId="42" xfId="0" applyFont="1" applyFill="1" applyBorder="1" applyAlignment="1">
      <alignment horizontal="center" vertical="center" wrapText="1"/>
    </xf>
    <xf numFmtId="49" fontId="22" fillId="0" borderId="43" xfId="0" applyNumberFormat="1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0" fillId="0" borderId="60" xfId="0" applyFont="1" applyFill="1" applyBorder="1" applyAlignment="1">
      <alignment horizontal="center" vertical="center" wrapText="1"/>
    </xf>
    <xf numFmtId="0" fontId="20" fillId="10" borderId="60" xfId="0" applyFont="1" applyFill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22" fillId="6" borderId="20" xfId="0" applyFont="1" applyFill="1" applyBorder="1" applyAlignment="1">
      <alignment horizontal="center" vertical="center" wrapText="1"/>
    </xf>
    <xf numFmtId="0" fontId="22" fillId="16" borderId="7" xfId="0" applyFont="1" applyFill="1" applyBorder="1" applyAlignment="1">
      <alignment vertical="center" wrapText="1"/>
    </xf>
    <xf numFmtId="0" fontId="22" fillId="16" borderId="64" xfId="0" applyFont="1" applyFill="1" applyBorder="1" applyAlignment="1">
      <alignment horizontal="center" vertical="center" wrapText="1"/>
    </xf>
    <xf numFmtId="0" fontId="22" fillId="15" borderId="43" xfId="0" applyFont="1" applyFill="1" applyBorder="1" applyAlignment="1">
      <alignment horizontal="center" vertical="center" wrapText="1"/>
    </xf>
    <xf numFmtId="0" fontId="22" fillId="15" borderId="33" xfId="0" applyFont="1" applyFill="1" applyBorder="1" applyAlignment="1">
      <alignment horizontal="center" vertical="center" wrapText="1"/>
    </xf>
    <xf numFmtId="0" fontId="22" fillId="15" borderId="22" xfId="0" applyFont="1" applyFill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22" borderId="32" xfId="0" applyFont="1" applyFill="1" applyBorder="1" applyAlignment="1">
      <alignment horizontal="center" vertical="center" wrapText="1"/>
    </xf>
    <xf numFmtId="49" fontId="22" fillId="0" borderId="6" xfId="0" applyNumberFormat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0" fillId="0" borderId="53" xfId="0" applyFont="1" applyFill="1" applyBorder="1" applyAlignment="1">
      <alignment horizontal="center" vertical="center" wrapText="1"/>
    </xf>
    <xf numFmtId="0" fontId="20" fillId="10" borderId="53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 wrapText="1"/>
    </xf>
    <xf numFmtId="0" fontId="22" fillId="16" borderId="6" xfId="0" applyFont="1" applyFill="1" applyBorder="1" applyAlignment="1">
      <alignment vertical="center" wrapText="1"/>
    </xf>
    <xf numFmtId="0" fontId="22" fillId="16" borderId="78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15" borderId="6" xfId="0" applyFont="1" applyFill="1" applyBorder="1" applyAlignment="1">
      <alignment horizontal="center" vertical="center" wrapText="1"/>
    </xf>
    <xf numFmtId="0" fontId="22" fillId="15" borderId="78" xfId="0" applyFont="1" applyFill="1" applyBorder="1" applyAlignment="1">
      <alignment horizontal="center" vertical="center" wrapText="1"/>
    </xf>
    <xf numFmtId="0" fontId="22" fillId="22" borderId="8" xfId="0" applyFont="1" applyFill="1" applyBorder="1" applyAlignment="1">
      <alignment horizontal="center" vertical="center" wrapText="1"/>
    </xf>
    <xf numFmtId="0" fontId="22" fillId="0" borderId="32" xfId="0" applyFont="1" applyFill="1" applyBorder="1" applyAlignment="1">
      <alignment horizontal="center" vertical="center" wrapText="1"/>
    </xf>
    <xf numFmtId="0" fontId="22" fillId="15" borderId="3" xfId="0" applyFont="1" applyFill="1" applyBorder="1" applyAlignment="1">
      <alignment horizontal="center" vertical="center" wrapText="1"/>
    </xf>
    <xf numFmtId="0" fontId="22" fillId="22" borderId="7" xfId="0" applyFont="1" applyFill="1" applyBorder="1" applyAlignment="1">
      <alignment horizontal="center" vertical="center" wrapText="1"/>
    </xf>
    <xf numFmtId="0" fontId="22" fillId="13" borderId="8" xfId="0" applyFont="1" applyFill="1" applyBorder="1" applyAlignment="1">
      <alignment horizontal="center" vertical="center" wrapText="1"/>
    </xf>
    <xf numFmtId="49" fontId="22" fillId="0" borderId="57" xfId="0" applyNumberFormat="1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0" fillId="0" borderId="58" xfId="0" applyFont="1" applyFill="1" applyBorder="1" applyAlignment="1">
      <alignment horizontal="center" vertical="center" wrapText="1"/>
    </xf>
    <xf numFmtId="0" fontId="20" fillId="10" borderId="58" xfId="0" applyFont="1" applyFill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2" fillId="6" borderId="11" xfId="0" applyFont="1" applyFill="1" applyBorder="1" applyAlignment="1">
      <alignment horizontal="center" vertical="center" wrapText="1"/>
    </xf>
    <xf numFmtId="0" fontId="22" fillId="6" borderId="18" xfId="0" applyFont="1" applyFill="1" applyBorder="1" applyAlignment="1">
      <alignment horizontal="center" vertical="center" wrapText="1"/>
    </xf>
    <xf numFmtId="0" fontId="22" fillId="16" borderId="57" xfId="0" applyFont="1" applyFill="1" applyBorder="1" applyAlignment="1">
      <alignment vertical="center" wrapText="1"/>
    </xf>
    <xf numFmtId="0" fontId="22" fillId="16" borderId="72" xfId="0" applyFont="1" applyFill="1" applyBorder="1" applyAlignment="1">
      <alignment horizontal="center" vertical="center" wrapText="1"/>
    </xf>
    <xf numFmtId="0" fontId="22" fillId="15" borderId="57" xfId="0" applyFont="1" applyFill="1" applyBorder="1" applyAlignment="1">
      <alignment horizontal="center" vertical="center" wrapText="1"/>
    </xf>
    <xf numFmtId="0" fontId="22" fillId="15" borderId="72" xfId="0" applyFont="1" applyFill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49" fontId="20" fillId="23" borderId="37" xfId="0" applyNumberFormat="1" applyFont="1" applyFill="1" applyBorder="1" applyAlignment="1">
      <alignment horizontal="center" vertical="center" wrapText="1"/>
    </xf>
    <xf numFmtId="0" fontId="20" fillId="23" borderId="40" xfId="0" applyFont="1" applyFill="1" applyBorder="1" applyAlignment="1">
      <alignment wrapText="1"/>
    </xf>
    <xf numFmtId="0" fontId="20" fillId="23" borderId="41" xfId="0" applyFont="1" applyFill="1" applyBorder="1" applyAlignment="1">
      <alignment horizontal="center" wrapText="1"/>
    </xf>
    <xf numFmtId="0" fontId="20" fillId="23" borderId="61" xfId="0" applyFont="1" applyFill="1" applyBorder="1" applyAlignment="1">
      <alignment horizontal="center" wrapText="1"/>
    </xf>
    <xf numFmtId="0" fontId="20" fillId="23" borderId="59" xfId="0" applyFont="1" applyFill="1" applyBorder="1" applyAlignment="1">
      <alignment horizontal="center" wrapText="1"/>
    </xf>
    <xf numFmtId="0" fontId="20" fillId="23" borderId="50" xfId="0" applyFont="1" applyFill="1" applyBorder="1" applyAlignment="1">
      <alignment horizontal="center" wrapText="1"/>
    </xf>
    <xf numFmtId="0" fontId="20" fillId="23" borderId="37" xfId="0" applyFont="1" applyFill="1" applyBorder="1" applyAlignment="1">
      <alignment horizontal="center" wrapText="1"/>
    </xf>
    <xf numFmtId="0" fontId="20" fillId="23" borderId="39" xfId="0" applyFont="1" applyFill="1" applyBorder="1" applyAlignment="1">
      <alignment horizontal="center" wrapText="1"/>
    </xf>
    <xf numFmtId="0" fontId="20" fillId="23" borderId="40" xfId="0" applyFont="1" applyFill="1" applyBorder="1" applyAlignment="1">
      <alignment horizontal="center" wrapText="1"/>
    </xf>
    <xf numFmtId="0" fontId="20" fillId="23" borderId="42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23" borderId="54" xfId="0" applyFont="1" applyFill="1" applyBorder="1" applyAlignment="1">
      <alignment vertical="center" wrapText="1"/>
    </xf>
    <xf numFmtId="0" fontId="20" fillId="23" borderId="48" xfId="0" applyFont="1" applyFill="1" applyBorder="1" applyAlignment="1">
      <alignment vertical="center" wrapText="1"/>
    </xf>
    <xf numFmtId="0" fontId="20" fillId="23" borderId="55" xfId="0" applyFont="1" applyFill="1" applyBorder="1" applyAlignment="1">
      <alignment vertical="center" wrapText="1"/>
    </xf>
    <xf numFmtId="0" fontId="20" fillId="0" borderId="0" xfId="0" applyFont="1" applyFill="1" applyAlignment="1">
      <alignment wrapText="1"/>
    </xf>
    <xf numFmtId="0" fontId="20" fillId="23" borderId="0" xfId="0" applyFont="1" applyFill="1" applyAlignment="1">
      <alignment wrapText="1"/>
    </xf>
    <xf numFmtId="0" fontId="20" fillId="23" borderId="25" xfId="0" applyFont="1" applyFill="1" applyBorder="1" applyAlignment="1">
      <alignment vertical="center" wrapText="1"/>
    </xf>
    <xf numFmtId="0" fontId="20" fillId="23" borderId="26" xfId="0" applyFont="1" applyFill="1" applyBorder="1" applyAlignment="1">
      <alignment vertical="center" wrapText="1"/>
    </xf>
    <xf numFmtId="0" fontId="20" fillId="23" borderId="36" xfId="0" applyFont="1" applyFill="1" applyBorder="1" applyAlignment="1">
      <alignment vertical="center" wrapText="1"/>
    </xf>
    <xf numFmtId="0" fontId="22" fillId="0" borderId="9" xfId="0" applyFont="1" applyFill="1" applyBorder="1" applyAlignment="1">
      <alignment horizontal="center" wrapText="1"/>
    </xf>
    <xf numFmtId="0" fontId="22" fillId="0" borderId="20" xfId="0" applyFont="1" applyFill="1" applyBorder="1" applyAlignment="1">
      <alignment horizontal="center" wrapText="1"/>
    </xf>
    <xf numFmtId="0" fontId="20" fillId="0" borderId="60" xfId="0" applyFont="1" applyFill="1" applyBorder="1" applyAlignment="1">
      <alignment horizontal="center" wrapText="1"/>
    </xf>
    <xf numFmtId="0" fontId="22" fillId="16" borderId="7" xfId="0" applyFont="1" applyFill="1" applyBorder="1" applyAlignment="1">
      <alignment horizontal="center" vertical="center" wrapText="1"/>
    </xf>
    <xf numFmtId="0" fontId="22" fillId="16" borderId="64" xfId="0" applyFont="1" applyFill="1" applyBorder="1" applyAlignment="1">
      <alignment horizontal="center" wrapText="1"/>
    </xf>
    <xf numFmtId="0" fontId="22" fillId="0" borderId="22" xfId="0" applyFont="1" applyBorder="1" applyAlignment="1">
      <alignment horizontal="center" wrapText="1"/>
    </xf>
    <xf numFmtId="0" fontId="22" fillId="0" borderId="45" xfId="0" applyFont="1" applyBorder="1" applyAlignment="1">
      <alignment horizontal="center" wrapText="1"/>
    </xf>
    <xf numFmtId="49" fontId="5" fillId="0" borderId="57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 applyProtection="1">
      <alignment vertical="center" wrapText="1"/>
      <protection locked="0"/>
    </xf>
    <xf numFmtId="0" fontId="36" fillId="0" borderId="11" xfId="0" applyFont="1" applyFill="1" applyBorder="1" applyAlignment="1" applyProtection="1">
      <alignment horizontal="center" vertical="center"/>
      <protection locked="0"/>
    </xf>
    <xf numFmtId="0" fontId="36" fillId="0" borderId="49" xfId="0" applyFont="1" applyFill="1" applyBorder="1" applyAlignment="1" applyProtection="1">
      <alignment horizontal="center" vertical="center"/>
      <protection locked="0"/>
    </xf>
    <xf numFmtId="0" fontId="37" fillId="0" borderId="58" xfId="0" applyFont="1" applyFill="1" applyBorder="1" applyAlignment="1" applyProtection="1">
      <alignment horizontal="center" vertical="center"/>
      <protection locked="0"/>
    </xf>
    <xf numFmtId="1" fontId="20" fillId="10" borderId="76" xfId="0" applyNumberFormat="1" applyFont="1" applyFill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16" borderId="2" xfId="0" applyFont="1" applyFill="1" applyBorder="1" applyAlignment="1">
      <alignment horizontal="center" vertical="center" wrapText="1"/>
    </xf>
    <xf numFmtId="1" fontId="36" fillId="16" borderId="77" xfId="0" applyNumberFormat="1" applyFont="1" applyFill="1" applyBorder="1" applyAlignment="1" applyProtection="1">
      <alignment horizontal="center" vertical="center"/>
      <protection locked="0"/>
    </xf>
    <xf numFmtId="0" fontId="22" fillId="15" borderId="67" xfId="0" applyFont="1" applyFill="1" applyBorder="1" applyAlignment="1">
      <alignment horizontal="center" vertical="center" wrapText="1"/>
    </xf>
    <xf numFmtId="0" fontId="22" fillId="15" borderId="24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wrapText="1"/>
    </xf>
    <xf numFmtId="0" fontId="22" fillId="0" borderId="49" xfId="0" applyFont="1" applyFill="1" applyBorder="1" applyAlignment="1">
      <alignment horizontal="center" wrapText="1"/>
    </xf>
    <xf numFmtId="0" fontId="22" fillId="0" borderId="75" xfId="0" applyFont="1" applyFill="1" applyBorder="1" applyAlignment="1">
      <alignment horizontal="center" vertical="center" wrapText="1"/>
    </xf>
    <xf numFmtId="0" fontId="22" fillId="0" borderId="51" xfId="0" applyFont="1" applyFill="1" applyBorder="1" applyAlignment="1">
      <alignment horizontal="center" vertical="center" wrapText="1"/>
    </xf>
    <xf numFmtId="0" fontId="22" fillId="22" borderId="51" xfId="0" applyFont="1" applyFill="1" applyBorder="1" applyAlignment="1">
      <alignment horizontal="center" vertical="center" wrapText="1"/>
    </xf>
    <xf numFmtId="0" fontId="22" fillId="0" borderId="56" xfId="0" applyFont="1" applyFill="1" applyBorder="1" applyAlignment="1">
      <alignment horizontal="center" vertical="center" wrapText="1"/>
    </xf>
    <xf numFmtId="0" fontId="22" fillId="15" borderId="0" xfId="0" applyFont="1" applyFill="1" applyAlignment="1">
      <alignment wrapText="1"/>
    </xf>
    <xf numFmtId="49" fontId="20" fillId="23" borderId="40" xfId="0" applyNumberFormat="1" applyFont="1" applyFill="1" applyBorder="1" applyAlignment="1">
      <alignment horizontal="center" vertical="center" wrapText="1"/>
    </xf>
    <xf numFmtId="0" fontId="20" fillId="23" borderId="41" xfId="0" applyFont="1" applyFill="1" applyBorder="1" applyAlignment="1">
      <alignment wrapText="1"/>
    </xf>
    <xf numFmtId="0" fontId="20" fillId="23" borderId="38" xfId="0" applyFont="1" applyFill="1" applyBorder="1" applyAlignment="1">
      <alignment horizontal="center" wrapText="1"/>
    </xf>
    <xf numFmtId="0" fontId="37" fillId="0" borderId="9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/>
    </xf>
    <xf numFmtId="0" fontId="37" fillId="0" borderId="60" xfId="0" applyFont="1" applyFill="1" applyBorder="1" applyAlignment="1">
      <alignment horizontal="center" vertical="center"/>
    </xf>
    <xf numFmtId="1" fontId="36" fillId="16" borderId="64" xfId="0" applyNumberFormat="1" applyFont="1" applyFill="1" applyBorder="1" applyAlignment="1" applyProtection="1">
      <alignment horizontal="center" vertical="center"/>
      <protection locked="0"/>
    </xf>
    <xf numFmtId="0" fontId="22" fillId="15" borderId="43" xfId="0" applyFont="1" applyFill="1" applyBorder="1" applyAlignment="1">
      <alignment horizontal="center" wrapText="1"/>
    </xf>
    <xf numFmtId="0" fontId="22" fillId="15" borderId="33" xfId="0" applyFont="1" applyFill="1" applyBorder="1" applyAlignment="1">
      <alignment horizontal="center" wrapText="1"/>
    </xf>
    <xf numFmtId="0" fontId="22" fillId="0" borderId="43" xfId="0" applyFont="1" applyBorder="1" applyAlignment="1">
      <alignment horizontal="center" wrapText="1"/>
    </xf>
    <xf numFmtId="1" fontId="36" fillId="16" borderId="78" xfId="0" applyNumberFormat="1" applyFont="1" applyFill="1" applyBorder="1" applyAlignment="1" applyProtection="1">
      <alignment horizontal="center" vertical="center"/>
      <protection locked="0"/>
    </xf>
    <xf numFmtId="0" fontId="22" fillId="15" borderId="6" xfId="0" applyFont="1" applyFill="1" applyBorder="1" applyAlignment="1">
      <alignment horizontal="center" wrapText="1"/>
    </xf>
    <xf numFmtId="0" fontId="22" fillId="15" borderId="78" xfId="0" applyFont="1" applyFill="1" applyBorder="1" applyAlignment="1">
      <alignment horizontal="center" wrapText="1"/>
    </xf>
    <xf numFmtId="0" fontId="22" fillId="0" borderId="6" xfId="0" applyFont="1" applyBorder="1" applyAlignment="1">
      <alignment horizontal="center" wrapText="1"/>
    </xf>
    <xf numFmtId="0" fontId="22" fillId="0" borderId="46" xfId="0" applyFont="1" applyBorder="1" applyAlignment="1">
      <alignment horizontal="center" wrapText="1"/>
    </xf>
    <xf numFmtId="0" fontId="36" fillId="0" borderId="46" xfId="0" applyFont="1" applyFill="1" applyBorder="1" applyAlignment="1" applyProtection="1">
      <alignment horizontal="center" vertical="center"/>
      <protection locked="0"/>
    </xf>
    <xf numFmtId="0" fontId="22" fillId="22" borderId="7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2" fillId="22" borderId="0" xfId="0" applyFont="1" applyFill="1" applyAlignment="1">
      <alignment wrapText="1"/>
    </xf>
    <xf numFmtId="0" fontId="36" fillId="0" borderId="9" xfId="0" applyFont="1" applyFill="1" applyBorder="1" applyAlignment="1" applyProtection="1">
      <alignment horizontal="center" vertical="center"/>
      <protection locked="0"/>
    </xf>
    <xf numFmtId="0" fontId="36" fillId="0" borderId="45" xfId="0" applyFont="1" applyFill="1" applyBorder="1" applyAlignment="1" applyProtection="1">
      <alignment horizontal="center" vertical="center"/>
      <protection locked="0"/>
    </xf>
    <xf numFmtId="0" fontId="37" fillId="0" borderId="60" xfId="0" applyFont="1" applyFill="1" applyBorder="1" applyAlignment="1" applyProtection="1">
      <alignment horizontal="center" vertical="center"/>
      <protection locked="0"/>
    </xf>
    <xf numFmtId="1" fontId="36" fillId="16" borderId="33" xfId="0" applyNumberFormat="1" applyFont="1" applyFill="1" applyBorder="1" applyAlignment="1" applyProtection="1">
      <alignment horizontal="center" vertical="center"/>
      <protection locked="0"/>
    </xf>
    <xf numFmtId="0" fontId="12" fillId="0" borderId="63" xfId="1" applyFont="1" applyFill="1" applyBorder="1" applyAlignment="1">
      <alignment horizontal="center" vertical="center"/>
    </xf>
    <xf numFmtId="1" fontId="11" fillId="16" borderId="33" xfId="1" applyNumberFormat="1" applyFont="1" applyFill="1" applyBorder="1" applyAlignment="1" applyProtection="1">
      <alignment horizontal="center" vertical="center"/>
      <protection locked="0"/>
    </xf>
    <xf numFmtId="1" fontId="11" fillId="16" borderId="78" xfId="1" applyNumberFormat="1" applyFont="1" applyFill="1" applyBorder="1" applyAlignment="1" applyProtection="1">
      <alignment horizontal="center" vertical="center"/>
      <protection locked="0"/>
    </xf>
    <xf numFmtId="1" fontId="20" fillId="23" borderId="59" xfId="0" applyNumberFormat="1" applyFont="1" applyFill="1" applyBorder="1" applyAlignment="1">
      <alignment horizontal="center" wrapText="1"/>
    </xf>
    <xf numFmtId="1" fontId="20" fillId="23" borderId="40" xfId="0" applyNumberFormat="1" applyFont="1" applyFill="1" applyBorder="1" applyAlignment="1">
      <alignment horizontal="center" wrapText="1"/>
    </xf>
    <xf numFmtId="1" fontId="20" fillId="23" borderId="39" xfId="0" applyNumberFormat="1" applyFont="1" applyFill="1" applyBorder="1" applyAlignment="1">
      <alignment horizontal="center" wrapText="1"/>
    </xf>
    <xf numFmtId="0" fontId="20" fillId="0" borderId="0" xfId="0" applyFont="1" applyAlignment="1">
      <alignment wrapText="1"/>
    </xf>
    <xf numFmtId="49" fontId="36" fillId="0" borderId="79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37" xfId="0" applyFont="1" applyFill="1" applyBorder="1" applyAlignment="1" applyProtection="1">
      <alignment horizontal="left" vertical="center" wrapText="1"/>
      <protection locked="0"/>
    </xf>
    <xf numFmtId="0" fontId="36" fillId="0" borderId="41" xfId="0" applyFont="1" applyFill="1" applyBorder="1" applyAlignment="1" applyProtection="1">
      <alignment horizontal="center" vertical="center"/>
      <protection locked="0"/>
    </xf>
    <xf numFmtId="0" fontId="36" fillId="0" borderId="42" xfId="0" applyFont="1" applyFill="1" applyBorder="1" applyAlignment="1" applyProtection="1">
      <alignment horizontal="center" vertical="center"/>
      <protection locked="0"/>
    </xf>
    <xf numFmtId="0" fontId="37" fillId="0" borderId="59" xfId="0" applyFont="1" applyFill="1" applyBorder="1" applyAlignment="1" applyProtection="1">
      <alignment horizontal="center" vertical="center"/>
      <protection locked="0"/>
    </xf>
    <xf numFmtId="0" fontId="20" fillId="10" borderId="59" xfId="0" applyFont="1" applyFill="1" applyBorder="1" applyAlignment="1">
      <alignment horizontal="center" vertical="center" wrapText="1"/>
    </xf>
    <xf numFmtId="1" fontId="37" fillId="0" borderId="40" xfId="0" applyNumberFormat="1" applyFont="1" applyFill="1" applyBorder="1" applyAlignment="1">
      <alignment horizontal="center" vertical="center"/>
    </xf>
    <xf numFmtId="0" fontId="22" fillId="6" borderId="41" xfId="0" applyFont="1" applyFill="1" applyBorder="1" applyAlignment="1">
      <alignment horizontal="center" vertical="center" wrapText="1"/>
    </xf>
    <xf numFmtId="0" fontId="22" fillId="6" borderId="50" xfId="0" applyFont="1" applyFill="1" applyBorder="1" applyAlignment="1">
      <alignment horizontal="center" vertical="center" wrapText="1"/>
    </xf>
    <xf numFmtId="0" fontId="22" fillId="6" borderId="61" xfId="0" applyFont="1" applyFill="1" applyBorder="1" applyAlignment="1">
      <alignment horizontal="center" vertical="center" wrapText="1"/>
    </xf>
    <xf numFmtId="0" fontId="22" fillId="16" borderId="40" xfId="0" applyFont="1" applyFill="1" applyBorder="1" applyAlignment="1">
      <alignment horizontal="center" vertical="center" wrapText="1"/>
    </xf>
    <xf numFmtId="1" fontId="36" fillId="16" borderId="42" xfId="0" applyNumberFormat="1" applyFont="1" applyFill="1" applyBorder="1" applyAlignment="1" applyProtection="1">
      <alignment horizontal="center" vertical="center"/>
      <protection locked="0"/>
    </xf>
    <xf numFmtId="0" fontId="36" fillId="2" borderId="40" xfId="0" applyFont="1" applyFill="1" applyBorder="1" applyAlignment="1" applyProtection="1">
      <alignment horizontal="center" vertical="center"/>
      <protection locked="0"/>
    </xf>
    <xf numFmtId="0" fontId="36" fillId="2" borderId="39" xfId="0" applyFont="1" applyFill="1" applyBorder="1" applyAlignment="1" applyProtection="1">
      <alignment horizontal="center" vertical="center"/>
      <protection locked="0"/>
    </xf>
    <xf numFmtId="0" fontId="22" fillId="0" borderId="40" xfId="0" applyFont="1" applyBorder="1" applyAlignment="1">
      <alignment horizontal="center" wrapText="1"/>
    </xf>
    <xf numFmtId="0" fontId="22" fillId="0" borderId="42" xfId="0" applyFont="1" applyBorder="1" applyAlignment="1">
      <alignment horizont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0" fillId="23" borderId="31" xfId="0" applyFont="1" applyFill="1" applyBorder="1" applyAlignment="1">
      <alignment wrapText="1"/>
    </xf>
    <xf numFmtId="0" fontId="20" fillId="23" borderId="31" xfId="0" applyFont="1" applyFill="1" applyBorder="1" applyAlignment="1">
      <alignment horizontal="center" wrapText="1"/>
    </xf>
    <xf numFmtId="0" fontId="20" fillId="23" borderId="35" xfId="0" applyFont="1" applyFill="1" applyBorder="1" applyAlignment="1">
      <alignment horizontal="center" wrapText="1"/>
    </xf>
    <xf numFmtId="0" fontId="20" fillId="23" borderId="70" xfId="0" applyFont="1" applyFill="1" applyBorder="1" applyAlignment="1">
      <alignment horizontal="center" wrapText="1"/>
    </xf>
    <xf numFmtId="1" fontId="20" fillId="23" borderId="70" xfId="0" applyNumberFormat="1" applyFont="1" applyFill="1" applyBorder="1" applyAlignment="1">
      <alignment horizontal="center" wrapText="1"/>
    </xf>
    <xf numFmtId="1" fontId="20" fillId="23" borderId="65" xfId="0" applyNumberFormat="1" applyFont="1" applyFill="1" applyBorder="1" applyAlignment="1">
      <alignment horizontal="center" wrapText="1"/>
    </xf>
    <xf numFmtId="1" fontId="20" fillId="23" borderId="31" xfId="0" applyNumberFormat="1" applyFont="1" applyFill="1" applyBorder="1" applyAlignment="1">
      <alignment horizontal="center" wrapText="1"/>
    </xf>
    <xf numFmtId="1" fontId="20" fillId="23" borderId="27" xfId="0" applyNumberFormat="1" applyFont="1" applyFill="1" applyBorder="1" applyAlignment="1">
      <alignment horizontal="center" wrapText="1"/>
    </xf>
    <xf numFmtId="1" fontId="20" fillId="23" borderId="36" xfId="0" applyNumberFormat="1" applyFont="1" applyFill="1" applyBorder="1" applyAlignment="1">
      <alignment horizontal="center" wrapText="1"/>
    </xf>
    <xf numFmtId="1" fontId="20" fillId="4" borderId="65" xfId="0" applyNumberFormat="1" applyFont="1" applyFill="1" applyBorder="1" applyAlignment="1">
      <alignment horizontal="center" wrapText="1"/>
    </xf>
    <xf numFmtId="1" fontId="20" fillId="4" borderId="27" xfId="0" applyNumberFormat="1" applyFont="1" applyFill="1" applyBorder="1" applyAlignment="1">
      <alignment horizontal="center" wrapText="1"/>
    </xf>
    <xf numFmtId="0" fontId="20" fillId="23" borderId="65" xfId="0" applyFont="1" applyFill="1" applyBorder="1" applyAlignment="1">
      <alignment horizontal="center" wrapText="1"/>
    </xf>
    <xf numFmtId="0" fontId="20" fillId="23" borderId="36" xfId="0" applyFont="1" applyFill="1" applyBorder="1" applyAlignment="1">
      <alignment horizontal="center" wrapText="1"/>
    </xf>
    <xf numFmtId="49" fontId="10" fillId="11" borderId="40" xfId="1" applyNumberFormat="1" applyFont="1" applyFill="1" applyBorder="1" applyAlignment="1">
      <alignment horizontal="center" vertical="center"/>
    </xf>
    <xf numFmtId="164" fontId="10" fillId="11" borderId="41" xfId="1" applyNumberFormat="1" applyFont="1" applyFill="1" applyBorder="1" applyAlignment="1">
      <alignment horizontal="center" vertical="center"/>
    </xf>
    <xf numFmtId="1" fontId="10" fillId="11" borderId="61" xfId="1" applyNumberFormat="1" applyFont="1" applyFill="1" applyBorder="1" applyAlignment="1">
      <alignment horizontal="center" vertical="center"/>
    </xf>
    <xf numFmtId="1" fontId="10" fillId="24" borderId="39" xfId="1" applyNumberFormat="1" applyFont="1" applyFill="1" applyBorder="1" applyAlignment="1">
      <alignment horizontal="center" vertical="center"/>
    </xf>
    <xf numFmtId="1" fontId="10" fillId="24" borderId="40" xfId="1" applyNumberFormat="1" applyFont="1" applyFill="1" applyBorder="1" applyAlignment="1">
      <alignment horizontal="center" vertical="center"/>
    </xf>
    <xf numFmtId="1" fontId="10" fillId="24" borderId="41" xfId="1" applyNumberFormat="1" applyFont="1" applyFill="1" applyBorder="1" applyAlignment="1">
      <alignment horizontal="center" vertical="center"/>
    </xf>
    <xf numFmtId="1" fontId="10" fillId="11" borderId="42" xfId="1" applyNumberFormat="1" applyFont="1" applyFill="1" applyBorder="1" applyAlignment="1">
      <alignment horizontal="center" vertical="center"/>
    </xf>
    <xf numFmtId="1" fontId="22" fillId="0" borderId="0" xfId="0" applyNumberFormat="1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64" xfId="0" applyFont="1" applyBorder="1" applyAlignment="1">
      <alignment horizontal="center" vertical="center" wrapText="1"/>
    </xf>
    <xf numFmtId="49" fontId="16" fillId="21" borderId="40" xfId="0" applyNumberFormat="1" applyFont="1" applyFill="1" applyBorder="1" applyAlignment="1">
      <alignment horizontal="center" vertical="center" wrapText="1"/>
    </xf>
    <xf numFmtId="0" fontId="22" fillId="21" borderId="41" xfId="0" applyFont="1" applyFill="1" applyBorder="1" applyAlignment="1">
      <alignment wrapText="1"/>
    </xf>
    <xf numFmtId="0" fontId="16" fillId="21" borderId="31" xfId="0" applyFont="1" applyFill="1" applyBorder="1" applyAlignment="1">
      <alignment horizontal="center" wrapText="1"/>
    </xf>
    <xf numFmtId="0" fontId="16" fillId="21" borderId="35" xfId="0" applyFont="1" applyFill="1" applyBorder="1" applyAlignment="1">
      <alignment horizontal="center" wrapText="1"/>
    </xf>
    <xf numFmtId="0" fontId="16" fillId="21" borderId="70" xfId="0" applyFont="1" applyFill="1" applyBorder="1" applyAlignment="1">
      <alignment horizontal="center" wrapText="1"/>
    </xf>
    <xf numFmtId="0" fontId="16" fillId="21" borderId="36" xfId="0" applyFont="1" applyFill="1" applyBorder="1" applyAlignment="1">
      <alignment horizontal="center" wrapText="1"/>
    </xf>
    <xf numFmtId="0" fontId="16" fillId="21" borderId="65" xfId="0" applyFont="1" applyFill="1" applyBorder="1" applyAlignment="1">
      <alignment horizontal="center" wrapText="1"/>
    </xf>
    <xf numFmtId="0" fontId="16" fillId="21" borderId="27" xfId="0" applyFont="1" applyFill="1" applyBorder="1" applyAlignment="1">
      <alignment horizontal="center" wrapText="1"/>
    </xf>
    <xf numFmtId="0" fontId="16" fillId="21" borderId="26" xfId="0" applyFont="1" applyFill="1" applyBorder="1" applyAlignment="1">
      <alignment horizontal="center" wrapText="1"/>
    </xf>
    <xf numFmtId="0" fontId="24" fillId="4" borderId="65" xfId="0" applyFont="1" applyFill="1" applyBorder="1" applyAlignment="1">
      <alignment horizontal="center" wrapText="1"/>
    </xf>
    <xf numFmtId="0" fontId="16" fillId="21" borderId="66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wrapText="1"/>
    </xf>
    <xf numFmtId="0" fontId="16" fillId="0" borderId="0" xfId="0" applyFont="1" applyAlignment="1">
      <alignment wrapText="1"/>
    </xf>
    <xf numFmtId="0" fontId="40" fillId="0" borderId="0" xfId="0" applyFont="1" applyFill="1" applyAlignment="1">
      <alignment wrapText="1"/>
    </xf>
    <xf numFmtId="0" fontId="5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4" xfId="0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Fill="1" applyAlignment="1">
      <alignment vertical="center" wrapText="1"/>
    </xf>
    <xf numFmtId="49" fontId="22" fillId="0" borderId="0" xfId="0" applyNumberFormat="1" applyFont="1" applyAlignment="1">
      <alignment horizontal="center" vertical="center" wrapText="1"/>
    </xf>
    <xf numFmtId="0" fontId="22" fillId="0" borderId="0" xfId="0" applyFont="1" applyFill="1" applyBorder="1" applyAlignment="1">
      <alignment wrapText="1"/>
    </xf>
    <xf numFmtId="0" fontId="2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 vertical="center" wrapText="1"/>
    </xf>
    <xf numFmtId="1" fontId="17" fillId="0" borderId="63" xfId="1" applyNumberFormat="1" applyFont="1" applyFill="1" applyBorder="1" applyAlignment="1">
      <alignment horizontal="center" vertical="center"/>
    </xf>
    <xf numFmtId="1" fontId="17" fillId="0" borderId="23" xfId="1" applyNumberFormat="1" applyFont="1" applyFill="1" applyBorder="1" applyAlignment="1">
      <alignment horizontal="center" vertical="center"/>
    </xf>
    <xf numFmtId="1" fontId="17" fillId="0" borderId="62" xfId="1" applyNumberFormat="1" applyFont="1" applyFill="1" applyBorder="1" applyAlignment="1">
      <alignment horizontal="center" vertical="center"/>
    </xf>
    <xf numFmtId="1" fontId="17" fillId="0" borderId="25" xfId="1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" fontId="28" fillId="19" borderId="13" xfId="0" applyNumberFormat="1" applyFont="1" applyFill="1" applyBorder="1" applyAlignment="1" applyProtection="1">
      <alignment horizontal="center" vertical="center"/>
      <protection locked="0"/>
    </xf>
    <xf numFmtId="1" fontId="28" fillId="19" borderId="52" xfId="0" applyNumberFormat="1" applyFont="1" applyFill="1" applyBorder="1" applyAlignment="1" applyProtection="1">
      <alignment horizontal="center" vertical="center"/>
      <protection locked="0"/>
    </xf>
    <xf numFmtId="1" fontId="28" fillId="19" borderId="62" xfId="0" applyNumberFormat="1" applyFont="1" applyFill="1" applyBorder="1" applyAlignment="1" applyProtection="1">
      <alignment horizontal="center" vertical="center"/>
      <protection locked="0"/>
    </xf>
    <xf numFmtId="1" fontId="28" fillId="19" borderId="53" xfId="0" applyNumberFormat="1" applyFont="1" applyFill="1" applyBorder="1" applyAlignment="1" applyProtection="1">
      <alignment horizontal="center" vertical="center"/>
      <protection locked="0"/>
    </xf>
    <xf numFmtId="0" fontId="22" fillId="19" borderId="50" xfId="0" applyFont="1" applyFill="1" applyBorder="1" applyAlignment="1">
      <alignment horizontal="center" wrapText="1"/>
    </xf>
    <xf numFmtId="0" fontId="22" fillId="19" borderId="39" xfId="0" applyFont="1" applyFill="1" applyBorder="1" applyAlignment="1">
      <alignment horizontal="center" wrapText="1"/>
    </xf>
    <xf numFmtId="1" fontId="28" fillId="19" borderId="60" xfId="0" applyNumberFormat="1" applyFont="1" applyFill="1" applyBorder="1" applyAlignment="1" applyProtection="1">
      <alignment horizontal="center" vertical="center"/>
      <protection locked="0"/>
    </xf>
    <xf numFmtId="1" fontId="28" fillId="19" borderId="58" xfId="0" applyNumberFormat="1" applyFont="1" applyFill="1" applyBorder="1" applyAlignment="1" applyProtection="1">
      <alignment horizontal="center" vertical="center"/>
      <protection locked="0"/>
    </xf>
    <xf numFmtId="1" fontId="28" fillId="19" borderId="68" xfId="0" applyNumberFormat="1" applyFont="1" applyFill="1" applyBorder="1" applyAlignment="1" applyProtection="1">
      <alignment horizontal="center" vertical="center"/>
      <protection locked="0"/>
    </xf>
    <xf numFmtId="1" fontId="28" fillId="19" borderId="63" xfId="0" applyNumberFormat="1" applyFont="1" applyFill="1" applyBorder="1" applyAlignment="1" applyProtection="1">
      <alignment horizontal="center" vertical="center" wrapText="1"/>
      <protection locked="0"/>
    </xf>
    <xf numFmtId="1" fontId="28" fillId="19" borderId="62" xfId="0" applyNumberFormat="1" applyFont="1" applyFill="1" applyBorder="1" applyAlignment="1" applyProtection="1">
      <alignment horizontal="center" vertical="center" wrapText="1"/>
      <protection locked="0"/>
    </xf>
    <xf numFmtId="1" fontId="28" fillId="19" borderId="79" xfId="0" applyNumberFormat="1" applyFont="1" applyFill="1" applyBorder="1" applyAlignment="1" applyProtection="1">
      <alignment horizontal="center" vertical="center" wrapText="1"/>
      <protection locked="0"/>
    </xf>
    <xf numFmtId="1" fontId="33" fillId="19" borderId="62" xfId="0" applyNumberFormat="1" applyFont="1" applyFill="1" applyBorder="1" applyAlignment="1" applyProtection="1">
      <alignment horizontal="center" vertical="center" wrapText="1"/>
      <protection locked="0"/>
    </xf>
    <xf numFmtId="0" fontId="28" fillId="20" borderId="4" xfId="0" applyFont="1" applyFill="1" applyBorder="1" applyAlignment="1" applyProtection="1">
      <alignment horizontal="center" vertical="center"/>
      <protection locked="0"/>
    </xf>
    <xf numFmtId="0" fontId="28" fillId="19" borderId="7" xfId="0" applyFont="1" applyFill="1" applyBorder="1" applyAlignment="1" applyProtection="1">
      <alignment horizontal="center" vertical="center"/>
      <protection locked="0"/>
    </xf>
    <xf numFmtId="0" fontId="28" fillId="19" borderId="6" xfId="0" applyFont="1" applyFill="1" applyBorder="1" applyAlignment="1" applyProtection="1">
      <alignment horizontal="center" vertical="center"/>
      <protection locked="0"/>
    </xf>
    <xf numFmtId="0" fontId="28" fillId="19" borderId="6" xfId="0" applyFont="1" applyFill="1" applyBorder="1" applyAlignment="1">
      <alignment horizontal="center" vertical="center"/>
    </xf>
    <xf numFmtId="0" fontId="28" fillId="0" borderId="15" xfId="0" applyFont="1" applyFill="1" applyBorder="1" applyAlignment="1" applyProtection="1">
      <alignment horizontal="center" vertical="center"/>
      <protection locked="0"/>
    </xf>
    <xf numFmtId="0" fontId="29" fillId="0" borderId="3" xfId="0" applyFont="1" applyFill="1" applyBorder="1" applyAlignment="1">
      <alignment horizontal="center" vertical="center"/>
    </xf>
    <xf numFmtId="0" fontId="28" fillId="19" borderId="32" xfId="0" applyFont="1" applyFill="1" applyBorder="1" applyAlignment="1" applyProtection="1">
      <alignment horizontal="center" vertical="center"/>
      <protection locked="0"/>
    </xf>
    <xf numFmtId="1" fontId="28" fillId="19" borderId="46" xfId="0" applyNumberFormat="1" applyFont="1" applyFill="1" applyBorder="1" applyAlignment="1" applyProtection="1">
      <alignment horizontal="center" vertical="center"/>
      <protection locked="0"/>
    </xf>
    <xf numFmtId="0" fontId="28" fillId="19" borderId="46" xfId="0" applyFont="1" applyFill="1" applyBorder="1" applyAlignment="1" applyProtection="1">
      <alignment horizontal="center" vertical="center"/>
      <protection locked="0"/>
    </xf>
    <xf numFmtId="0" fontId="28" fillId="19" borderId="46" xfId="0" applyFont="1" applyFill="1" applyBorder="1" applyAlignment="1">
      <alignment horizontal="center" vertical="center"/>
    </xf>
    <xf numFmtId="0" fontId="28" fillId="19" borderId="2" xfId="0" applyFont="1" applyFill="1" applyBorder="1" applyAlignment="1" applyProtection="1">
      <alignment horizontal="center" vertical="center"/>
      <protection locked="0"/>
    </xf>
    <xf numFmtId="1" fontId="28" fillId="19" borderId="47" xfId="0" applyNumberFormat="1" applyFont="1" applyFill="1" applyBorder="1" applyAlignment="1" applyProtection="1">
      <alignment horizontal="center" vertical="center"/>
      <protection locked="0"/>
    </xf>
    <xf numFmtId="0" fontId="28" fillId="19" borderId="32" xfId="0" applyFont="1" applyFill="1" applyBorder="1" applyAlignment="1">
      <alignment horizontal="center" vertical="center"/>
    </xf>
    <xf numFmtId="0" fontId="28" fillId="19" borderId="45" xfId="0" applyFont="1" applyFill="1" applyBorder="1" applyAlignment="1">
      <alignment horizontal="center" vertical="center"/>
    </xf>
    <xf numFmtId="0" fontId="28" fillId="19" borderId="45" xfId="0" applyFont="1" applyFill="1" applyBorder="1" applyAlignment="1" applyProtection="1">
      <alignment horizontal="center" vertical="center"/>
      <protection locked="0"/>
    </xf>
    <xf numFmtId="0" fontId="28" fillId="19" borderId="46" xfId="0" applyFont="1" applyFill="1" applyBorder="1" applyAlignment="1">
      <alignment horizontal="center" vertical="center" wrapText="1"/>
    </xf>
    <xf numFmtId="0" fontId="28" fillId="19" borderId="49" xfId="0" applyFont="1" applyFill="1" applyBorder="1" applyAlignment="1">
      <alignment horizontal="center" vertical="center" wrapText="1"/>
    </xf>
    <xf numFmtId="0" fontId="28" fillId="19" borderId="47" xfId="0" applyFont="1" applyFill="1" applyBorder="1" applyAlignment="1">
      <alignment horizontal="center" vertical="center"/>
    </xf>
    <xf numFmtId="0" fontId="28" fillId="19" borderId="43" xfId="0" applyFont="1" applyFill="1" applyBorder="1" applyAlignment="1">
      <alignment horizontal="center" vertical="center" wrapText="1"/>
    </xf>
    <xf numFmtId="0" fontId="28" fillId="19" borderId="45" xfId="0" applyFont="1" applyFill="1" applyBorder="1" applyAlignment="1">
      <alignment horizontal="center" vertical="center" wrapText="1"/>
    </xf>
    <xf numFmtId="1" fontId="29" fillId="19" borderId="6" xfId="0" applyNumberFormat="1" applyFont="1" applyFill="1" applyBorder="1" applyAlignment="1">
      <alignment horizontal="center" vertical="center" wrapText="1"/>
    </xf>
    <xf numFmtId="1" fontId="29" fillId="19" borderId="46" xfId="0" applyNumberFormat="1" applyFont="1" applyFill="1" applyBorder="1" applyAlignment="1">
      <alignment horizontal="center" vertical="center" wrapText="1"/>
    </xf>
    <xf numFmtId="0" fontId="28" fillId="19" borderId="43" xfId="0" applyFont="1" applyFill="1" applyBorder="1" applyAlignment="1" applyProtection="1">
      <alignment horizontal="center" vertical="center"/>
      <protection locked="0"/>
    </xf>
    <xf numFmtId="0" fontId="28" fillId="19" borderId="43" xfId="0" applyFont="1" applyFill="1" applyBorder="1" applyAlignment="1">
      <alignment horizontal="center" vertical="center"/>
    </xf>
    <xf numFmtId="0" fontId="28" fillId="19" borderId="6" xfId="0" applyFont="1" applyFill="1" applyBorder="1" applyAlignment="1">
      <alignment horizontal="center" vertical="center" wrapText="1"/>
    </xf>
    <xf numFmtId="0" fontId="28" fillId="19" borderId="57" xfId="0" applyFont="1" applyFill="1" applyBorder="1" applyAlignment="1">
      <alignment horizontal="center" vertical="center" wrapText="1"/>
    </xf>
    <xf numFmtId="0" fontId="28" fillId="19" borderId="2" xfId="0" applyFont="1" applyFill="1" applyBorder="1" applyAlignment="1">
      <alignment horizontal="center" vertical="center"/>
    </xf>
    <xf numFmtId="1" fontId="29" fillId="19" borderId="2" xfId="0" applyNumberFormat="1" applyFont="1" applyFill="1" applyBorder="1" applyAlignment="1">
      <alignment horizontal="center" vertical="center" wrapText="1"/>
    </xf>
    <xf numFmtId="1" fontId="29" fillId="19" borderId="47" xfId="0" applyNumberFormat="1" applyFont="1" applyFill="1" applyBorder="1" applyAlignment="1">
      <alignment horizontal="center" vertical="center" wrapText="1"/>
    </xf>
    <xf numFmtId="0" fontId="33" fillId="19" borderId="7" xfId="0" applyFont="1" applyFill="1" applyBorder="1" applyAlignment="1" applyProtection="1">
      <alignment vertical="center" wrapText="1"/>
      <protection locked="0"/>
    </xf>
    <xf numFmtId="0" fontId="33" fillId="19" borderId="32" xfId="0" applyFont="1" applyFill="1" applyBorder="1" applyAlignment="1" applyProtection="1">
      <alignment vertical="center" wrapText="1"/>
      <protection locked="0"/>
    </xf>
    <xf numFmtId="0" fontId="22" fillId="20" borderId="11" xfId="0" applyFont="1" applyFill="1" applyBorder="1" applyAlignment="1">
      <alignment wrapText="1"/>
    </xf>
    <xf numFmtId="0" fontId="22" fillId="20" borderId="9" xfId="0" applyFont="1" applyFill="1" applyBorder="1" applyAlignment="1">
      <alignment wrapText="1"/>
    </xf>
    <xf numFmtId="0" fontId="36" fillId="20" borderId="4" xfId="0" applyFont="1" applyFill="1" applyBorder="1" applyAlignment="1" applyProtection="1">
      <alignment vertical="center" wrapText="1"/>
      <protection locked="0"/>
    </xf>
    <xf numFmtId="0" fontId="28" fillId="20" borderId="4" xfId="0" applyFont="1" applyFill="1" applyBorder="1" applyAlignment="1" applyProtection="1">
      <alignment vertical="center" wrapText="1"/>
      <protection locked="0"/>
    </xf>
    <xf numFmtId="0" fontId="28" fillId="12" borderId="59" xfId="0" applyFont="1" applyFill="1" applyBorder="1" applyAlignment="1">
      <alignment horizontal="center" vertical="center" wrapText="1"/>
    </xf>
    <xf numFmtId="0" fontId="28" fillId="20" borderId="3" xfId="0" applyFont="1" applyFill="1" applyBorder="1" applyAlignment="1" applyProtection="1">
      <alignment horizontal="left" vertical="center" wrapText="1"/>
      <protection locked="0"/>
    </xf>
    <xf numFmtId="1" fontId="20" fillId="0" borderId="0" xfId="0" applyNumberFormat="1" applyFont="1" applyFill="1" applyBorder="1" applyAlignment="1">
      <alignment wrapText="1"/>
    </xf>
    <xf numFmtId="1" fontId="20" fillId="10" borderId="63" xfId="0" applyNumberFormat="1" applyFont="1" applyFill="1" applyBorder="1" applyAlignment="1">
      <alignment horizontal="center" vertical="center" wrapText="1"/>
    </xf>
    <xf numFmtId="1" fontId="20" fillId="10" borderId="62" xfId="0" applyNumberFormat="1" applyFont="1" applyFill="1" applyBorder="1" applyAlignment="1">
      <alignment horizontal="center" vertical="center" wrapText="1"/>
    </xf>
    <xf numFmtId="1" fontId="20" fillId="23" borderId="26" xfId="0" applyNumberFormat="1" applyFont="1" applyFill="1" applyBorder="1" applyAlignment="1">
      <alignment horizontal="center" wrapText="1"/>
    </xf>
    <xf numFmtId="1" fontId="28" fillId="12" borderId="4" xfId="0" applyNumberFormat="1" applyFont="1" applyFill="1" applyBorder="1" applyAlignment="1" applyProtection="1">
      <alignment horizontal="center" vertical="center"/>
      <protection locked="0"/>
    </xf>
    <xf numFmtId="1" fontId="29" fillId="0" borderId="7" xfId="0" applyNumberFormat="1" applyFont="1" applyFill="1" applyBorder="1" applyAlignment="1">
      <alignment horizontal="center" vertical="center"/>
    </xf>
    <xf numFmtId="1" fontId="28" fillId="0" borderId="8" xfId="0" applyNumberFormat="1" applyFont="1" applyFill="1" applyBorder="1" applyAlignment="1" applyProtection="1">
      <alignment horizontal="center" vertical="center"/>
      <protection locked="0"/>
    </xf>
    <xf numFmtId="1" fontId="37" fillId="0" borderId="6" xfId="0" applyNumberFormat="1" applyFont="1" applyFill="1" applyBorder="1" applyAlignment="1">
      <alignment horizontal="center" vertical="center"/>
    </xf>
    <xf numFmtId="1" fontId="29" fillId="0" borderId="6" xfId="0" applyNumberFormat="1" applyFont="1" applyFill="1" applyBorder="1" applyAlignment="1">
      <alignment horizontal="center" vertical="center"/>
    </xf>
    <xf numFmtId="1" fontId="29" fillId="12" borderId="6" xfId="0" applyNumberFormat="1" applyFont="1" applyFill="1" applyBorder="1" applyAlignment="1">
      <alignment horizontal="center" vertical="center"/>
    </xf>
    <xf numFmtId="1" fontId="29" fillId="0" borderId="2" xfId="0" applyNumberFormat="1" applyFont="1" applyFill="1" applyBorder="1" applyAlignment="1">
      <alignment horizontal="center" vertical="center"/>
    </xf>
    <xf numFmtId="1" fontId="28" fillId="0" borderId="1" xfId="0" applyNumberFormat="1" applyFont="1" applyFill="1" applyBorder="1" applyAlignment="1" applyProtection="1">
      <alignment horizontal="center" vertical="center"/>
      <protection locked="0"/>
    </xf>
    <xf numFmtId="1" fontId="28" fillId="0" borderId="16" xfId="0" applyNumberFormat="1" applyFont="1" applyFill="1" applyBorder="1" applyAlignment="1" applyProtection="1">
      <alignment horizontal="center" vertical="center"/>
      <protection locked="0"/>
    </xf>
    <xf numFmtId="1" fontId="28" fillId="12" borderId="5" xfId="0" applyNumberFormat="1" applyFont="1" applyFill="1" applyBorder="1" applyAlignment="1">
      <alignment horizontal="center" vertical="center"/>
    </xf>
    <xf numFmtId="1" fontId="28" fillId="12" borderId="5" xfId="0" applyNumberFormat="1" applyFont="1" applyFill="1" applyBorder="1" applyAlignment="1">
      <alignment horizontal="center" vertical="center" wrapText="1"/>
    </xf>
    <xf numFmtId="1" fontId="28" fillId="12" borderId="5" xfId="0" applyNumberFormat="1" applyFont="1" applyFill="1" applyBorder="1" applyAlignment="1" applyProtection="1">
      <alignment horizontal="center" vertical="center"/>
      <protection locked="0"/>
    </xf>
    <xf numFmtId="1" fontId="28" fillId="16" borderId="7" xfId="0" applyNumberFormat="1" applyFont="1" applyFill="1" applyBorder="1" applyAlignment="1" applyProtection="1">
      <alignment horizontal="center" vertical="center"/>
      <protection locked="0"/>
    </xf>
    <xf numFmtId="1" fontId="36" fillId="16" borderId="6" xfId="0" applyNumberFormat="1" applyFont="1" applyFill="1" applyBorder="1" applyAlignment="1" applyProtection="1">
      <alignment horizontal="center" vertical="center"/>
      <protection locked="0"/>
    </xf>
    <xf numFmtId="1" fontId="28" fillId="16" borderId="6" xfId="0" applyNumberFormat="1" applyFont="1" applyFill="1" applyBorder="1" applyAlignment="1" applyProtection="1">
      <alignment horizontal="center" vertical="center"/>
      <protection locked="0"/>
    </xf>
    <xf numFmtId="1" fontId="28" fillId="16" borderId="2" xfId="0" applyNumberFormat="1" applyFont="1" applyFill="1" applyBorder="1" applyAlignment="1" applyProtection="1">
      <alignment horizontal="center" vertical="center"/>
      <protection locked="0"/>
    </xf>
    <xf numFmtId="1" fontId="28" fillId="4" borderId="28" xfId="0" applyNumberFormat="1" applyFont="1" applyFill="1" applyBorder="1" applyAlignment="1" applyProtection="1">
      <alignment horizontal="center" vertical="center"/>
      <protection locked="0"/>
    </xf>
    <xf numFmtId="1" fontId="28" fillId="13" borderId="46" xfId="0" applyNumberFormat="1" applyFont="1" applyFill="1" applyBorder="1" applyAlignment="1" applyProtection="1">
      <alignment horizontal="center" vertical="center"/>
      <protection locked="0"/>
    </xf>
    <xf numFmtId="1" fontId="5" fillId="16" borderId="52" xfId="0" applyNumberFormat="1" applyFont="1" applyFill="1" applyBorder="1" applyAlignment="1" applyProtection="1">
      <alignment horizontal="center" vertical="center"/>
      <protection locked="0"/>
    </xf>
    <xf numFmtId="1" fontId="5" fillId="16" borderId="53" xfId="0" applyNumberFormat="1" applyFont="1" applyFill="1" applyBorder="1" applyAlignment="1" applyProtection="1">
      <alignment horizontal="center" vertical="center"/>
      <protection locked="0"/>
    </xf>
    <xf numFmtId="1" fontId="36" fillId="4" borderId="5" xfId="0" applyNumberFormat="1" applyFont="1" applyFill="1" applyBorder="1" applyAlignment="1" applyProtection="1">
      <alignment horizontal="center" vertical="center"/>
      <protection locked="0"/>
    </xf>
    <xf numFmtId="0" fontId="33" fillId="0" borderId="31" xfId="0" applyFont="1" applyFill="1" applyBorder="1" applyAlignment="1" applyProtection="1">
      <alignment vertical="center" wrapText="1"/>
      <protection locked="0"/>
    </xf>
    <xf numFmtId="0" fontId="35" fillId="0" borderId="15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 applyProtection="1">
      <alignment horizontal="center" vertical="center" wrapText="1"/>
      <protection locked="0"/>
    </xf>
    <xf numFmtId="0" fontId="33" fillId="0" borderId="8" xfId="0" applyFont="1" applyFill="1" applyBorder="1" applyAlignment="1" applyProtection="1">
      <alignment vertical="center" wrapText="1"/>
      <protection locked="0"/>
    </xf>
    <xf numFmtId="0" fontId="33" fillId="12" borderId="16" xfId="0" applyFont="1" applyFill="1" applyBorder="1" applyAlignment="1" applyProtection="1">
      <alignment vertical="center" wrapText="1"/>
      <protection locked="0"/>
    </xf>
    <xf numFmtId="0" fontId="34" fillId="12" borderId="52" xfId="0" applyFont="1" applyFill="1" applyBorder="1" applyAlignment="1" applyProtection="1">
      <alignment horizontal="center" vertical="center" wrapText="1"/>
      <protection locked="0"/>
    </xf>
    <xf numFmtId="1" fontId="33" fillId="12" borderId="52" xfId="0" applyNumberFormat="1" applyFont="1" applyFill="1" applyBorder="1" applyAlignment="1">
      <alignment horizontal="center" vertical="center" wrapText="1"/>
    </xf>
    <xf numFmtId="0" fontId="33" fillId="12" borderId="8" xfId="0" applyFont="1" applyFill="1" applyBorder="1" applyAlignment="1" applyProtection="1">
      <alignment horizontal="center" vertical="center" wrapText="1"/>
      <protection locked="0"/>
    </xf>
    <xf numFmtId="0" fontId="33" fillId="12" borderId="16" xfId="0" applyFont="1" applyFill="1" applyBorder="1" applyAlignment="1" applyProtection="1">
      <alignment horizontal="center" vertical="center" wrapText="1"/>
      <protection locked="0"/>
    </xf>
    <xf numFmtId="1" fontId="33" fillId="16" borderId="52" xfId="0" applyNumberFormat="1" applyFont="1" applyFill="1" applyBorder="1" applyAlignment="1" applyProtection="1">
      <alignment horizontal="center" vertical="center" wrapText="1"/>
      <protection locked="0"/>
    </xf>
    <xf numFmtId="0" fontId="33" fillId="12" borderId="7" xfId="0" applyFont="1" applyFill="1" applyBorder="1" applyAlignment="1" applyProtection="1">
      <alignment vertical="center" wrapText="1"/>
      <protection locked="0"/>
    </xf>
    <xf numFmtId="0" fontId="33" fillId="12" borderId="32" xfId="0" applyFont="1" applyFill="1" applyBorder="1" applyAlignment="1" applyProtection="1">
      <alignment vertical="center" wrapText="1"/>
      <protection locked="0"/>
    </xf>
    <xf numFmtId="0" fontId="33" fillId="12" borderId="15" xfId="0" applyFont="1" applyFill="1" applyBorder="1" applyAlignment="1" applyProtection="1">
      <alignment horizontal="center" vertical="center" wrapText="1"/>
      <protection locked="0"/>
    </xf>
    <xf numFmtId="0" fontId="33" fillId="12" borderId="32" xfId="0" applyFont="1" applyFill="1" applyBorder="1" applyAlignment="1" applyProtection="1">
      <alignment horizontal="center" vertical="center" wrapText="1"/>
      <protection locked="0"/>
    </xf>
    <xf numFmtId="0" fontId="35" fillId="0" borderId="27" xfId="0" applyFont="1" applyFill="1" applyBorder="1" applyAlignment="1">
      <alignment horizontal="center" vertical="center" wrapText="1"/>
    </xf>
    <xf numFmtId="0" fontId="33" fillId="4" borderId="31" xfId="0" applyFont="1" applyFill="1" applyBorder="1" applyAlignment="1" applyProtection="1">
      <alignment horizontal="center" vertical="center" wrapText="1"/>
      <protection locked="0"/>
    </xf>
    <xf numFmtId="0" fontId="33" fillId="12" borderId="35" xfId="0" applyFont="1" applyFill="1" applyBorder="1" applyAlignment="1" applyProtection="1">
      <alignment vertical="center" wrapText="1"/>
      <protection locked="0"/>
    </xf>
    <xf numFmtId="0" fontId="34" fillId="12" borderId="70" xfId="0" applyFont="1" applyFill="1" applyBorder="1" applyAlignment="1" applyProtection="1">
      <alignment horizontal="center" vertical="center" wrapText="1"/>
      <protection locked="0"/>
    </xf>
    <xf numFmtId="1" fontId="33" fillId="12" borderId="70" xfId="0" applyNumberFormat="1" applyFont="1" applyFill="1" applyBorder="1" applyAlignment="1">
      <alignment horizontal="center" vertical="center" wrapText="1"/>
    </xf>
    <xf numFmtId="0" fontId="34" fillId="12" borderId="27" xfId="0" applyFont="1" applyFill="1" applyBorder="1" applyAlignment="1" applyProtection="1">
      <alignment horizontal="center" vertical="center" wrapText="1"/>
    </xf>
    <xf numFmtId="1" fontId="33" fillId="16" borderId="70" xfId="0" applyNumberFormat="1" applyFont="1" applyFill="1" applyBorder="1" applyAlignment="1" applyProtection="1">
      <alignment horizontal="center" vertical="center" wrapText="1"/>
      <protection locked="0"/>
    </xf>
    <xf numFmtId="0" fontId="33" fillId="12" borderId="65" xfId="0" applyFont="1" applyFill="1" applyBorder="1" applyAlignment="1" applyProtection="1">
      <alignment vertical="center" wrapText="1"/>
      <protection locked="0"/>
    </xf>
    <xf numFmtId="0" fontId="33" fillId="12" borderId="66" xfId="0" applyFont="1" applyFill="1" applyBorder="1" applyAlignment="1" applyProtection="1">
      <alignment vertical="center" wrapText="1"/>
      <protection locked="0"/>
    </xf>
    <xf numFmtId="0" fontId="33" fillId="12" borderId="27" xfId="0" applyFont="1" applyFill="1" applyBorder="1" applyAlignment="1" applyProtection="1">
      <alignment horizontal="center" vertical="center" wrapText="1"/>
      <protection locked="0"/>
    </xf>
    <xf numFmtId="0" fontId="33" fillId="12" borderId="66" xfId="0" applyFont="1" applyFill="1" applyBorder="1" applyAlignment="1" applyProtection="1">
      <alignment horizontal="center" vertical="center" wrapText="1"/>
      <protection locked="0"/>
    </xf>
    <xf numFmtId="0" fontId="5" fillId="0" borderId="4" xfId="1" applyFont="1" applyFill="1" applyBorder="1" applyAlignment="1" applyProtection="1">
      <alignment vertical="center" wrapText="1"/>
      <protection locked="0"/>
    </xf>
    <xf numFmtId="0" fontId="5" fillId="0" borderId="4" xfId="1" applyFont="1" applyFill="1" applyBorder="1" applyAlignment="1" applyProtection="1">
      <alignment horizontal="center" vertical="center" wrapText="1"/>
      <protection locked="0"/>
    </xf>
    <xf numFmtId="0" fontId="5" fillId="0" borderId="5" xfId="1" applyFont="1" applyFill="1" applyBorder="1" applyAlignment="1" applyProtection="1">
      <alignment vertical="center" wrapText="1"/>
      <protection locked="0"/>
    </xf>
    <xf numFmtId="0" fontId="10" fillId="0" borderId="53" xfId="0" applyFont="1" applyFill="1" applyBorder="1" applyAlignment="1" applyProtection="1">
      <alignment horizontal="center" vertical="center"/>
      <protection locked="0"/>
    </xf>
    <xf numFmtId="1" fontId="10" fillId="0" borderId="53" xfId="0" applyNumberFormat="1" applyFont="1" applyFill="1" applyBorder="1" applyAlignment="1">
      <alignment horizontal="center" vertical="center"/>
    </xf>
    <xf numFmtId="1" fontId="5" fillId="0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3" xfId="1" applyFont="1" applyFill="1" applyBorder="1" applyAlignment="1" applyProtection="1">
      <alignment horizontal="center" vertical="center" wrapText="1"/>
      <protection locked="0"/>
    </xf>
    <xf numFmtId="1" fontId="5" fillId="0" borderId="5" xfId="0" applyNumberFormat="1" applyFont="1" applyFill="1" applyBorder="1" applyAlignment="1" applyProtection="1">
      <alignment horizontal="center" vertical="center"/>
      <protection locked="0"/>
    </xf>
    <xf numFmtId="1" fontId="5" fillId="16" borderId="62" xfId="0" applyNumberFormat="1" applyFont="1" applyFill="1" applyBorder="1" applyAlignment="1" applyProtection="1">
      <alignment horizontal="center" vertical="center"/>
      <protection locked="0"/>
    </xf>
    <xf numFmtId="0" fontId="33" fillId="0" borderId="6" xfId="0" applyFont="1" applyFill="1" applyBorder="1" applyAlignment="1" applyProtection="1">
      <alignment horizontal="center" vertical="center" wrapText="1"/>
      <protection locked="0"/>
    </xf>
    <xf numFmtId="0" fontId="33" fillId="0" borderId="46" xfId="0" applyFont="1" applyFill="1" applyBorder="1" applyAlignment="1" applyProtection="1">
      <alignment horizontal="center" vertical="center" wrapText="1"/>
      <protection locked="0"/>
    </xf>
    <xf numFmtId="0" fontId="28" fillId="12" borderId="19" xfId="0" applyFont="1" applyFill="1" applyBorder="1" applyAlignment="1">
      <alignment vertical="center" wrapText="1"/>
    </xf>
    <xf numFmtId="0" fontId="28" fillId="12" borderId="80" xfId="0" applyFont="1" applyFill="1" applyBorder="1" applyAlignment="1">
      <alignment horizontal="center" vertical="center" wrapText="1"/>
    </xf>
    <xf numFmtId="0" fontId="28" fillId="12" borderId="11" xfId="0" applyFont="1" applyFill="1" applyBorder="1" applyAlignment="1">
      <alignment horizontal="center" vertical="center"/>
    </xf>
    <xf numFmtId="0" fontId="29" fillId="12" borderId="11" xfId="0" applyFont="1" applyFill="1" applyBorder="1" applyAlignment="1">
      <alignment horizontal="center" vertical="center"/>
    </xf>
    <xf numFmtId="0" fontId="28" fillId="12" borderId="71" xfId="0" applyFont="1" applyFill="1" applyBorder="1" applyAlignment="1">
      <alignment horizontal="center" vertical="center"/>
    </xf>
    <xf numFmtId="0" fontId="25" fillId="0" borderId="58" xfId="0" applyFont="1" applyFill="1" applyBorder="1" applyAlignment="1">
      <alignment horizontal="center" vertical="center"/>
    </xf>
    <xf numFmtId="0" fontId="31" fillId="12" borderId="58" xfId="0" applyFont="1" applyFill="1" applyBorder="1" applyAlignment="1">
      <alignment horizontal="center" vertical="center" wrapText="1"/>
    </xf>
    <xf numFmtId="1" fontId="29" fillId="12" borderId="71" xfId="0" applyNumberFormat="1" applyFont="1" applyFill="1" applyBorder="1" applyAlignment="1">
      <alignment horizontal="center" vertical="center"/>
    </xf>
    <xf numFmtId="1" fontId="28" fillId="12" borderId="57" xfId="0" applyNumberFormat="1" applyFont="1" applyFill="1" applyBorder="1" applyAlignment="1" applyProtection="1">
      <alignment horizontal="center" vertical="center"/>
      <protection locked="0"/>
    </xf>
    <xf numFmtId="1" fontId="28" fillId="12" borderId="11" xfId="0" applyNumberFormat="1" applyFont="1" applyFill="1" applyBorder="1" applyAlignment="1">
      <alignment horizontal="center" vertical="center"/>
    </xf>
    <xf numFmtId="1" fontId="28" fillId="12" borderId="49" xfId="0" applyNumberFormat="1" applyFont="1" applyFill="1" applyBorder="1" applyAlignment="1">
      <alignment horizontal="center" vertical="center"/>
    </xf>
    <xf numFmtId="1" fontId="28" fillId="16" borderId="79" xfId="0" applyNumberFormat="1" applyFont="1" applyFill="1" applyBorder="1" applyAlignment="1" applyProtection="1">
      <alignment horizontal="center" vertical="center"/>
      <protection locked="0"/>
    </xf>
    <xf numFmtId="1" fontId="5" fillId="16" borderId="58" xfId="0" applyNumberFormat="1" applyFont="1" applyFill="1" applyBorder="1" applyAlignment="1" applyProtection="1">
      <alignment horizontal="center" vertical="center"/>
      <protection locked="0"/>
    </xf>
    <xf numFmtId="0" fontId="28" fillId="12" borderId="19" xfId="0" applyFont="1" applyFill="1" applyBorder="1" applyAlignment="1">
      <alignment horizontal="center" vertical="center"/>
    </xf>
    <xf numFmtId="0" fontId="28" fillId="12" borderId="49" xfId="0" applyFont="1" applyFill="1" applyBorder="1" applyAlignment="1">
      <alignment horizontal="center" vertical="center"/>
    </xf>
    <xf numFmtId="0" fontId="28" fillId="12" borderId="9" xfId="0" applyFont="1" applyFill="1" applyBorder="1" applyAlignment="1" applyProtection="1">
      <alignment horizontal="left" vertical="center" wrapText="1"/>
      <protection locked="0"/>
    </xf>
    <xf numFmtId="0" fontId="28" fillId="12" borderId="41" xfId="0" applyNumberFormat="1" applyFont="1" applyFill="1" applyBorder="1" applyAlignment="1" applyProtection="1">
      <alignment horizontal="center" vertical="center" wrapText="1"/>
      <protection locked="0"/>
    </xf>
    <xf numFmtId="0" fontId="29" fillId="12" borderId="41" xfId="0" applyFont="1" applyFill="1" applyBorder="1" applyAlignment="1" applyProtection="1">
      <alignment horizontal="center" vertical="center" wrapText="1"/>
      <protection locked="0"/>
    </xf>
    <xf numFmtId="0" fontId="28" fillId="12" borderId="41" xfId="0" applyFont="1" applyFill="1" applyBorder="1" applyAlignment="1">
      <alignment horizontal="center" vertical="center" wrapText="1"/>
    </xf>
    <xf numFmtId="0" fontId="28" fillId="12" borderId="61" xfId="0" applyFont="1" applyFill="1" applyBorder="1" applyAlignment="1">
      <alignment horizontal="center" vertical="center" wrapText="1"/>
    </xf>
    <xf numFmtId="0" fontId="29" fillId="12" borderId="59" xfId="0" applyFont="1" applyFill="1" applyBorder="1" applyAlignment="1" applyProtection="1">
      <alignment horizontal="center" vertical="center" wrapText="1"/>
      <protection locked="0"/>
    </xf>
    <xf numFmtId="1" fontId="28" fillId="12" borderId="59" xfId="0" applyNumberFormat="1" applyFont="1" applyFill="1" applyBorder="1" applyAlignment="1">
      <alignment horizontal="center" vertical="center" wrapText="1"/>
    </xf>
    <xf numFmtId="1" fontId="29" fillId="12" borderId="50" xfId="0" applyNumberFormat="1" applyFont="1" applyFill="1" applyBorder="1" applyAlignment="1">
      <alignment horizontal="center" vertical="center" wrapText="1"/>
    </xf>
    <xf numFmtId="1" fontId="28" fillId="12" borderId="41" xfId="0" applyNumberFormat="1" applyFont="1" applyFill="1" applyBorder="1" applyAlignment="1">
      <alignment horizontal="center" vertical="center" wrapText="1"/>
    </xf>
    <xf numFmtId="1" fontId="28" fillId="12" borderId="61" xfId="0" applyNumberFormat="1" applyFont="1" applyFill="1" applyBorder="1" applyAlignment="1">
      <alignment horizontal="center" vertical="center" wrapText="1"/>
    </xf>
    <xf numFmtId="1" fontId="28" fillId="16" borderId="59" xfId="0" applyNumberFormat="1" applyFont="1" applyFill="1" applyBorder="1" applyAlignment="1" applyProtection="1">
      <alignment horizontal="center" vertical="center" wrapText="1"/>
      <protection locked="0"/>
    </xf>
    <xf numFmtId="0" fontId="28" fillId="12" borderId="40" xfId="0" applyFont="1" applyFill="1" applyBorder="1" applyAlignment="1">
      <alignment horizontal="center" vertical="center" wrapText="1"/>
    </xf>
    <xf numFmtId="0" fontId="28" fillId="12" borderId="42" xfId="0" applyFont="1" applyFill="1" applyBorder="1" applyAlignment="1">
      <alignment horizontal="center" vertical="center" wrapText="1"/>
    </xf>
    <xf numFmtId="0" fontId="28" fillId="12" borderId="50" xfId="0" applyFont="1" applyFill="1" applyBorder="1" applyAlignment="1">
      <alignment horizontal="center" vertical="center" wrapText="1"/>
    </xf>
    <xf numFmtId="0" fontId="28" fillId="12" borderId="53" xfId="0" applyFont="1" applyFill="1" applyBorder="1" applyAlignment="1">
      <alignment horizontal="center" vertical="center" wrapText="1"/>
    </xf>
    <xf numFmtId="0" fontId="28" fillId="12" borderId="68" xfId="0" applyFont="1" applyFill="1" applyBorder="1" applyAlignment="1">
      <alignment horizontal="center" vertical="center" wrapText="1"/>
    </xf>
    <xf numFmtId="0" fontId="10" fillId="18" borderId="65" xfId="1" applyFont="1" applyFill="1" applyBorder="1" applyAlignment="1">
      <alignment horizontal="center" vertical="center" wrapText="1"/>
    </xf>
    <xf numFmtId="2" fontId="33" fillId="4" borderId="52" xfId="0" applyNumberFormat="1" applyFont="1" applyFill="1" applyBorder="1" applyAlignment="1" applyProtection="1">
      <alignment horizontal="center" vertical="center" wrapText="1"/>
      <protection locked="0"/>
    </xf>
    <xf numFmtId="2" fontId="33" fillId="4" borderId="53" xfId="0" applyNumberFormat="1" applyFont="1" applyFill="1" applyBorder="1" applyAlignment="1" applyProtection="1">
      <alignment horizontal="center" vertical="center" wrapText="1"/>
      <protection locked="0"/>
    </xf>
    <xf numFmtId="2" fontId="33" fillId="4" borderId="68" xfId="0" applyNumberFormat="1" applyFont="1" applyFill="1" applyBorder="1" applyAlignment="1" applyProtection="1">
      <alignment horizontal="center" vertical="center" wrapText="1"/>
      <protection locked="0"/>
    </xf>
    <xf numFmtId="0" fontId="34" fillId="4" borderId="3" xfId="0" applyFont="1" applyFill="1" applyBorder="1" applyAlignment="1" applyProtection="1">
      <alignment horizontal="center" vertical="center" wrapText="1"/>
    </xf>
    <xf numFmtId="0" fontId="34" fillId="4" borderId="15" xfId="0" applyFont="1" applyFill="1" applyBorder="1" applyAlignment="1" applyProtection="1">
      <alignment horizontal="center" vertical="center" wrapText="1"/>
    </xf>
    <xf numFmtId="1" fontId="10" fillId="4" borderId="3" xfId="0" applyNumberFormat="1" applyFont="1" applyFill="1" applyBorder="1" applyAlignment="1">
      <alignment horizontal="center" vertical="center"/>
    </xf>
    <xf numFmtId="0" fontId="34" fillId="4" borderId="27" xfId="0" applyFont="1" applyFill="1" applyBorder="1" applyAlignment="1" applyProtection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33" fillId="4" borderId="4" xfId="0" applyFont="1" applyFill="1" applyBorder="1" applyAlignment="1" applyProtection="1">
      <alignment horizontal="center" vertical="center" wrapText="1"/>
      <protection locked="0"/>
    </xf>
    <xf numFmtId="165" fontId="28" fillId="4" borderId="65" xfId="0" applyNumberFormat="1" applyFont="1" applyFill="1" applyBorder="1" applyAlignment="1" applyProtection="1">
      <alignment horizontal="center" vertical="center" wrapText="1"/>
      <protection locked="0"/>
    </xf>
    <xf numFmtId="0" fontId="28" fillId="4" borderId="41" xfId="0" applyFont="1" applyFill="1" applyBorder="1" applyAlignment="1" applyProtection="1">
      <alignment horizontal="left" vertical="center" wrapText="1"/>
      <protection locked="0"/>
    </xf>
    <xf numFmtId="1" fontId="29" fillId="12" borderId="58" xfId="0" applyNumberFormat="1" applyFont="1" applyFill="1" applyBorder="1" applyAlignment="1">
      <alignment horizontal="center" vertical="center"/>
    </xf>
    <xf numFmtId="165" fontId="28" fillId="4" borderId="40" xfId="0" applyNumberFormat="1" applyFont="1" applyFill="1" applyBorder="1" applyAlignment="1" applyProtection="1">
      <alignment horizontal="center" vertical="center" wrapText="1"/>
      <protection locked="0"/>
    </xf>
    <xf numFmtId="0" fontId="28" fillId="4" borderId="3" xfId="0" applyFont="1" applyFill="1" applyBorder="1" applyAlignment="1" applyProtection="1">
      <alignment horizontal="left" vertical="center" wrapText="1"/>
      <protection locked="0"/>
    </xf>
    <xf numFmtId="0" fontId="36" fillId="0" borderId="10" xfId="0" applyFont="1" applyFill="1" applyBorder="1" applyAlignment="1" applyProtection="1">
      <alignment horizontal="left" vertical="center" wrapText="1"/>
      <protection locked="0"/>
    </xf>
    <xf numFmtId="0" fontId="28" fillId="0" borderId="22" xfId="0" applyFont="1" applyFill="1" applyBorder="1" applyAlignment="1" applyProtection="1">
      <alignment vertical="center" wrapText="1"/>
      <protection locked="0"/>
    </xf>
    <xf numFmtId="49" fontId="20" fillId="23" borderId="65" xfId="0" applyNumberFormat="1" applyFont="1" applyFill="1" applyBorder="1" applyAlignment="1">
      <alignment horizontal="center" vertical="center" wrapText="1"/>
    </xf>
    <xf numFmtId="2" fontId="28" fillId="0" borderId="52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53" xfId="0" applyNumberFormat="1" applyFont="1" applyFill="1" applyBorder="1" applyAlignment="1" applyProtection="1">
      <alignment horizontal="center" vertical="center" wrapText="1"/>
      <protection locked="0"/>
    </xf>
    <xf numFmtId="1" fontId="33" fillId="19" borderId="25" xfId="0" applyNumberFormat="1" applyFont="1" applyFill="1" applyBorder="1" applyAlignment="1" applyProtection="1">
      <alignment horizontal="center" vertical="center" wrapText="1"/>
      <protection locked="0"/>
    </xf>
    <xf numFmtId="0" fontId="33" fillId="19" borderId="65" xfId="0" applyFont="1" applyFill="1" applyBorder="1" applyAlignment="1" applyProtection="1">
      <alignment vertical="center" wrapText="1"/>
      <protection locked="0"/>
    </xf>
    <xf numFmtId="0" fontId="33" fillId="19" borderId="66" xfId="0" applyFont="1" applyFill="1" applyBorder="1" applyAlignment="1" applyProtection="1">
      <alignment vertical="center" wrapText="1"/>
      <protection locked="0"/>
    </xf>
    <xf numFmtId="0" fontId="33" fillId="19" borderId="6" xfId="0" applyFont="1" applyFill="1" applyBorder="1" applyAlignment="1" applyProtection="1">
      <alignment vertical="center" wrapText="1"/>
      <protection locked="0"/>
    </xf>
    <xf numFmtId="0" fontId="33" fillId="19" borderId="46" xfId="0" applyFont="1" applyFill="1" applyBorder="1" applyAlignment="1" applyProtection="1">
      <alignment vertical="center" wrapText="1"/>
      <protection locked="0"/>
    </xf>
    <xf numFmtId="2" fontId="33" fillId="0" borderId="52" xfId="0" applyNumberFormat="1" applyFont="1" applyFill="1" applyBorder="1" applyAlignment="1" applyProtection="1">
      <alignment horizontal="center" vertical="center" wrapText="1"/>
      <protection locked="0"/>
    </xf>
    <xf numFmtId="2" fontId="33" fillId="0" borderId="53" xfId="0" applyNumberFormat="1" applyFont="1" applyFill="1" applyBorder="1" applyAlignment="1" applyProtection="1">
      <alignment horizontal="center" vertical="center" wrapText="1"/>
      <protection locked="0"/>
    </xf>
    <xf numFmtId="2" fontId="33" fillId="0" borderId="68" xfId="0" applyNumberFormat="1" applyFont="1" applyFill="1" applyBorder="1" applyAlignment="1" applyProtection="1">
      <alignment horizontal="center" vertical="center" wrapText="1"/>
      <protection locked="0"/>
    </xf>
    <xf numFmtId="1" fontId="28" fillId="19" borderId="37" xfId="0" applyNumberFormat="1" applyFont="1" applyFill="1" applyBorder="1" applyAlignment="1" applyProtection="1">
      <alignment horizontal="center" vertical="center" wrapText="1"/>
      <protection locked="0"/>
    </xf>
    <xf numFmtId="0" fontId="28" fillId="19" borderId="40" xfId="0" applyFont="1" applyFill="1" applyBorder="1" applyAlignment="1">
      <alignment horizontal="center" vertical="center" wrapText="1"/>
    </xf>
    <xf numFmtId="0" fontId="28" fillId="19" borderId="42" xfId="0" applyFont="1" applyFill="1" applyBorder="1" applyAlignment="1">
      <alignment horizontal="center" vertical="center" wrapText="1"/>
    </xf>
    <xf numFmtId="9" fontId="10" fillId="0" borderId="65" xfId="12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3" fillId="12" borderId="37" xfId="1" applyFont="1" applyFill="1" applyBorder="1" applyAlignment="1">
      <alignment horizontal="center" vertical="center"/>
    </xf>
    <xf numFmtId="0" fontId="0" fillId="12" borderId="38" xfId="0" applyFill="1" applyBorder="1" applyAlignment="1"/>
    <xf numFmtId="0" fontId="0" fillId="12" borderId="38" xfId="0" applyFill="1" applyBorder="1" applyAlignment="1">
      <alignment vertical="center"/>
    </xf>
    <xf numFmtId="0" fontId="0" fillId="12" borderId="39" xfId="0" applyFill="1" applyBorder="1" applyAlignment="1">
      <alignment vertical="center"/>
    </xf>
    <xf numFmtId="0" fontId="0" fillId="12" borderId="39" xfId="0" applyFill="1" applyBorder="1" applyAlignment="1"/>
    <xf numFmtId="0" fontId="3" fillId="12" borderId="38" xfId="1" applyFont="1" applyFill="1" applyBorder="1" applyAlignment="1">
      <alignment horizontal="center" vertical="center"/>
    </xf>
    <xf numFmtId="0" fontId="6" fillId="12" borderId="2" xfId="1" applyFont="1" applyFill="1" applyBorder="1" applyAlignment="1">
      <alignment horizontal="left" vertical="center" wrapText="1"/>
    </xf>
    <xf numFmtId="0" fontId="6" fillId="12" borderId="1" xfId="1" applyFont="1" applyFill="1" applyBorder="1" applyAlignment="1">
      <alignment horizontal="left" vertical="center" wrapText="1"/>
    </xf>
    <xf numFmtId="0" fontId="6" fillId="12" borderId="6" xfId="1" applyFont="1" applyFill="1" applyBorder="1" applyAlignment="1">
      <alignment horizontal="left" vertical="center" wrapText="1"/>
    </xf>
    <xf numFmtId="0" fontId="6" fillId="12" borderId="4" xfId="1" applyFont="1" applyFill="1" applyBorder="1" applyAlignment="1">
      <alignment horizontal="left" vertical="center" wrapText="1"/>
    </xf>
    <xf numFmtId="0" fontId="15" fillId="2" borderId="12" xfId="1" applyFont="1" applyFill="1" applyBorder="1" applyAlignment="1">
      <alignment horizontal="center" vertical="center" textRotation="90" wrapText="1"/>
    </xf>
    <xf numFmtId="0" fontId="15" fillId="2" borderId="9" xfId="1" applyFont="1" applyFill="1" applyBorder="1" applyAlignment="1">
      <alignment horizontal="center" vertical="center" textRotation="90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wrapText="1"/>
    </xf>
    <xf numFmtId="0" fontId="6" fillId="0" borderId="37" xfId="1" applyFont="1" applyFill="1" applyBorder="1" applyAlignment="1">
      <alignment horizontal="center" vertical="center" wrapText="1"/>
    </xf>
    <xf numFmtId="0" fontId="6" fillId="0" borderId="38" xfId="1" applyFont="1" applyFill="1" applyBorder="1" applyAlignment="1">
      <alignment horizontal="center" vertical="center" wrapText="1"/>
    </xf>
    <xf numFmtId="0" fontId="6" fillId="0" borderId="39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left" vertical="center" wrapText="1"/>
    </xf>
    <xf numFmtId="0" fontId="15" fillId="0" borderId="37" xfId="1" applyFont="1" applyFill="1" applyBorder="1" applyAlignment="1">
      <alignment horizontal="center" vertical="center" wrapText="1"/>
    </xf>
    <xf numFmtId="0" fontId="15" fillId="0" borderId="38" xfId="1" applyFont="1" applyFill="1" applyBorder="1" applyAlignment="1">
      <alignment horizontal="center" vertical="center" wrapText="1"/>
    </xf>
    <xf numFmtId="0" fontId="15" fillId="0" borderId="50" xfId="1" applyFont="1" applyFill="1" applyBorder="1" applyAlignment="1">
      <alignment horizontal="center" vertical="center" wrapText="1"/>
    </xf>
    <xf numFmtId="0" fontId="15" fillId="0" borderId="61" xfId="1" applyFont="1" applyFill="1" applyBorder="1" applyAlignment="1">
      <alignment horizontal="center" vertical="center" wrapText="1"/>
    </xf>
    <xf numFmtId="0" fontId="14" fillId="0" borderId="41" xfId="1" applyFont="1" applyFill="1" applyBorder="1" applyAlignment="1">
      <alignment horizontal="center" vertical="center" wrapText="1"/>
    </xf>
    <xf numFmtId="0" fontId="14" fillId="0" borderId="42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3" fillId="0" borderId="24" xfId="1" applyFont="1" applyFill="1" applyBorder="1" applyAlignment="1">
      <alignment horizontal="left" vertical="center" wrapText="1"/>
    </xf>
    <xf numFmtId="0" fontId="3" fillId="0" borderId="35" xfId="1" applyFont="1" applyFill="1" applyBorder="1" applyAlignment="1">
      <alignment horizontal="left" vertical="center" wrapText="1"/>
    </xf>
    <xf numFmtId="0" fontId="3" fillId="0" borderId="26" xfId="1" applyFont="1" applyFill="1" applyBorder="1" applyAlignment="1">
      <alignment horizontal="left" vertical="center" wrapText="1"/>
    </xf>
    <xf numFmtId="0" fontId="3" fillId="0" borderId="27" xfId="1" applyFont="1" applyFill="1" applyBorder="1" applyAlignment="1">
      <alignment horizontal="left" vertical="center" wrapText="1"/>
    </xf>
    <xf numFmtId="0" fontId="3" fillId="0" borderId="23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24" xfId="1" applyFont="1" applyFill="1" applyBorder="1" applyAlignment="1">
      <alignment horizontal="center" vertical="center" wrapText="1"/>
    </xf>
    <xf numFmtId="0" fontId="3" fillId="0" borderId="25" xfId="1" applyFont="1" applyFill="1" applyBorder="1" applyAlignment="1">
      <alignment horizontal="center" vertical="center" wrapText="1"/>
    </xf>
    <xf numFmtId="0" fontId="3" fillId="0" borderId="26" xfId="1" applyFont="1" applyFill="1" applyBorder="1" applyAlignment="1">
      <alignment horizontal="center" vertical="center" wrapText="1"/>
    </xf>
    <xf numFmtId="0" fontId="3" fillId="0" borderId="27" xfId="1" applyFont="1" applyFill="1" applyBorder="1" applyAlignment="1">
      <alignment horizontal="center" vertical="center" wrapText="1"/>
    </xf>
    <xf numFmtId="0" fontId="21" fillId="0" borderId="12" xfId="1" applyFont="1" applyFill="1" applyBorder="1" applyAlignment="1">
      <alignment horizontal="center" vertical="center" wrapText="1"/>
    </xf>
    <xf numFmtId="0" fontId="21" fillId="0" borderId="31" xfId="1" applyFont="1" applyFill="1" applyBorder="1" applyAlignment="1">
      <alignment horizontal="center" vertical="center" wrapText="1"/>
    </xf>
    <xf numFmtId="0" fontId="21" fillId="0" borderId="17" xfId="1" applyFont="1" applyFill="1" applyBorder="1" applyAlignment="1">
      <alignment horizontal="center" vertical="center" wrapText="1"/>
    </xf>
    <xf numFmtId="0" fontId="21" fillId="0" borderId="34" xfId="1" applyFont="1" applyFill="1" applyBorder="1" applyAlignment="1">
      <alignment horizontal="center" vertical="center" wrapText="1"/>
    </xf>
    <xf numFmtId="0" fontId="21" fillId="0" borderId="35" xfId="1" applyFont="1" applyFill="1" applyBorder="1" applyAlignment="1">
      <alignment horizontal="center" vertical="center" wrapText="1"/>
    </xf>
    <xf numFmtId="0" fontId="21" fillId="0" borderId="36" xfId="1" applyFont="1" applyFill="1" applyBorder="1" applyAlignment="1">
      <alignment horizontal="center" vertical="center" wrapText="1"/>
    </xf>
    <xf numFmtId="0" fontId="6" fillId="12" borderId="1" xfId="1" applyFont="1" applyFill="1" applyBorder="1" applyAlignment="1">
      <alignment horizontal="center" vertical="center" wrapText="1"/>
    </xf>
    <xf numFmtId="0" fontId="6" fillId="12" borderId="47" xfId="1" applyFont="1" applyFill="1" applyBorder="1" applyAlignment="1">
      <alignment horizontal="center" vertical="center" wrapText="1"/>
    </xf>
    <xf numFmtId="0" fontId="15" fillId="2" borderId="44" xfId="1" applyFont="1" applyFill="1" applyBorder="1" applyAlignment="1">
      <alignment horizontal="center" vertical="center" textRotation="90" wrapText="1"/>
    </xf>
    <xf numFmtId="0" fontId="15" fillId="2" borderId="45" xfId="1" applyFont="1" applyFill="1" applyBorder="1" applyAlignment="1">
      <alignment horizontal="center" vertical="center" textRotation="90" wrapText="1"/>
    </xf>
    <xf numFmtId="0" fontId="5" fillId="0" borderId="0" xfId="1" applyFont="1" applyFill="1" applyAlignment="1">
      <alignment horizontal="left" wrapText="1"/>
    </xf>
    <xf numFmtId="0" fontId="5" fillId="0" borderId="0" xfId="0" applyFont="1" applyFill="1" applyBorder="1" applyAlignment="1">
      <alignment horizontal="left" vertical="center" wrapText="1"/>
    </xf>
    <xf numFmtId="0" fontId="42" fillId="12" borderId="0" xfId="1" applyFont="1" applyFill="1" applyAlignment="1">
      <alignment horizontal="center" wrapText="1"/>
    </xf>
    <xf numFmtId="0" fontId="5" fillId="12" borderId="0" xfId="1" applyFont="1" applyFill="1" applyAlignment="1">
      <alignment horizontal="left" wrapText="1"/>
    </xf>
    <xf numFmtId="0" fontId="15" fillId="2" borderId="67" xfId="1" applyFont="1" applyFill="1" applyBorder="1" applyAlignment="1">
      <alignment horizontal="center" vertical="center" textRotation="90" wrapText="1"/>
    </xf>
    <xf numFmtId="0" fontId="15" fillId="2" borderId="43" xfId="1" applyFont="1" applyFill="1" applyBorder="1" applyAlignment="1">
      <alignment horizontal="center" vertical="center" textRotation="90" wrapText="1"/>
    </xf>
    <xf numFmtId="0" fontId="5" fillId="12" borderId="0" xfId="1" applyFont="1" applyFill="1" applyAlignment="1">
      <alignment horizontal="left" vertical="center" wrapText="1"/>
    </xf>
    <xf numFmtId="0" fontId="6" fillId="0" borderId="54" xfId="1" applyFont="1" applyFill="1" applyBorder="1" applyAlignment="1">
      <alignment horizontal="center" vertical="center" wrapText="1"/>
    </xf>
    <xf numFmtId="0" fontId="6" fillId="0" borderId="23" xfId="1" applyFont="1" applyFill="1" applyBorder="1" applyAlignment="1">
      <alignment horizontal="center" vertical="center" wrapText="1"/>
    </xf>
    <xf numFmtId="0" fontId="1" fillId="0" borderId="23" xfId="1" applyFont="1" applyFill="1" applyBorder="1" applyAlignment="1">
      <alignment horizontal="center" vertical="center" wrapText="1"/>
    </xf>
    <xf numFmtId="0" fontId="1" fillId="0" borderId="25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left" vertical="center" wrapText="1"/>
    </xf>
    <xf numFmtId="0" fontId="5" fillId="0" borderId="0" xfId="1" applyFont="1" applyFill="1" applyBorder="1" applyAlignment="1">
      <alignment horizontal="left" vertical="top" wrapText="1"/>
    </xf>
    <xf numFmtId="0" fontId="6" fillId="0" borderId="40" xfId="1" applyFont="1" applyFill="1" applyBorder="1" applyAlignment="1">
      <alignment horizontal="center" wrapText="1"/>
    </xf>
    <xf numFmtId="0" fontId="6" fillId="0" borderId="41" xfId="1" applyFont="1" applyFill="1" applyBorder="1" applyAlignment="1">
      <alignment horizontal="center" wrapText="1"/>
    </xf>
    <xf numFmtId="0" fontId="6" fillId="0" borderId="42" xfId="1" applyFont="1" applyFill="1" applyBorder="1" applyAlignment="1">
      <alignment horizontal="center" wrapText="1"/>
    </xf>
    <xf numFmtId="0" fontId="12" fillId="0" borderId="40" xfId="1" applyFont="1" applyFill="1" applyBorder="1" applyAlignment="1">
      <alignment horizontal="center" vertical="center" wrapText="1"/>
    </xf>
    <xf numFmtId="0" fontId="12" fillId="0" borderId="41" xfId="1" applyFont="1" applyFill="1" applyBorder="1" applyAlignment="1">
      <alignment horizontal="center" vertical="center" wrapText="1"/>
    </xf>
    <xf numFmtId="0" fontId="12" fillId="0" borderId="61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left" wrapText="1"/>
    </xf>
    <xf numFmtId="0" fontId="6" fillId="12" borderId="4" xfId="1" applyFont="1" applyFill="1" applyBorder="1" applyAlignment="1">
      <alignment horizontal="center" vertical="center" wrapText="1"/>
    </xf>
    <xf numFmtId="0" fontId="6" fillId="0" borderId="40" xfId="1" applyFont="1" applyFill="1" applyBorder="1" applyAlignment="1">
      <alignment horizontal="center" vertical="center" wrapText="1"/>
    </xf>
    <xf numFmtId="0" fontId="6" fillId="0" borderId="41" xfId="1" applyFont="1" applyFill="1" applyBorder="1" applyAlignment="1">
      <alignment horizontal="center" vertical="center" wrapText="1"/>
    </xf>
    <xf numFmtId="0" fontId="6" fillId="0" borderId="42" xfId="1" applyFont="1" applyFill="1" applyBorder="1" applyAlignment="1">
      <alignment horizontal="center" vertical="center" wrapText="1"/>
    </xf>
    <xf numFmtId="0" fontId="41" fillId="12" borderId="38" xfId="0" applyFont="1" applyFill="1" applyBorder="1" applyAlignment="1">
      <alignment vertical="center"/>
    </xf>
    <xf numFmtId="0" fontId="41" fillId="12" borderId="39" xfId="0" applyFont="1" applyFill="1" applyBorder="1" applyAlignment="1">
      <alignment vertical="center"/>
    </xf>
    <xf numFmtId="0" fontId="6" fillId="12" borderId="46" xfId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15" fillId="0" borderId="32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wrapText="1"/>
    </xf>
    <xf numFmtId="0" fontId="17" fillId="0" borderId="0" xfId="1" applyFont="1" applyFill="1" applyAlignment="1">
      <alignment horizontal="center" wrapText="1"/>
    </xf>
    <xf numFmtId="0" fontId="9" fillId="0" borderId="0" xfId="1" applyFont="1" applyFill="1" applyAlignment="1">
      <alignment horizontal="center" vertical="center" wrapText="1"/>
    </xf>
    <xf numFmtId="0" fontId="10" fillId="0" borderId="0" xfId="1" applyFont="1" applyFill="1" applyAlignment="1">
      <alignment horizontal="left" wrapText="1"/>
    </xf>
    <xf numFmtId="0" fontId="9" fillId="0" borderId="0" xfId="2" applyFont="1" applyFill="1" applyAlignment="1">
      <alignment horizontal="center" wrapText="1"/>
    </xf>
    <xf numFmtId="0" fontId="9" fillId="0" borderId="0" xfId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43" fillId="12" borderId="0" xfId="1" applyFont="1" applyFill="1" applyAlignment="1">
      <alignment horizontal="center" vertical="top" wrapText="1"/>
    </xf>
    <xf numFmtId="0" fontId="10" fillId="0" borderId="0" xfId="1" applyFont="1" applyFill="1" applyBorder="1" applyAlignment="1">
      <alignment horizontal="center" vertical="center" wrapText="1"/>
    </xf>
    <xf numFmtId="0" fontId="42" fillId="0" borderId="0" xfId="1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10" fillId="12" borderId="0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wrapText="1"/>
    </xf>
    <xf numFmtId="0" fontId="20" fillId="0" borderId="37" xfId="0" applyFont="1" applyFill="1" applyBorder="1" applyAlignment="1">
      <alignment horizontal="center" vertical="center" wrapText="1"/>
    </xf>
    <xf numFmtId="0" fontId="20" fillId="0" borderId="38" xfId="0" applyFont="1" applyFill="1" applyBorder="1" applyAlignment="1">
      <alignment horizontal="center" vertical="center" wrapText="1"/>
    </xf>
    <xf numFmtId="0" fontId="17" fillId="0" borderId="63" xfId="1" applyFont="1" applyFill="1" applyBorder="1" applyAlignment="1">
      <alignment horizontal="left" vertical="center"/>
    </xf>
    <xf numFmtId="0" fontId="17" fillId="0" borderId="21" xfId="1" applyFont="1" applyFill="1" applyBorder="1" applyAlignment="1">
      <alignment horizontal="left" vertical="center"/>
    </xf>
    <xf numFmtId="0" fontId="17" fillId="0" borderId="62" xfId="1" applyFont="1" applyFill="1" applyBorder="1" applyAlignment="1">
      <alignment horizontal="left" vertical="center"/>
    </xf>
    <xf numFmtId="0" fontId="17" fillId="0" borderId="10" xfId="1" applyFont="1" applyFill="1" applyBorder="1" applyAlignment="1">
      <alignment horizontal="left" vertical="center"/>
    </xf>
    <xf numFmtId="0" fontId="6" fillId="0" borderId="51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66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textRotation="90" wrapText="1"/>
    </xf>
    <xf numFmtId="0" fontId="6" fillId="6" borderId="11" xfId="0" applyFont="1" applyFill="1" applyBorder="1" applyAlignment="1">
      <alignment horizontal="center" vertical="center" textRotation="90" wrapText="1"/>
    </xf>
    <xf numFmtId="0" fontId="6" fillId="6" borderId="5" xfId="0" applyFont="1" applyFill="1" applyBorder="1" applyAlignment="1">
      <alignment horizontal="center" vertical="center" textRotation="90" wrapText="1"/>
    </xf>
    <xf numFmtId="0" fontId="6" fillId="6" borderId="18" xfId="0" applyFont="1" applyFill="1" applyBorder="1" applyAlignment="1">
      <alignment horizontal="center" vertical="center" textRotation="90" wrapText="1"/>
    </xf>
    <xf numFmtId="0" fontId="6" fillId="5" borderId="40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0" fontId="6" fillId="16" borderId="13" xfId="0" applyFont="1" applyFill="1" applyBorder="1" applyAlignment="1">
      <alignment horizontal="center" vertical="center" textRotation="90" wrapText="1"/>
    </xf>
    <xf numFmtId="0" fontId="6" fillId="16" borderId="62" xfId="0" applyFont="1" applyFill="1" applyBorder="1" applyAlignment="1">
      <alignment horizontal="center" vertical="center" textRotation="90" wrapText="1"/>
    </xf>
    <xf numFmtId="0" fontId="6" fillId="16" borderId="69" xfId="0" applyFont="1" applyFill="1" applyBorder="1" applyAlignment="1">
      <alignment horizontal="center" vertical="center" textRotation="90" wrapText="1"/>
    </xf>
    <xf numFmtId="0" fontId="6" fillId="0" borderId="5" xfId="0" applyFont="1" applyFill="1" applyBorder="1" applyAlignment="1">
      <alignment horizontal="center" vertical="center" textRotation="90" wrapText="1"/>
    </xf>
    <xf numFmtId="0" fontId="6" fillId="0" borderId="18" xfId="0" applyFont="1" applyFill="1" applyBorder="1" applyAlignment="1">
      <alignment horizontal="center" vertical="center" textRotation="90" wrapText="1"/>
    </xf>
    <xf numFmtId="0" fontId="6" fillId="0" borderId="17" xfId="0" applyFont="1" applyFill="1" applyBorder="1" applyAlignment="1">
      <alignment horizontal="center" vertical="center" textRotation="90" wrapText="1"/>
    </xf>
    <xf numFmtId="0" fontId="20" fillId="4" borderId="37" xfId="0" applyFont="1" applyFill="1" applyBorder="1" applyAlignment="1">
      <alignment horizontal="center" wrapText="1"/>
    </xf>
    <xf numFmtId="0" fontId="20" fillId="4" borderId="38" xfId="0" applyFont="1" applyFill="1" applyBorder="1" applyAlignment="1">
      <alignment horizontal="center" wrapText="1"/>
    </xf>
    <xf numFmtId="0" fontId="20" fillId="4" borderId="39" xfId="0" applyFont="1" applyFill="1" applyBorder="1" applyAlignment="1">
      <alignment horizontal="center" wrapText="1"/>
    </xf>
    <xf numFmtId="0" fontId="17" fillId="9" borderId="25" xfId="1" applyFont="1" applyFill="1" applyBorder="1" applyAlignment="1">
      <alignment horizontal="center" vertical="center"/>
    </xf>
    <xf numFmtId="0" fontId="17" fillId="9" borderId="26" xfId="1" applyFont="1" applyFill="1" applyBorder="1" applyAlignment="1">
      <alignment horizontal="center" vertical="center"/>
    </xf>
    <xf numFmtId="0" fontId="17" fillId="9" borderId="36" xfId="1" applyFont="1" applyFill="1" applyBorder="1" applyAlignment="1">
      <alignment horizontal="center" vertical="center"/>
    </xf>
    <xf numFmtId="0" fontId="17" fillId="7" borderId="37" xfId="1" applyFont="1" applyFill="1" applyBorder="1" applyAlignment="1">
      <alignment horizontal="center" vertical="center"/>
    </xf>
    <xf numFmtId="0" fontId="17" fillId="7" borderId="38" xfId="1" applyFont="1" applyFill="1" applyBorder="1" applyAlignment="1">
      <alignment horizontal="center" vertical="center"/>
    </xf>
    <xf numFmtId="0" fontId="17" fillId="7" borderId="48" xfId="1" applyFont="1" applyFill="1" applyBorder="1" applyAlignment="1">
      <alignment horizontal="center" vertical="center"/>
    </xf>
    <xf numFmtId="0" fontId="17" fillId="7" borderId="55" xfId="1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textRotation="90" wrapText="1"/>
    </xf>
    <xf numFmtId="0" fontId="6" fillId="0" borderId="6" xfId="0" applyFont="1" applyFill="1" applyBorder="1" applyAlignment="1">
      <alignment horizontal="center" vertical="center" textRotation="90" wrapText="1"/>
    </xf>
    <xf numFmtId="0" fontId="6" fillId="0" borderId="57" xfId="0" applyFont="1" applyFill="1" applyBorder="1" applyAlignment="1">
      <alignment horizontal="center" vertical="center" textRotation="90" wrapText="1"/>
    </xf>
    <xf numFmtId="0" fontId="6" fillId="4" borderId="5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10" borderId="52" xfId="0" applyFont="1" applyFill="1" applyBorder="1" applyAlignment="1">
      <alignment horizontal="center" vertical="center" textRotation="90" wrapText="1"/>
    </xf>
    <xf numFmtId="0" fontId="6" fillId="10" borderId="53" xfId="0" applyFont="1" applyFill="1" applyBorder="1" applyAlignment="1">
      <alignment horizontal="center" vertical="center" textRotation="90" wrapText="1"/>
    </xf>
    <xf numFmtId="0" fontId="6" fillId="10" borderId="58" xfId="0" applyFont="1" applyFill="1" applyBorder="1" applyAlignment="1">
      <alignment horizontal="center" vertical="center" textRotation="90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textRotation="90" wrapText="1"/>
    </xf>
    <xf numFmtId="0" fontId="6" fillId="0" borderId="11" xfId="0" applyFont="1" applyFill="1" applyBorder="1" applyAlignment="1">
      <alignment horizontal="center" vertical="center" textRotation="90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16" borderId="51" xfId="0" applyFont="1" applyFill="1" applyBorder="1" applyAlignment="1">
      <alignment horizontal="center" vertical="center" textRotation="90" wrapText="1"/>
    </xf>
    <xf numFmtId="0" fontId="6" fillId="16" borderId="12" xfId="0" applyFont="1" applyFill="1" applyBorder="1" applyAlignment="1">
      <alignment horizontal="center" vertical="center" textRotation="90" wrapText="1"/>
    </xf>
    <xf numFmtId="0" fontId="6" fillId="16" borderId="31" xfId="0" applyFont="1" applyFill="1" applyBorder="1" applyAlignment="1">
      <alignment horizontal="center" vertical="center" textRotation="90" wrapText="1"/>
    </xf>
    <xf numFmtId="0" fontId="6" fillId="10" borderId="60" xfId="0" applyFont="1" applyFill="1" applyBorder="1" applyAlignment="1">
      <alignment horizontal="center" vertical="center" textRotation="90" wrapText="1"/>
    </xf>
    <xf numFmtId="0" fontId="6" fillId="0" borderId="3" xfId="0" applyFont="1" applyFill="1" applyBorder="1" applyAlignment="1">
      <alignment horizontal="center" vertical="center" textRotation="90" wrapText="1"/>
    </xf>
    <xf numFmtId="0" fontId="6" fillId="0" borderId="19" xfId="0" applyFont="1" applyFill="1" applyBorder="1" applyAlignment="1">
      <alignment horizontal="center" vertical="center" textRotation="90" wrapText="1"/>
    </xf>
    <xf numFmtId="0" fontId="6" fillId="0" borderId="5" xfId="0" applyFont="1" applyFill="1" applyBorder="1" applyAlignment="1">
      <alignment horizontal="center" vertical="center" wrapText="1"/>
    </xf>
    <xf numFmtId="0" fontId="17" fillId="0" borderId="25" xfId="1" applyFont="1" applyFill="1" applyBorder="1" applyAlignment="1">
      <alignment horizontal="left" vertical="center"/>
    </xf>
    <xf numFmtId="0" fontId="17" fillId="0" borderId="26" xfId="1" applyFont="1" applyFill="1" applyBorder="1" applyAlignment="1">
      <alignment horizontal="left" vertical="center"/>
    </xf>
    <xf numFmtId="0" fontId="17" fillId="4" borderId="54" xfId="1" applyFont="1" applyFill="1" applyBorder="1" applyAlignment="1">
      <alignment horizontal="center" vertical="center"/>
    </xf>
    <xf numFmtId="0" fontId="17" fillId="4" borderId="38" xfId="1" applyFont="1" applyFill="1" applyBorder="1" applyAlignment="1">
      <alignment horizontal="center" vertical="center"/>
    </xf>
    <xf numFmtId="0" fontId="17" fillId="4" borderId="39" xfId="1" applyFont="1" applyFill="1" applyBorder="1" applyAlignment="1">
      <alignment horizontal="center" vertical="center"/>
    </xf>
    <xf numFmtId="164" fontId="18" fillId="11" borderId="37" xfId="1" applyNumberFormat="1" applyFont="1" applyFill="1" applyBorder="1" applyAlignment="1">
      <alignment horizontal="center" vertical="center"/>
    </xf>
    <xf numFmtId="164" fontId="18" fillId="11" borderId="38" xfId="1" applyNumberFormat="1" applyFont="1" applyFill="1" applyBorder="1" applyAlignment="1">
      <alignment horizontal="center" vertical="center"/>
    </xf>
    <xf numFmtId="164" fontId="18" fillId="11" borderId="48" xfId="1" applyNumberFormat="1" applyFont="1" applyFill="1" applyBorder="1" applyAlignment="1">
      <alignment horizontal="center" vertical="center"/>
    </xf>
    <xf numFmtId="164" fontId="18" fillId="11" borderId="39" xfId="1" applyNumberFormat="1" applyFont="1" applyFill="1" applyBorder="1" applyAlignment="1">
      <alignment horizontal="center" vertical="center"/>
    </xf>
    <xf numFmtId="0" fontId="17" fillId="9" borderId="37" xfId="1" applyFont="1" applyFill="1" applyBorder="1" applyAlignment="1">
      <alignment horizontal="center" vertical="center"/>
    </xf>
    <xf numFmtId="0" fontId="17" fillId="9" borderId="38" xfId="1" applyFont="1" applyFill="1" applyBorder="1" applyAlignment="1">
      <alignment horizontal="center" vertical="center"/>
    </xf>
    <xf numFmtId="0" fontId="17" fillId="9" borderId="39" xfId="1" applyFont="1" applyFill="1" applyBorder="1" applyAlignment="1">
      <alignment horizontal="center" vertical="center"/>
    </xf>
    <xf numFmtId="0" fontId="17" fillId="7" borderId="54" xfId="1" applyFont="1" applyFill="1" applyBorder="1" applyAlignment="1">
      <alignment horizontal="center" vertical="center"/>
    </xf>
    <xf numFmtId="0" fontId="17" fillId="7" borderId="39" xfId="1" applyFont="1" applyFill="1" applyBorder="1" applyAlignment="1">
      <alignment horizontal="center" vertical="center"/>
    </xf>
    <xf numFmtId="0" fontId="44" fillId="0" borderId="25" xfId="0" applyFont="1" applyFill="1" applyBorder="1" applyAlignment="1" applyProtection="1">
      <alignment horizontal="left" vertical="center" wrapText="1"/>
      <protection locked="0"/>
    </xf>
    <xf numFmtId="0" fontId="0" fillId="0" borderId="27" xfId="0" applyFill="1" applyBorder="1" applyAlignment="1">
      <alignment vertical="center" wrapText="1"/>
    </xf>
    <xf numFmtId="0" fontId="5" fillId="4" borderId="74" xfId="0" applyFont="1" applyFill="1" applyBorder="1" applyAlignment="1" applyProtection="1">
      <alignment horizontal="center" vertical="center" wrapText="1"/>
    </xf>
    <xf numFmtId="0" fontId="5" fillId="4" borderId="24" xfId="0" applyFont="1" applyFill="1" applyBorder="1" applyAlignment="1" applyProtection="1">
      <alignment horizontal="center" vertical="center" wrapText="1"/>
    </xf>
    <xf numFmtId="0" fontId="5" fillId="4" borderId="27" xfId="0" applyFont="1" applyFill="1" applyBorder="1" applyAlignment="1" applyProtection="1">
      <alignment horizontal="center" vertical="center" wrapText="1"/>
    </xf>
    <xf numFmtId="0" fontId="6" fillId="0" borderId="37" xfId="1" applyFont="1" applyFill="1" applyBorder="1" applyAlignment="1">
      <alignment horizontal="center" wrapText="1"/>
    </xf>
    <xf numFmtId="0" fontId="6" fillId="0" borderId="38" xfId="1" applyFont="1" applyFill="1" applyBorder="1" applyAlignment="1">
      <alignment horizontal="center" wrapText="1"/>
    </xf>
    <xf numFmtId="0" fontId="6" fillId="0" borderId="39" xfId="1" applyFont="1" applyFill="1" applyBorder="1" applyAlignment="1">
      <alignment horizontal="center" wrapText="1"/>
    </xf>
    <xf numFmtId="0" fontId="15" fillId="2" borderId="51" xfId="1" applyFont="1" applyFill="1" applyBorder="1" applyAlignment="1">
      <alignment horizontal="center" vertical="center" textRotation="90" wrapText="1"/>
    </xf>
    <xf numFmtId="0" fontId="15" fillId="2" borderId="31" xfId="1" applyFont="1" applyFill="1" applyBorder="1" applyAlignment="1">
      <alignment horizontal="center" vertical="center" textRotation="90" wrapText="1"/>
    </xf>
    <xf numFmtId="0" fontId="15" fillId="2" borderId="56" xfId="1" applyFont="1" applyFill="1" applyBorder="1" applyAlignment="1">
      <alignment horizontal="center" vertical="center" textRotation="90" wrapText="1"/>
    </xf>
    <xf numFmtId="0" fontId="15" fillId="2" borderId="66" xfId="1" applyFont="1" applyFill="1" applyBorder="1" applyAlignment="1">
      <alignment horizontal="center" vertical="center" textRotation="90" wrapText="1"/>
    </xf>
    <xf numFmtId="0" fontId="15" fillId="2" borderId="75" xfId="1" applyFont="1" applyFill="1" applyBorder="1" applyAlignment="1">
      <alignment horizontal="center" vertical="center" textRotation="90" wrapText="1"/>
    </xf>
    <xf numFmtId="0" fontId="15" fillId="2" borderId="65" xfId="1" applyFont="1" applyFill="1" applyBorder="1" applyAlignment="1">
      <alignment horizontal="center" vertical="center" textRotation="90" wrapText="1"/>
    </xf>
    <xf numFmtId="1" fontId="3" fillId="0" borderId="0" xfId="0" applyNumberFormat="1" applyFont="1" applyFill="1" applyAlignment="1">
      <alignment horizontal="center" vertical="center" wrapText="1"/>
    </xf>
    <xf numFmtId="1" fontId="3" fillId="0" borderId="21" xfId="0" applyNumberFormat="1" applyFont="1" applyFill="1" applyBorder="1" applyAlignment="1">
      <alignment horizontal="center" vertical="center" wrapText="1"/>
    </xf>
    <xf numFmtId="0" fontId="5" fillId="4" borderId="51" xfId="0" applyFont="1" applyFill="1" applyBorder="1" applyAlignment="1" applyProtection="1">
      <alignment horizontal="center" vertical="center" wrapText="1"/>
    </xf>
    <xf numFmtId="0" fontId="5" fillId="4" borderId="12" xfId="0" applyFont="1" applyFill="1" applyBorder="1" applyAlignment="1" applyProtection="1">
      <alignment horizontal="center" vertical="center" wrapText="1"/>
    </xf>
    <xf numFmtId="0" fontId="5" fillId="4" borderId="31" xfId="0" applyFont="1" applyFill="1" applyBorder="1" applyAlignment="1" applyProtection="1">
      <alignment horizontal="center" vertical="center" wrapText="1"/>
    </xf>
    <xf numFmtId="0" fontId="15" fillId="16" borderId="13" xfId="0" applyFont="1" applyFill="1" applyBorder="1" applyAlignment="1">
      <alignment horizontal="center" vertical="center" textRotation="90" wrapText="1"/>
    </xf>
    <xf numFmtId="0" fontId="15" fillId="16" borderId="62" xfId="0" applyFont="1" applyFill="1" applyBorder="1" applyAlignment="1">
      <alignment horizontal="center" vertical="center" textRotation="90" wrapText="1"/>
    </xf>
    <xf numFmtId="0" fontId="15" fillId="16" borderId="69" xfId="0" applyFont="1" applyFill="1" applyBorder="1" applyAlignment="1">
      <alignment horizontal="center" vertical="center" textRotation="90" wrapText="1"/>
    </xf>
    <xf numFmtId="0" fontId="6" fillId="0" borderId="50" xfId="0" applyFont="1" applyFill="1" applyBorder="1" applyAlignment="1">
      <alignment horizontal="center" vertical="center" wrapText="1"/>
    </xf>
    <xf numFmtId="0" fontId="5" fillId="13" borderId="0" xfId="1" applyFont="1" applyFill="1" applyAlignment="1">
      <alignment horizontal="left" wrapText="1"/>
    </xf>
    <xf numFmtId="0" fontId="5" fillId="13" borderId="0" xfId="1" applyFont="1" applyFill="1" applyBorder="1" applyAlignment="1">
      <alignment horizontal="left" vertical="top" wrapText="1"/>
    </xf>
    <xf numFmtId="0" fontId="46" fillId="4" borderId="24" xfId="0" applyFont="1" applyFill="1" applyBorder="1" applyAlignment="1">
      <alignment horizontal="center" vertical="center" wrapText="1"/>
    </xf>
    <xf numFmtId="0" fontId="6" fillId="10" borderId="68" xfId="0" applyFont="1" applyFill="1" applyBorder="1" applyAlignment="1">
      <alignment horizontal="center" vertical="center" textRotation="90" wrapText="1"/>
    </xf>
    <xf numFmtId="0" fontId="6" fillId="16" borderId="20" xfId="0" applyFont="1" applyFill="1" applyBorder="1" applyAlignment="1">
      <alignment horizontal="center" vertical="center" textRotation="90" wrapText="1"/>
    </xf>
    <xf numFmtId="0" fontId="6" fillId="16" borderId="5" xfId="0" applyFont="1" applyFill="1" applyBorder="1" applyAlignment="1">
      <alignment horizontal="center" vertical="center" textRotation="90" wrapText="1"/>
    </xf>
    <xf numFmtId="0" fontId="6" fillId="16" borderId="28" xfId="0" applyFont="1" applyFill="1" applyBorder="1" applyAlignment="1">
      <alignment horizontal="center" vertical="center" textRotation="90" wrapText="1"/>
    </xf>
    <xf numFmtId="0" fontId="22" fillId="0" borderId="0" xfId="0" applyFont="1" applyFill="1" applyBorder="1" applyAlignment="1">
      <alignment horizontal="center" vertical="center" textRotation="90" wrapText="1"/>
    </xf>
    <xf numFmtId="0" fontId="20" fillId="4" borderId="37" xfId="0" applyFont="1" applyFill="1" applyBorder="1" applyAlignment="1">
      <alignment horizontal="center" vertical="center" wrapText="1"/>
    </xf>
    <xf numFmtId="0" fontId="20" fillId="4" borderId="38" xfId="0" applyFont="1" applyFill="1" applyBorder="1" applyAlignment="1">
      <alignment horizontal="center" vertical="center" wrapText="1"/>
    </xf>
    <xf numFmtId="0" fontId="20" fillId="4" borderId="39" xfId="0" applyFont="1" applyFill="1" applyBorder="1" applyAlignment="1">
      <alignment horizontal="center" vertical="center" wrapText="1"/>
    </xf>
    <xf numFmtId="0" fontId="20" fillId="21" borderId="37" xfId="0" applyFont="1" applyFill="1" applyBorder="1" applyAlignment="1">
      <alignment horizontal="center" vertical="center" wrapText="1"/>
    </xf>
    <xf numFmtId="0" fontId="20" fillId="21" borderId="38" xfId="0" applyFont="1" applyFill="1" applyBorder="1" applyAlignment="1">
      <alignment horizontal="center" vertical="center" wrapText="1"/>
    </xf>
    <xf numFmtId="0" fontId="20" fillId="21" borderId="39" xfId="0" applyFont="1" applyFill="1" applyBorder="1" applyAlignment="1">
      <alignment horizontal="center" vertical="center" wrapText="1"/>
    </xf>
    <xf numFmtId="0" fontId="20" fillId="21" borderId="37" xfId="0" applyFont="1" applyFill="1" applyBorder="1" applyAlignment="1">
      <alignment horizontal="center" wrapText="1"/>
    </xf>
    <xf numFmtId="0" fontId="20" fillId="21" borderId="38" xfId="0" applyFont="1" applyFill="1" applyBorder="1" applyAlignment="1">
      <alignment horizontal="center" wrapText="1"/>
    </xf>
    <xf numFmtId="0" fontId="20" fillId="21" borderId="39" xfId="0" applyFont="1" applyFill="1" applyBorder="1" applyAlignment="1">
      <alignment horizontal="center" wrapText="1"/>
    </xf>
    <xf numFmtId="0" fontId="20" fillId="21" borderId="54" xfId="0" applyFont="1" applyFill="1" applyBorder="1" applyAlignment="1">
      <alignment horizontal="center" wrapText="1"/>
    </xf>
    <xf numFmtId="0" fontId="20" fillId="21" borderId="48" xfId="0" applyFont="1" applyFill="1" applyBorder="1" applyAlignment="1">
      <alignment horizont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25" borderId="69" xfId="0" applyFont="1" applyFill="1" applyBorder="1" applyAlignment="1">
      <alignment horizontal="center" vertical="center" wrapText="1"/>
    </xf>
    <xf numFmtId="0" fontId="22" fillId="25" borderId="30" xfId="0" applyFont="1" applyFill="1" applyBorder="1" applyAlignment="1">
      <alignment horizontal="center" vertical="center" wrapText="1"/>
    </xf>
    <xf numFmtId="0" fontId="22" fillId="25" borderId="28" xfId="0" applyFont="1" applyFill="1" applyBorder="1" applyAlignment="1">
      <alignment horizontal="center" vertical="center" wrapText="1"/>
    </xf>
    <xf numFmtId="0" fontId="22" fillId="25" borderId="77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textRotation="90" wrapText="1"/>
    </xf>
    <xf numFmtId="0" fontId="6" fillId="6" borderId="28" xfId="0" applyFont="1" applyFill="1" applyBorder="1" applyAlignment="1">
      <alignment horizontal="center" vertical="center" textRotation="90" wrapText="1"/>
    </xf>
    <xf numFmtId="0" fontId="20" fillId="0" borderId="37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49" fontId="6" fillId="0" borderId="43" xfId="0" applyNumberFormat="1" applyFont="1" applyFill="1" applyBorder="1" applyAlignment="1">
      <alignment horizontal="center" vertical="center" textRotation="90" wrapText="1"/>
    </xf>
    <xf numFmtId="49" fontId="6" fillId="0" borderId="6" xfId="0" applyNumberFormat="1" applyFont="1" applyFill="1" applyBorder="1" applyAlignment="1">
      <alignment horizontal="center" vertical="center" textRotation="90" wrapText="1"/>
    </xf>
    <xf numFmtId="49" fontId="6" fillId="0" borderId="2" xfId="0" applyNumberFormat="1" applyFont="1" applyFill="1" applyBorder="1" applyAlignment="1">
      <alignment horizontal="center" vertical="center" textRotation="90" wrapText="1"/>
    </xf>
    <xf numFmtId="0" fontId="6" fillId="0" borderId="65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6" fillId="5" borderId="37" xfId="0" applyFont="1" applyFill="1" applyBorder="1" applyAlignment="1">
      <alignment horizontal="center" vertical="center" wrapText="1"/>
    </xf>
    <xf numFmtId="0" fontId="6" fillId="5" borderId="39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35" xfId="0" applyFont="1" applyFill="1" applyBorder="1" applyAlignment="1">
      <alignment horizontal="center" vertical="center" textRotation="90" wrapText="1"/>
    </xf>
    <xf numFmtId="0" fontId="6" fillId="0" borderId="30" xfId="0" applyFont="1" applyFill="1" applyBorder="1" applyAlignment="1">
      <alignment horizontal="center" vertical="center" textRotation="90" wrapText="1"/>
    </xf>
  </cellXfs>
  <cellStyles count="15">
    <cellStyle name="Відсотковий" xfId="12" builtinId="5"/>
    <cellStyle name="Відсотковий 2" xfId="4"/>
    <cellStyle name="Відсотковий 3" xfId="6"/>
    <cellStyle name="Гиперссылка 2" xfId="7"/>
    <cellStyle name="Гіперпосилання 2" xfId="8"/>
    <cellStyle name="Звичайний" xfId="0" builtinId="0"/>
    <cellStyle name="Звичайний 2" xfId="3"/>
    <cellStyle name="Звичайний 3" xfId="2"/>
    <cellStyle name="Звичайний 4" xfId="5"/>
    <cellStyle name="Обычный 2" xfId="1"/>
    <cellStyle name="Обычный 2 2" xfId="13"/>
    <cellStyle name="Обычный 2 3" xfId="14"/>
    <cellStyle name="Обычный 3" xfId="9"/>
    <cellStyle name="Обычный 4" xfId="10"/>
    <cellStyle name="Процентный 2" xfId="11"/>
  </cellStyles>
  <dxfs count="0"/>
  <tableStyles count="0" defaultTableStyle="TableStyleMedium2" defaultPivotStyle="PivotStyleLight16"/>
  <colors>
    <mruColors>
      <color rgb="FF00FF00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38"/>
  <sheetViews>
    <sheetView view="pageBreakPreview" zoomScale="70" zoomScaleNormal="60" zoomScaleSheetLayoutView="70" workbookViewId="0">
      <selection activeCell="I28" sqref="I28"/>
    </sheetView>
  </sheetViews>
  <sheetFormatPr defaultColWidth="9.109375" defaultRowHeight="13.2" x14ac:dyDescent="0.25"/>
  <cols>
    <col min="1" max="1" width="10.33203125" style="12" customWidth="1"/>
    <col min="2" max="53" width="4.33203125" style="12" customWidth="1"/>
    <col min="54" max="61" width="4.44140625" style="12" customWidth="1"/>
    <col min="62" max="16384" width="9.109375" style="12"/>
  </cols>
  <sheetData>
    <row r="1" spans="1:56" ht="15.6" x14ac:dyDescent="0.3">
      <c r="I1" s="1068" t="s">
        <v>36</v>
      </c>
      <c r="J1" s="1068"/>
      <c r="K1" s="1068"/>
      <c r="L1" s="1068"/>
      <c r="M1" s="1068"/>
      <c r="N1" s="1068"/>
      <c r="O1" s="1068"/>
      <c r="P1" s="1068"/>
      <c r="Q1" s="1068"/>
      <c r="R1" s="1068"/>
      <c r="S1" s="1068"/>
      <c r="T1" s="1068"/>
      <c r="U1" s="1068"/>
      <c r="V1" s="1068"/>
      <c r="W1" s="1068"/>
      <c r="X1" s="1068"/>
      <c r="Y1" s="1068"/>
      <c r="Z1" s="1068"/>
      <c r="AA1" s="1068"/>
      <c r="AB1" s="1068"/>
      <c r="AC1" s="1068"/>
      <c r="AD1" s="1068"/>
      <c r="AE1" s="1068"/>
      <c r="AF1" s="1068"/>
      <c r="AG1" s="1068"/>
      <c r="AH1" s="1068"/>
      <c r="AI1" s="1068"/>
      <c r="AJ1" s="1068"/>
      <c r="AK1" s="1068"/>
      <c r="AL1" s="1068"/>
      <c r="AM1" s="1068"/>
      <c r="AN1" s="1068"/>
      <c r="AO1" s="1068"/>
      <c r="AP1" s="1068"/>
      <c r="AQ1" s="1068"/>
    </row>
    <row r="2" spans="1:56" s="13" customFormat="1" ht="21" customHeight="1" x14ac:dyDescent="0.3">
      <c r="B2" s="1"/>
      <c r="C2" s="1"/>
      <c r="D2" s="1"/>
      <c r="E2" s="1"/>
      <c r="F2" s="1"/>
      <c r="G2" s="1"/>
      <c r="H2" s="1"/>
      <c r="I2" s="1070" t="s">
        <v>142</v>
      </c>
      <c r="J2" s="1070"/>
      <c r="K2" s="1070"/>
      <c r="L2" s="1070"/>
      <c r="M2" s="1070"/>
      <c r="N2" s="1070"/>
      <c r="O2" s="1070"/>
      <c r="P2" s="1070"/>
      <c r="Q2" s="1070"/>
      <c r="R2" s="1070"/>
      <c r="S2" s="1070"/>
      <c r="T2" s="1070"/>
      <c r="U2" s="1070"/>
      <c r="V2" s="1070"/>
      <c r="W2" s="1070"/>
      <c r="X2" s="1070"/>
      <c r="Y2" s="1070"/>
      <c r="Z2" s="1070"/>
      <c r="AA2" s="1070"/>
      <c r="AB2" s="1070"/>
      <c r="AC2" s="1070"/>
      <c r="AD2" s="1070"/>
      <c r="AE2" s="1070"/>
      <c r="AF2" s="1070"/>
      <c r="AG2" s="1070"/>
      <c r="AH2" s="1070"/>
      <c r="AI2" s="1070"/>
      <c r="AJ2" s="1070"/>
      <c r="AK2" s="1070"/>
      <c r="AL2" s="1070"/>
      <c r="AM2" s="1070"/>
      <c r="AN2" s="1070"/>
      <c r="AO2" s="1070"/>
      <c r="AP2" s="1070"/>
      <c r="AQ2" s="1070"/>
      <c r="AR2" s="5"/>
      <c r="AS2" s="2"/>
      <c r="AT2" s="2"/>
      <c r="AU2" s="2"/>
      <c r="AV2" s="2"/>
      <c r="AW2" s="2"/>
      <c r="AX2" s="2"/>
      <c r="AY2" s="2"/>
      <c r="AZ2" s="2"/>
      <c r="BA2" s="14"/>
      <c r="BB2" s="14"/>
      <c r="BC2" s="14"/>
    </row>
    <row r="3" spans="1:56" s="13" customFormat="1" ht="27.75" customHeight="1" x14ac:dyDescent="0.35">
      <c r="B3" s="1"/>
      <c r="C3" s="1"/>
      <c r="D3" s="1"/>
      <c r="E3" s="1"/>
      <c r="F3" s="1"/>
      <c r="G3" s="1"/>
      <c r="H3" s="1"/>
      <c r="I3" s="234"/>
      <c r="J3" s="234"/>
      <c r="K3" s="234"/>
      <c r="L3" s="234"/>
      <c r="M3" s="234"/>
      <c r="N3" s="234"/>
      <c r="O3" s="234"/>
      <c r="P3" s="1072" t="s">
        <v>37</v>
      </c>
      <c r="Q3" s="1072"/>
      <c r="R3" s="1072"/>
      <c r="S3" s="1072"/>
      <c r="T3" s="1072"/>
      <c r="U3" s="1072"/>
      <c r="V3" s="1072"/>
      <c r="W3" s="1072"/>
      <c r="X3" s="1072"/>
      <c r="Y3" s="1072"/>
      <c r="Z3" s="1072"/>
      <c r="AA3" s="1072"/>
      <c r="AB3" s="1072"/>
      <c r="AC3" s="1072"/>
      <c r="AD3" s="1072"/>
      <c r="AE3" s="1072"/>
      <c r="AF3" s="1072"/>
      <c r="AG3" s="1072"/>
      <c r="AH3" s="1072"/>
      <c r="AI3" s="1072"/>
      <c r="AJ3" s="1072"/>
      <c r="AK3" s="234"/>
      <c r="AL3" s="234"/>
      <c r="AM3" s="234"/>
      <c r="AN3" s="234"/>
      <c r="AO3" s="234"/>
      <c r="AP3" s="234"/>
      <c r="AQ3" s="234"/>
      <c r="AR3" s="234"/>
      <c r="AT3" s="3"/>
      <c r="AU3" s="3"/>
      <c r="AV3" s="3"/>
      <c r="AW3" s="3"/>
      <c r="AX3" s="3"/>
      <c r="AY3" s="3"/>
      <c r="AZ3" s="3"/>
    </row>
    <row r="4" spans="1:56" ht="21.6" customHeight="1" x14ac:dyDescent="0.3">
      <c r="A4" s="1071" t="s">
        <v>0</v>
      </c>
      <c r="B4" s="1071"/>
      <c r="C4" s="1071"/>
      <c r="D4" s="1071"/>
      <c r="E4" s="1071"/>
      <c r="F4" s="1071"/>
      <c r="G4" s="1071"/>
      <c r="H4" s="1071"/>
      <c r="I4" s="37"/>
      <c r="J4" s="38"/>
      <c r="K4" s="38"/>
      <c r="L4" s="17"/>
      <c r="M4" s="17"/>
      <c r="N4" s="17"/>
      <c r="O4" s="17"/>
      <c r="P4" s="1075" t="s">
        <v>169</v>
      </c>
      <c r="Q4" s="1075"/>
      <c r="R4" s="1075"/>
      <c r="S4" s="1075"/>
      <c r="T4" s="1075"/>
      <c r="U4" s="1075"/>
      <c r="V4" s="1075"/>
      <c r="W4" s="1075"/>
      <c r="X4" s="1075"/>
      <c r="Y4" s="1075"/>
      <c r="Z4" s="1075"/>
      <c r="AA4" s="1075"/>
      <c r="AB4" s="1075"/>
      <c r="AC4" s="1075"/>
      <c r="AD4" s="1075"/>
      <c r="AE4" s="1075"/>
      <c r="AF4" s="1075"/>
      <c r="AG4" s="1075"/>
      <c r="AH4" s="1075"/>
      <c r="AI4" s="1075"/>
      <c r="AJ4" s="1075"/>
      <c r="AK4" s="17"/>
      <c r="AL4" s="17"/>
      <c r="AM4" s="17"/>
      <c r="AN4" s="17"/>
      <c r="AO4" s="17"/>
      <c r="AQ4" s="1071" t="s">
        <v>1</v>
      </c>
      <c r="AR4" s="1071"/>
      <c r="AS4" s="1071"/>
      <c r="AT4" s="1071"/>
      <c r="AU4" s="1071"/>
      <c r="AV4" s="1071"/>
      <c r="AW4" s="1071"/>
      <c r="AX4" s="1071"/>
      <c r="AY4" s="1071"/>
      <c r="AZ4" s="37"/>
      <c r="BA4" s="16"/>
      <c r="BB4" s="16"/>
      <c r="BC4" s="16"/>
      <c r="BD4" s="16"/>
    </row>
    <row r="5" spans="1:56" ht="18" customHeight="1" x14ac:dyDescent="0.3">
      <c r="A5" s="1038" t="s">
        <v>2</v>
      </c>
      <c r="B5" s="1038"/>
      <c r="C5" s="1038"/>
      <c r="D5" s="1038"/>
      <c r="E5" s="1038"/>
      <c r="F5" s="1038"/>
      <c r="G5" s="1038"/>
      <c r="H5" s="1038"/>
      <c r="I5" s="37"/>
      <c r="J5" s="39"/>
      <c r="K5" s="39"/>
      <c r="L5" s="1073" t="s">
        <v>5</v>
      </c>
      <c r="M5" s="1073"/>
      <c r="N5" s="1073"/>
      <c r="O5" s="1073"/>
      <c r="P5" s="1073"/>
      <c r="Q5" s="1073"/>
      <c r="R5" s="1073"/>
      <c r="S5" s="1073"/>
      <c r="T5" s="1073"/>
      <c r="U5" s="1073"/>
      <c r="V5" s="1073"/>
      <c r="W5" s="1073"/>
      <c r="X5" s="1073"/>
      <c r="Y5" s="1073"/>
      <c r="Z5" s="1073"/>
      <c r="AA5" s="1073"/>
      <c r="AB5" s="1073"/>
      <c r="AC5" s="1073"/>
      <c r="AD5" s="1073"/>
      <c r="AE5" s="1073"/>
      <c r="AF5" s="1073"/>
      <c r="AG5" s="1073"/>
      <c r="AH5" s="1073"/>
      <c r="AI5" s="1073"/>
      <c r="AJ5" s="1073"/>
      <c r="AK5" s="1073"/>
      <c r="AL5" s="1073"/>
      <c r="AM5" s="1073"/>
      <c r="AN5" s="18"/>
      <c r="AO5" s="18"/>
      <c r="AQ5" s="1038" t="s">
        <v>3</v>
      </c>
      <c r="AR5" s="1038"/>
      <c r="AS5" s="1038"/>
      <c r="AT5" s="1038"/>
      <c r="AU5" s="1038"/>
      <c r="AV5" s="1038"/>
      <c r="AW5" s="1038"/>
      <c r="AX5" s="1038"/>
      <c r="AY5" s="1038"/>
      <c r="AZ5" s="37"/>
      <c r="BA5" s="16"/>
      <c r="BB5" s="16"/>
      <c r="BC5" s="16"/>
      <c r="BD5" s="16"/>
    </row>
    <row r="6" spans="1:56" ht="18" customHeight="1" x14ac:dyDescent="0.3">
      <c r="A6" s="1038" t="s">
        <v>4</v>
      </c>
      <c r="B6" s="1038"/>
      <c r="C6" s="1038"/>
      <c r="D6" s="1038"/>
      <c r="E6" s="1038"/>
      <c r="F6" s="1038"/>
      <c r="G6" s="1038"/>
      <c r="H6" s="1038"/>
      <c r="I6" s="37"/>
      <c r="J6" s="40"/>
      <c r="K6" s="40"/>
      <c r="L6" s="1069" t="s">
        <v>38</v>
      </c>
      <c r="M6" s="1069"/>
      <c r="N6" s="1069"/>
      <c r="O6" s="1069"/>
      <c r="P6" s="1069"/>
      <c r="Q6" s="1069"/>
      <c r="R6" s="1069"/>
      <c r="S6" s="1069"/>
      <c r="T6" s="1069"/>
      <c r="U6" s="1069"/>
      <c r="V6" s="1069"/>
      <c r="W6" s="1069"/>
      <c r="X6" s="1069"/>
      <c r="Y6" s="1069"/>
      <c r="Z6" s="1069"/>
      <c r="AA6" s="1069"/>
      <c r="AB6" s="1069"/>
      <c r="AC6" s="1069"/>
      <c r="AD6" s="1069"/>
      <c r="AE6" s="1069"/>
      <c r="AF6" s="1069"/>
      <c r="AG6" s="1069"/>
      <c r="AH6" s="1069"/>
      <c r="AI6" s="1069"/>
      <c r="AJ6" s="1069"/>
      <c r="AK6" s="1069"/>
      <c r="AL6" s="1069"/>
      <c r="AM6" s="1069"/>
      <c r="AN6" s="20"/>
      <c r="AO6" s="20"/>
      <c r="AQ6" s="1038" t="s">
        <v>6</v>
      </c>
      <c r="AR6" s="1038"/>
      <c r="AS6" s="1038"/>
      <c r="AT6" s="1038"/>
      <c r="AU6" s="1038"/>
      <c r="AV6" s="1038"/>
      <c r="AW6" s="1038"/>
      <c r="AX6" s="1038"/>
      <c r="AY6" s="1038"/>
      <c r="AZ6" s="37"/>
      <c r="BA6" s="16"/>
      <c r="BB6" s="16"/>
      <c r="BC6" s="16"/>
      <c r="BD6" s="16"/>
    </row>
    <row r="7" spans="1:56" ht="18" customHeight="1" x14ac:dyDescent="0.3">
      <c r="A7" s="1038" t="s">
        <v>7</v>
      </c>
      <c r="B7" s="1038"/>
      <c r="C7" s="1038"/>
      <c r="D7" s="1038"/>
      <c r="E7" s="1038"/>
      <c r="F7" s="1038"/>
      <c r="G7" s="1038"/>
      <c r="H7" s="1038"/>
      <c r="I7" s="21"/>
      <c r="J7" s="40"/>
      <c r="K7" s="40"/>
      <c r="L7" s="1076" t="s">
        <v>170</v>
      </c>
      <c r="M7" s="1076"/>
      <c r="N7" s="1076"/>
      <c r="O7" s="1076"/>
      <c r="P7" s="1076"/>
      <c r="Q7" s="1076"/>
      <c r="R7" s="1076"/>
      <c r="S7" s="1076"/>
      <c r="T7" s="1076"/>
      <c r="U7" s="1076"/>
      <c r="V7" s="1076"/>
      <c r="W7" s="1076"/>
      <c r="X7" s="1076"/>
      <c r="Y7" s="1076"/>
      <c r="Z7" s="1076"/>
      <c r="AA7" s="1076"/>
      <c r="AB7" s="1076"/>
      <c r="AC7" s="1076"/>
      <c r="AD7" s="1076"/>
      <c r="AE7" s="1076"/>
      <c r="AF7" s="1076"/>
      <c r="AG7" s="1076"/>
      <c r="AH7" s="1076"/>
      <c r="AI7" s="1076"/>
      <c r="AJ7" s="1076"/>
      <c r="AK7" s="1076"/>
      <c r="AL7" s="1076"/>
      <c r="AM7" s="1076"/>
      <c r="AQ7" s="1038" t="s">
        <v>7</v>
      </c>
      <c r="AR7" s="1038"/>
      <c r="AS7" s="1038"/>
      <c r="AT7" s="1038"/>
      <c r="AU7" s="1038"/>
      <c r="AV7" s="1038"/>
      <c r="AW7" s="1038"/>
      <c r="AX7" s="1038"/>
      <c r="AY7" s="1038"/>
      <c r="AZ7" s="1038"/>
      <c r="BA7" s="16"/>
      <c r="BB7" s="16"/>
      <c r="BC7" s="16"/>
      <c r="BD7" s="16"/>
    </row>
    <row r="8" spans="1:56" ht="18" customHeight="1" x14ac:dyDescent="0.3">
      <c r="A8" s="366"/>
      <c r="B8" s="366"/>
      <c r="C8" s="366"/>
      <c r="D8" s="366"/>
      <c r="E8" s="366"/>
      <c r="F8" s="366"/>
      <c r="G8" s="366"/>
      <c r="H8" s="366"/>
      <c r="I8" s="367"/>
      <c r="J8" s="40"/>
      <c r="K8" s="40"/>
      <c r="L8" s="1076" t="s">
        <v>8</v>
      </c>
      <c r="M8" s="1076"/>
      <c r="N8" s="1076"/>
      <c r="O8" s="1076"/>
      <c r="P8" s="1076"/>
      <c r="Q8" s="1076"/>
      <c r="R8" s="1076"/>
      <c r="S8" s="1076"/>
      <c r="T8" s="1076"/>
      <c r="U8" s="1076"/>
      <c r="V8" s="1076"/>
      <c r="W8" s="1076"/>
      <c r="X8" s="1076"/>
      <c r="Y8" s="1076"/>
      <c r="Z8" s="1076"/>
      <c r="AA8" s="1076"/>
      <c r="AB8" s="1076"/>
      <c r="AC8" s="1076"/>
      <c r="AD8" s="1076"/>
      <c r="AE8" s="1076"/>
      <c r="AF8" s="1076"/>
      <c r="AG8" s="1076"/>
      <c r="AH8" s="1076"/>
      <c r="AI8" s="1076"/>
      <c r="AJ8" s="1076"/>
      <c r="AK8" s="1076"/>
      <c r="AL8" s="1076"/>
      <c r="AM8" s="1076"/>
      <c r="AQ8" s="366"/>
      <c r="AR8" s="366"/>
      <c r="AS8" s="366"/>
      <c r="AT8" s="366"/>
      <c r="AU8" s="366"/>
      <c r="AV8" s="366"/>
      <c r="AW8" s="366"/>
      <c r="AX8" s="366"/>
      <c r="AY8" s="366"/>
      <c r="AZ8" s="366"/>
      <c r="BA8" s="16"/>
      <c r="BB8" s="16"/>
      <c r="BC8" s="16"/>
      <c r="BD8" s="16"/>
    </row>
    <row r="9" spans="1:56" ht="18.600000000000001" customHeight="1" x14ac:dyDescent="0.35">
      <c r="A9" s="1038" t="s">
        <v>101</v>
      </c>
      <c r="B9" s="1038"/>
      <c r="C9" s="1038"/>
      <c r="D9" s="1038"/>
      <c r="E9" s="1038"/>
      <c r="F9" s="1038"/>
      <c r="G9" s="1038"/>
      <c r="H9" s="1038"/>
      <c r="I9" s="1038"/>
      <c r="J9" s="1038"/>
      <c r="K9" s="1038"/>
      <c r="L9" s="1077" t="s">
        <v>113</v>
      </c>
      <c r="M9" s="1077"/>
      <c r="N9" s="1077"/>
      <c r="O9" s="1077"/>
      <c r="P9" s="1077"/>
      <c r="Q9" s="1077"/>
      <c r="R9" s="1077"/>
      <c r="S9" s="1077"/>
      <c r="T9" s="1077"/>
      <c r="U9" s="1077"/>
      <c r="V9" s="1077"/>
      <c r="W9" s="1077"/>
      <c r="X9" s="1077"/>
      <c r="Y9" s="1077"/>
      <c r="Z9" s="1077"/>
      <c r="AA9" s="1077"/>
      <c r="AB9" s="1077"/>
      <c r="AC9" s="1077"/>
      <c r="AD9" s="1077"/>
      <c r="AE9" s="1077"/>
      <c r="AF9" s="1077"/>
      <c r="AG9" s="1077"/>
      <c r="AH9" s="1077"/>
      <c r="AI9" s="1077"/>
      <c r="AJ9" s="1077"/>
      <c r="AK9" s="1077"/>
      <c r="AL9" s="1077"/>
      <c r="AM9" s="1077"/>
      <c r="AQ9" s="1039" t="s">
        <v>157</v>
      </c>
      <c r="AR9" s="1039"/>
      <c r="AS9" s="1039"/>
      <c r="AT9" s="1039"/>
      <c r="AU9" s="1039"/>
      <c r="AV9" s="1039"/>
      <c r="AW9" s="1039"/>
      <c r="AX9" s="1039"/>
      <c r="AY9" s="1039"/>
      <c r="AZ9" s="1039"/>
      <c r="BA9" s="16"/>
      <c r="BB9" s="16"/>
      <c r="BC9" s="16"/>
      <c r="BD9" s="16"/>
    </row>
    <row r="10" spans="1:56" ht="24" customHeight="1" x14ac:dyDescent="0.35">
      <c r="A10" s="1074" t="s">
        <v>176</v>
      </c>
      <c r="B10" s="1074"/>
      <c r="C10" s="1074"/>
      <c r="D10" s="1074"/>
      <c r="E10" s="1074"/>
      <c r="F10" s="1074"/>
      <c r="G10" s="1074"/>
      <c r="H10" s="1074"/>
      <c r="I10" s="1074"/>
      <c r="J10" s="1074"/>
      <c r="K10" s="1074"/>
      <c r="L10" s="1040" t="s">
        <v>134</v>
      </c>
      <c r="M10" s="1040"/>
      <c r="N10" s="1040"/>
      <c r="O10" s="1040"/>
      <c r="P10" s="1040"/>
      <c r="Q10" s="1040"/>
      <c r="R10" s="1040"/>
      <c r="S10" s="1040"/>
      <c r="T10" s="1040"/>
      <c r="U10" s="1040"/>
      <c r="V10" s="1040"/>
      <c r="W10" s="1040"/>
      <c r="X10" s="1040"/>
      <c r="Y10" s="1040"/>
      <c r="Z10" s="1040"/>
      <c r="AA10" s="1040"/>
      <c r="AB10" s="1040"/>
      <c r="AC10" s="1040"/>
      <c r="AD10" s="1040"/>
      <c r="AE10" s="1040"/>
      <c r="AF10" s="1040"/>
      <c r="AG10" s="1040"/>
      <c r="AH10" s="1040"/>
      <c r="AI10" s="1040"/>
      <c r="AJ10" s="1040"/>
      <c r="AK10" s="1040"/>
      <c r="AL10" s="1040"/>
      <c r="AM10" s="1040"/>
      <c r="AN10" s="4"/>
      <c r="AO10" s="4"/>
      <c r="AP10" s="4"/>
      <c r="AQ10" s="1039" t="s">
        <v>177</v>
      </c>
      <c r="AR10" s="1039"/>
      <c r="AS10" s="1039"/>
      <c r="AT10" s="1039"/>
      <c r="AU10" s="1039"/>
      <c r="AV10" s="1039"/>
      <c r="AW10" s="1039"/>
      <c r="AX10" s="1039"/>
      <c r="AY10" s="1039"/>
      <c r="AZ10" s="1039"/>
    </row>
    <row r="11" spans="1:56" ht="20.399999999999999" customHeight="1" x14ac:dyDescent="0.35">
      <c r="I11" s="22"/>
      <c r="L11" s="1040" t="s">
        <v>131</v>
      </c>
      <c r="M11" s="1040"/>
      <c r="N11" s="1040"/>
      <c r="O11" s="1040"/>
      <c r="P11" s="1040"/>
      <c r="Q11" s="1040"/>
      <c r="R11" s="1040"/>
      <c r="S11" s="1040"/>
      <c r="T11" s="1040"/>
      <c r="U11" s="1040"/>
      <c r="V11" s="1040"/>
      <c r="W11" s="1040"/>
      <c r="X11" s="1040"/>
      <c r="Y11" s="1040"/>
      <c r="Z11" s="1040"/>
      <c r="AA11" s="1040"/>
      <c r="AB11" s="1040"/>
      <c r="AC11" s="1040"/>
      <c r="AD11" s="1040"/>
      <c r="AE11" s="1040"/>
      <c r="AF11" s="1040"/>
      <c r="AG11" s="1040"/>
      <c r="AH11" s="1040"/>
      <c r="AI11" s="1040"/>
      <c r="AJ11" s="1040"/>
      <c r="AK11" s="1040"/>
      <c r="AL11" s="1040"/>
      <c r="AM11" s="1040"/>
      <c r="AN11" s="23"/>
    </row>
    <row r="12" spans="1:56" s="16" customFormat="1" ht="24" customHeight="1" x14ac:dyDescent="0.3">
      <c r="G12" s="1038" t="s">
        <v>132</v>
      </c>
      <c r="H12" s="1038"/>
      <c r="I12" s="1038"/>
      <c r="J12" s="1038"/>
      <c r="K12" s="1038"/>
      <c r="L12" s="1038"/>
      <c r="M12" s="1038"/>
      <c r="N12" s="1038"/>
      <c r="O12" s="1038"/>
      <c r="P12" s="1038"/>
      <c r="Q12" s="1038"/>
      <c r="R12" s="1038"/>
      <c r="S12" s="1038"/>
      <c r="T12" s="1038"/>
      <c r="U12" s="1038"/>
      <c r="V12" s="1038"/>
      <c r="W12" s="1038"/>
      <c r="X12" s="1038"/>
      <c r="AI12" s="1038" t="s">
        <v>39</v>
      </c>
      <c r="AJ12" s="1038"/>
      <c r="AK12" s="1038"/>
      <c r="AL12" s="1038"/>
      <c r="AM12" s="1038"/>
      <c r="AN12" s="1038"/>
      <c r="AO12" s="1038"/>
      <c r="AP12" s="1038"/>
      <c r="AQ12" s="1038"/>
      <c r="AR12" s="1038"/>
      <c r="AS12" s="1038"/>
      <c r="AT12" s="1038"/>
      <c r="AU12" s="1038"/>
      <c r="AV12" s="1038"/>
      <c r="AW12" s="1038"/>
      <c r="AX12" s="1038"/>
      <c r="AY12" s="1038"/>
      <c r="AZ12" s="1038"/>
    </row>
    <row r="13" spans="1:56" s="16" customFormat="1" ht="15.75" customHeight="1" x14ac:dyDescent="0.3">
      <c r="I13" s="24"/>
      <c r="K13" s="25"/>
      <c r="L13" s="19"/>
      <c r="M13" s="19"/>
      <c r="N13" s="19"/>
      <c r="O13" s="19"/>
      <c r="P13" s="19"/>
      <c r="Q13" s="19"/>
      <c r="R13" s="19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19"/>
      <c r="AH13" s="19"/>
      <c r="AI13" s="19"/>
      <c r="AJ13" s="19"/>
      <c r="AK13" s="19"/>
      <c r="AL13" s="19"/>
      <c r="AM13" s="19"/>
    </row>
    <row r="14" spans="1:56" s="16" customFormat="1" ht="15.75" customHeight="1" x14ac:dyDescent="0.3">
      <c r="G14" s="1038" t="s">
        <v>168</v>
      </c>
      <c r="H14" s="1038"/>
      <c r="I14" s="1038"/>
      <c r="J14" s="1038"/>
      <c r="K14" s="1038"/>
      <c r="L14" s="1038"/>
      <c r="M14" s="1038"/>
      <c r="N14" s="1038"/>
      <c r="O14" s="1038"/>
      <c r="P14" s="1038"/>
      <c r="Q14" s="1038"/>
      <c r="R14" s="1038"/>
      <c r="S14" s="1038"/>
      <c r="T14" s="1038"/>
      <c r="U14" s="1038"/>
      <c r="V14" s="1038"/>
      <c r="W14" s="1038"/>
      <c r="X14" s="1038"/>
      <c r="AI14" s="1038" t="s">
        <v>125</v>
      </c>
      <c r="AJ14" s="1038"/>
      <c r="AK14" s="1038"/>
      <c r="AL14" s="1038"/>
      <c r="AM14" s="1038"/>
      <c r="AN14" s="1038"/>
      <c r="AO14" s="1038"/>
      <c r="AP14" s="1038"/>
      <c r="AQ14" s="1038"/>
      <c r="AR14" s="1038"/>
      <c r="AS14" s="1038"/>
      <c r="AT14" s="1038"/>
      <c r="AU14" s="1038"/>
      <c r="AV14" s="1038"/>
      <c r="AW14" s="1038"/>
      <c r="AX14" s="1038"/>
      <c r="AY14" s="1038"/>
      <c r="AZ14" s="1038"/>
    </row>
    <row r="15" spans="1:56" s="16" customFormat="1" ht="15.75" customHeight="1" x14ac:dyDescent="0.3">
      <c r="K15" s="3" t="s">
        <v>9</v>
      </c>
      <c r="L15" s="3"/>
      <c r="M15" s="3"/>
      <c r="N15" s="3"/>
      <c r="O15" s="3"/>
      <c r="P15" s="3"/>
      <c r="Q15" s="3"/>
      <c r="R15" s="3"/>
      <c r="S15" s="3"/>
    </row>
    <row r="16" spans="1:56" s="16" customFormat="1" ht="15.75" customHeight="1" x14ac:dyDescent="0.3">
      <c r="G16" s="1041" t="s">
        <v>175</v>
      </c>
      <c r="H16" s="1041"/>
      <c r="I16" s="1041"/>
      <c r="J16" s="1041"/>
      <c r="K16" s="1041"/>
      <c r="L16" s="1041"/>
      <c r="M16" s="1041"/>
      <c r="N16" s="1041"/>
      <c r="O16" s="1041"/>
      <c r="P16" s="1041"/>
      <c r="Q16" s="1041"/>
      <c r="R16" s="1041"/>
      <c r="S16" s="1041"/>
      <c r="T16" s="1041"/>
      <c r="U16" s="1041"/>
      <c r="V16" s="1041"/>
      <c r="W16" s="1041"/>
      <c r="X16" s="1041"/>
      <c r="AI16" s="1038" t="s">
        <v>122</v>
      </c>
      <c r="AJ16" s="1038"/>
      <c r="AK16" s="1038"/>
      <c r="AL16" s="1038"/>
      <c r="AM16" s="1038"/>
      <c r="AN16" s="1038"/>
      <c r="AO16" s="1038"/>
      <c r="AP16" s="1038"/>
      <c r="AQ16" s="1038"/>
      <c r="AR16" s="1038"/>
      <c r="AS16" s="1038"/>
      <c r="AT16" s="1038"/>
      <c r="AU16" s="1038"/>
      <c r="AV16" s="1038"/>
      <c r="AW16" s="1038"/>
      <c r="AX16" s="1038"/>
      <c r="AY16" s="1038"/>
      <c r="AZ16" s="1038"/>
    </row>
    <row r="17" spans="1:88" s="16" customFormat="1" ht="15.75" customHeight="1" x14ac:dyDescent="0.3">
      <c r="G17" s="307"/>
      <c r="H17" s="307"/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07"/>
    </row>
    <row r="18" spans="1:88" s="16" customFormat="1" ht="15.75" customHeight="1" x14ac:dyDescent="0.3">
      <c r="B18" s="3"/>
      <c r="C18" s="3"/>
      <c r="D18" s="3"/>
      <c r="E18" s="3"/>
      <c r="F18" s="3"/>
      <c r="G18" s="1044" t="s">
        <v>156</v>
      </c>
      <c r="H18" s="1044"/>
      <c r="I18" s="1044"/>
      <c r="J18" s="1044"/>
      <c r="K18" s="1044"/>
      <c r="L18" s="1044"/>
      <c r="M18" s="1044"/>
      <c r="N18" s="1044"/>
      <c r="O18" s="1044"/>
      <c r="P18" s="1044"/>
      <c r="Q18" s="1044"/>
      <c r="R18" s="1044"/>
      <c r="S18" s="1044"/>
      <c r="T18" s="1044"/>
      <c r="U18" s="1044"/>
      <c r="V18" s="1044"/>
      <c r="W18" s="1044"/>
      <c r="X18" s="1044"/>
      <c r="Y18" s="3"/>
      <c r="Z18" s="3"/>
      <c r="AA18" s="3"/>
      <c r="AB18" s="3"/>
      <c r="AC18" s="3"/>
      <c r="AD18" s="3"/>
      <c r="AE18" s="3"/>
      <c r="AG18" s="7"/>
      <c r="AH18" s="7"/>
      <c r="AI18" s="1050" t="s">
        <v>124</v>
      </c>
      <c r="AJ18" s="1050"/>
      <c r="AK18" s="1050"/>
      <c r="AL18" s="1050"/>
      <c r="AM18" s="1050"/>
      <c r="AN18" s="1050"/>
      <c r="AO18" s="1050"/>
      <c r="AP18" s="1050"/>
      <c r="AQ18" s="1050"/>
      <c r="AR18" s="1050"/>
      <c r="AS18" s="1050"/>
      <c r="AT18" s="1050"/>
      <c r="AU18" s="1050"/>
      <c r="AV18" s="1050"/>
      <c r="AW18" s="1050"/>
      <c r="AX18" s="1050"/>
      <c r="AY18" s="1050"/>
      <c r="AZ18" s="1050"/>
      <c r="BA18" s="7"/>
      <c r="BB18" s="7"/>
      <c r="BC18" s="7"/>
      <c r="BD18" s="7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W18" s="1049"/>
      <c r="BX18" s="1049"/>
      <c r="BY18" s="1049"/>
      <c r="BZ18" s="1049"/>
      <c r="CA18" s="1049"/>
      <c r="CB18" s="1049"/>
      <c r="CC18" s="1049"/>
      <c r="CD18" s="1049"/>
      <c r="CE18" s="1049"/>
      <c r="CF18" s="1049"/>
      <c r="CG18" s="1049"/>
      <c r="CH18" s="1049"/>
      <c r="CI18" s="1049"/>
      <c r="CJ18" s="1049"/>
    </row>
    <row r="19" spans="1:88" ht="15.75" customHeight="1" thickBot="1" x14ac:dyDescent="0.35">
      <c r="J19" s="15"/>
    </row>
    <row r="20" spans="1:88" ht="16.95" customHeight="1" thickBot="1" x14ac:dyDescent="0.3">
      <c r="A20" s="1054" t="s">
        <v>133</v>
      </c>
      <c r="B20" s="1055"/>
      <c r="C20" s="1055"/>
      <c r="D20" s="1055"/>
      <c r="E20" s="1055"/>
      <c r="F20" s="1055"/>
      <c r="G20" s="1055"/>
      <c r="H20" s="1055"/>
      <c r="I20" s="1055"/>
      <c r="J20" s="1055"/>
      <c r="K20" s="1055"/>
      <c r="L20" s="1055"/>
      <c r="M20" s="1055"/>
      <c r="N20" s="1055"/>
      <c r="O20" s="1055"/>
      <c r="P20" s="1055"/>
      <c r="Q20" s="1055"/>
      <c r="R20" s="1055"/>
      <c r="S20" s="1055"/>
      <c r="T20" s="1055"/>
      <c r="U20" s="1055"/>
      <c r="V20" s="1055"/>
      <c r="W20" s="1055"/>
      <c r="X20" s="1055"/>
      <c r="Y20" s="1055"/>
      <c r="Z20" s="1055"/>
      <c r="AA20" s="1055"/>
      <c r="AB20" s="1055"/>
      <c r="AC20" s="1055"/>
      <c r="AD20" s="1055"/>
      <c r="AE20" s="1055"/>
      <c r="AF20" s="1055"/>
      <c r="AG20" s="1055"/>
      <c r="AH20" s="1055"/>
      <c r="AI20" s="1055"/>
      <c r="AJ20" s="1055"/>
      <c r="AK20" s="1055"/>
      <c r="AL20" s="1055"/>
      <c r="AM20" s="1055"/>
      <c r="AN20" s="1055"/>
      <c r="AO20" s="1055"/>
      <c r="AP20" s="1055"/>
      <c r="AQ20" s="1055"/>
      <c r="AR20" s="1055"/>
      <c r="AS20" s="1055"/>
      <c r="AT20" s="1055"/>
      <c r="AU20" s="1055"/>
      <c r="AV20" s="1055"/>
      <c r="AW20" s="1055"/>
      <c r="AX20" s="1055"/>
      <c r="AY20" s="1055"/>
      <c r="AZ20" s="1055"/>
      <c r="BA20" s="1056"/>
    </row>
    <row r="21" spans="1:88" s="26" customFormat="1" ht="24" customHeight="1" thickBot="1" x14ac:dyDescent="0.35">
      <c r="A21" s="1045" t="s">
        <v>10</v>
      </c>
      <c r="B21" s="991" t="s">
        <v>11</v>
      </c>
      <c r="C21" s="992"/>
      <c r="D21" s="992"/>
      <c r="E21" s="992"/>
      <c r="F21" s="992"/>
      <c r="G21" s="991" t="s">
        <v>12</v>
      </c>
      <c r="H21" s="993"/>
      <c r="I21" s="993"/>
      <c r="J21" s="994"/>
      <c r="K21" s="991" t="s">
        <v>13</v>
      </c>
      <c r="L21" s="1063"/>
      <c r="M21" s="1063"/>
      <c r="N21" s="1063"/>
      <c r="O21" s="991" t="s">
        <v>14</v>
      </c>
      <c r="P21" s="992"/>
      <c r="Q21" s="992"/>
      <c r="R21" s="992"/>
      <c r="S21" s="995"/>
      <c r="T21" s="996" t="s">
        <v>15</v>
      </c>
      <c r="U21" s="993"/>
      <c r="V21" s="993"/>
      <c r="W21" s="994"/>
      <c r="X21" s="991" t="s">
        <v>16</v>
      </c>
      <c r="Y21" s="1063"/>
      <c r="Z21" s="1063"/>
      <c r="AA21" s="1064"/>
      <c r="AB21" s="991" t="s">
        <v>17</v>
      </c>
      <c r="AC21" s="992"/>
      <c r="AD21" s="992"/>
      <c r="AE21" s="992"/>
      <c r="AF21" s="992"/>
      <c r="AG21" s="991" t="s">
        <v>18</v>
      </c>
      <c r="AH21" s="993"/>
      <c r="AI21" s="993"/>
      <c r="AJ21" s="994"/>
      <c r="AK21" s="991" t="s">
        <v>19</v>
      </c>
      <c r="AL21" s="1063"/>
      <c r="AM21" s="1063"/>
      <c r="AN21" s="1063"/>
      <c r="AO21" s="991" t="s">
        <v>20</v>
      </c>
      <c r="AP21" s="992"/>
      <c r="AQ21" s="992"/>
      <c r="AR21" s="992"/>
      <c r="AS21" s="995"/>
      <c r="AT21" s="996" t="s">
        <v>21</v>
      </c>
      <c r="AU21" s="993"/>
      <c r="AV21" s="993"/>
      <c r="AW21" s="994"/>
      <c r="AX21" s="991" t="s">
        <v>22</v>
      </c>
      <c r="AY21" s="1063"/>
      <c r="AZ21" s="1063"/>
      <c r="BA21" s="1064"/>
    </row>
    <row r="22" spans="1:88" ht="19.5" customHeight="1" thickBot="1" x14ac:dyDescent="0.35">
      <c r="A22" s="1046"/>
      <c r="B22" s="219">
        <v>1</v>
      </c>
      <c r="C22" s="220">
        <v>2</v>
      </c>
      <c r="D22" s="220">
        <v>3</v>
      </c>
      <c r="E22" s="220">
        <v>4</v>
      </c>
      <c r="F22" s="221">
        <v>5</v>
      </c>
      <c r="G22" s="219">
        <v>6</v>
      </c>
      <c r="H22" s="220">
        <v>7</v>
      </c>
      <c r="I22" s="220">
        <v>8</v>
      </c>
      <c r="J22" s="222">
        <v>9</v>
      </c>
      <c r="K22" s="219">
        <v>10</v>
      </c>
      <c r="L22" s="220">
        <v>11</v>
      </c>
      <c r="M22" s="220">
        <v>12</v>
      </c>
      <c r="N22" s="223">
        <v>13</v>
      </c>
      <c r="O22" s="219">
        <v>14</v>
      </c>
      <c r="P22" s="220">
        <v>15</v>
      </c>
      <c r="Q22" s="220">
        <v>16</v>
      </c>
      <c r="R22" s="220">
        <v>17</v>
      </c>
      <c r="S22" s="224">
        <v>18</v>
      </c>
      <c r="T22" s="225">
        <v>19</v>
      </c>
      <c r="U22" s="220">
        <v>20</v>
      </c>
      <c r="V22" s="220">
        <v>21</v>
      </c>
      <c r="W22" s="222">
        <v>22</v>
      </c>
      <c r="X22" s="219">
        <v>23</v>
      </c>
      <c r="Y22" s="220">
        <v>24</v>
      </c>
      <c r="Z22" s="220">
        <v>25</v>
      </c>
      <c r="AA22" s="222">
        <v>26</v>
      </c>
      <c r="AB22" s="219">
        <v>27</v>
      </c>
      <c r="AC22" s="220">
        <v>28</v>
      </c>
      <c r="AD22" s="220">
        <v>29</v>
      </c>
      <c r="AE22" s="220">
        <v>30</v>
      </c>
      <c r="AF22" s="221">
        <v>31</v>
      </c>
      <c r="AG22" s="219">
        <v>32</v>
      </c>
      <c r="AH22" s="220">
        <v>33</v>
      </c>
      <c r="AI22" s="220">
        <v>34</v>
      </c>
      <c r="AJ22" s="224">
        <v>35</v>
      </c>
      <c r="AK22" s="219">
        <v>36</v>
      </c>
      <c r="AL22" s="220">
        <v>37</v>
      </c>
      <c r="AM22" s="220">
        <v>38</v>
      </c>
      <c r="AN22" s="223">
        <v>39</v>
      </c>
      <c r="AO22" s="219">
        <v>40</v>
      </c>
      <c r="AP22" s="220">
        <v>41</v>
      </c>
      <c r="AQ22" s="220">
        <v>42</v>
      </c>
      <c r="AR22" s="220">
        <v>43</v>
      </c>
      <c r="AS22" s="224">
        <v>44</v>
      </c>
      <c r="AT22" s="225">
        <v>45</v>
      </c>
      <c r="AU22" s="220">
        <v>46</v>
      </c>
      <c r="AV22" s="220">
        <v>47</v>
      </c>
      <c r="AW22" s="223">
        <v>48</v>
      </c>
      <c r="AX22" s="219">
        <v>49</v>
      </c>
      <c r="AY22" s="225">
        <v>50</v>
      </c>
      <c r="AZ22" s="226">
        <v>51</v>
      </c>
      <c r="BA22" s="227">
        <v>52</v>
      </c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</row>
    <row r="23" spans="1:88" ht="19.5" customHeight="1" x14ac:dyDescent="0.3">
      <c r="A23" s="1047"/>
      <c r="B23" s="441">
        <v>1</v>
      </c>
      <c r="C23" s="442">
        <v>7</v>
      </c>
      <c r="D23" s="442">
        <v>14</v>
      </c>
      <c r="E23" s="442">
        <v>21</v>
      </c>
      <c r="F23" s="443">
        <v>28</v>
      </c>
      <c r="G23" s="441">
        <v>5</v>
      </c>
      <c r="H23" s="442">
        <v>12</v>
      </c>
      <c r="I23" s="442">
        <v>19</v>
      </c>
      <c r="J23" s="444">
        <v>26</v>
      </c>
      <c r="K23" s="445">
        <v>2</v>
      </c>
      <c r="L23" s="442">
        <v>9</v>
      </c>
      <c r="M23" s="442">
        <v>16</v>
      </c>
      <c r="N23" s="444">
        <v>23</v>
      </c>
      <c r="O23" s="441">
        <v>30</v>
      </c>
      <c r="P23" s="442">
        <v>7</v>
      </c>
      <c r="Q23" s="442">
        <v>14</v>
      </c>
      <c r="R23" s="442">
        <v>21</v>
      </c>
      <c r="S23" s="446">
        <v>28</v>
      </c>
      <c r="T23" s="445">
        <v>4</v>
      </c>
      <c r="U23" s="442">
        <v>11</v>
      </c>
      <c r="V23" s="442">
        <v>18</v>
      </c>
      <c r="W23" s="444">
        <v>25</v>
      </c>
      <c r="X23" s="441">
        <v>1</v>
      </c>
      <c r="Y23" s="442">
        <v>8</v>
      </c>
      <c r="Z23" s="442">
        <v>15</v>
      </c>
      <c r="AA23" s="444">
        <v>22</v>
      </c>
      <c r="AB23" s="441">
        <v>1</v>
      </c>
      <c r="AC23" s="442">
        <v>8</v>
      </c>
      <c r="AD23" s="442">
        <v>15</v>
      </c>
      <c r="AE23" s="442">
        <v>22</v>
      </c>
      <c r="AF23" s="443">
        <v>29</v>
      </c>
      <c r="AG23" s="441">
        <v>5</v>
      </c>
      <c r="AH23" s="442">
        <v>12</v>
      </c>
      <c r="AI23" s="442">
        <v>19</v>
      </c>
      <c r="AJ23" s="444">
        <v>26</v>
      </c>
      <c r="AK23" s="441">
        <v>3</v>
      </c>
      <c r="AL23" s="442">
        <v>10</v>
      </c>
      <c r="AM23" s="442">
        <v>17</v>
      </c>
      <c r="AN23" s="444">
        <v>24</v>
      </c>
      <c r="AO23" s="441">
        <v>31</v>
      </c>
      <c r="AP23" s="442">
        <v>7</v>
      </c>
      <c r="AQ23" s="442">
        <v>14</v>
      </c>
      <c r="AR23" s="442">
        <v>21</v>
      </c>
      <c r="AS23" s="446">
        <v>28</v>
      </c>
      <c r="AT23" s="445">
        <v>5</v>
      </c>
      <c r="AU23" s="442">
        <v>12</v>
      </c>
      <c r="AV23" s="442">
        <v>19</v>
      </c>
      <c r="AW23" s="444">
        <v>26</v>
      </c>
      <c r="AX23" s="445">
        <v>2</v>
      </c>
      <c r="AY23" s="442">
        <v>9</v>
      </c>
      <c r="AZ23" s="442">
        <v>16</v>
      </c>
      <c r="BA23" s="447">
        <v>23</v>
      </c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</row>
    <row r="24" spans="1:88" s="28" customFormat="1" ht="19.5" customHeight="1" thickBot="1" x14ac:dyDescent="0.35">
      <c r="A24" s="1048"/>
      <c r="B24" s="448">
        <v>6</v>
      </c>
      <c r="C24" s="449">
        <v>13</v>
      </c>
      <c r="D24" s="449">
        <v>20</v>
      </c>
      <c r="E24" s="449">
        <v>27</v>
      </c>
      <c r="F24" s="450">
        <v>4</v>
      </c>
      <c r="G24" s="448">
        <v>11</v>
      </c>
      <c r="H24" s="449">
        <v>18</v>
      </c>
      <c r="I24" s="449">
        <v>25</v>
      </c>
      <c r="J24" s="451">
        <v>1</v>
      </c>
      <c r="K24" s="452">
        <v>8</v>
      </c>
      <c r="L24" s="449">
        <v>15</v>
      </c>
      <c r="M24" s="449">
        <v>22</v>
      </c>
      <c r="N24" s="451">
        <v>29</v>
      </c>
      <c r="O24" s="448">
        <v>6</v>
      </c>
      <c r="P24" s="449">
        <v>13</v>
      </c>
      <c r="Q24" s="449">
        <v>20</v>
      </c>
      <c r="R24" s="449">
        <v>27</v>
      </c>
      <c r="S24" s="453">
        <v>3</v>
      </c>
      <c r="T24" s="452">
        <v>10</v>
      </c>
      <c r="U24" s="449">
        <v>17</v>
      </c>
      <c r="V24" s="449">
        <v>24</v>
      </c>
      <c r="W24" s="451">
        <v>31</v>
      </c>
      <c r="X24" s="448">
        <v>7</v>
      </c>
      <c r="Y24" s="449">
        <v>14</v>
      </c>
      <c r="Z24" s="449">
        <v>21</v>
      </c>
      <c r="AA24" s="451">
        <v>28</v>
      </c>
      <c r="AB24" s="448">
        <v>7</v>
      </c>
      <c r="AC24" s="449">
        <v>14</v>
      </c>
      <c r="AD24" s="449">
        <v>21</v>
      </c>
      <c r="AE24" s="454">
        <v>28</v>
      </c>
      <c r="AF24" s="450">
        <v>4</v>
      </c>
      <c r="AG24" s="448">
        <v>11</v>
      </c>
      <c r="AH24" s="449">
        <v>18</v>
      </c>
      <c r="AI24" s="449">
        <v>25</v>
      </c>
      <c r="AJ24" s="451">
        <v>2</v>
      </c>
      <c r="AK24" s="448">
        <v>9</v>
      </c>
      <c r="AL24" s="449">
        <v>16</v>
      </c>
      <c r="AM24" s="449">
        <v>23</v>
      </c>
      <c r="AN24" s="451">
        <v>30</v>
      </c>
      <c r="AO24" s="448">
        <v>6</v>
      </c>
      <c r="AP24" s="449">
        <v>13</v>
      </c>
      <c r="AQ24" s="449">
        <v>20</v>
      </c>
      <c r="AR24" s="449">
        <v>27</v>
      </c>
      <c r="AS24" s="453">
        <v>4</v>
      </c>
      <c r="AT24" s="452">
        <v>11</v>
      </c>
      <c r="AU24" s="449">
        <v>18</v>
      </c>
      <c r="AV24" s="449">
        <v>25</v>
      </c>
      <c r="AW24" s="451">
        <v>1</v>
      </c>
      <c r="AX24" s="452">
        <v>8</v>
      </c>
      <c r="AY24" s="449">
        <v>15</v>
      </c>
      <c r="AZ24" s="449">
        <v>22</v>
      </c>
      <c r="BA24" s="455">
        <v>29</v>
      </c>
    </row>
    <row r="25" spans="1:88" ht="19.5" customHeight="1" x14ac:dyDescent="0.25">
      <c r="A25" s="228" t="s">
        <v>23</v>
      </c>
      <c r="B25" s="167" t="s">
        <v>24</v>
      </c>
      <c r="C25" s="168" t="s">
        <v>24</v>
      </c>
      <c r="D25" s="168" t="s">
        <v>24</v>
      </c>
      <c r="E25" s="168" t="s">
        <v>24</v>
      </c>
      <c r="F25" s="169" t="s">
        <v>24</v>
      </c>
      <c r="G25" s="167" t="s">
        <v>24</v>
      </c>
      <c r="H25" s="168" t="s">
        <v>24</v>
      </c>
      <c r="I25" s="168" t="s">
        <v>24</v>
      </c>
      <c r="J25" s="170" t="s">
        <v>24</v>
      </c>
      <c r="K25" s="171" t="s">
        <v>24</v>
      </c>
      <c r="L25" s="168" t="s">
        <v>24</v>
      </c>
      <c r="M25" s="168" t="s">
        <v>24</v>
      </c>
      <c r="N25" s="294" t="s">
        <v>24</v>
      </c>
      <c r="O25" s="295" t="s">
        <v>24</v>
      </c>
      <c r="P25" s="296" t="s">
        <v>24</v>
      </c>
      <c r="Q25" s="296" t="s">
        <v>25</v>
      </c>
      <c r="R25" s="296" t="s">
        <v>25</v>
      </c>
      <c r="S25" s="297" t="s">
        <v>25</v>
      </c>
      <c r="T25" s="298" t="s">
        <v>26</v>
      </c>
      <c r="U25" s="296" t="s">
        <v>26</v>
      </c>
      <c r="V25" s="296" t="s">
        <v>27</v>
      </c>
      <c r="W25" s="294" t="s">
        <v>27</v>
      </c>
      <c r="X25" s="295" t="s">
        <v>27</v>
      </c>
      <c r="Y25" s="296" t="s">
        <v>27</v>
      </c>
      <c r="Z25" s="296" t="s">
        <v>24</v>
      </c>
      <c r="AA25" s="297" t="s">
        <v>24</v>
      </c>
      <c r="AB25" s="298" t="s">
        <v>24</v>
      </c>
      <c r="AC25" s="296" t="s">
        <v>24</v>
      </c>
      <c r="AD25" s="296" t="s">
        <v>24</v>
      </c>
      <c r="AE25" s="296" t="s">
        <v>24</v>
      </c>
      <c r="AF25" s="294" t="s">
        <v>24</v>
      </c>
      <c r="AG25" s="295" t="s">
        <v>24</v>
      </c>
      <c r="AH25" s="296" t="s">
        <v>24</v>
      </c>
      <c r="AI25" s="296" t="s">
        <v>24</v>
      </c>
      <c r="AJ25" s="297" t="s">
        <v>24</v>
      </c>
      <c r="AK25" s="298" t="s">
        <v>24</v>
      </c>
      <c r="AL25" s="296" t="s">
        <v>24</v>
      </c>
      <c r="AM25" s="296" t="s">
        <v>24</v>
      </c>
      <c r="AN25" s="294" t="s">
        <v>24</v>
      </c>
      <c r="AO25" s="295" t="s">
        <v>25</v>
      </c>
      <c r="AP25" s="296" t="s">
        <v>25</v>
      </c>
      <c r="AQ25" s="296" t="s">
        <v>25</v>
      </c>
      <c r="AR25" s="296" t="s">
        <v>26</v>
      </c>
      <c r="AS25" s="170" t="s">
        <v>26</v>
      </c>
      <c r="AT25" s="171" t="s">
        <v>26</v>
      </c>
      <c r="AU25" s="168" t="s">
        <v>26</v>
      </c>
      <c r="AV25" s="168" t="s">
        <v>26</v>
      </c>
      <c r="AW25" s="169" t="s">
        <v>26</v>
      </c>
      <c r="AX25" s="167" t="s">
        <v>26</v>
      </c>
      <c r="AY25" s="168" t="s">
        <v>26</v>
      </c>
      <c r="AZ25" s="168" t="s">
        <v>26</v>
      </c>
      <c r="BA25" s="170" t="s">
        <v>26</v>
      </c>
    </row>
    <row r="26" spans="1:88" ht="19.5" customHeight="1" thickBot="1" x14ac:dyDescent="0.3">
      <c r="A26" s="229" t="s">
        <v>28</v>
      </c>
      <c r="B26" s="172" t="s">
        <v>24</v>
      </c>
      <c r="C26" s="126" t="s">
        <v>24</v>
      </c>
      <c r="D26" s="126" t="s">
        <v>24</v>
      </c>
      <c r="E26" s="126" t="s">
        <v>24</v>
      </c>
      <c r="F26" s="173" t="s">
        <v>24</v>
      </c>
      <c r="G26" s="172" t="s">
        <v>24</v>
      </c>
      <c r="H26" s="126" t="s">
        <v>24</v>
      </c>
      <c r="I26" s="126" t="s">
        <v>24</v>
      </c>
      <c r="J26" s="174" t="s">
        <v>24</v>
      </c>
      <c r="K26" s="175" t="s">
        <v>24</v>
      </c>
      <c r="L26" s="126" t="s">
        <v>24</v>
      </c>
      <c r="M26" s="126" t="s">
        <v>24</v>
      </c>
      <c r="N26" s="299" t="s">
        <v>24</v>
      </c>
      <c r="O26" s="300" t="s">
        <v>24</v>
      </c>
      <c r="P26" s="301" t="s">
        <v>24</v>
      </c>
      <c r="Q26" s="301" t="s">
        <v>25</v>
      </c>
      <c r="R26" s="301" t="s">
        <v>25</v>
      </c>
      <c r="S26" s="302" t="s">
        <v>25</v>
      </c>
      <c r="T26" s="303" t="s">
        <v>26</v>
      </c>
      <c r="U26" s="301" t="s">
        <v>26</v>
      </c>
      <c r="V26" s="301" t="s">
        <v>27</v>
      </c>
      <c r="W26" s="299" t="s">
        <v>27</v>
      </c>
      <c r="X26" s="300" t="s">
        <v>27</v>
      </c>
      <c r="Y26" s="301" t="s">
        <v>27</v>
      </c>
      <c r="Z26" s="301" t="s">
        <v>24</v>
      </c>
      <c r="AA26" s="302" t="s">
        <v>24</v>
      </c>
      <c r="AB26" s="303" t="s">
        <v>24</v>
      </c>
      <c r="AC26" s="301" t="s">
        <v>24</v>
      </c>
      <c r="AD26" s="301" t="s">
        <v>24</v>
      </c>
      <c r="AE26" s="301" t="s">
        <v>24</v>
      </c>
      <c r="AF26" s="299" t="s">
        <v>24</v>
      </c>
      <c r="AG26" s="300" t="s">
        <v>24</v>
      </c>
      <c r="AH26" s="301" t="s">
        <v>24</v>
      </c>
      <c r="AI26" s="301" t="s">
        <v>24</v>
      </c>
      <c r="AJ26" s="302" t="s">
        <v>24</v>
      </c>
      <c r="AK26" s="303" t="s">
        <v>24</v>
      </c>
      <c r="AL26" s="301" t="s">
        <v>24</v>
      </c>
      <c r="AM26" s="301" t="s">
        <v>24</v>
      </c>
      <c r="AN26" s="299" t="s">
        <v>25</v>
      </c>
      <c r="AO26" s="300" t="s">
        <v>25</v>
      </c>
      <c r="AP26" s="301" t="s">
        <v>25</v>
      </c>
      <c r="AQ26" s="301" t="s">
        <v>102</v>
      </c>
      <c r="AR26" s="301"/>
      <c r="AS26" s="174"/>
      <c r="AT26" s="175"/>
      <c r="AU26" s="126"/>
      <c r="AV26" s="126"/>
      <c r="AW26" s="173"/>
      <c r="AX26" s="172"/>
      <c r="AY26" s="126"/>
      <c r="AZ26" s="126"/>
      <c r="BA26" s="174"/>
    </row>
    <row r="27" spans="1:88" ht="24" customHeight="1" x14ac:dyDescent="0.3">
      <c r="A27" s="1058" t="s">
        <v>103</v>
      </c>
      <c r="B27" s="1058"/>
      <c r="C27" s="1058"/>
      <c r="D27" s="1058"/>
      <c r="E27" s="1058"/>
      <c r="F27" s="1058"/>
      <c r="G27" s="1058"/>
      <c r="H27" s="1058"/>
      <c r="I27" s="1058"/>
      <c r="J27" s="1058"/>
      <c r="K27" s="1058"/>
      <c r="L27" s="1058"/>
      <c r="M27" s="1058"/>
      <c r="N27" s="1058"/>
      <c r="O27" s="1058"/>
      <c r="P27" s="1058"/>
      <c r="Q27" s="1058"/>
      <c r="R27" s="1058"/>
      <c r="S27" s="1058"/>
      <c r="T27" s="1058"/>
      <c r="U27" s="1058"/>
      <c r="V27" s="1058"/>
      <c r="W27" s="1058"/>
      <c r="X27" s="1058"/>
      <c r="Y27" s="1058"/>
      <c r="Z27" s="1058"/>
      <c r="AA27" s="1058"/>
      <c r="AB27" s="1058"/>
      <c r="AC27" s="1058"/>
      <c r="AD27" s="1058"/>
      <c r="AE27" s="1058"/>
      <c r="AF27" s="1058"/>
      <c r="AG27" s="1058"/>
      <c r="AH27" s="1058"/>
      <c r="AI27" s="1058"/>
      <c r="AJ27" s="1058"/>
      <c r="AK27" s="1058"/>
      <c r="AL27" s="1058"/>
      <c r="AM27" s="1058"/>
      <c r="AN27" s="1058"/>
      <c r="AO27" s="1058"/>
      <c r="AP27" s="1058"/>
      <c r="AQ27" s="1058"/>
      <c r="AR27" s="1058"/>
      <c r="AS27" s="1058"/>
      <c r="AT27" s="1058"/>
      <c r="AU27" s="1058"/>
      <c r="AV27" s="1058"/>
      <c r="AW27" s="1058"/>
      <c r="AX27" s="1058"/>
      <c r="AY27" s="1058"/>
      <c r="AZ27" s="1058"/>
      <c r="BA27" s="209"/>
    </row>
    <row r="28" spans="1:88" ht="18" customHeight="1" thickBot="1" x14ac:dyDescent="0.3">
      <c r="A28" s="29"/>
    </row>
    <row r="29" spans="1:88" s="31" customFormat="1" ht="18.600000000000001" customHeight="1" thickBot="1" x14ac:dyDescent="0.3">
      <c r="A29" s="1051" t="s">
        <v>96</v>
      </c>
      <c r="B29" s="1052"/>
      <c r="C29" s="1052"/>
      <c r="D29" s="1052"/>
      <c r="E29" s="1052"/>
      <c r="F29" s="1052"/>
      <c r="G29" s="1052"/>
      <c r="H29" s="1053"/>
      <c r="M29" s="30"/>
      <c r="N29" s="30"/>
      <c r="O29" s="30"/>
      <c r="P29" s="1060" t="s">
        <v>97</v>
      </c>
      <c r="Q29" s="1061"/>
      <c r="R29" s="1061"/>
      <c r="S29" s="1061"/>
      <c r="T29" s="1061"/>
      <c r="U29" s="1061"/>
      <c r="V29" s="1061"/>
      <c r="W29" s="1061"/>
      <c r="X29" s="1061"/>
      <c r="Y29" s="1061"/>
      <c r="Z29" s="1061"/>
      <c r="AA29" s="1062"/>
      <c r="AB29" s="43"/>
      <c r="AC29" s="43"/>
      <c r="AD29" s="1006" t="s">
        <v>98</v>
      </c>
      <c r="AE29" s="1007"/>
      <c r="AF29" s="1007"/>
      <c r="AG29" s="1007"/>
      <c r="AH29" s="1007"/>
      <c r="AI29" s="1007"/>
      <c r="AJ29" s="1007"/>
      <c r="AK29" s="1007"/>
      <c r="AL29" s="1007"/>
      <c r="AM29" s="1007"/>
      <c r="AN29" s="1007"/>
      <c r="AO29" s="1007"/>
      <c r="AP29" s="1007"/>
      <c r="AQ29" s="1007"/>
      <c r="AR29" s="1007"/>
      <c r="AS29" s="1007"/>
      <c r="AT29" s="1007"/>
      <c r="AU29" s="1007"/>
      <c r="AV29" s="1007"/>
      <c r="AW29" s="1007"/>
      <c r="AX29" s="1008"/>
    </row>
    <row r="30" spans="1:88" s="29" customFormat="1" ht="57" customHeight="1" thickBot="1" x14ac:dyDescent="0.25">
      <c r="A30" s="1042" t="s">
        <v>10</v>
      </c>
      <c r="B30" s="1001" t="s">
        <v>40</v>
      </c>
      <c r="C30" s="1001" t="s">
        <v>29</v>
      </c>
      <c r="D30" s="1001" t="s">
        <v>30</v>
      </c>
      <c r="E30" s="1001" t="s">
        <v>41</v>
      </c>
      <c r="F30" s="1001" t="s">
        <v>43</v>
      </c>
      <c r="G30" s="1001" t="s">
        <v>31</v>
      </c>
      <c r="H30" s="1036" t="s">
        <v>42</v>
      </c>
      <c r="M30" s="32"/>
      <c r="N30" s="32"/>
      <c r="O30" s="32"/>
      <c r="P30" s="1003" t="s">
        <v>44</v>
      </c>
      <c r="Q30" s="1004"/>
      <c r="R30" s="1004"/>
      <c r="S30" s="1004"/>
      <c r="T30" s="1004"/>
      <c r="U30" s="1004"/>
      <c r="V30" s="1066" t="s">
        <v>32</v>
      </c>
      <c r="W30" s="1066"/>
      <c r="X30" s="1004" t="s">
        <v>33</v>
      </c>
      <c r="Y30" s="1004"/>
      <c r="Z30" s="1066" t="s">
        <v>45</v>
      </c>
      <c r="AA30" s="1067"/>
      <c r="AD30" s="1010" t="s">
        <v>46</v>
      </c>
      <c r="AE30" s="1011"/>
      <c r="AF30" s="1011"/>
      <c r="AG30" s="1011"/>
      <c r="AH30" s="1011"/>
      <c r="AI30" s="1011"/>
      <c r="AJ30" s="1011"/>
      <c r="AK30" s="1011"/>
      <c r="AL30" s="1011"/>
      <c r="AM30" s="1011"/>
      <c r="AN30" s="1012"/>
      <c r="AO30" s="1013" t="s">
        <v>34</v>
      </c>
      <c r="AP30" s="1011"/>
      <c r="AQ30" s="1011"/>
      <c r="AR30" s="1011"/>
      <c r="AS30" s="1011"/>
      <c r="AT30" s="1011"/>
      <c r="AU30" s="1012"/>
      <c r="AV30" s="127" t="s">
        <v>32</v>
      </c>
      <c r="AW30" s="1014" t="s">
        <v>45</v>
      </c>
      <c r="AX30" s="1015"/>
      <c r="AY30" s="32"/>
      <c r="AZ30" s="32"/>
    </row>
    <row r="31" spans="1:88" s="29" customFormat="1" ht="20.25" customHeight="1" x14ac:dyDescent="0.2">
      <c r="A31" s="1042"/>
      <c r="B31" s="1001"/>
      <c r="C31" s="1001"/>
      <c r="D31" s="1001"/>
      <c r="E31" s="1001"/>
      <c r="F31" s="1001"/>
      <c r="G31" s="1001"/>
      <c r="H31" s="1036"/>
      <c r="M31" s="8"/>
      <c r="N31" s="8"/>
      <c r="O31" s="8"/>
      <c r="P31" s="999" t="s">
        <v>135</v>
      </c>
      <c r="Q31" s="1000"/>
      <c r="R31" s="1000"/>
      <c r="S31" s="1000"/>
      <c r="T31" s="1000"/>
      <c r="U31" s="1000"/>
      <c r="V31" s="1059">
        <v>1.2</v>
      </c>
      <c r="W31" s="1059"/>
      <c r="X31" s="1059">
        <v>4</v>
      </c>
      <c r="Y31" s="1059"/>
      <c r="Z31" s="1059">
        <v>6</v>
      </c>
      <c r="AA31" s="1065"/>
      <c r="AB31" s="41"/>
      <c r="AC31" s="8"/>
      <c r="AD31" s="1022" t="s">
        <v>114</v>
      </c>
      <c r="AE31" s="1023"/>
      <c r="AF31" s="1023"/>
      <c r="AG31" s="1023"/>
      <c r="AH31" s="1023"/>
      <c r="AI31" s="1023"/>
      <c r="AJ31" s="1023"/>
      <c r="AK31" s="1023"/>
      <c r="AL31" s="1023"/>
      <c r="AM31" s="1023"/>
      <c r="AN31" s="1024"/>
      <c r="AO31" s="1016" t="s">
        <v>113</v>
      </c>
      <c r="AP31" s="1017"/>
      <c r="AQ31" s="1017"/>
      <c r="AR31" s="1017"/>
      <c r="AS31" s="1017"/>
      <c r="AT31" s="1017"/>
      <c r="AU31" s="1018"/>
      <c r="AV31" s="1028">
        <v>4</v>
      </c>
      <c r="AW31" s="1030">
        <v>2</v>
      </c>
      <c r="AX31" s="1031"/>
    </row>
    <row r="32" spans="1:88" s="29" customFormat="1" ht="20.25" customHeight="1" thickBot="1" x14ac:dyDescent="0.25">
      <c r="A32" s="1042"/>
      <c r="B32" s="1001"/>
      <c r="C32" s="1001"/>
      <c r="D32" s="1001"/>
      <c r="E32" s="1001"/>
      <c r="F32" s="1001"/>
      <c r="G32" s="1001"/>
      <c r="H32" s="1036"/>
      <c r="M32" s="9"/>
      <c r="N32" s="9"/>
      <c r="O32" s="33"/>
      <c r="P32" s="997" t="s">
        <v>35</v>
      </c>
      <c r="Q32" s="998"/>
      <c r="R32" s="998"/>
      <c r="S32" s="998"/>
      <c r="T32" s="998"/>
      <c r="U32" s="998"/>
      <c r="V32" s="1034">
        <v>3.4</v>
      </c>
      <c r="W32" s="1034"/>
      <c r="X32" s="1034">
        <v>4</v>
      </c>
      <c r="Y32" s="1034"/>
      <c r="Z32" s="1034">
        <v>6</v>
      </c>
      <c r="AA32" s="1035"/>
      <c r="AB32" s="42"/>
      <c r="AC32" s="9"/>
      <c r="AD32" s="1025"/>
      <c r="AE32" s="1026"/>
      <c r="AF32" s="1026"/>
      <c r="AG32" s="1026"/>
      <c r="AH32" s="1026"/>
      <c r="AI32" s="1026"/>
      <c r="AJ32" s="1026"/>
      <c r="AK32" s="1026"/>
      <c r="AL32" s="1026"/>
      <c r="AM32" s="1026"/>
      <c r="AN32" s="1027"/>
      <c r="AO32" s="1019"/>
      <c r="AP32" s="1020"/>
      <c r="AQ32" s="1020"/>
      <c r="AR32" s="1020"/>
      <c r="AS32" s="1020"/>
      <c r="AT32" s="1020"/>
      <c r="AU32" s="1021"/>
      <c r="AV32" s="1029"/>
      <c r="AW32" s="1032"/>
      <c r="AX32" s="1033"/>
      <c r="BF32" s="35"/>
    </row>
    <row r="33" spans="1:61" s="29" customFormat="1" ht="20.25" customHeight="1" x14ac:dyDescent="0.2">
      <c r="A33" s="1043"/>
      <c r="B33" s="1002"/>
      <c r="C33" s="1002"/>
      <c r="D33" s="1002"/>
      <c r="E33" s="1002"/>
      <c r="F33" s="1002"/>
      <c r="G33" s="1002"/>
      <c r="H33" s="1037"/>
      <c r="I33" s="1057"/>
      <c r="J33" s="1057"/>
      <c r="K33" s="1057"/>
      <c r="L33" s="1057"/>
      <c r="M33" s="9"/>
      <c r="N33" s="9"/>
      <c r="O33" s="33"/>
      <c r="P33" s="1057"/>
      <c r="Q33" s="1057"/>
      <c r="R33" s="1057"/>
      <c r="S33" s="1057"/>
      <c r="T33" s="1057"/>
      <c r="U33" s="1057"/>
      <c r="V33" s="1057"/>
      <c r="W33" s="1057"/>
      <c r="X33" s="1057"/>
      <c r="Y33" s="1057"/>
      <c r="Z33" s="1057"/>
      <c r="AA33" s="1057"/>
      <c r="AB33" s="42"/>
      <c r="AC33" s="9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6"/>
      <c r="AQ33" s="176"/>
      <c r="AR33" s="176"/>
      <c r="AS33" s="176"/>
      <c r="AT33" s="176"/>
      <c r="AU33" s="176"/>
      <c r="AV33" s="176"/>
      <c r="AW33" s="176"/>
      <c r="AX33" s="176"/>
    </row>
    <row r="34" spans="1:61" s="29" customFormat="1" ht="18" customHeight="1" x14ac:dyDescent="0.2">
      <c r="A34" s="304" t="s">
        <v>179</v>
      </c>
      <c r="B34" s="305">
        <v>30</v>
      </c>
      <c r="C34" s="305">
        <v>6</v>
      </c>
      <c r="D34" s="305">
        <v>4</v>
      </c>
      <c r="E34" s="305"/>
      <c r="F34" s="305"/>
      <c r="G34" s="305">
        <v>12</v>
      </c>
      <c r="H34" s="306">
        <f t="shared" ref="H34:H36" si="0">SUM(B34:G34)</f>
        <v>52</v>
      </c>
      <c r="I34" s="9"/>
      <c r="J34" s="9"/>
      <c r="K34" s="9"/>
      <c r="L34" s="9"/>
      <c r="M34" s="9"/>
      <c r="N34" s="9"/>
      <c r="O34" s="33"/>
      <c r="P34" s="1009"/>
      <c r="Q34" s="1009"/>
      <c r="R34" s="1009"/>
      <c r="S34" s="1009"/>
      <c r="T34" s="1009"/>
      <c r="U34" s="1009"/>
      <c r="V34" s="1009"/>
      <c r="W34" s="1009"/>
      <c r="X34" s="1009"/>
      <c r="Y34" s="1009"/>
      <c r="Z34" s="1009"/>
      <c r="AA34" s="1009"/>
      <c r="AB34" s="42"/>
      <c r="AC34" s="9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6"/>
      <c r="AQ34" s="176"/>
      <c r="AR34" s="176"/>
      <c r="AS34" s="176"/>
      <c r="AT34" s="176"/>
      <c r="AU34" s="176"/>
      <c r="AV34" s="176"/>
      <c r="AW34" s="176"/>
      <c r="AX34" s="176"/>
    </row>
    <row r="35" spans="1:61" s="29" customFormat="1" ht="18" customHeight="1" thickBot="1" x14ac:dyDescent="0.25">
      <c r="A35" s="304" t="s">
        <v>180</v>
      </c>
      <c r="B35" s="305">
        <v>29</v>
      </c>
      <c r="C35" s="305">
        <v>6</v>
      </c>
      <c r="D35" s="305">
        <v>4</v>
      </c>
      <c r="E35" s="305"/>
      <c r="F35" s="305">
        <v>1</v>
      </c>
      <c r="G35" s="305">
        <v>2</v>
      </c>
      <c r="H35" s="306">
        <f t="shared" si="0"/>
        <v>42</v>
      </c>
      <c r="I35" s="9"/>
      <c r="J35" s="9"/>
      <c r="K35" s="9"/>
      <c r="L35" s="9"/>
      <c r="M35" s="9"/>
      <c r="N35" s="9"/>
      <c r="O35" s="33"/>
      <c r="P35" s="33"/>
      <c r="Q35" s="34"/>
      <c r="R35" s="34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9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6"/>
      <c r="AQ35" s="176"/>
      <c r="AR35" s="176"/>
      <c r="AS35" s="176"/>
      <c r="AT35" s="176"/>
      <c r="AU35" s="176"/>
      <c r="AV35" s="176"/>
      <c r="AW35" s="176"/>
      <c r="AX35" s="176"/>
    </row>
    <row r="36" spans="1:61" s="29" customFormat="1" ht="18" customHeight="1" thickBot="1" x14ac:dyDescent="0.25">
      <c r="A36" s="208" t="s">
        <v>58</v>
      </c>
      <c r="B36" s="44">
        <f t="shared" ref="B36:G36" si="1">SUM(B34:B35)</f>
        <v>59</v>
      </c>
      <c r="C36" s="44">
        <f t="shared" si="1"/>
        <v>12</v>
      </c>
      <c r="D36" s="44">
        <f t="shared" si="1"/>
        <v>8</v>
      </c>
      <c r="E36" s="44">
        <f t="shared" si="1"/>
        <v>0</v>
      </c>
      <c r="F36" s="44">
        <f t="shared" si="1"/>
        <v>1</v>
      </c>
      <c r="G36" s="44">
        <f t="shared" si="1"/>
        <v>14</v>
      </c>
      <c r="H36" s="45">
        <f t="shared" si="0"/>
        <v>94</v>
      </c>
      <c r="I36" s="10"/>
      <c r="J36" s="10"/>
      <c r="K36" s="10"/>
      <c r="L36" s="10"/>
      <c r="M36" s="10"/>
      <c r="N36" s="10"/>
      <c r="O36" s="10"/>
      <c r="P36" s="10"/>
      <c r="Q36" s="34"/>
      <c r="R36" s="34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11"/>
      <c r="AD36" s="176"/>
      <c r="AE36" s="176"/>
      <c r="AF36" s="176"/>
      <c r="AG36" s="176"/>
      <c r="AH36" s="176"/>
      <c r="AI36" s="176"/>
      <c r="AJ36" s="176"/>
      <c r="AK36" s="176"/>
      <c r="AL36" s="176"/>
      <c r="AM36" s="176"/>
      <c r="AN36" s="176"/>
      <c r="AO36" s="176"/>
      <c r="AP36" s="176"/>
      <c r="AQ36" s="176"/>
      <c r="AR36" s="176"/>
      <c r="AS36" s="176"/>
      <c r="AT36" s="176"/>
      <c r="AU36" s="176"/>
      <c r="AV36" s="176"/>
      <c r="AW36" s="176"/>
      <c r="AX36" s="176"/>
    </row>
    <row r="37" spans="1:61" s="29" customFormat="1" ht="27.75" customHeight="1" x14ac:dyDescent="0.2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4"/>
      <c r="R37" s="34"/>
      <c r="AG37" s="32"/>
    </row>
    <row r="38" spans="1:61" x14ac:dyDescent="0.25">
      <c r="A38" s="1005"/>
      <c r="B38" s="1005"/>
      <c r="C38" s="1005"/>
      <c r="D38" s="1005"/>
      <c r="E38" s="1005"/>
      <c r="F38" s="1005"/>
      <c r="G38" s="1005"/>
      <c r="H38" s="1005"/>
      <c r="I38" s="1005"/>
      <c r="J38" s="1005"/>
      <c r="K38" s="1005"/>
      <c r="L38" s="1005"/>
      <c r="M38" s="1005"/>
      <c r="N38" s="1005"/>
      <c r="O38" s="1005"/>
      <c r="P38" s="1005"/>
      <c r="Q38" s="1005"/>
      <c r="R38" s="1005"/>
      <c r="S38" s="1005"/>
      <c r="T38" s="1005"/>
      <c r="U38" s="1005"/>
      <c r="V38" s="1005"/>
      <c r="W38" s="1005"/>
      <c r="X38" s="1005"/>
      <c r="Y38" s="1005"/>
      <c r="Z38" s="1005"/>
      <c r="AA38" s="1005"/>
      <c r="AB38" s="1005"/>
      <c r="AC38" s="1005"/>
      <c r="AD38" s="1005"/>
      <c r="AE38" s="1005"/>
      <c r="AF38" s="1005"/>
      <c r="AG38" s="1005"/>
      <c r="AH38" s="1005"/>
      <c r="AI38" s="1005"/>
      <c r="AJ38" s="1005"/>
      <c r="AK38" s="1005"/>
      <c r="AL38" s="1005"/>
      <c r="AM38" s="1005"/>
      <c r="AN38" s="1005"/>
      <c r="AO38" s="1005"/>
      <c r="AP38" s="1005"/>
      <c r="AQ38" s="1005"/>
      <c r="AR38" s="1005"/>
      <c r="AS38" s="1005"/>
      <c r="AT38" s="1005"/>
      <c r="AU38" s="1005"/>
      <c r="AV38" s="1005"/>
      <c r="AW38" s="1005"/>
      <c r="AX38" s="1005"/>
      <c r="AY38" s="1005"/>
      <c r="AZ38" s="1005"/>
      <c r="BA38" s="1005"/>
      <c r="BB38" s="1005"/>
      <c r="BC38" s="1005"/>
      <c r="BD38" s="1005"/>
      <c r="BE38" s="1005"/>
      <c r="BF38" s="1005"/>
      <c r="BG38" s="1005"/>
      <c r="BH38" s="1005"/>
      <c r="BI38" s="1005"/>
    </row>
  </sheetData>
  <mergeCells count="84">
    <mergeCell ref="A4:H4"/>
    <mergeCell ref="A5:H5"/>
    <mergeCell ref="AQ10:AZ10"/>
    <mergeCell ref="L5:AM5"/>
    <mergeCell ref="G12:X12"/>
    <mergeCell ref="A6:H6"/>
    <mergeCell ref="A7:H7"/>
    <mergeCell ref="AQ7:AZ7"/>
    <mergeCell ref="A10:K10"/>
    <mergeCell ref="A9:K9"/>
    <mergeCell ref="P4:AJ4"/>
    <mergeCell ref="L10:AM10"/>
    <mergeCell ref="L7:AM7"/>
    <mergeCell ref="L9:AM9"/>
    <mergeCell ref="L8:AM8"/>
    <mergeCell ref="I1:AQ1"/>
    <mergeCell ref="L6:AM6"/>
    <mergeCell ref="I2:AQ2"/>
    <mergeCell ref="AQ4:AY4"/>
    <mergeCell ref="AQ5:AY5"/>
    <mergeCell ref="AQ6:AY6"/>
    <mergeCell ref="P3:AJ3"/>
    <mergeCell ref="AX21:BA21"/>
    <mergeCell ref="Z31:AA31"/>
    <mergeCell ref="K21:N21"/>
    <mergeCell ref="X21:AA21"/>
    <mergeCell ref="V30:W30"/>
    <mergeCell ref="V31:W31"/>
    <mergeCell ref="Z30:AA30"/>
    <mergeCell ref="AK21:AN21"/>
    <mergeCell ref="AG21:AJ21"/>
    <mergeCell ref="AO21:AS21"/>
    <mergeCell ref="AT21:AW21"/>
    <mergeCell ref="A30:A33"/>
    <mergeCell ref="G18:X18"/>
    <mergeCell ref="A21:A24"/>
    <mergeCell ref="BW18:CJ18"/>
    <mergeCell ref="AI18:AZ18"/>
    <mergeCell ref="A29:H29"/>
    <mergeCell ref="A20:BA20"/>
    <mergeCell ref="Z33:AA33"/>
    <mergeCell ref="A27:AZ27"/>
    <mergeCell ref="P33:S33"/>
    <mergeCell ref="T33:Y33"/>
    <mergeCell ref="I33:J33"/>
    <mergeCell ref="X30:Y30"/>
    <mergeCell ref="X31:Y31"/>
    <mergeCell ref="K33:L33"/>
    <mergeCell ref="P29:AA29"/>
    <mergeCell ref="AI16:AZ16"/>
    <mergeCell ref="AQ9:AZ9"/>
    <mergeCell ref="G14:X14"/>
    <mergeCell ref="AI12:AZ12"/>
    <mergeCell ref="AI14:AZ14"/>
    <mergeCell ref="L11:AM11"/>
    <mergeCell ref="G16:X16"/>
    <mergeCell ref="A38:BI38"/>
    <mergeCell ref="AD29:AX29"/>
    <mergeCell ref="P34:AA34"/>
    <mergeCell ref="AD30:AN30"/>
    <mergeCell ref="AO30:AU30"/>
    <mergeCell ref="AW30:AX30"/>
    <mergeCell ref="AO31:AU32"/>
    <mergeCell ref="AD31:AN32"/>
    <mergeCell ref="AV31:AV32"/>
    <mergeCell ref="AW31:AX32"/>
    <mergeCell ref="V32:W32"/>
    <mergeCell ref="Z32:AA32"/>
    <mergeCell ref="X32:Y32"/>
    <mergeCell ref="H30:H33"/>
    <mergeCell ref="B30:B33"/>
    <mergeCell ref="C30:C33"/>
    <mergeCell ref="P32:U32"/>
    <mergeCell ref="P31:U31"/>
    <mergeCell ref="D30:D33"/>
    <mergeCell ref="E30:E33"/>
    <mergeCell ref="G30:G33"/>
    <mergeCell ref="F30:F33"/>
    <mergeCell ref="P30:U30"/>
    <mergeCell ref="B21:F21"/>
    <mergeCell ref="G21:J21"/>
    <mergeCell ref="O21:S21"/>
    <mergeCell ref="T21:W21"/>
    <mergeCell ref="AB21:AF21"/>
  </mergeCells>
  <printOptions horizontalCentered="1" verticalCentered="1"/>
  <pageMargins left="0.25" right="0.25" top="0.75" bottom="0.75" header="0.3" footer="0.3"/>
  <pageSetup paperSize="9" scale="49" orientation="landscape" r:id="rId1"/>
  <rowBreaks count="1" manualBreakCount="1">
    <brk id="37" max="16383" man="1"/>
  </rowBreaks>
  <colBreaks count="1" manualBreakCount="1">
    <brk id="6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tabSelected="1" view="pageBreakPreview" zoomScale="70" zoomScaleNormal="70" zoomScaleSheetLayoutView="70" workbookViewId="0">
      <selection activeCell="B2" sqref="B2:B7"/>
    </sheetView>
  </sheetViews>
  <sheetFormatPr defaultColWidth="9.109375" defaultRowHeight="15.6" x14ac:dyDescent="0.3"/>
  <cols>
    <col min="1" max="1" width="10.44140625" style="52" customWidth="1"/>
    <col min="2" max="2" width="51.44140625" style="49" customWidth="1"/>
    <col min="3" max="6" width="6.109375" style="49" customWidth="1"/>
    <col min="7" max="7" width="6.33203125" style="49" customWidth="1"/>
    <col min="8" max="8" width="8.6640625" style="49" customWidth="1"/>
    <col min="9" max="13" width="6" style="49" customWidth="1"/>
    <col min="14" max="14" width="8.33203125" style="49" customWidth="1"/>
    <col min="15" max="18" width="6.88671875" style="49" customWidth="1"/>
    <col min="19" max="19" width="9.6640625" style="239" customWidth="1"/>
    <col min="20" max="26" width="6" style="49" customWidth="1"/>
    <col min="27" max="27" width="12.77734375" style="49" bestFit="1" customWidth="1"/>
    <col min="28" max="16384" width="9.109375" style="49"/>
  </cols>
  <sheetData>
    <row r="1" spans="1:23" s="46" customFormat="1" ht="15" customHeight="1" thickBot="1" x14ac:dyDescent="0.35">
      <c r="A1" s="1081" t="s">
        <v>99</v>
      </c>
      <c r="B1" s="1082"/>
      <c r="C1" s="1082"/>
      <c r="D1" s="1082"/>
      <c r="E1" s="1082"/>
      <c r="F1" s="1082"/>
      <c r="G1" s="1082"/>
      <c r="H1" s="1082"/>
      <c r="I1" s="1082"/>
      <c r="J1" s="1082"/>
      <c r="K1" s="1082"/>
      <c r="L1" s="1082"/>
      <c r="M1" s="1082"/>
      <c r="N1" s="1082"/>
      <c r="O1" s="1082"/>
      <c r="P1" s="1082"/>
      <c r="Q1" s="1082"/>
      <c r="R1" s="1082"/>
      <c r="S1" s="238"/>
    </row>
    <row r="2" spans="1:23" s="46" customFormat="1" ht="22.5" customHeight="1" thickBot="1" x14ac:dyDescent="0.35">
      <c r="A2" s="1120" t="s">
        <v>63</v>
      </c>
      <c r="B2" s="1123" t="s">
        <v>232</v>
      </c>
      <c r="C2" s="1125" t="s">
        <v>47</v>
      </c>
      <c r="D2" s="1125"/>
      <c r="E2" s="1125"/>
      <c r="F2" s="1126"/>
      <c r="G2" s="1127" t="s">
        <v>48</v>
      </c>
      <c r="H2" s="1130" t="s">
        <v>49</v>
      </c>
      <c r="I2" s="1131"/>
      <c r="J2" s="1131"/>
      <c r="K2" s="1131"/>
      <c r="L2" s="1131"/>
      <c r="M2" s="1132"/>
      <c r="N2" s="1133"/>
      <c r="O2" s="1087"/>
      <c r="P2" s="1087"/>
      <c r="Q2" s="1087"/>
      <c r="R2" s="1088"/>
      <c r="S2" s="238"/>
    </row>
    <row r="3" spans="1:23" s="46" customFormat="1" ht="18.75" customHeight="1" thickBot="1" x14ac:dyDescent="0.35">
      <c r="A3" s="1121"/>
      <c r="B3" s="1124"/>
      <c r="C3" s="1134" t="s">
        <v>50</v>
      </c>
      <c r="D3" s="1134" t="s">
        <v>51</v>
      </c>
      <c r="E3" s="1136" t="s">
        <v>52</v>
      </c>
      <c r="F3" s="1137"/>
      <c r="G3" s="1128"/>
      <c r="H3" s="1141" t="s">
        <v>53</v>
      </c>
      <c r="I3" s="1116" t="s">
        <v>54</v>
      </c>
      <c r="J3" s="1117"/>
      <c r="K3" s="1117"/>
      <c r="L3" s="1118"/>
      <c r="M3" s="1100" t="s">
        <v>164</v>
      </c>
      <c r="N3" s="1138" t="s">
        <v>55</v>
      </c>
      <c r="O3" s="1119" t="s">
        <v>161</v>
      </c>
      <c r="P3" s="1097"/>
      <c r="Q3" s="1096" t="s">
        <v>162</v>
      </c>
      <c r="R3" s="1097"/>
      <c r="S3" s="238"/>
    </row>
    <row r="4" spans="1:23" s="46" customFormat="1" ht="21.75" customHeight="1" thickBot="1" x14ac:dyDescent="0.35">
      <c r="A4" s="1121"/>
      <c r="B4" s="1124"/>
      <c r="C4" s="1134"/>
      <c r="D4" s="1134"/>
      <c r="E4" s="1103" t="s">
        <v>56</v>
      </c>
      <c r="F4" s="1104" t="s">
        <v>57</v>
      </c>
      <c r="G4" s="1128"/>
      <c r="H4" s="1128"/>
      <c r="I4" s="1142" t="s">
        <v>58</v>
      </c>
      <c r="J4" s="1136" t="s">
        <v>59</v>
      </c>
      <c r="K4" s="1136"/>
      <c r="L4" s="1144"/>
      <c r="M4" s="1101"/>
      <c r="N4" s="1139"/>
      <c r="O4" s="1098"/>
      <c r="P4" s="1098"/>
      <c r="Q4" s="1098"/>
      <c r="R4" s="1099"/>
      <c r="S4" s="238"/>
    </row>
    <row r="5" spans="1:23" s="46" customFormat="1" ht="17.25" customHeight="1" thickBot="1" x14ac:dyDescent="0.35">
      <c r="A5" s="1121"/>
      <c r="B5" s="1124"/>
      <c r="C5" s="1134"/>
      <c r="D5" s="1134"/>
      <c r="E5" s="1103"/>
      <c r="F5" s="1105"/>
      <c r="G5" s="1128"/>
      <c r="H5" s="1128"/>
      <c r="I5" s="1142"/>
      <c r="J5" s="1092" t="s">
        <v>60</v>
      </c>
      <c r="K5" s="1092" t="s">
        <v>61</v>
      </c>
      <c r="L5" s="1094" t="s">
        <v>62</v>
      </c>
      <c r="M5" s="1101"/>
      <c r="N5" s="1139"/>
      <c r="O5" s="125">
        <v>1</v>
      </c>
      <c r="P5" s="132">
        <v>2</v>
      </c>
      <c r="Q5" s="131">
        <v>3</v>
      </c>
      <c r="R5" s="132">
        <v>4</v>
      </c>
      <c r="S5" s="238"/>
    </row>
    <row r="6" spans="1:23" s="46" customFormat="1" ht="21.75" customHeight="1" thickBot="1" x14ac:dyDescent="0.35">
      <c r="A6" s="1121"/>
      <c r="B6" s="1124"/>
      <c r="C6" s="1134"/>
      <c r="D6" s="1134"/>
      <c r="E6" s="1103"/>
      <c r="F6" s="1105"/>
      <c r="G6" s="1128"/>
      <c r="H6" s="1128"/>
      <c r="I6" s="1142"/>
      <c r="J6" s="1092"/>
      <c r="K6" s="1092"/>
      <c r="L6" s="1094"/>
      <c r="M6" s="1101"/>
      <c r="N6" s="1139"/>
      <c r="O6" s="1089"/>
      <c r="P6" s="1090"/>
      <c r="Q6" s="1090"/>
      <c r="R6" s="1091"/>
      <c r="S6" s="238"/>
    </row>
    <row r="7" spans="1:23" s="46" customFormat="1" ht="32.25" customHeight="1" thickBot="1" x14ac:dyDescent="0.35">
      <c r="A7" s="1122"/>
      <c r="B7" s="1124"/>
      <c r="C7" s="1135"/>
      <c r="D7" s="1135"/>
      <c r="E7" s="1104"/>
      <c r="F7" s="1105"/>
      <c r="G7" s="1129"/>
      <c r="H7" s="1129"/>
      <c r="I7" s="1143"/>
      <c r="J7" s="1093"/>
      <c r="K7" s="1093"/>
      <c r="L7" s="1095"/>
      <c r="M7" s="1102"/>
      <c r="N7" s="1140"/>
      <c r="O7" s="398">
        <v>15</v>
      </c>
      <c r="P7" s="399">
        <v>15</v>
      </c>
      <c r="Q7" s="400">
        <v>15</v>
      </c>
      <c r="R7" s="401">
        <v>14</v>
      </c>
      <c r="S7" s="238"/>
    </row>
    <row r="8" spans="1:23" s="48" customFormat="1" ht="14.1" customHeight="1" thickBot="1" x14ac:dyDescent="0.35">
      <c r="A8" s="51">
        <v>1</v>
      </c>
      <c r="B8" s="50">
        <f>A8+1</f>
        <v>2</v>
      </c>
      <c r="C8" s="50">
        <f t="shared" ref="C8:K8" si="0">B8+1</f>
        <v>3</v>
      </c>
      <c r="D8" s="50">
        <f t="shared" si="0"/>
        <v>4</v>
      </c>
      <c r="E8" s="50">
        <f t="shared" si="0"/>
        <v>5</v>
      </c>
      <c r="F8" s="73">
        <f t="shared" si="0"/>
        <v>6</v>
      </c>
      <c r="G8" s="75">
        <f t="shared" si="0"/>
        <v>7</v>
      </c>
      <c r="H8" s="75">
        <f t="shared" si="0"/>
        <v>8</v>
      </c>
      <c r="I8" s="74">
        <f t="shared" si="0"/>
        <v>9</v>
      </c>
      <c r="J8" s="50">
        <f t="shared" si="0"/>
        <v>10</v>
      </c>
      <c r="K8" s="73">
        <f t="shared" si="0"/>
        <v>11</v>
      </c>
      <c r="L8" s="402">
        <v>12</v>
      </c>
      <c r="M8" s="403">
        <v>13</v>
      </c>
      <c r="N8" s="397">
        <v>14</v>
      </c>
      <c r="O8" s="50">
        <f>N8+1</f>
        <v>15</v>
      </c>
      <c r="P8" s="73">
        <f t="shared" ref="P8" si="1">O8+1</f>
        <v>16</v>
      </c>
      <c r="Q8" s="50">
        <f t="shared" ref="Q8" si="2">P8+1</f>
        <v>17</v>
      </c>
      <c r="R8" s="142">
        <f t="shared" ref="R8" si="3">Q8+1</f>
        <v>18</v>
      </c>
      <c r="S8" s="238"/>
    </row>
    <row r="9" spans="1:23" ht="18" thickBot="1" x14ac:dyDescent="0.35">
      <c r="A9" s="1109" t="s">
        <v>64</v>
      </c>
      <c r="B9" s="1110"/>
      <c r="C9" s="1110"/>
      <c r="D9" s="1110"/>
      <c r="E9" s="1110"/>
      <c r="F9" s="1110"/>
      <c r="G9" s="1110"/>
      <c r="H9" s="1110"/>
      <c r="I9" s="1110"/>
      <c r="J9" s="1110"/>
      <c r="K9" s="1110"/>
      <c r="L9" s="1110"/>
      <c r="M9" s="1110"/>
      <c r="N9" s="1110"/>
      <c r="O9" s="1110"/>
      <c r="P9" s="1110"/>
      <c r="Q9" s="1110"/>
      <c r="R9" s="1111"/>
      <c r="T9" s="1106" t="s">
        <v>73</v>
      </c>
      <c r="U9" s="1107"/>
      <c r="V9" s="1107"/>
      <c r="W9" s="1108"/>
    </row>
    <row r="10" spans="1:23" ht="18" thickBot="1" x14ac:dyDescent="0.35">
      <c r="A10" s="1112" t="s">
        <v>126</v>
      </c>
      <c r="B10" s="1113"/>
      <c r="C10" s="1113"/>
      <c r="D10" s="1113"/>
      <c r="E10" s="1113"/>
      <c r="F10" s="1113"/>
      <c r="G10" s="1113"/>
      <c r="H10" s="1113"/>
      <c r="I10" s="1113"/>
      <c r="J10" s="1113"/>
      <c r="K10" s="1113"/>
      <c r="L10" s="1113"/>
      <c r="M10" s="1113"/>
      <c r="N10" s="1113"/>
      <c r="O10" s="1114"/>
      <c r="P10" s="1114"/>
      <c r="Q10" s="1114"/>
      <c r="R10" s="1115"/>
      <c r="T10" s="235">
        <v>1</v>
      </c>
      <c r="U10" s="236">
        <v>2</v>
      </c>
      <c r="V10" s="236">
        <v>3</v>
      </c>
      <c r="W10" s="237">
        <v>4</v>
      </c>
    </row>
    <row r="11" spans="1:23" s="63" customFormat="1" ht="27.6" x14ac:dyDescent="0.3">
      <c r="A11" s="336" t="s">
        <v>65</v>
      </c>
      <c r="B11" s="511" t="s">
        <v>178</v>
      </c>
      <c r="C11" s="337"/>
      <c r="D11" s="337">
        <v>1</v>
      </c>
      <c r="E11" s="337"/>
      <c r="F11" s="338"/>
      <c r="G11" s="512">
        <v>4</v>
      </c>
      <c r="H11" s="513">
        <f>G11*30</f>
        <v>120</v>
      </c>
      <c r="I11" s="341">
        <f>SUM(J11:L11)</f>
        <v>44</v>
      </c>
      <c r="J11" s="342">
        <v>30</v>
      </c>
      <c r="K11" s="342"/>
      <c r="L11" s="343">
        <v>14</v>
      </c>
      <c r="M11" s="484"/>
      <c r="N11" s="484">
        <f t="shared" ref="N11:N18" si="4">H11-I11-M11</f>
        <v>76</v>
      </c>
      <c r="O11" s="372">
        <v>3</v>
      </c>
      <c r="P11" s="376"/>
      <c r="Q11" s="376"/>
      <c r="R11" s="373"/>
      <c r="S11" s="241">
        <f t="shared" ref="S11:S18" si="5">I11/H11</f>
        <v>0.36666666666666664</v>
      </c>
      <c r="T11" s="498">
        <v>4</v>
      </c>
      <c r="U11" s="499"/>
      <c r="V11" s="499"/>
      <c r="W11" s="500"/>
    </row>
    <row r="12" spans="1:23" s="63" customFormat="1" ht="28.2" customHeight="1" x14ac:dyDescent="0.3">
      <c r="A12" s="336" t="s">
        <v>66</v>
      </c>
      <c r="B12" s="364" t="s">
        <v>123</v>
      </c>
      <c r="C12" s="346"/>
      <c r="D12" s="365">
        <v>1</v>
      </c>
      <c r="E12" s="346"/>
      <c r="F12" s="347"/>
      <c r="G12" s="348">
        <v>3</v>
      </c>
      <c r="H12" s="349">
        <f t="shared" ref="H12" si="6">G12*30</f>
        <v>90</v>
      </c>
      <c r="I12" s="350">
        <f t="shared" ref="I12" si="7">SUM(J12:L12)</f>
        <v>30</v>
      </c>
      <c r="J12" s="351">
        <v>16</v>
      </c>
      <c r="K12" s="351"/>
      <c r="L12" s="352">
        <v>14</v>
      </c>
      <c r="M12" s="485"/>
      <c r="N12" s="484">
        <f t="shared" si="4"/>
        <v>60</v>
      </c>
      <c r="O12" s="344">
        <v>2</v>
      </c>
      <c r="P12" s="342"/>
      <c r="Q12" s="337"/>
      <c r="R12" s="139"/>
      <c r="S12" s="241">
        <f t="shared" si="5"/>
        <v>0.33333333333333331</v>
      </c>
      <c r="T12" s="128">
        <v>3</v>
      </c>
      <c r="U12" s="53"/>
      <c r="V12" s="53"/>
      <c r="W12" s="56"/>
    </row>
    <row r="13" spans="1:23" s="63" customFormat="1" x14ac:dyDescent="0.3">
      <c r="A13" s="336" t="s">
        <v>67</v>
      </c>
      <c r="B13" s="353" t="s">
        <v>107</v>
      </c>
      <c r="C13" s="337">
        <v>2</v>
      </c>
      <c r="D13" s="337">
        <v>1</v>
      </c>
      <c r="E13" s="337"/>
      <c r="F13" s="338"/>
      <c r="G13" s="339">
        <v>4</v>
      </c>
      <c r="H13" s="340">
        <f>G13*30</f>
        <v>120</v>
      </c>
      <c r="I13" s="341">
        <f>SUM(J13:L13)</f>
        <v>44</v>
      </c>
      <c r="J13" s="342">
        <v>14</v>
      </c>
      <c r="K13" s="342"/>
      <c r="L13" s="343">
        <v>30</v>
      </c>
      <c r="M13" s="484">
        <v>30</v>
      </c>
      <c r="N13" s="484">
        <f t="shared" si="4"/>
        <v>46</v>
      </c>
      <c r="O13" s="344">
        <v>2</v>
      </c>
      <c r="P13" s="337">
        <v>1</v>
      </c>
      <c r="Q13" s="337"/>
      <c r="R13" s="139"/>
      <c r="S13" s="241">
        <f t="shared" si="5"/>
        <v>0.36666666666666664</v>
      </c>
      <c r="T13" s="128">
        <v>2</v>
      </c>
      <c r="U13" s="53">
        <v>2</v>
      </c>
      <c r="V13" s="53"/>
      <c r="W13" s="56"/>
    </row>
    <row r="14" spans="1:23" s="63" customFormat="1" ht="41.4" x14ac:dyDescent="0.3">
      <c r="A14" s="336" t="s">
        <v>68</v>
      </c>
      <c r="B14" s="354" t="s">
        <v>106</v>
      </c>
      <c r="C14" s="337"/>
      <c r="D14" s="337">
        <v>2</v>
      </c>
      <c r="E14" s="337"/>
      <c r="F14" s="338"/>
      <c r="G14" s="339">
        <v>4</v>
      </c>
      <c r="H14" s="340">
        <f>G14*30</f>
        <v>120</v>
      </c>
      <c r="I14" s="341">
        <f>SUM(J14:L14)</f>
        <v>44</v>
      </c>
      <c r="J14" s="342">
        <v>16</v>
      </c>
      <c r="K14" s="342"/>
      <c r="L14" s="343">
        <v>28</v>
      </c>
      <c r="M14" s="484"/>
      <c r="N14" s="484">
        <f t="shared" si="4"/>
        <v>76</v>
      </c>
      <c r="O14" s="344"/>
      <c r="P14" s="456">
        <v>3</v>
      </c>
      <c r="Q14" s="337"/>
      <c r="R14" s="139"/>
      <c r="S14" s="241">
        <f t="shared" si="5"/>
        <v>0.36666666666666664</v>
      </c>
      <c r="T14" s="128"/>
      <c r="U14" s="53">
        <v>4</v>
      </c>
      <c r="V14" s="53"/>
      <c r="W14" s="56"/>
    </row>
    <row r="15" spans="1:23" s="63" customFormat="1" x14ac:dyDescent="0.3">
      <c r="A15" s="336" t="s">
        <v>69</v>
      </c>
      <c r="B15" s="355" t="s">
        <v>104</v>
      </c>
      <c r="C15" s="356"/>
      <c r="D15" s="357">
        <v>2</v>
      </c>
      <c r="E15" s="356"/>
      <c r="F15" s="358"/>
      <c r="G15" s="359">
        <v>3</v>
      </c>
      <c r="H15" s="360">
        <f t="shared" ref="H15:H16" si="8">G15*30</f>
        <v>90</v>
      </c>
      <c r="I15" s="361">
        <f t="shared" ref="I15:I16" si="9">SUM(J15:L15)</f>
        <v>30</v>
      </c>
      <c r="J15" s="362">
        <v>16</v>
      </c>
      <c r="K15" s="362"/>
      <c r="L15" s="363">
        <v>14</v>
      </c>
      <c r="M15" s="486"/>
      <c r="N15" s="484">
        <f t="shared" si="4"/>
        <v>60</v>
      </c>
      <c r="O15" s="377"/>
      <c r="P15" s="374">
        <v>2</v>
      </c>
      <c r="Q15" s="375"/>
      <c r="R15" s="378"/>
      <c r="S15" s="241">
        <f t="shared" si="5"/>
        <v>0.33333333333333331</v>
      </c>
      <c r="T15" s="264"/>
      <c r="U15" s="265">
        <v>3</v>
      </c>
      <c r="V15" s="265"/>
      <c r="W15" s="266"/>
    </row>
    <row r="16" spans="1:23" s="63" customFormat="1" x14ac:dyDescent="0.3">
      <c r="A16" s="336" t="s">
        <v>230</v>
      </c>
      <c r="B16" s="151" t="s">
        <v>108</v>
      </c>
      <c r="C16" s="337"/>
      <c r="D16" s="337">
        <v>2</v>
      </c>
      <c r="E16" s="337"/>
      <c r="F16" s="338"/>
      <c r="G16" s="339">
        <v>3</v>
      </c>
      <c r="H16" s="340">
        <f t="shared" si="8"/>
        <v>90</v>
      </c>
      <c r="I16" s="341">
        <f t="shared" si="9"/>
        <v>30</v>
      </c>
      <c r="J16" s="342">
        <v>16</v>
      </c>
      <c r="K16" s="342"/>
      <c r="L16" s="343">
        <v>14</v>
      </c>
      <c r="M16" s="484"/>
      <c r="N16" s="484">
        <f t="shared" si="4"/>
        <v>60</v>
      </c>
      <c r="O16" s="344"/>
      <c r="P16" s="337">
        <v>2</v>
      </c>
      <c r="Q16" s="337"/>
      <c r="R16" s="139"/>
      <c r="S16" s="241">
        <f t="shared" si="5"/>
        <v>0.33333333333333331</v>
      </c>
      <c r="T16" s="128"/>
      <c r="U16" s="53">
        <v>3</v>
      </c>
      <c r="V16" s="53"/>
      <c r="W16" s="56"/>
    </row>
    <row r="17" spans="1:23" s="63" customFormat="1" x14ac:dyDescent="0.3">
      <c r="A17" s="336" t="s">
        <v>70</v>
      </c>
      <c r="B17" s="345" t="s">
        <v>115</v>
      </c>
      <c r="C17" s="346"/>
      <c r="D17" s="346">
        <v>3</v>
      </c>
      <c r="E17" s="346"/>
      <c r="F17" s="347"/>
      <c r="G17" s="348">
        <v>3</v>
      </c>
      <c r="H17" s="349">
        <f t="shared" ref="H17" si="10">G17*30</f>
        <v>90</v>
      </c>
      <c r="I17" s="350">
        <f t="shared" ref="I17" si="11">SUM(J17:L17)</f>
        <v>30</v>
      </c>
      <c r="J17" s="351">
        <v>16</v>
      </c>
      <c r="K17" s="351"/>
      <c r="L17" s="352">
        <v>14</v>
      </c>
      <c r="M17" s="485"/>
      <c r="N17" s="484">
        <f t="shared" si="4"/>
        <v>60</v>
      </c>
      <c r="O17" s="344"/>
      <c r="P17" s="342"/>
      <c r="Q17" s="337">
        <v>2</v>
      </c>
      <c r="R17" s="139"/>
      <c r="S17" s="241">
        <f t="shared" si="5"/>
        <v>0.33333333333333331</v>
      </c>
      <c r="T17" s="128"/>
      <c r="U17" s="53"/>
      <c r="V17" s="53">
        <v>3</v>
      </c>
      <c r="W17" s="56"/>
    </row>
    <row r="18" spans="1:23" s="63" customFormat="1" ht="19.5" customHeight="1" thickBot="1" x14ac:dyDescent="0.35">
      <c r="A18" s="336" t="s">
        <v>71</v>
      </c>
      <c r="B18" s="516" t="s">
        <v>160</v>
      </c>
      <c r="C18" s="346"/>
      <c r="D18" s="365">
        <v>4</v>
      </c>
      <c r="E18" s="346"/>
      <c r="F18" s="347"/>
      <c r="G18" s="514">
        <v>5</v>
      </c>
      <c r="H18" s="515">
        <f t="shared" ref="H18" si="12">G18*30</f>
        <v>150</v>
      </c>
      <c r="I18" s="461">
        <f t="shared" ref="I18" si="13">SUM(J18:L18)</f>
        <v>60</v>
      </c>
      <c r="J18" s="351">
        <v>60</v>
      </c>
      <c r="K18" s="351"/>
      <c r="L18" s="888" t="s">
        <v>233</v>
      </c>
      <c r="M18" s="485"/>
      <c r="N18" s="484">
        <f t="shared" si="4"/>
        <v>90</v>
      </c>
      <c r="O18" s="344"/>
      <c r="P18" s="459"/>
      <c r="Q18" s="337"/>
      <c r="R18" s="139">
        <v>4</v>
      </c>
      <c r="S18" s="371">
        <f t="shared" si="5"/>
        <v>0.4</v>
      </c>
      <c r="T18" s="501"/>
      <c r="U18" s="384"/>
      <c r="V18" s="384"/>
      <c r="W18" s="502">
        <v>5</v>
      </c>
    </row>
    <row r="19" spans="1:23" ht="16.2" thickBot="1" x14ac:dyDescent="0.35">
      <c r="A19" s="473"/>
      <c r="B19" s="474" t="s">
        <v>72</v>
      </c>
      <c r="C19" s="475">
        <v>1</v>
      </c>
      <c r="D19" s="476">
        <v>8</v>
      </c>
      <c r="E19" s="476"/>
      <c r="F19" s="477"/>
      <c r="G19" s="478">
        <f t="shared" ref="G19:R19" si="14">SUM(G11:G18)</f>
        <v>29</v>
      </c>
      <c r="H19" s="478">
        <f t="shared" si="14"/>
        <v>870</v>
      </c>
      <c r="I19" s="478">
        <f t="shared" si="14"/>
        <v>312</v>
      </c>
      <c r="J19" s="478">
        <f t="shared" si="14"/>
        <v>184</v>
      </c>
      <c r="K19" s="478">
        <f t="shared" si="14"/>
        <v>0</v>
      </c>
      <c r="L19" s="478">
        <f t="shared" si="14"/>
        <v>128</v>
      </c>
      <c r="M19" s="478">
        <f t="shared" si="14"/>
        <v>30</v>
      </c>
      <c r="N19" s="478">
        <f t="shared" si="14"/>
        <v>528</v>
      </c>
      <c r="O19" s="478">
        <f t="shared" si="14"/>
        <v>7</v>
      </c>
      <c r="P19" s="478">
        <f t="shared" si="14"/>
        <v>8</v>
      </c>
      <c r="Q19" s="478">
        <f t="shared" si="14"/>
        <v>2</v>
      </c>
      <c r="R19" s="478">
        <f t="shared" si="14"/>
        <v>4</v>
      </c>
      <c r="T19" s="84"/>
      <c r="U19" s="61"/>
      <c r="V19" s="61"/>
      <c r="W19" s="85"/>
    </row>
    <row r="20" spans="1:23" ht="18" thickBot="1" x14ac:dyDescent="0.35">
      <c r="A20" s="1154" t="s">
        <v>74</v>
      </c>
      <c r="B20" s="1155"/>
      <c r="C20" s="1155"/>
      <c r="D20" s="1155"/>
      <c r="E20" s="1155"/>
      <c r="F20" s="1155"/>
      <c r="G20" s="1155"/>
      <c r="H20" s="1155"/>
      <c r="I20" s="1155"/>
      <c r="J20" s="1155"/>
      <c r="K20" s="1155"/>
      <c r="L20" s="1155"/>
      <c r="M20" s="1155"/>
      <c r="N20" s="1155"/>
      <c r="O20" s="1155"/>
      <c r="P20" s="1155"/>
      <c r="Q20" s="1155"/>
      <c r="R20" s="1156"/>
      <c r="T20" s="86"/>
      <c r="U20" s="60"/>
      <c r="V20" s="60"/>
      <c r="W20" s="87"/>
    </row>
    <row r="21" spans="1:23" ht="18" thickBot="1" x14ac:dyDescent="0.35">
      <c r="A21" s="1157" t="s">
        <v>127</v>
      </c>
      <c r="B21" s="1113"/>
      <c r="C21" s="1113"/>
      <c r="D21" s="1113"/>
      <c r="E21" s="1113"/>
      <c r="F21" s="1113"/>
      <c r="G21" s="1113"/>
      <c r="H21" s="1113"/>
      <c r="I21" s="1113"/>
      <c r="J21" s="1113"/>
      <c r="K21" s="1113"/>
      <c r="L21" s="1113"/>
      <c r="M21" s="1113"/>
      <c r="N21" s="1114"/>
      <c r="O21" s="1113"/>
      <c r="P21" s="1113"/>
      <c r="Q21" s="1113"/>
      <c r="R21" s="1158"/>
      <c r="T21" s="88"/>
      <c r="U21" s="89"/>
      <c r="V21" s="89"/>
      <c r="W21" s="90"/>
    </row>
    <row r="22" spans="1:23" s="63" customFormat="1" x14ac:dyDescent="0.3">
      <c r="A22" s="468" t="s">
        <v>75</v>
      </c>
      <c r="B22" s="463" t="s">
        <v>154</v>
      </c>
      <c r="C22" s="177"/>
      <c r="D22" s="178">
        <v>1</v>
      </c>
      <c r="E22" s="210"/>
      <c r="F22" s="211"/>
      <c r="G22" s="212">
        <v>3</v>
      </c>
      <c r="H22" s="213">
        <f t="shared" ref="H22:H40" si="15">G22*30</f>
        <v>90</v>
      </c>
      <c r="I22" s="412">
        <f t="shared" ref="I22" si="16">SUM(J22:L22)</f>
        <v>30</v>
      </c>
      <c r="J22" s="419">
        <v>16</v>
      </c>
      <c r="K22" s="214"/>
      <c r="L22" s="420">
        <v>14</v>
      </c>
      <c r="M22" s="488"/>
      <c r="N22" s="886">
        <f>H22-I22</f>
        <v>60</v>
      </c>
      <c r="O22" s="405">
        <v>2</v>
      </c>
      <c r="P22" s="215"/>
      <c r="Q22" s="268"/>
      <c r="R22" s="182"/>
      <c r="S22" s="241">
        <f t="shared" ref="S22:S36" si="17">I22/H22</f>
        <v>0.33333333333333331</v>
      </c>
      <c r="T22" s="379">
        <v>3</v>
      </c>
      <c r="U22" s="217"/>
      <c r="V22" s="217"/>
      <c r="W22" s="218"/>
    </row>
    <row r="23" spans="1:23" s="63" customFormat="1" x14ac:dyDescent="0.3">
      <c r="A23" s="954" t="s">
        <v>76</v>
      </c>
      <c r="B23" s="310" t="s">
        <v>144</v>
      </c>
      <c r="C23" s="177">
        <v>1</v>
      </c>
      <c r="D23" s="537"/>
      <c r="E23" s="196"/>
      <c r="F23" s="180"/>
      <c r="G23" s="308">
        <v>3</v>
      </c>
      <c r="H23" s="185">
        <f t="shared" si="15"/>
        <v>90</v>
      </c>
      <c r="I23" s="413">
        <f t="shared" ref="I23:I27" si="18">SUM(J23:L23)</f>
        <v>30</v>
      </c>
      <c r="J23" s="421">
        <v>16</v>
      </c>
      <c r="K23" s="269"/>
      <c r="L23" s="311">
        <v>14</v>
      </c>
      <c r="M23" s="486"/>
      <c r="N23" s="887">
        <f t="shared" ref="N23:N36" si="19">H23-I23</f>
        <v>60</v>
      </c>
      <c r="O23" s="410">
        <v>2</v>
      </c>
      <c r="P23" s="182"/>
      <c r="Q23" s="268"/>
      <c r="R23" s="182"/>
      <c r="S23" s="241">
        <f t="shared" si="17"/>
        <v>0.33333333333333331</v>
      </c>
      <c r="T23" s="382">
        <v>3</v>
      </c>
      <c r="U23" s="253"/>
      <c r="V23" s="253"/>
      <c r="W23" s="254"/>
    </row>
    <row r="24" spans="1:23" s="63" customFormat="1" x14ac:dyDescent="0.3">
      <c r="A24" s="954" t="s">
        <v>77</v>
      </c>
      <c r="B24" s="267" t="s">
        <v>109</v>
      </c>
      <c r="C24" s="190"/>
      <c r="D24" s="536">
        <v>1</v>
      </c>
      <c r="E24" s="196"/>
      <c r="F24" s="197"/>
      <c r="G24" s="312">
        <v>3</v>
      </c>
      <c r="H24" s="185">
        <f t="shared" ref="H24" si="20">G24*30</f>
        <v>90</v>
      </c>
      <c r="I24" s="413">
        <f t="shared" si="18"/>
        <v>30</v>
      </c>
      <c r="J24" s="422">
        <v>16</v>
      </c>
      <c r="K24" s="198"/>
      <c r="L24" s="423">
        <v>14</v>
      </c>
      <c r="M24" s="486">
        <v>30</v>
      </c>
      <c r="N24" s="887">
        <f t="shared" si="19"/>
        <v>60</v>
      </c>
      <c r="O24" s="410">
        <v>2</v>
      </c>
      <c r="P24" s="313"/>
      <c r="Q24" s="82"/>
      <c r="R24" s="83"/>
      <c r="S24" s="241">
        <f t="shared" si="17"/>
        <v>0.33333333333333331</v>
      </c>
      <c r="T24" s="383">
        <v>3</v>
      </c>
      <c r="U24" s="216"/>
      <c r="V24" s="216"/>
      <c r="W24" s="147"/>
    </row>
    <row r="25" spans="1:23" s="63" customFormat="1" x14ac:dyDescent="0.3">
      <c r="A25" s="954" t="s">
        <v>78</v>
      </c>
      <c r="B25" s="267" t="s">
        <v>112</v>
      </c>
      <c r="C25" s="187">
        <v>1</v>
      </c>
      <c r="D25" s="187"/>
      <c r="E25" s="179"/>
      <c r="F25" s="188"/>
      <c r="G25" s="314">
        <v>3</v>
      </c>
      <c r="H25" s="136">
        <f t="shared" ref="H25:H33" si="21">G25*30</f>
        <v>90</v>
      </c>
      <c r="I25" s="414">
        <f t="shared" si="18"/>
        <v>30</v>
      </c>
      <c r="J25" s="424">
        <v>16</v>
      </c>
      <c r="K25" s="186"/>
      <c r="L25" s="425">
        <v>14</v>
      </c>
      <c r="M25" s="484">
        <v>30</v>
      </c>
      <c r="N25" s="887">
        <f t="shared" si="19"/>
        <v>60</v>
      </c>
      <c r="O25" s="188">
        <v>2</v>
      </c>
      <c r="P25" s="189"/>
      <c r="Q25" s="188"/>
      <c r="R25" s="189"/>
      <c r="S25" s="241">
        <f t="shared" si="17"/>
        <v>0.33333333333333331</v>
      </c>
      <c r="T25" s="110">
        <v>3</v>
      </c>
      <c r="U25" s="91"/>
      <c r="V25" s="91"/>
      <c r="W25" s="96"/>
    </row>
    <row r="26" spans="1:23" s="63" customFormat="1" x14ac:dyDescent="0.3">
      <c r="A26" s="954" t="s">
        <v>79</v>
      </c>
      <c r="B26" s="464" t="s">
        <v>105</v>
      </c>
      <c r="C26" s="456">
        <v>1</v>
      </c>
      <c r="D26" s="456"/>
      <c r="E26" s="456"/>
      <c r="F26" s="457"/>
      <c r="G26" s="339">
        <v>4</v>
      </c>
      <c r="H26" s="340">
        <f t="shared" si="21"/>
        <v>120</v>
      </c>
      <c r="I26" s="415">
        <f t="shared" ref="I26" si="22">SUM(J26:L26)</f>
        <v>44</v>
      </c>
      <c r="J26" s="426">
        <v>14</v>
      </c>
      <c r="K26" s="459"/>
      <c r="L26" s="460">
        <v>30</v>
      </c>
      <c r="M26" s="484">
        <v>30</v>
      </c>
      <c r="N26" s="887">
        <f t="shared" si="19"/>
        <v>76</v>
      </c>
      <c r="O26" s="458">
        <v>3</v>
      </c>
      <c r="P26" s="139"/>
      <c r="Q26" s="458"/>
      <c r="R26" s="139"/>
      <c r="S26" s="241">
        <f t="shared" si="17"/>
        <v>0.36666666666666664</v>
      </c>
      <c r="T26" s="517">
        <v>4</v>
      </c>
      <c r="U26" s="53"/>
      <c r="V26" s="53"/>
      <c r="W26" s="56"/>
    </row>
    <row r="27" spans="1:23" s="63" customFormat="1" x14ac:dyDescent="0.3">
      <c r="A27" s="954" t="s">
        <v>80</v>
      </c>
      <c r="B27" s="194" t="s">
        <v>110</v>
      </c>
      <c r="C27" s="183">
        <v>1.2</v>
      </c>
      <c r="D27" s="195"/>
      <c r="E27" s="196"/>
      <c r="F27" s="197"/>
      <c r="G27" s="389">
        <v>6</v>
      </c>
      <c r="H27" s="185">
        <f t="shared" si="21"/>
        <v>180</v>
      </c>
      <c r="I27" s="413">
        <f t="shared" si="18"/>
        <v>74</v>
      </c>
      <c r="J27" s="422">
        <v>44</v>
      </c>
      <c r="K27" s="198"/>
      <c r="L27" s="423">
        <v>30</v>
      </c>
      <c r="M27" s="486">
        <v>60</v>
      </c>
      <c r="N27" s="887">
        <f t="shared" si="19"/>
        <v>106</v>
      </c>
      <c r="O27" s="410">
        <v>2</v>
      </c>
      <c r="P27" s="182">
        <v>3</v>
      </c>
      <c r="Q27" s="268"/>
      <c r="R27" s="313"/>
      <c r="S27" s="241">
        <f t="shared" si="17"/>
        <v>0.41111111111111109</v>
      </c>
      <c r="T27" s="518">
        <v>2</v>
      </c>
      <c r="U27" s="391">
        <v>4</v>
      </c>
      <c r="V27" s="216"/>
      <c r="W27" s="147"/>
    </row>
    <row r="28" spans="1:23" s="63" customFormat="1" x14ac:dyDescent="0.3">
      <c r="A28" s="954" t="s">
        <v>81</v>
      </c>
      <c r="B28" s="507" t="s">
        <v>174</v>
      </c>
      <c r="C28" s="388">
        <v>2</v>
      </c>
      <c r="D28" s="199"/>
      <c r="E28" s="179"/>
      <c r="F28" s="192"/>
      <c r="G28" s="390">
        <v>4</v>
      </c>
      <c r="H28" s="200">
        <f t="shared" si="21"/>
        <v>120</v>
      </c>
      <c r="I28" s="414">
        <f>SUM(J28:L28)</f>
        <v>44</v>
      </c>
      <c r="J28" s="424">
        <v>30</v>
      </c>
      <c r="K28" s="186"/>
      <c r="L28" s="425">
        <v>14</v>
      </c>
      <c r="M28" s="484">
        <v>30</v>
      </c>
      <c r="N28" s="887">
        <f t="shared" si="19"/>
        <v>76</v>
      </c>
      <c r="O28" s="188"/>
      <c r="P28" s="508">
        <v>3</v>
      </c>
      <c r="Q28" s="188"/>
      <c r="R28" s="189"/>
      <c r="S28" s="241">
        <f t="shared" si="17"/>
        <v>0.36666666666666664</v>
      </c>
      <c r="T28" s="110"/>
      <c r="U28" s="91">
        <v>4</v>
      </c>
      <c r="V28" s="91"/>
      <c r="W28" s="96"/>
    </row>
    <row r="29" spans="1:23" x14ac:dyDescent="0.3">
      <c r="A29" s="954" t="s">
        <v>82</v>
      </c>
      <c r="B29" s="465" t="s">
        <v>146</v>
      </c>
      <c r="C29" s="178"/>
      <c r="D29" s="387">
        <v>2</v>
      </c>
      <c r="E29" s="178"/>
      <c r="F29" s="282"/>
      <c r="G29" s="509">
        <v>4</v>
      </c>
      <c r="H29" s="252">
        <f>G29*30</f>
        <v>120</v>
      </c>
      <c r="I29" s="413">
        <f>SUM(J29:L29)</f>
        <v>44</v>
      </c>
      <c r="J29" s="422">
        <v>30</v>
      </c>
      <c r="K29" s="198"/>
      <c r="L29" s="423">
        <v>14</v>
      </c>
      <c r="M29" s="486"/>
      <c r="N29" s="887">
        <f t="shared" si="19"/>
        <v>76</v>
      </c>
      <c r="O29" s="410"/>
      <c r="P29" s="140">
        <v>3</v>
      </c>
      <c r="Q29" s="82"/>
      <c r="R29" s="83"/>
      <c r="S29" s="239">
        <f t="shared" si="17"/>
        <v>0.36666666666666664</v>
      </c>
      <c r="T29" s="264"/>
      <c r="U29" s="265">
        <v>4</v>
      </c>
      <c r="V29" s="265"/>
      <c r="W29" s="266"/>
    </row>
    <row r="30" spans="1:23" s="469" customFormat="1" x14ac:dyDescent="0.3">
      <c r="A30" s="954" t="s">
        <v>116</v>
      </c>
      <c r="B30" s="464" t="s">
        <v>172</v>
      </c>
      <c r="C30" s="456">
        <v>4</v>
      </c>
      <c r="D30" s="456">
        <v>2.2999999999999998</v>
      </c>
      <c r="E30" s="456"/>
      <c r="F30" s="457"/>
      <c r="G30" s="472">
        <v>6</v>
      </c>
      <c r="H30" s="340">
        <f t="shared" si="21"/>
        <v>180</v>
      </c>
      <c r="I30" s="415">
        <f>SUM(J30:L30)</f>
        <v>88</v>
      </c>
      <c r="J30" s="426"/>
      <c r="K30" s="459"/>
      <c r="L30" s="460">
        <v>88</v>
      </c>
      <c r="M30" s="484">
        <v>30</v>
      </c>
      <c r="N30" s="887">
        <f t="shared" si="19"/>
        <v>92</v>
      </c>
      <c r="O30" s="458"/>
      <c r="P30" s="139">
        <v>2</v>
      </c>
      <c r="Q30" s="458">
        <v>2</v>
      </c>
      <c r="R30" s="139">
        <v>2</v>
      </c>
      <c r="S30" s="241">
        <f t="shared" si="17"/>
        <v>0.48888888888888887</v>
      </c>
      <c r="T30" s="128"/>
      <c r="U30" s="519">
        <v>3</v>
      </c>
      <c r="V30" s="519">
        <v>1</v>
      </c>
      <c r="W30" s="520">
        <v>2</v>
      </c>
    </row>
    <row r="31" spans="1:23" s="63" customFormat="1" x14ac:dyDescent="0.3">
      <c r="A31" s="954" t="s">
        <v>150</v>
      </c>
      <c r="B31" s="267" t="s">
        <v>111</v>
      </c>
      <c r="C31" s="183">
        <v>3</v>
      </c>
      <c r="D31" s="184"/>
      <c r="E31" s="179"/>
      <c r="F31" s="180"/>
      <c r="G31" s="315">
        <v>3</v>
      </c>
      <c r="H31" s="185">
        <f>G31*30</f>
        <v>90</v>
      </c>
      <c r="I31" s="413">
        <f>SUM(J31:L31)</f>
        <v>30</v>
      </c>
      <c r="J31" s="424">
        <v>16</v>
      </c>
      <c r="K31" s="181"/>
      <c r="L31" s="425">
        <v>14</v>
      </c>
      <c r="M31" s="486">
        <v>30</v>
      </c>
      <c r="N31" s="887">
        <f t="shared" si="19"/>
        <v>60</v>
      </c>
      <c r="O31" s="268"/>
      <c r="P31" s="182"/>
      <c r="Q31" s="268">
        <v>2</v>
      </c>
      <c r="R31" s="182"/>
      <c r="S31" s="241">
        <f t="shared" si="17"/>
        <v>0.33333333333333331</v>
      </c>
      <c r="T31" s="110"/>
      <c r="U31" s="91"/>
      <c r="V31" s="91">
        <v>3</v>
      </c>
      <c r="W31" s="96"/>
    </row>
    <row r="32" spans="1:23" s="63" customFormat="1" x14ac:dyDescent="0.3">
      <c r="A32" s="954" t="s">
        <v>151</v>
      </c>
      <c r="B32" s="463" t="s">
        <v>147</v>
      </c>
      <c r="C32" s="190"/>
      <c r="D32" s="187">
        <v>3</v>
      </c>
      <c r="E32" s="191"/>
      <c r="F32" s="192"/>
      <c r="G32" s="316">
        <v>4</v>
      </c>
      <c r="H32" s="193">
        <f>G32*30</f>
        <v>120</v>
      </c>
      <c r="I32" s="417">
        <f t="shared" ref="I32" si="23">SUM(J32:L32)</f>
        <v>44</v>
      </c>
      <c r="J32" s="427">
        <v>30</v>
      </c>
      <c r="K32" s="186"/>
      <c r="L32" s="425">
        <v>14</v>
      </c>
      <c r="M32" s="485"/>
      <c r="N32" s="887">
        <f t="shared" si="19"/>
        <v>76</v>
      </c>
      <c r="O32" s="188"/>
      <c r="P32" s="189"/>
      <c r="Q32" s="188">
        <v>3</v>
      </c>
      <c r="R32" s="189"/>
      <c r="S32" s="241">
        <f t="shared" si="17"/>
        <v>0.36666666666666664</v>
      </c>
      <c r="T32" s="110"/>
      <c r="U32" s="91"/>
      <c r="V32" s="91">
        <v>4</v>
      </c>
      <c r="W32" s="96"/>
    </row>
    <row r="33" spans="1:24" s="63" customFormat="1" x14ac:dyDescent="0.3">
      <c r="A33" s="954" t="s">
        <v>171</v>
      </c>
      <c r="B33" s="267" t="s">
        <v>113</v>
      </c>
      <c r="C33" s="190">
        <v>4</v>
      </c>
      <c r="D33" s="483">
        <v>3</v>
      </c>
      <c r="E33" s="179"/>
      <c r="F33" s="201"/>
      <c r="G33" s="395">
        <v>7</v>
      </c>
      <c r="H33" s="396">
        <f t="shared" si="21"/>
        <v>210</v>
      </c>
      <c r="I33" s="416">
        <f>SUM(J33:L33)</f>
        <v>102</v>
      </c>
      <c r="J33" s="421">
        <v>42</v>
      </c>
      <c r="K33" s="269"/>
      <c r="L33" s="311">
        <v>60</v>
      </c>
      <c r="M33" s="492">
        <v>30</v>
      </c>
      <c r="N33" s="887">
        <f t="shared" si="19"/>
        <v>108</v>
      </c>
      <c r="O33" s="411"/>
      <c r="P33" s="471"/>
      <c r="Q33" s="393">
        <v>4</v>
      </c>
      <c r="R33" s="392">
        <v>3</v>
      </c>
      <c r="S33" s="241">
        <f t="shared" si="17"/>
        <v>0.48571428571428571</v>
      </c>
      <c r="T33" s="110"/>
      <c r="U33" s="91"/>
      <c r="V33" s="91">
        <v>4</v>
      </c>
      <c r="W33" s="96">
        <v>3</v>
      </c>
    </row>
    <row r="34" spans="1:24" s="63" customFormat="1" x14ac:dyDescent="0.3">
      <c r="A34" s="954" t="s">
        <v>152</v>
      </c>
      <c r="B34" s="310" t="s">
        <v>145</v>
      </c>
      <c r="C34" s="190"/>
      <c r="D34" s="388">
        <v>4</v>
      </c>
      <c r="E34" s="179"/>
      <c r="F34" s="201"/>
      <c r="G34" s="317">
        <v>4</v>
      </c>
      <c r="H34" s="136">
        <f>G34*30</f>
        <v>120</v>
      </c>
      <c r="I34" s="414">
        <f>SUM(J34:L34)</f>
        <v>44</v>
      </c>
      <c r="J34" s="421">
        <v>30</v>
      </c>
      <c r="K34" s="269"/>
      <c r="L34" s="311">
        <v>14</v>
      </c>
      <c r="M34" s="484">
        <v>30</v>
      </c>
      <c r="N34" s="887">
        <f t="shared" si="19"/>
        <v>76</v>
      </c>
      <c r="O34" s="411"/>
      <c r="P34" s="258"/>
      <c r="Q34" s="271"/>
      <c r="R34" s="258">
        <v>3</v>
      </c>
      <c r="S34" s="239">
        <f t="shared" si="17"/>
        <v>0.36666666666666664</v>
      </c>
      <c r="T34" s="110"/>
      <c r="U34" s="91"/>
      <c r="V34" s="91"/>
      <c r="W34" s="96">
        <v>4</v>
      </c>
    </row>
    <row r="35" spans="1:24" s="63" customFormat="1" x14ac:dyDescent="0.3">
      <c r="A35" s="954" t="s">
        <v>153</v>
      </c>
      <c r="B35" s="466" t="s">
        <v>149</v>
      </c>
      <c r="C35" s="255">
        <v>4</v>
      </c>
      <c r="D35" s="255"/>
      <c r="E35" s="256"/>
      <c r="F35" s="257"/>
      <c r="G35" s="510">
        <v>4</v>
      </c>
      <c r="H35" s="136">
        <f t="shared" ref="H35" si="24">G35*30</f>
        <v>120</v>
      </c>
      <c r="I35" s="414">
        <f t="shared" ref="I35" si="25">SUM(J35:L35)</f>
        <v>44</v>
      </c>
      <c r="J35" s="428">
        <v>30</v>
      </c>
      <c r="K35" s="270"/>
      <c r="L35" s="429">
        <v>14</v>
      </c>
      <c r="M35" s="484">
        <v>30</v>
      </c>
      <c r="N35" s="887">
        <f t="shared" si="19"/>
        <v>76</v>
      </c>
      <c r="O35" s="271"/>
      <c r="P35" s="258"/>
      <c r="Q35" s="271"/>
      <c r="R35" s="258">
        <v>3</v>
      </c>
      <c r="S35" s="239">
        <f t="shared" si="17"/>
        <v>0.36666666666666664</v>
      </c>
      <c r="T35" s="259"/>
      <c r="U35" s="260"/>
      <c r="V35" s="260"/>
      <c r="W35" s="380">
        <v>4</v>
      </c>
    </row>
    <row r="36" spans="1:24" s="63" customFormat="1" ht="16.2" thickBot="1" x14ac:dyDescent="0.35">
      <c r="A36" s="955" t="s">
        <v>173</v>
      </c>
      <c r="B36" s="925" t="s">
        <v>148</v>
      </c>
      <c r="C36" s="927">
        <v>4</v>
      </c>
      <c r="D36" s="928"/>
      <c r="E36" s="256"/>
      <c r="F36" s="929"/>
      <c r="G36" s="930">
        <v>6</v>
      </c>
      <c r="H36" s="931">
        <f t="shared" ref="H36:H37" si="26">G36*30</f>
        <v>180</v>
      </c>
      <c r="I36" s="932">
        <f t="shared" ref="I36" si="27">SUM(J36:L36)</f>
        <v>70</v>
      </c>
      <c r="J36" s="933">
        <v>36</v>
      </c>
      <c r="K36" s="934"/>
      <c r="L36" s="935">
        <v>34</v>
      </c>
      <c r="M36" s="936">
        <v>30</v>
      </c>
      <c r="N36" s="937">
        <f t="shared" si="19"/>
        <v>110</v>
      </c>
      <c r="O36" s="938"/>
      <c r="P36" s="939"/>
      <c r="Q36" s="938"/>
      <c r="R36" s="939">
        <v>5</v>
      </c>
      <c r="S36" s="241">
        <f t="shared" si="17"/>
        <v>0.3888888888888889</v>
      </c>
      <c r="T36" s="148"/>
      <c r="U36" s="149"/>
      <c r="V36" s="149"/>
      <c r="W36" s="381">
        <v>6</v>
      </c>
    </row>
    <row r="37" spans="1:24" ht="22.2" customHeight="1" thickBot="1" x14ac:dyDescent="0.35">
      <c r="A37" s="966" t="s">
        <v>241</v>
      </c>
      <c r="B37" s="967" t="s">
        <v>242</v>
      </c>
      <c r="C37" s="941"/>
      <c r="D37" s="942"/>
      <c r="E37" s="943"/>
      <c r="F37" s="944">
        <v>4</v>
      </c>
      <c r="G37" s="945">
        <v>1</v>
      </c>
      <c r="H37" s="946">
        <f t="shared" si="26"/>
        <v>30</v>
      </c>
      <c r="I37" s="947"/>
      <c r="J37" s="948"/>
      <c r="K37" s="948"/>
      <c r="L37" s="949"/>
      <c r="M37" s="950"/>
      <c r="N37" s="950">
        <f>H37</f>
        <v>30</v>
      </c>
      <c r="O37" s="951"/>
      <c r="P37" s="952"/>
      <c r="Q37" s="953"/>
      <c r="R37" s="952"/>
      <c r="S37" s="241"/>
      <c r="T37" s="283"/>
      <c r="U37" s="284"/>
      <c r="V37" s="285"/>
      <c r="W37" s="286">
        <v>1</v>
      </c>
    </row>
    <row r="38" spans="1:24" x14ac:dyDescent="0.3">
      <c r="A38" s="318" t="s">
        <v>83</v>
      </c>
      <c r="B38" s="940" t="s">
        <v>136</v>
      </c>
      <c r="C38" s="319"/>
      <c r="D38" s="320">
        <v>2</v>
      </c>
      <c r="E38" s="183"/>
      <c r="F38" s="321"/>
      <c r="G38" s="322">
        <v>6</v>
      </c>
      <c r="H38" s="323">
        <f t="shared" si="15"/>
        <v>180</v>
      </c>
      <c r="I38" s="324"/>
      <c r="J38" s="325"/>
      <c r="K38" s="325"/>
      <c r="L38" s="326"/>
      <c r="M38" s="495"/>
      <c r="N38" s="495">
        <f>H38</f>
        <v>180</v>
      </c>
      <c r="O38" s="309"/>
      <c r="P38" s="327"/>
      <c r="Q38" s="328"/>
      <c r="R38" s="327"/>
      <c r="S38" s="241"/>
      <c r="T38" s="283">
        <v>3</v>
      </c>
      <c r="U38" s="284">
        <v>3</v>
      </c>
      <c r="V38" s="285"/>
      <c r="W38" s="286"/>
    </row>
    <row r="39" spans="1:24" x14ac:dyDescent="0.3">
      <c r="A39" s="150" t="s">
        <v>84</v>
      </c>
      <c r="B39" s="151" t="s">
        <v>85</v>
      </c>
      <c r="C39" s="92"/>
      <c r="D39" s="93">
        <v>4</v>
      </c>
      <c r="E39" s="93"/>
      <c r="F39" s="152"/>
      <c r="G39" s="138">
        <v>6</v>
      </c>
      <c r="H39" s="143">
        <f t="shared" si="15"/>
        <v>180</v>
      </c>
      <c r="I39" s="144"/>
      <c r="J39" s="153"/>
      <c r="K39" s="153"/>
      <c r="L39" s="154"/>
      <c r="M39" s="491"/>
      <c r="N39" s="491">
        <f>H39</f>
        <v>180</v>
      </c>
      <c r="O39" s="155"/>
      <c r="P39" s="156"/>
      <c r="Q39" s="144"/>
      <c r="R39" s="156"/>
      <c r="S39" s="241"/>
      <c r="T39" s="287"/>
      <c r="U39" s="288"/>
      <c r="V39" s="289">
        <v>3</v>
      </c>
      <c r="W39" s="290">
        <v>3</v>
      </c>
    </row>
    <row r="40" spans="1:24" ht="16.2" thickBot="1" x14ac:dyDescent="0.35">
      <c r="A40" s="150" t="s">
        <v>244</v>
      </c>
      <c r="B40" s="94" t="s">
        <v>114</v>
      </c>
      <c r="C40" s="95">
        <v>4</v>
      </c>
      <c r="D40" s="95"/>
      <c r="E40" s="95"/>
      <c r="F40" s="157"/>
      <c r="G40" s="158">
        <v>2</v>
      </c>
      <c r="H40" s="159">
        <f t="shared" si="15"/>
        <v>60</v>
      </c>
      <c r="I40" s="160"/>
      <c r="J40" s="161"/>
      <c r="K40" s="161"/>
      <c r="L40" s="162"/>
      <c r="M40" s="496"/>
      <c r="N40" s="496">
        <f>H40</f>
        <v>60</v>
      </c>
      <c r="O40" s="163"/>
      <c r="P40" s="164"/>
      <c r="Q40" s="160"/>
      <c r="R40" s="164"/>
      <c r="S40" s="241"/>
      <c r="T40" s="113"/>
      <c r="U40" s="114"/>
      <c r="V40" s="100"/>
      <c r="W40" s="101">
        <v>2</v>
      </c>
    </row>
    <row r="41" spans="1:24" ht="16.2" thickBot="1" x14ac:dyDescent="0.35">
      <c r="A41" s="480"/>
      <c r="B41" s="479" t="s">
        <v>86</v>
      </c>
      <c r="C41" s="479">
        <v>12</v>
      </c>
      <c r="D41" s="479">
        <v>10</v>
      </c>
      <c r="E41" s="479"/>
      <c r="F41" s="481">
        <v>1</v>
      </c>
      <c r="G41" s="482">
        <f t="shared" ref="G41:R41" si="28">SUM(G22:G40)</f>
        <v>79</v>
      </c>
      <c r="H41" s="482">
        <f t="shared" si="28"/>
        <v>2370</v>
      </c>
      <c r="I41" s="482">
        <f t="shared" si="28"/>
        <v>748</v>
      </c>
      <c r="J41" s="482">
        <f t="shared" si="28"/>
        <v>366</v>
      </c>
      <c r="K41" s="482">
        <f t="shared" si="28"/>
        <v>0</v>
      </c>
      <c r="L41" s="482">
        <f t="shared" si="28"/>
        <v>382</v>
      </c>
      <c r="M41" s="482">
        <f t="shared" si="28"/>
        <v>360</v>
      </c>
      <c r="N41" s="482">
        <f t="shared" si="28"/>
        <v>1622</v>
      </c>
      <c r="O41" s="482">
        <f t="shared" si="28"/>
        <v>13</v>
      </c>
      <c r="P41" s="482">
        <f t="shared" si="28"/>
        <v>11</v>
      </c>
      <c r="Q41" s="482">
        <f t="shared" si="28"/>
        <v>11</v>
      </c>
      <c r="R41" s="482">
        <f t="shared" si="28"/>
        <v>16</v>
      </c>
      <c r="S41" s="240"/>
      <c r="T41" s="102"/>
      <c r="U41" s="103"/>
      <c r="V41" s="103"/>
      <c r="W41" s="104"/>
    </row>
    <row r="42" spans="1:24" ht="18" thickBot="1" x14ac:dyDescent="0.35">
      <c r="A42" s="1147" t="s">
        <v>236</v>
      </c>
      <c r="B42" s="1148"/>
      <c r="C42" s="1148"/>
      <c r="D42" s="1148"/>
      <c r="E42" s="1148"/>
      <c r="F42" s="1148"/>
      <c r="G42" s="1148"/>
      <c r="H42" s="1148"/>
      <c r="I42" s="1148"/>
      <c r="J42" s="1148"/>
      <c r="K42" s="1148"/>
      <c r="L42" s="1148"/>
      <c r="M42" s="1148"/>
      <c r="N42" s="1148"/>
      <c r="O42" s="1148"/>
      <c r="P42" s="1148"/>
      <c r="Q42" s="1148"/>
      <c r="R42" s="1149"/>
      <c r="T42" s="105"/>
      <c r="U42" s="98"/>
      <c r="V42" s="98"/>
      <c r="W42" s="99"/>
    </row>
    <row r="43" spans="1:24" ht="15.6" customHeight="1" thickBot="1" x14ac:dyDescent="0.35">
      <c r="A43" s="957" t="s">
        <v>235</v>
      </c>
      <c r="B43" s="1161" t="s">
        <v>240</v>
      </c>
      <c r="C43" s="890"/>
      <c r="D43" s="891">
        <v>3</v>
      </c>
      <c r="E43" s="892"/>
      <c r="F43" s="893"/>
      <c r="G43" s="894">
        <v>4</v>
      </c>
      <c r="H43" s="895">
        <f>G43*30</f>
        <v>120</v>
      </c>
      <c r="I43" s="961">
        <v>44</v>
      </c>
      <c r="J43" s="896"/>
      <c r="K43" s="896"/>
      <c r="L43" s="897"/>
      <c r="M43" s="898"/>
      <c r="N43" s="898">
        <f>H43-I43</f>
        <v>76</v>
      </c>
      <c r="O43" s="899"/>
      <c r="P43" s="900"/>
      <c r="Q43" s="901">
        <v>3</v>
      </c>
      <c r="R43" s="902"/>
      <c r="S43" s="239">
        <f>I43/H43</f>
        <v>0.36666666666666664</v>
      </c>
      <c r="T43" s="111"/>
      <c r="U43" s="112"/>
      <c r="V43" s="385">
        <v>4</v>
      </c>
      <c r="W43" s="386"/>
    </row>
    <row r="44" spans="1:24" ht="16.2" thickBot="1" x14ac:dyDescent="0.35">
      <c r="A44" s="958" t="s">
        <v>237</v>
      </c>
      <c r="B44" s="1162"/>
      <c r="C44" s="914"/>
      <c r="D44" s="915">
        <v>3</v>
      </c>
      <c r="E44" s="914"/>
      <c r="F44" s="916"/>
      <c r="G44" s="917">
        <v>4</v>
      </c>
      <c r="H44" s="918">
        <f>G44*30</f>
        <v>120</v>
      </c>
      <c r="I44" s="962">
        <v>44</v>
      </c>
      <c r="J44" s="919"/>
      <c r="K44" s="920"/>
      <c r="L44" s="921"/>
      <c r="M44" s="887"/>
      <c r="N44" s="922">
        <f>H44-I44</f>
        <v>76</v>
      </c>
      <c r="O44" s="923"/>
      <c r="P44" s="116"/>
      <c r="Q44" s="115">
        <v>3</v>
      </c>
      <c r="R44" s="924"/>
      <c r="S44" s="239">
        <f>I44/H44</f>
        <v>0.36666666666666664</v>
      </c>
      <c r="T44" s="503"/>
      <c r="U44" s="504"/>
      <c r="V44" s="505">
        <v>4</v>
      </c>
      <c r="W44" s="506"/>
    </row>
    <row r="45" spans="1:24" ht="16.2" thickBot="1" x14ac:dyDescent="0.35">
      <c r="A45" s="959" t="s">
        <v>238</v>
      </c>
      <c r="B45" s="1163"/>
      <c r="C45" s="903"/>
      <c r="D45" s="904">
        <v>3</v>
      </c>
      <c r="E45" s="889"/>
      <c r="F45" s="905"/>
      <c r="G45" s="906">
        <v>4</v>
      </c>
      <c r="H45" s="907">
        <f>G45*30</f>
        <v>120</v>
      </c>
      <c r="I45" s="963">
        <v>44</v>
      </c>
      <c r="J45" s="280"/>
      <c r="K45" s="280"/>
      <c r="L45" s="281"/>
      <c r="M45" s="909"/>
      <c r="N45" s="909">
        <f>H45-I45</f>
        <v>76</v>
      </c>
      <c r="O45" s="910"/>
      <c r="P45" s="911"/>
      <c r="Q45" s="912">
        <v>3</v>
      </c>
      <c r="R45" s="913"/>
      <c r="S45" s="239">
        <f>I45/H45</f>
        <v>0.36666666666666664</v>
      </c>
      <c r="T45" s="113"/>
      <c r="U45" s="114"/>
      <c r="V45" s="100">
        <v>4</v>
      </c>
      <c r="W45" s="101"/>
    </row>
    <row r="46" spans="1:24" ht="16.2" thickBot="1" x14ac:dyDescent="0.35">
      <c r="A46" s="956"/>
      <c r="B46" s="479" t="s">
        <v>239</v>
      </c>
      <c r="C46" s="479"/>
      <c r="D46" s="479">
        <v>3</v>
      </c>
      <c r="E46" s="479"/>
      <c r="F46" s="481"/>
      <c r="G46" s="482">
        <f t="shared" ref="G46:R46" si="29">SUM(G43:G45)</f>
        <v>12</v>
      </c>
      <c r="H46" s="482">
        <f t="shared" si="29"/>
        <v>360</v>
      </c>
      <c r="I46" s="482">
        <f t="shared" si="29"/>
        <v>132</v>
      </c>
      <c r="J46" s="482">
        <f t="shared" si="29"/>
        <v>0</v>
      </c>
      <c r="K46" s="482">
        <f t="shared" si="29"/>
        <v>0</v>
      </c>
      <c r="L46" s="482">
        <f t="shared" si="29"/>
        <v>0</v>
      </c>
      <c r="M46" s="482">
        <f t="shared" si="29"/>
        <v>0</v>
      </c>
      <c r="N46" s="482">
        <f t="shared" si="29"/>
        <v>228</v>
      </c>
      <c r="O46" s="482">
        <f t="shared" si="29"/>
        <v>0</v>
      </c>
      <c r="P46" s="482">
        <f t="shared" si="29"/>
        <v>0</v>
      </c>
      <c r="Q46" s="482">
        <f t="shared" si="29"/>
        <v>9</v>
      </c>
      <c r="R46" s="482">
        <f t="shared" si="29"/>
        <v>0</v>
      </c>
      <c r="S46" s="240"/>
      <c r="T46" s="106"/>
      <c r="U46" s="103"/>
      <c r="V46" s="103"/>
      <c r="W46" s="107"/>
    </row>
    <row r="47" spans="1:24" ht="23.4" thickBot="1" x14ac:dyDescent="0.35">
      <c r="A47" s="1150" t="s">
        <v>90</v>
      </c>
      <c r="B47" s="1151"/>
      <c r="C47" s="1151"/>
      <c r="D47" s="1151"/>
      <c r="E47" s="1151"/>
      <c r="F47" s="1151"/>
      <c r="G47" s="1151"/>
      <c r="H47" s="1152"/>
      <c r="I47" s="1152"/>
      <c r="J47" s="1152"/>
      <c r="K47" s="1152"/>
      <c r="L47" s="1152"/>
      <c r="M47" s="1152"/>
      <c r="N47" s="1152"/>
      <c r="O47" s="1151"/>
      <c r="P47" s="1151"/>
      <c r="Q47" s="1151"/>
      <c r="R47" s="1153"/>
      <c r="T47" s="97"/>
      <c r="U47" s="98"/>
      <c r="V47" s="98"/>
      <c r="W47" s="99"/>
    </row>
    <row r="48" spans="1:24" s="262" customFormat="1" ht="32.4" customHeight="1" thickBot="1" x14ac:dyDescent="0.35">
      <c r="A48" s="1159" t="s">
        <v>95</v>
      </c>
      <c r="B48" s="1160"/>
      <c r="C48" s="432"/>
      <c r="D48" s="433"/>
      <c r="E48" s="433"/>
      <c r="F48" s="434"/>
      <c r="G48" s="435">
        <f>G46/G49</f>
        <v>0.1</v>
      </c>
      <c r="H48" s="462"/>
      <c r="I48" s="440"/>
      <c r="J48" s="440"/>
      <c r="K48" s="440"/>
      <c r="L48" s="439"/>
      <c r="M48" s="440"/>
      <c r="N48" s="404"/>
      <c r="O48" s="436"/>
      <c r="P48" s="437"/>
      <c r="Q48" s="437"/>
      <c r="R48" s="438"/>
      <c r="U48" s="263"/>
      <c r="V48" s="263"/>
      <c r="W48" s="263"/>
      <c r="X48" s="263"/>
    </row>
    <row r="49" spans="1:24" ht="16.2" thickBot="1" x14ac:dyDescent="0.35">
      <c r="C49" s="409">
        <f t="shared" ref="C49:F49" si="30">C19+C41+C46</f>
        <v>13</v>
      </c>
      <c r="D49" s="409">
        <f t="shared" si="30"/>
        <v>21</v>
      </c>
      <c r="E49" s="409">
        <f t="shared" si="30"/>
        <v>0</v>
      </c>
      <c r="F49" s="409">
        <f t="shared" si="30"/>
        <v>1</v>
      </c>
      <c r="G49" s="409">
        <f>G19+G41+G46</f>
        <v>120</v>
      </c>
      <c r="H49" s="409">
        <f t="shared" ref="H49:R49" si="31">H19+H41+H46</f>
        <v>3600</v>
      </c>
      <c r="I49" s="409">
        <f t="shared" si="31"/>
        <v>1192</v>
      </c>
      <c r="J49" s="409">
        <f t="shared" si="31"/>
        <v>550</v>
      </c>
      <c r="K49" s="409">
        <f t="shared" si="31"/>
        <v>0</v>
      </c>
      <c r="L49" s="409">
        <f t="shared" si="31"/>
        <v>510</v>
      </c>
      <c r="M49" s="409">
        <f t="shared" si="31"/>
        <v>390</v>
      </c>
      <c r="N49" s="409">
        <f t="shared" si="31"/>
        <v>2378</v>
      </c>
      <c r="O49" s="409">
        <f t="shared" si="31"/>
        <v>20</v>
      </c>
      <c r="P49" s="409">
        <f t="shared" si="31"/>
        <v>19</v>
      </c>
      <c r="Q49" s="409">
        <f t="shared" si="31"/>
        <v>22</v>
      </c>
      <c r="R49" s="409">
        <f t="shared" si="31"/>
        <v>20</v>
      </c>
      <c r="S49" s="251">
        <f>O49+P49+Q49+R49</f>
        <v>81</v>
      </c>
      <c r="T49" s="130">
        <f>SUM(T11:T47)</f>
        <v>30</v>
      </c>
      <c r="U49" s="130">
        <f>SUM(U11:U47)</f>
        <v>30</v>
      </c>
      <c r="V49" s="130">
        <f>SUM(V11:V47)</f>
        <v>30</v>
      </c>
      <c r="W49" s="130">
        <f>SUM(W11:W47)</f>
        <v>30</v>
      </c>
      <c r="X49" s="69">
        <f>SUM(T49:W49)</f>
        <v>120</v>
      </c>
    </row>
    <row r="50" spans="1:24" ht="18" x14ac:dyDescent="0.3">
      <c r="C50" s="1083" t="s">
        <v>91</v>
      </c>
      <c r="D50" s="1084"/>
      <c r="E50" s="1084"/>
      <c r="F50" s="1084"/>
      <c r="G50" s="1084"/>
      <c r="H50" s="1084"/>
      <c r="I50" s="1084"/>
      <c r="J50" s="1084"/>
      <c r="K50" s="1084"/>
      <c r="L50" s="1084"/>
      <c r="M50" s="368"/>
      <c r="N50" s="72">
        <f>SUM(O50:R50)</f>
        <v>13</v>
      </c>
      <c r="O50" s="329">
        <v>4</v>
      </c>
      <c r="P50" s="330">
        <v>3</v>
      </c>
      <c r="Q50" s="329">
        <v>1</v>
      </c>
      <c r="R50" s="331">
        <v>5</v>
      </c>
      <c r="S50" s="251">
        <f t="shared" ref="S50:S53" si="32">SUM(O50:R50)</f>
        <v>13</v>
      </c>
      <c r="T50" s="58"/>
      <c r="U50" s="58"/>
      <c r="V50" s="58"/>
      <c r="W50" s="58"/>
    </row>
    <row r="51" spans="1:24" ht="18" x14ac:dyDescent="0.3">
      <c r="A51" s="888" t="s">
        <v>233</v>
      </c>
      <c r="B51" s="49" t="s">
        <v>234</v>
      </c>
      <c r="C51" s="1085" t="s">
        <v>92</v>
      </c>
      <c r="D51" s="1086"/>
      <c r="E51" s="1086"/>
      <c r="F51" s="1086"/>
      <c r="G51" s="1086"/>
      <c r="H51" s="1086"/>
      <c r="I51" s="1086"/>
      <c r="J51" s="1086"/>
      <c r="K51" s="1086"/>
      <c r="L51" s="1086"/>
      <c r="M51" s="369"/>
      <c r="N51" s="71">
        <f>SUM(O51:R51)</f>
        <v>21</v>
      </c>
      <c r="O51" s="332">
        <v>5</v>
      </c>
      <c r="P51" s="333">
        <v>6</v>
      </c>
      <c r="Q51" s="332">
        <v>7</v>
      </c>
      <c r="R51" s="334">
        <v>3</v>
      </c>
      <c r="S51" s="251">
        <f t="shared" si="32"/>
        <v>21</v>
      </c>
    </row>
    <row r="52" spans="1:24" ht="19.2" customHeight="1" x14ac:dyDescent="0.3">
      <c r="C52" s="1085" t="s">
        <v>93</v>
      </c>
      <c r="D52" s="1086"/>
      <c r="E52" s="1086"/>
      <c r="F52" s="1086"/>
      <c r="G52" s="1086"/>
      <c r="H52" s="1086"/>
      <c r="I52" s="1086"/>
      <c r="J52" s="1086"/>
      <c r="K52" s="1086"/>
      <c r="L52" s="1086"/>
      <c r="M52" s="369"/>
      <c r="N52" s="71">
        <f>SUM(O52:R52)</f>
        <v>0</v>
      </c>
      <c r="O52" s="54"/>
      <c r="P52" s="145"/>
      <c r="Q52" s="54"/>
      <c r="R52" s="57"/>
      <c r="S52" s="251">
        <f>O52+P52+Q52+R52</f>
        <v>0</v>
      </c>
    </row>
    <row r="53" spans="1:24" ht="19.2" customHeight="1" thickBot="1" x14ac:dyDescent="0.35">
      <c r="A53" s="59"/>
      <c r="B53" s="62"/>
      <c r="C53" s="1145" t="s">
        <v>94</v>
      </c>
      <c r="D53" s="1146"/>
      <c r="E53" s="1146"/>
      <c r="F53" s="1146"/>
      <c r="G53" s="1146"/>
      <c r="H53" s="1146"/>
      <c r="I53" s="1146"/>
      <c r="J53" s="1146"/>
      <c r="K53" s="1146"/>
      <c r="L53" s="1146"/>
      <c r="M53" s="370"/>
      <c r="N53" s="70">
        <f>SUM(O53:R53)</f>
        <v>1</v>
      </c>
      <c r="O53" s="64"/>
      <c r="P53" s="146"/>
      <c r="Q53" s="64"/>
      <c r="R53" s="55">
        <v>1</v>
      </c>
      <c r="S53" s="251">
        <f t="shared" si="32"/>
        <v>1</v>
      </c>
    </row>
    <row r="54" spans="1:24" x14ac:dyDescent="0.3">
      <c r="A54" s="59"/>
      <c r="B54" s="62"/>
    </row>
    <row r="55" spans="1:24" ht="15.6" customHeight="1" x14ac:dyDescent="0.3">
      <c r="A55" s="1079" t="s">
        <v>137</v>
      </c>
      <c r="B55" s="1079"/>
      <c r="C55" s="1079"/>
      <c r="D55" s="1079"/>
      <c r="E55" s="1079"/>
      <c r="F55" s="1079"/>
      <c r="G55" s="1079"/>
      <c r="H55" s="1079"/>
      <c r="I55" s="1079"/>
      <c r="J55" s="1079"/>
      <c r="K55" s="1079"/>
      <c r="L55" s="1079"/>
      <c r="M55" s="1079"/>
      <c r="N55" s="1079"/>
      <c r="O55" s="1079"/>
      <c r="P55" s="1079"/>
      <c r="Q55" s="1079"/>
      <c r="R55" s="1079"/>
      <c r="S55" s="1079"/>
      <c r="T55" s="1079"/>
      <c r="U55" s="1079"/>
      <c r="V55" s="1079"/>
    </row>
    <row r="56" spans="1:24" ht="7.8" customHeight="1" x14ac:dyDescent="0.3">
      <c r="A56" s="47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242"/>
      <c r="T56" s="81"/>
      <c r="U56" s="81"/>
      <c r="V56" s="81"/>
    </row>
    <row r="57" spans="1:24" x14ac:dyDescent="0.3">
      <c r="A57" s="230" t="s">
        <v>138</v>
      </c>
      <c r="B57" s="230" t="s">
        <v>139</v>
      </c>
      <c r="C57" s="81"/>
      <c r="D57" s="231" t="s">
        <v>138</v>
      </c>
      <c r="E57" s="1080" t="s">
        <v>140</v>
      </c>
      <c r="F57" s="1080"/>
      <c r="G57" s="1080"/>
      <c r="H57" s="1080"/>
      <c r="I57" s="1080"/>
      <c r="J57" s="232"/>
      <c r="K57" s="231" t="s">
        <v>138</v>
      </c>
      <c r="L57" s="1080" t="s">
        <v>141</v>
      </c>
      <c r="M57" s="1080"/>
      <c r="N57" s="1080"/>
      <c r="O57" s="1080"/>
      <c r="P57" s="1080"/>
      <c r="Q57" s="1080"/>
      <c r="R57" s="232"/>
      <c r="S57" s="243"/>
      <c r="T57" s="232"/>
      <c r="U57" s="232"/>
      <c r="V57" s="232"/>
    </row>
    <row r="58" spans="1:24" x14ac:dyDescent="0.3">
      <c r="A58" s="291"/>
      <c r="B58" s="292"/>
      <c r="C58" s="81"/>
      <c r="D58" s="293"/>
      <c r="E58" s="1078"/>
      <c r="F58" s="1078"/>
      <c r="G58" s="1078"/>
      <c r="H58" s="1078"/>
      <c r="I58" s="1078"/>
      <c r="J58" s="233"/>
      <c r="K58" s="293"/>
      <c r="L58" s="1078"/>
      <c r="M58" s="1078"/>
      <c r="N58" s="1078"/>
      <c r="O58" s="1078"/>
      <c r="P58" s="1078"/>
      <c r="Q58" s="1078"/>
      <c r="R58" s="233"/>
      <c r="S58" s="244"/>
      <c r="T58" s="233"/>
      <c r="U58" s="233"/>
      <c r="V58" s="233"/>
    </row>
    <row r="59" spans="1:24" x14ac:dyDescent="0.3">
      <c r="A59" s="291"/>
      <c r="B59" s="292"/>
      <c r="C59" s="81"/>
      <c r="D59" s="293"/>
      <c r="E59" s="1078"/>
      <c r="F59" s="1078"/>
      <c r="G59" s="1078"/>
      <c r="H59" s="1078"/>
      <c r="I59" s="1078"/>
      <c r="J59" s="233"/>
      <c r="K59" s="293"/>
      <c r="L59" s="1078"/>
      <c r="M59" s="1078"/>
      <c r="N59" s="1078"/>
      <c r="O59" s="1078"/>
      <c r="P59" s="1078"/>
      <c r="Q59" s="1078"/>
      <c r="R59" s="233"/>
      <c r="S59" s="244"/>
      <c r="T59" s="233"/>
      <c r="U59" s="233"/>
      <c r="V59" s="233"/>
    </row>
    <row r="60" spans="1:24" x14ac:dyDescent="0.3">
      <c r="A60" s="291"/>
      <c r="B60" s="292"/>
      <c r="C60" s="81"/>
      <c r="D60" s="293"/>
      <c r="E60" s="1078"/>
      <c r="F60" s="1078"/>
      <c r="G60" s="1078"/>
      <c r="H60" s="1078"/>
      <c r="I60" s="1078"/>
      <c r="J60" s="233"/>
      <c r="K60" s="293"/>
      <c r="L60" s="1078"/>
      <c r="M60" s="1078"/>
      <c r="N60" s="1078"/>
      <c r="O60" s="1078"/>
      <c r="P60" s="1078"/>
      <c r="Q60" s="1078"/>
      <c r="R60" s="233"/>
      <c r="S60" s="244"/>
      <c r="T60" s="233"/>
      <c r="U60" s="233"/>
      <c r="V60" s="233"/>
    </row>
    <row r="61" spans="1:24" x14ac:dyDescent="0.3">
      <c r="A61" s="291"/>
      <c r="B61" s="292"/>
      <c r="C61" s="81"/>
      <c r="D61" s="293"/>
      <c r="E61" s="1078"/>
      <c r="F61" s="1078"/>
      <c r="G61" s="1078"/>
      <c r="H61" s="1078"/>
      <c r="I61" s="1078"/>
      <c r="J61" s="233"/>
      <c r="K61" s="293"/>
      <c r="L61" s="1078"/>
      <c r="M61" s="1078"/>
      <c r="N61" s="1078"/>
      <c r="O61" s="1078"/>
      <c r="P61" s="1078"/>
      <c r="Q61" s="1078"/>
      <c r="R61" s="233"/>
      <c r="S61" s="244"/>
      <c r="T61" s="233"/>
      <c r="U61" s="233"/>
      <c r="V61" s="233"/>
    </row>
    <row r="62" spans="1:24" x14ac:dyDescent="0.3">
      <c r="A62" s="47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</row>
    <row r="63" spans="1:24" ht="18" x14ac:dyDescent="0.35">
      <c r="A63" s="76"/>
      <c r="B63" s="77" t="s">
        <v>100</v>
      </c>
      <c r="C63" s="394" t="s">
        <v>100</v>
      </c>
      <c r="D63" s="394"/>
      <c r="E63" s="394"/>
      <c r="F63" s="394"/>
      <c r="G63" s="394"/>
      <c r="H63" s="394"/>
      <c r="I63" s="394"/>
      <c r="J63" s="394"/>
      <c r="K63" s="133" t="s">
        <v>100</v>
      </c>
      <c r="L63" s="133"/>
      <c r="M63" s="133"/>
      <c r="N63" s="133"/>
      <c r="O63" s="133"/>
      <c r="P63" s="133"/>
      <c r="S63" s="245"/>
      <c r="T63" s="65"/>
      <c r="U63" s="65"/>
      <c r="V63" s="65"/>
      <c r="W63" s="65"/>
    </row>
    <row r="64" spans="1:24" ht="18" x14ac:dyDescent="0.35">
      <c r="A64" s="76"/>
      <c r="B64" s="78" t="s">
        <v>121</v>
      </c>
      <c r="C64" s="68" t="s">
        <v>120</v>
      </c>
      <c r="D64" s="68"/>
      <c r="E64" s="68"/>
      <c r="F64" s="68"/>
      <c r="G64" s="68"/>
      <c r="H64" s="68"/>
      <c r="I64" s="68"/>
      <c r="J64" s="68"/>
      <c r="K64" s="119" t="s">
        <v>159</v>
      </c>
      <c r="L64" s="119"/>
      <c r="M64" s="119"/>
      <c r="N64" s="119"/>
      <c r="O64" s="119"/>
      <c r="P64" s="119"/>
      <c r="S64" s="246"/>
      <c r="T64" s="65"/>
      <c r="U64" s="65"/>
      <c r="V64" s="65"/>
      <c r="W64" s="65"/>
    </row>
    <row r="65" spans="1:23" ht="18" x14ac:dyDescent="0.35">
      <c r="A65" s="76"/>
      <c r="B65" s="120" t="s">
        <v>119</v>
      </c>
      <c r="C65" s="68" t="s">
        <v>117</v>
      </c>
      <c r="D65" s="68"/>
      <c r="E65" s="68"/>
      <c r="F65" s="68"/>
      <c r="G65" s="68"/>
      <c r="H65" s="68"/>
      <c r="I65" s="68"/>
      <c r="J65" s="68"/>
      <c r="K65" s="119" t="s">
        <v>163</v>
      </c>
      <c r="L65" s="119"/>
      <c r="M65" s="119"/>
      <c r="N65" s="119"/>
      <c r="O65" s="119"/>
      <c r="P65" s="119"/>
      <c r="S65" s="246"/>
      <c r="T65" s="65"/>
      <c r="U65" s="65"/>
      <c r="V65" s="65"/>
      <c r="W65" s="65"/>
    </row>
    <row r="66" spans="1:23" ht="18" x14ac:dyDescent="0.35">
      <c r="A66" s="76"/>
      <c r="B66" s="120" t="s">
        <v>158</v>
      </c>
      <c r="C66" s="68" t="s">
        <v>118</v>
      </c>
      <c r="D66" s="68"/>
      <c r="E66" s="68"/>
      <c r="F66" s="68"/>
      <c r="G66" s="68"/>
      <c r="H66" s="68"/>
      <c r="I66" s="68"/>
      <c r="J66" s="68"/>
      <c r="K66" s="119" t="s">
        <v>166</v>
      </c>
      <c r="L66" s="119"/>
      <c r="M66" s="119"/>
      <c r="N66" s="119"/>
      <c r="O66" s="119"/>
      <c r="P66" s="119"/>
      <c r="S66" s="246"/>
      <c r="T66" s="65"/>
      <c r="U66" s="65"/>
      <c r="V66" s="65"/>
      <c r="W66" s="65"/>
    </row>
    <row r="67" spans="1:23" ht="18" x14ac:dyDescent="0.35">
      <c r="A67" s="76"/>
      <c r="B67" s="81"/>
      <c r="C67" s="68" t="s">
        <v>167</v>
      </c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6"/>
      <c r="O67" s="66"/>
      <c r="P67" s="66"/>
      <c r="S67" s="247"/>
      <c r="T67" s="65"/>
      <c r="U67" s="65"/>
      <c r="V67" s="65"/>
      <c r="W67" s="65"/>
    </row>
    <row r="68" spans="1:23" ht="18" x14ac:dyDescent="0.35">
      <c r="A68" s="76"/>
      <c r="B68" s="67"/>
      <c r="C68" s="66"/>
      <c r="D68" s="66"/>
      <c r="E68" s="66"/>
      <c r="F68" s="76"/>
      <c r="G68" s="76"/>
      <c r="H68" s="66"/>
      <c r="I68" s="66"/>
      <c r="J68" s="66"/>
      <c r="K68" s="76"/>
      <c r="L68" s="76"/>
      <c r="M68" s="76"/>
      <c r="N68" s="66"/>
      <c r="O68" s="66"/>
      <c r="P68" s="66"/>
      <c r="S68" s="247"/>
      <c r="T68" s="65"/>
      <c r="U68" s="65"/>
      <c r="V68" s="65"/>
      <c r="W68" s="65"/>
    </row>
    <row r="69" spans="1:23" ht="18" x14ac:dyDescent="0.35">
      <c r="A69" s="76"/>
      <c r="B69" s="77" t="s">
        <v>100</v>
      </c>
      <c r="C69" s="66"/>
      <c r="K69" s="134" t="s">
        <v>100</v>
      </c>
      <c r="L69" s="134"/>
      <c r="M69" s="134"/>
      <c r="N69" s="134"/>
      <c r="O69" s="134"/>
      <c r="P69" s="134"/>
      <c r="S69" s="248"/>
      <c r="T69" s="65"/>
      <c r="U69" s="65"/>
      <c r="V69" s="65"/>
      <c r="W69" s="65"/>
    </row>
    <row r="70" spans="1:23" ht="18" x14ac:dyDescent="0.35">
      <c r="A70" s="76"/>
      <c r="B70" s="335" t="s">
        <v>143</v>
      </c>
      <c r="C70" s="68"/>
      <c r="K70" s="135" t="s">
        <v>128</v>
      </c>
      <c r="L70" s="135"/>
      <c r="M70" s="135"/>
      <c r="N70" s="135"/>
      <c r="O70" s="135"/>
      <c r="P70" s="135"/>
      <c r="S70" s="249"/>
      <c r="T70" s="65"/>
      <c r="U70" s="65"/>
      <c r="V70" s="65"/>
      <c r="W70" s="65"/>
    </row>
    <row r="71" spans="1:23" ht="18" x14ac:dyDescent="0.35">
      <c r="A71" s="76"/>
      <c r="B71" s="78" t="s">
        <v>155</v>
      </c>
      <c r="C71" s="68"/>
      <c r="K71" s="135" t="s">
        <v>129</v>
      </c>
      <c r="L71" s="135"/>
      <c r="M71" s="135"/>
      <c r="N71" s="135"/>
      <c r="O71" s="135"/>
      <c r="P71" s="135"/>
      <c r="S71" s="249"/>
      <c r="T71" s="65"/>
      <c r="U71" s="65"/>
      <c r="V71" s="65"/>
      <c r="W71" s="65"/>
    </row>
    <row r="72" spans="1:23" ht="18" x14ac:dyDescent="0.35">
      <c r="A72" s="76"/>
      <c r="B72" s="78" t="s">
        <v>118</v>
      </c>
      <c r="C72" s="79"/>
      <c r="K72" s="135" t="s">
        <v>130</v>
      </c>
      <c r="L72" s="135"/>
      <c r="M72" s="135"/>
      <c r="N72" s="135"/>
      <c r="O72" s="135"/>
      <c r="P72" s="135"/>
      <c r="S72" s="249"/>
      <c r="T72" s="65"/>
      <c r="U72" s="65"/>
      <c r="V72" s="65"/>
      <c r="W72" s="65"/>
    </row>
    <row r="73" spans="1:23" ht="18" x14ac:dyDescent="0.35">
      <c r="A73" s="76"/>
      <c r="B73" s="207" t="s">
        <v>165</v>
      </c>
      <c r="C73" s="66"/>
      <c r="K73" s="119" t="s">
        <v>166</v>
      </c>
      <c r="L73" s="119"/>
      <c r="M73" s="119"/>
      <c r="N73" s="119"/>
      <c r="O73" s="119"/>
      <c r="P73" s="119"/>
      <c r="S73" s="246"/>
      <c r="T73" s="65"/>
      <c r="U73" s="65"/>
      <c r="V73" s="65"/>
      <c r="W73" s="65"/>
    </row>
    <row r="74" spans="1:23" ht="18" x14ac:dyDescent="0.35">
      <c r="A74" s="76"/>
      <c r="B74" s="80"/>
      <c r="C74" s="66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0"/>
      <c r="O74" s="121"/>
      <c r="P74" s="121"/>
      <c r="Q74" s="122"/>
      <c r="R74" s="123"/>
      <c r="S74" s="250"/>
      <c r="T74" s="65"/>
      <c r="U74" s="65"/>
    </row>
    <row r="75" spans="1:23" ht="18" x14ac:dyDescent="0.35">
      <c r="B75" s="63"/>
      <c r="C75" s="63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</row>
  </sheetData>
  <mergeCells count="49">
    <mergeCell ref="C53:L53"/>
    <mergeCell ref="A42:R42"/>
    <mergeCell ref="A47:R47"/>
    <mergeCell ref="A20:R20"/>
    <mergeCell ref="A21:R21"/>
    <mergeCell ref="A48:B48"/>
    <mergeCell ref="B43:B45"/>
    <mergeCell ref="T9:W9"/>
    <mergeCell ref="A9:R9"/>
    <mergeCell ref="A10:R10"/>
    <mergeCell ref="I3:L3"/>
    <mergeCell ref="O3:P3"/>
    <mergeCell ref="A2:A7"/>
    <mergeCell ref="B2:B7"/>
    <mergeCell ref="C2:F2"/>
    <mergeCell ref="G2:G7"/>
    <mergeCell ref="H2:N2"/>
    <mergeCell ref="C3:C7"/>
    <mergeCell ref="D3:D7"/>
    <mergeCell ref="E3:F3"/>
    <mergeCell ref="N3:N7"/>
    <mergeCell ref="H3:H7"/>
    <mergeCell ref="I4:I7"/>
    <mergeCell ref="A1:R1"/>
    <mergeCell ref="C50:L50"/>
    <mergeCell ref="C51:L51"/>
    <mergeCell ref="C52:L52"/>
    <mergeCell ref="O2:R2"/>
    <mergeCell ref="O6:R6"/>
    <mergeCell ref="J5:J7"/>
    <mergeCell ref="K5:K7"/>
    <mergeCell ref="L5:L7"/>
    <mergeCell ref="Q3:R3"/>
    <mergeCell ref="O4:R4"/>
    <mergeCell ref="M3:M7"/>
    <mergeCell ref="E4:E7"/>
    <mergeCell ref="F4:F7"/>
    <mergeCell ref="J4:L4"/>
    <mergeCell ref="A55:V55"/>
    <mergeCell ref="E57:I57"/>
    <mergeCell ref="E58:I58"/>
    <mergeCell ref="L57:Q57"/>
    <mergeCell ref="L58:Q58"/>
    <mergeCell ref="E59:I59"/>
    <mergeCell ref="E60:I60"/>
    <mergeCell ref="E61:I61"/>
    <mergeCell ref="L59:Q59"/>
    <mergeCell ref="L60:Q60"/>
    <mergeCell ref="L61:Q61"/>
  </mergeCells>
  <pageMargins left="0.52" right="0.23" top="0.34" bottom="0.3" header="0.31496062992125984" footer="0.31496062992125984"/>
  <pageSetup paperSize="9" scale="67" orientation="landscape" r:id="rId1"/>
  <rowBreaks count="1" manualBreakCount="1">
    <brk id="41" max="18" man="1"/>
  </rowBreaks>
  <colBreaks count="1" manualBreakCount="1">
    <brk id="18" max="6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38"/>
  <sheetViews>
    <sheetView view="pageBreakPreview" topLeftCell="A10" zoomScale="60" zoomScaleNormal="100" workbookViewId="0">
      <selection activeCell="A29" sqref="A29:XFD36"/>
    </sheetView>
  </sheetViews>
  <sheetFormatPr defaultColWidth="9.109375" defaultRowHeight="13.2" x14ac:dyDescent="0.25"/>
  <cols>
    <col min="1" max="1" width="10.33203125" style="12" customWidth="1"/>
    <col min="2" max="53" width="4.33203125" style="12" customWidth="1"/>
    <col min="54" max="61" width="4.44140625" style="12" customWidth="1"/>
    <col min="62" max="16384" width="9.109375" style="12"/>
  </cols>
  <sheetData>
    <row r="1" spans="1:56" ht="15.6" x14ac:dyDescent="0.3">
      <c r="I1" s="1068" t="s">
        <v>36</v>
      </c>
      <c r="J1" s="1068"/>
      <c r="K1" s="1068"/>
      <c r="L1" s="1068"/>
      <c r="M1" s="1068"/>
      <c r="N1" s="1068"/>
      <c r="O1" s="1068"/>
      <c r="P1" s="1068"/>
      <c r="Q1" s="1068"/>
      <c r="R1" s="1068"/>
      <c r="S1" s="1068"/>
      <c r="T1" s="1068"/>
      <c r="U1" s="1068"/>
      <c r="V1" s="1068"/>
      <c r="W1" s="1068"/>
      <c r="X1" s="1068"/>
      <c r="Y1" s="1068"/>
      <c r="Z1" s="1068"/>
      <c r="AA1" s="1068"/>
      <c r="AB1" s="1068"/>
      <c r="AC1" s="1068"/>
      <c r="AD1" s="1068"/>
      <c r="AE1" s="1068"/>
      <c r="AF1" s="1068"/>
      <c r="AG1" s="1068"/>
      <c r="AH1" s="1068"/>
      <c r="AI1" s="1068"/>
      <c r="AJ1" s="1068"/>
      <c r="AK1" s="1068"/>
      <c r="AL1" s="1068"/>
      <c r="AM1" s="1068"/>
      <c r="AN1" s="1068"/>
      <c r="AO1" s="1068"/>
      <c r="AP1" s="1068"/>
      <c r="AQ1" s="1068"/>
    </row>
    <row r="2" spans="1:56" s="13" customFormat="1" ht="21" customHeight="1" x14ac:dyDescent="0.3">
      <c r="B2" s="1"/>
      <c r="C2" s="1"/>
      <c r="D2" s="1"/>
      <c r="E2" s="1"/>
      <c r="F2" s="1"/>
      <c r="G2" s="1"/>
      <c r="H2" s="1"/>
      <c r="I2" s="1070" t="s">
        <v>142</v>
      </c>
      <c r="J2" s="1070"/>
      <c r="K2" s="1070"/>
      <c r="L2" s="1070"/>
      <c r="M2" s="1070"/>
      <c r="N2" s="1070"/>
      <c r="O2" s="1070"/>
      <c r="P2" s="1070"/>
      <c r="Q2" s="1070"/>
      <c r="R2" s="1070"/>
      <c r="S2" s="1070"/>
      <c r="T2" s="1070"/>
      <c r="U2" s="1070"/>
      <c r="V2" s="1070"/>
      <c r="W2" s="1070"/>
      <c r="X2" s="1070"/>
      <c r="Y2" s="1070"/>
      <c r="Z2" s="1070"/>
      <c r="AA2" s="1070"/>
      <c r="AB2" s="1070"/>
      <c r="AC2" s="1070"/>
      <c r="AD2" s="1070"/>
      <c r="AE2" s="1070"/>
      <c r="AF2" s="1070"/>
      <c r="AG2" s="1070"/>
      <c r="AH2" s="1070"/>
      <c r="AI2" s="1070"/>
      <c r="AJ2" s="1070"/>
      <c r="AK2" s="1070"/>
      <c r="AL2" s="1070"/>
      <c r="AM2" s="1070"/>
      <c r="AN2" s="1070"/>
      <c r="AO2" s="1070"/>
      <c r="AP2" s="1070"/>
      <c r="AQ2" s="1070"/>
      <c r="AR2" s="5"/>
      <c r="AS2" s="2"/>
      <c r="AT2" s="2"/>
      <c r="AU2" s="2"/>
      <c r="AV2" s="2"/>
      <c r="AW2" s="2"/>
      <c r="AX2" s="2"/>
      <c r="AY2" s="2"/>
      <c r="AZ2" s="2"/>
      <c r="BA2" s="14"/>
      <c r="BB2" s="14"/>
      <c r="BC2" s="14"/>
    </row>
    <row r="3" spans="1:56" s="13" customFormat="1" ht="27.75" customHeight="1" x14ac:dyDescent="0.35">
      <c r="B3" s="1"/>
      <c r="C3" s="1"/>
      <c r="D3" s="1"/>
      <c r="E3" s="1"/>
      <c r="F3" s="1"/>
      <c r="G3" s="1"/>
      <c r="H3" s="1"/>
      <c r="I3" s="234"/>
      <c r="J3" s="234"/>
      <c r="K3" s="234"/>
      <c r="L3" s="234"/>
      <c r="M3" s="234"/>
      <c r="N3" s="234"/>
      <c r="O3" s="234"/>
      <c r="P3" s="1072" t="s">
        <v>37</v>
      </c>
      <c r="Q3" s="1072"/>
      <c r="R3" s="1072"/>
      <c r="S3" s="1072"/>
      <c r="T3" s="1072"/>
      <c r="U3" s="1072"/>
      <c r="V3" s="1072"/>
      <c r="W3" s="1072"/>
      <c r="X3" s="1072"/>
      <c r="Y3" s="1072"/>
      <c r="Z3" s="1072"/>
      <c r="AA3" s="1072"/>
      <c r="AB3" s="1072"/>
      <c r="AC3" s="1072"/>
      <c r="AD3" s="1072"/>
      <c r="AE3" s="1072"/>
      <c r="AF3" s="1072"/>
      <c r="AG3" s="1072"/>
      <c r="AH3" s="1072"/>
      <c r="AI3" s="1072"/>
      <c r="AJ3" s="1072"/>
      <c r="AK3" s="234"/>
      <c r="AL3" s="234"/>
      <c r="AM3" s="234"/>
      <c r="AN3" s="234"/>
      <c r="AO3" s="234"/>
      <c r="AP3" s="234"/>
      <c r="AQ3" s="234"/>
      <c r="AR3" s="234"/>
      <c r="AT3" s="3"/>
      <c r="AU3" s="3"/>
      <c r="AV3" s="3"/>
      <c r="AW3" s="3"/>
      <c r="AX3" s="3"/>
      <c r="AY3" s="3"/>
      <c r="AZ3" s="3"/>
    </row>
    <row r="4" spans="1:56" ht="21.6" customHeight="1" x14ac:dyDescent="0.3">
      <c r="A4" s="1071" t="s">
        <v>0</v>
      </c>
      <c r="B4" s="1071"/>
      <c r="C4" s="1071"/>
      <c r="D4" s="1071"/>
      <c r="E4" s="1071"/>
      <c r="F4" s="1071"/>
      <c r="G4" s="1071"/>
      <c r="H4" s="1071"/>
      <c r="I4" s="522"/>
      <c r="J4" s="38"/>
      <c r="K4" s="38"/>
      <c r="L4" s="17"/>
      <c r="M4" s="17"/>
      <c r="N4" s="17"/>
      <c r="O4" s="17"/>
      <c r="P4" s="1075" t="s">
        <v>169</v>
      </c>
      <c r="Q4" s="1075"/>
      <c r="R4" s="1075"/>
      <c r="S4" s="1075"/>
      <c r="T4" s="1075"/>
      <c r="U4" s="1075"/>
      <c r="V4" s="1075"/>
      <c r="W4" s="1075"/>
      <c r="X4" s="1075"/>
      <c r="Y4" s="1075"/>
      <c r="Z4" s="1075"/>
      <c r="AA4" s="1075"/>
      <c r="AB4" s="1075"/>
      <c r="AC4" s="1075"/>
      <c r="AD4" s="1075"/>
      <c r="AE4" s="1075"/>
      <c r="AF4" s="1075"/>
      <c r="AG4" s="1075"/>
      <c r="AH4" s="1075"/>
      <c r="AI4" s="1075"/>
      <c r="AJ4" s="1075"/>
      <c r="AK4" s="17"/>
      <c r="AL4" s="17"/>
      <c r="AM4" s="17"/>
      <c r="AN4" s="17"/>
      <c r="AO4" s="17"/>
      <c r="AQ4" s="1071" t="s">
        <v>1</v>
      </c>
      <c r="AR4" s="1071"/>
      <c r="AS4" s="1071"/>
      <c r="AT4" s="1071"/>
      <c r="AU4" s="1071"/>
      <c r="AV4" s="1071"/>
      <c r="AW4" s="1071"/>
      <c r="AX4" s="1071"/>
      <c r="AY4" s="1071"/>
      <c r="AZ4" s="522"/>
      <c r="BA4" s="16"/>
      <c r="BB4" s="16"/>
      <c r="BC4" s="16"/>
      <c r="BD4" s="16"/>
    </row>
    <row r="5" spans="1:56" ht="18" customHeight="1" x14ac:dyDescent="0.3">
      <c r="A5" s="1038" t="s">
        <v>2</v>
      </c>
      <c r="B5" s="1038"/>
      <c r="C5" s="1038"/>
      <c r="D5" s="1038"/>
      <c r="E5" s="1038"/>
      <c r="F5" s="1038"/>
      <c r="G5" s="1038"/>
      <c r="H5" s="1038"/>
      <c r="I5" s="522"/>
      <c r="J5" s="39"/>
      <c r="K5" s="39"/>
      <c r="L5" s="1073" t="s">
        <v>5</v>
      </c>
      <c r="M5" s="1073"/>
      <c r="N5" s="1073"/>
      <c r="O5" s="1073"/>
      <c r="P5" s="1073"/>
      <c r="Q5" s="1073"/>
      <c r="R5" s="1073"/>
      <c r="S5" s="1073"/>
      <c r="T5" s="1073"/>
      <c r="U5" s="1073"/>
      <c r="V5" s="1073"/>
      <c r="W5" s="1073"/>
      <c r="X5" s="1073"/>
      <c r="Y5" s="1073"/>
      <c r="Z5" s="1073"/>
      <c r="AA5" s="1073"/>
      <c r="AB5" s="1073"/>
      <c r="AC5" s="1073"/>
      <c r="AD5" s="1073"/>
      <c r="AE5" s="1073"/>
      <c r="AF5" s="1073"/>
      <c r="AG5" s="1073"/>
      <c r="AH5" s="1073"/>
      <c r="AI5" s="1073"/>
      <c r="AJ5" s="1073"/>
      <c r="AK5" s="1073"/>
      <c r="AL5" s="1073"/>
      <c r="AM5" s="1073"/>
      <c r="AN5" s="18"/>
      <c r="AO5" s="18"/>
      <c r="AQ5" s="1038" t="s">
        <v>3</v>
      </c>
      <c r="AR5" s="1038"/>
      <c r="AS5" s="1038"/>
      <c r="AT5" s="1038"/>
      <c r="AU5" s="1038"/>
      <c r="AV5" s="1038"/>
      <c r="AW5" s="1038"/>
      <c r="AX5" s="1038"/>
      <c r="AY5" s="1038"/>
      <c r="AZ5" s="522"/>
      <c r="BA5" s="16"/>
      <c r="BB5" s="16"/>
      <c r="BC5" s="16"/>
      <c r="BD5" s="16"/>
    </row>
    <row r="6" spans="1:56" ht="18" customHeight="1" x14ac:dyDescent="0.3">
      <c r="A6" s="1038" t="s">
        <v>4</v>
      </c>
      <c r="B6" s="1038"/>
      <c r="C6" s="1038"/>
      <c r="D6" s="1038"/>
      <c r="E6" s="1038"/>
      <c r="F6" s="1038"/>
      <c r="G6" s="1038"/>
      <c r="H6" s="1038"/>
      <c r="I6" s="522"/>
      <c r="J6" s="40"/>
      <c r="K6" s="40"/>
      <c r="L6" s="1069" t="s">
        <v>38</v>
      </c>
      <c r="M6" s="1069"/>
      <c r="N6" s="1069"/>
      <c r="O6" s="1069"/>
      <c r="P6" s="1069"/>
      <c r="Q6" s="1069"/>
      <c r="R6" s="1069"/>
      <c r="S6" s="1069"/>
      <c r="T6" s="1069"/>
      <c r="U6" s="1069"/>
      <c r="V6" s="1069"/>
      <c r="W6" s="1069"/>
      <c r="X6" s="1069"/>
      <c r="Y6" s="1069"/>
      <c r="Z6" s="1069"/>
      <c r="AA6" s="1069"/>
      <c r="AB6" s="1069"/>
      <c r="AC6" s="1069"/>
      <c r="AD6" s="1069"/>
      <c r="AE6" s="1069"/>
      <c r="AF6" s="1069"/>
      <c r="AG6" s="1069"/>
      <c r="AH6" s="1069"/>
      <c r="AI6" s="1069"/>
      <c r="AJ6" s="1069"/>
      <c r="AK6" s="1069"/>
      <c r="AL6" s="1069"/>
      <c r="AM6" s="1069"/>
      <c r="AN6" s="20"/>
      <c r="AO6" s="20"/>
      <c r="AQ6" s="1038" t="s">
        <v>6</v>
      </c>
      <c r="AR6" s="1038"/>
      <c r="AS6" s="1038"/>
      <c r="AT6" s="1038"/>
      <c r="AU6" s="1038"/>
      <c r="AV6" s="1038"/>
      <c r="AW6" s="1038"/>
      <c r="AX6" s="1038"/>
      <c r="AY6" s="1038"/>
      <c r="AZ6" s="522"/>
      <c r="BA6" s="16"/>
      <c r="BB6" s="16"/>
      <c r="BC6" s="16"/>
      <c r="BD6" s="16"/>
    </row>
    <row r="7" spans="1:56" ht="18" customHeight="1" x14ac:dyDescent="0.3">
      <c r="A7" s="1038" t="s">
        <v>7</v>
      </c>
      <c r="B7" s="1038"/>
      <c r="C7" s="1038"/>
      <c r="D7" s="1038"/>
      <c r="E7" s="1038"/>
      <c r="F7" s="1038"/>
      <c r="G7" s="1038"/>
      <c r="H7" s="1038"/>
      <c r="I7" s="524"/>
      <c r="J7" s="40"/>
      <c r="K7" s="40"/>
      <c r="L7" s="1076" t="s">
        <v>170</v>
      </c>
      <c r="M7" s="1076"/>
      <c r="N7" s="1076"/>
      <c r="O7" s="1076"/>
      <c r="P7" s="1076"/>
      <c r="Q7" s="1076"/>
      <c r="R7" s="1076"/>
      <c r="S7" s="1076"/>
      <c r="T7" s="1076"/>
      <c r="U7" s="1076"/>
      <c r="V7" s="1076"/>
      <c r="W7" s="1076"/>
      <c r="X7" s="1076"/>
      <c r="Y7" s="1076"/>
      <c r="Z7" s="1076"/>
      <c r="AA7" s="1076"/>
      <c r="AB7" s="1076"/>
      <c r="AC7" s="1076"/>
      <c r="AD7" s="1076"/>
      <c r="AE7" s="1076"/>
      <c r="AF7" s="1076"/>
      <c r="AG7" s="1076"/>
      <c r="AH7" s="1076"/>
      <c r="AI7" s="1076"/>
      <c r="AJ7" s="1076"/>
      <c r="AK7" s="1076"/>
      <c r="AL7" s="1076"/>
      <c r="AM7" s="1076"/>
      <c r="AQ7" s="1038" t="s">
        <v>7</v>
      </c>
      <c r="AR7" s="1038"/>
      <c r="AS7" s="1038"/>
      <c r="AT7" s="1038"/>
      <c r="AU7" s="1038"/>
      <c r="AV7" s="1038"/>
      <c r="AW7" s="1038"/>
      <c r="AX7" s="1038"/>
      <c r="AY7" s="1038"/>
      <c r="AZ7" s="1038"/>
      <c r="BA7" s="16"/>
      <c r="BB7" s="16"/>
      <c r="BC7" s="16"/>
      <c r="BD7" s="16"/>
    </row>
    <row r="8" spans="1:56" ht="18" customHeight="1" x14ac:dyDescent="0.3">
      <c r="A8" s="522"/>
      <c r="B8" s="522"/>
      <c r="C8" s="522"/>
      <c r="D8" s="522"/>
      <c r="E8" s="522"/>
      <c r="F8" s="522"/>
      <c r="G8" s="522"/>
      <c r="H8" s="522"/>
      <c r="I8" s="524"/>
      <c r="J8" s="40"/>
      <c r="K8" s="40"/>
      <c r="L8" s="1076" t="s">
        <v>8</v>
      </c>
      <c r="M8" s="1076"/>
      <c r="N8" s="1076"/>
      <c r="O8" s="1076"/>
      <c r="P8" s="1076"/>
      <c r="Q8" s="1076"/>
      <c r="R8" s="1076"/>
      <c r="S8" s="1076"/>
      <c r="T8" s="1076"/>
      <c r="U8" s="1076"/>
      <c r="V8" s="1076"/>
      <c r="W8" s="1076"/>
      <c r="X8" s="1076"/>
      <c r="Y8" s="1076"/>
      <c r="Z8" s="1076"/>
      <c r="AA8" s="1076"/>
      <c r="AB8" s="1076"/>
      <c r="AC8" s="1076"/>
      <c r="AD8" s="1076"/>
      <c r="AE8" s="1076"/>
      <c r="AF8" s="1076"/>
      <c r="AG8" s="1076"/>
      <c r="AH8" s="1076"/>
      <c r="AI8" s="1076"/>
      <c r="AJ8" s="1076"/>
      <c r="AK8" s="1076"/>
      <c r="AL8" s="1076"/>
      <c r="AM8" s="1076"/>
      <c r="AQ8" s="522"/>
      <c r="AR8" s="522"/>
      <c r="AS8" s="522"/>
      <c r="AT8" s="522"/>
      <c r="AU8" s="522"/>
      <c r="AV8" s="522"/>
      <c r="AW8" s="522"/>
      <c r="AX8" s="522"/>
      <c r="AY8" s="522"/>
      <c r="AZ8" s="522"/>
      <c r="BA8" s="16"/>
      <c r="BB8" s="16"/>
      <c r="BC8" s="16"/>
      <c r="BD8" s="16"/>
    </row>
    <row r="9" spans="1:56" ht="18.600000000000001" customHeight="1" x14ac:dyDescent="0.35">
      <c r="A9" s="1038" t="s">
        <v>101</v>
      </c>
      <c r="B9" s="1038"/>
      <c r="C9" s="1038"/>
      <c r="D9" s="1038"/>
      <c r="E9" s="1038"/>
      <c r="F9" s="1038"/>
      <c r="G9" s="1038"/>
      <c r="H9" s="1038"/>
      <c r="I9" s="1038"/>
      <c r="J9" s="1038"/>
      <c r="K9" s="1038"/>
      <c r="L9" s="1077" t="s">
        <v>113</v>
      </c>
      <c r="M9" s="1077"/>
      <c r="N9" s="1077"/>
      <c r="O9" s="1077"/>
      <c r="P9" s="1077"/>
      <c r="Q9" s="1077"/>
      <c r="R9" s="1077"/>
      <c r="S9" s="1077"/>
      <c r="T9" s="1077"/>
      <c r="U9" s="1077"/>
      <c r="V9" s="1077"/>
      <c r="W9" s="1077"/>
      <c r="X9" s="1077"/>
      <c r="Y9" s="1077"/>
      <c r="Z9" s="1077"/>
      <c r="AA9" s="1077"/>
      <c r="AB9" s="1077"/>
      <c r="AC9" s="1077"/>
      <c r="AD9" s="1077"/>
      <c r="AE9" s="1077"/>
      <c r="AF9" s="1077"/>
      <c r="AG9" s="1077"/>
      <c r="AH9" s="1077"/>
      <c r="AI9" s="1077"/>
      <c r="AJ9" s="1077"/>
      <c r="AK9" s="1077"/>
      <c r="AL9" s="1077"/>
      <c r="AM9" s="1077"/>
      <c r="AQ9" s="1039" t="s">
        <v>157</v>
      </c>
      <c r="AR9" s="1039"/>
      <c r="AS9" s="1039"/>
      <c r="AT9" s="1039"/>
      <c r="AU9" s="1039"/>
      <c r="AV9" s="1039"/>
      <c r="AW9" s="1039"/>
      <c r="AX9" s="1039"/>
      <c r="AY9" s="1039"/>
      <c r="AZ9" s="1039"/>
      <c r="BA9" s="16"/>
      <c r="BB9" s="16"/>
      <c r="BC9" s="16"/>
      <c r="BD9" s="16"/>
    </row>
    <row r="10" spans="1:56" ht="24" customHeight="1" x14ac:dyDescent="0.35">
      <c r="A10" s="1074" t="s">
        <v>176</v>
      </c>
      <c r="B10" s="1074"/>
      <c r="C10" s="1074"/>
      <c r="D10" s="1074"/>
      <c r="E10" s="1074"/>
      <c r="F10" s="1074"/>
      <c r="G10" s="1074"/>
      <c r="H10" s="1074"/>
      <c r="I10" s="1074"/>
      <c r="J10" s="1074"/>
      <c r="K10" s="1074"/>
      <c r="L10" s="1040" t="s">
        <v>134</v>
      </c>
      <c r="M10" s="1040"/>
      <c r="N10" s="1040"/>
      <c r="O10" s="1040"/>
      <c r="P10" s="1040"/>
      <c r="Q10" s="1040"/>
      <c r="R10" s="1040"/>
      <c r="S10" s="1040"/>
      <c r="T10" s="1040"/>
      <c r="U10" s="1040"/>
      <c r="V10" s="1040"/>
      <c r="W10" s="1040"/>
      <c r="X10" s="1040"/>
      <c r="Y10" s="1040"/>
      <c r="Z10" s="1040"/>
      <c r="AA10" s="1040"/>
      <c r="AB10" s="1040"/>
      <c r="AC10" s="1040"/>
      <c r="AD10" s="1040"/>
      <c r="AE10" s="1040"/>
      <c r="AF10" s="1040"/>
      <c r="AG10" s="1040"/>
      <c r="AH10" s="1040"/>
      <c r="AI10" s="1040"/>
      <c r="AJ10" s="1040"/>
      <c r="AK10" s="1040"/>
      <c r="AL10" s="1040"/>
      <c r="AM10" s="1040"/>
      <c r="AN10" s="4"/>
      <c r="AO10" s="4"/>
      <c r="AP10" s="4"/>
      <c r="AQ10" s="1039" t="s">
        <v>177</v>
      </c>
      <c r="AR10" s="1039"/>
      <c r="AS10" s="1039"/>
      <c r="AT10" s="1039"/>
      <c r="AU10" s="1039"/>
      <c r="AV10" s="1039"/>
      <c r="AW10" s="1039"/>
      <c r="AX10" s="1039"/>
      <c r="AY10" s="1039"/>
      <c r="AZ10" s="1039"/>
    </row>
    <row r="11" spans="1:56" ht="20.399999999999999" customHeight="1" x14ac:dyDescent="0.35">
      <c r="I11" s="22"/>
      <c r="L11" s="1040" t="s">
        <v>131</v>
      </c>
      <c r="M11" s="1040"/>
      <c r="N11" s="1040"/>
      <c r="O11" s="1040"/>
      <c r="P11" s="1040"/>
      <c r="Q11" s="1040"/>
      <c r="R11" s="1040"/>
      <c r="S11" s="1040"/>
      <c r="T11" s="1040"/>
      <c r="U11" s="1040"/>
      <c r="V11" s="1040"/>
      <c r="W11" s="1040"/>
      <c r="X11" s="1040"/>
      <c r="Y11" s="1040"/>
      <c r="Z11" s="1040"/>
      <c r="AA11" s="1040"/>
      <c r="AB11" s="1040"/>
      <c r="AC11" s="1040"/>
      <c r="AD11" s="1040"/>
      <c r="AE11" s="1040"/>
      <c r="AF11" s="1040"/>
      <c r="AG11" s="1040"/>
      <c r="AH11" s="1040"/>
      <c r="AI11" s="1040"/>
      <c r="AJ11" s="1040"/>
      <c r="AK11" s="1040"/>
      <c r="AL11" s="1040"/>
      <c r="AM11" s="1040"/>
      <c r="AN11" s="23"/>
    </row>
    <row r="12" spans="1:56" s="16" customFormat="1" ht="24" customHeight="1" x14ac:dyDescent="0.3">
      <c r="G12" s="1038" t="s">
        <v>132</v>
      </c>
      <c r="H12" s="1038"/>
      <c r="I12" s="1038"/>
      <c r="J12" s="1038"/>
      <c r="K12" s="1038"/>
      <c r="L12" s="1038"/>
      <c r="M12" s="1038"/>
      <c r="N12" s="1038"/>
      <c r="O12" s="1038"/>
      <c r="P12" s="1038"/>
      <c r="Q12" s="1038"/>
      <c r="R12" s="1038"/>
      <c r="S12" s="1038"/>
      <c r="T12" s="1038"/>
      <c r="U12" s="1038"/>
      <c r="V12" s="1038"/>
      <c r="W12" s="1038"/>
      <c r="X12" s="1038"/>
      <c r="AI12" s="1038" t="s">
        <v>39</v>
      </c>
      <c r="AJ12" s="1038"/>
      <c r="AK12" s="1038"/>
      <c r="AL12" s="1038"/>
      <c r="AM12" s="1038"/>
      <c r="AN12" s="1038"/>
      <c r="AO12" s="1038"/>
      <c r="AP12" s="1038"/>
      <c r="AQ12" s="1038"/>
      <c r="AR12" s="1038"/>
      <c r="AS12" s="1038"/>
      <c r="AT12" s="1038"/>
      <c r="AU12" s="1038"/>
      <c r="AV12" s="1038"/>
      <c r="AW12" s="1038"/>
      <c r="AX12" s="1038"/>
      <c r="AY12" s="1038"/>
      <c r="AZ12" s="1038"/>
    </row>
    <row r="13" spans="1:56" s="16" customFormat="1" ht="15.75" customHeight="1" x14ac:dyDescent="0.3">
      <c r="I13" s="527"/>
      <c r="K13" s="25"/>
      <c r="L13" s="19"/>
      <c r="M13" s="19"/>
      <c r="N13" s="19"/>
      <c r="O13" s="19"/>
      <c r="P13" s="19"/>
      <c r="Q13" s="19"/>
      <c r="R13" s="19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19"/>
      <c r="AH13" s="19"/>
      <c r="AI13" s="19"/>
      <c r="AJ13" s="19"/>
      <c r="AK13" s="19"/>
      <c r="AL13" s="19"/>
      <c r="AM13" s="19"/>
    </row>
    <row r="14" spans="1:56" s="16" customFormat="1" ht="15.75" customHeight="1" x14ac:dyDescent="0.3">
      <c r="G14" s="1038" t="s">
        <v>168</v>
      </c>
      <c r="H14" s="1038"/>
      <c r="I14" s="1038"/>
      <c r="J14" s="1038"/>
      <c r="K14" s="1038"/>
      <c r="L14" s="1038"/>
      <c r="M14" s="1038"/>
      <c r="N14" s="1038"/>
      <c r="O14" s="1038"/>
      <c r="P14" s="1038"/>
      <c r="Q14" s="1038"/>
      <c r="R14" s="1038"/>
      <c r="S14" s="1038"/>
      <c r="T14" s="1038"/>
      <c r="U14" s="1038"/>
      <c r="V14" s="1038"/>
      <c r="W14" s="1038"/>
      <c r="X14" s="1038"/>
      <c r="AI14" s="1038" t="s">
        <v>125</v>
      </c>
      <c r="AJ14" s="1038"/>
      <c r="AK14" s="1038"/>
      <c r="AL14" s="1038"/>
      <c r="AM14" s="1038"/>
      <c r="AN14" s="1038"/>
      <c r="AO14" s="1038"/>
      <c r="AP14" s="1038"/>
      <c r="AQ14" s="1038"/>
      <c r="AR14" s="1038"/>
      <c r="AS14" s="1038"/>
      <c r="AT14" s="1038"/>
      <c r="AU14" s="1038"/>
      <c r="AV14" s="1038"/>
      <c r="AW14" s="1038"/>
      <c r="AX14" s="1038"/>
      <c r="AY14" s="1038"/>
      <c r="AZ14" s="1038"/>
    </row>
    <row r="15" spans="1:56" s="16" customFormat="1" ht="15.75" customHeight="1" x14ac:dyDescent="0.3">
      <c r="K15" s="3" t="s">
        <v>9</v>
      </c>
      <c r="L15" s="3"/>
      <c r="M15" s="3"/>
      <c r="N15" s="3"/>
      <c r="O15" s="3"/>
      <c r="P15" s="3"/>
      <c r="Q15" s="3"/>
      <c r="R15" s="3"/>
      <c r="S15" s="3"/>
    </row>
    <row r="16" spans="1:56" s="16" customFormat="1" ht="15.75" customHeight="1" x14ac:dyDescent="0.3">
      <c r="G16" s="1041" t="s">
        <v>181</v>
      </c>
      <c r="H16" s="1041"/>
      <c r="I16" s="1041"/>
      <c r="J16" s="1041"/>
      <c r="K16" s="1041"/>
      <c r="L16" s="1041"/>
      <c r="M16" s="1041"/>
      <c r="N16" s="1041"/>
      <c r="O16" s="1041"/>
      <c r="P16" s="1041"/>
      <c r="Q16" s="1041"/>
      <c r="R16" s="1041"/>
      <c r="S16" s="1041"/>
      <c r="T16" s="1041"/>
      <c r="U16" s="1041"/>
      <c r="V16" s="1041"/>
      <c r="W16" s="1041"/>
      <c r="X16" s="1041"/>
      <c r="AI16" s="1038" t="s">
        <v>122</v>
      </c>
      <c r="AJ16" s="1038"/>
      <c r="AK16" s="1038"/>
      <c r="AL16" s="1038"/>
      <c r="AM16" s="1038"/>
      <c r="AN16" s="1038"/>
      <c r="AO16" s="1038"/>
      <c r="AP16" s="1038"/>
      <c r="AQ16" s="1038"/>
      <c r="AR16" s="1038"/>
      <c r="AS16" s="1038"/>
      <c r="AT16" s="1038"/>
      <c r="AU16" s="1038"/>
      <c r="AV16" s="1038"/>
      <c r="AW16" s="1038"/>
      <c r="AX16" s="1038"/>
      <c r="AY16" s="1038"/>
      <c r="AZ16" s="1038"/>
    </row>
    <row r="17" spans="1:88" s="16" customFormat="1" ht="15.75" customHeight="1" x14ac:dyDescent="0.3">
      <c r="G17" s="307"/>
      <c r="H17" s="307"/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07"/>
    </row>
    <row r="18" spans="1:88" s="16" customFormat="1" ht="15.75" customHeight="1" x14ac:dyDescent="0.3">
      <c r="B18" s="3"/>
      <c r="C18" s="3"/>
      <c r="D18" s="3"/>
      <c r="E18" s="3"/>
      <c r="F18" s="3"/>
      <c r="G18" s="1044" t="s">
        <v>156</v>
      </c>
      <c r="H18" s="1044"/>
      <c r="I18" s="1044"/>
      <c r="J18" s="1044"/>
      <c r="K18" s="1044"/>
      <c r="L18" s="1044"/>
      <c r="M18" s="1044"/>
      <c r="N18" s="1044"/>
      <c r="O18" s="1044"/>
      <c r="P18" s="1044"/>
      <c r="Q18" s="1044"/>
      <c r="R18" s="1044"/>
      <c r="S18" s="1044"/>
      <c r="T18" s="1044"/>
      <c r="U18" s="1044"/>
      <c r="V18" s="1044"/>
      <c r="W18" s="1044"/>
      <c r="X18" s="1044"/>
      <c r="Y18" s="3"/>
      <c r="Z18" s="3"/>
      <c r="AA18" s="3"/>
      <c r="AB18" s="3"/>
      <c r="AC18" s="3"/>
      <c r="AD18" s="3"/>
      <c r="AE18" s="3"/>
      <c r="AG18" s="7"/>
      <c r="AH18" s="7"/>
      <c r="AI18" s="1050" t="s">
        <v>124</v>
      </c>
      <c r="AJ18" s="1050"/>
      <c r="AK18" s="1050"/>
      <c r="AL18" s="1050"/>
      <c r="AM18" s="1050"/>
      <c r="AN18" s="1050"/>
      <c r="AO18" s="1050"/>
      <c r="AP18" s="1050"/>
      <c r="AQ18" s="1050"/>
      <c r="AR18" s="1050"/>
      <c r="AS18" s="1050"/>
      <c r="AT18" s="1050"/>
      <c r="AU18" s="1050"/>
      <c r="AV18" s="1050"/>
      <c r="AW18" s="1050"/>
      <c r="AX18" s="1050"/>
      <c r="AY18" s="1050"/>
      <c r="AZ18" s="1050"/>
      <c r="BA18" s="7"/>
      <c r="BB18" s="7"/>
      <c r="BC18" s="7"/>
      <c r="BD18" s="7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W18" s="1049"/>
      <c r="BX18" s="1049"/>
      <c r="BY18" s="1049"/>
      <c r="BZ18" s="1049"/>
      <c r="CA18" s="1049"/>
      <c r="CB18" s="1049"/>
      <c r="CC18" s="1049"/>
      <c r="CD18" s="1049"/>
      <c r="CE18" s="1049"/>
      <c r="CF18" s="1049"/>
      <c r="CG18" s="1049"/>
      <c r="CH18" s="1049"/>
      <c r="CI18" s="1049"/>
      <c r="CJ18" s="1049"/>
    </row>
    <row r="19" spans="1:88" ht="15.75" customHeight="1" thickBot="1" x14ac:dyDescent="0.35">
      <c r="J19" s="15"/>
    </row>
    <row r="20" spans="1:88" ht="16.95" customHeight="1" thickBot="1" x14ac:dyDescent="0.3">
      <c r="A20" s="1054" t="s">
        <v>133</v>
      </c>
      <c r="B20" s="1055"/>
      <c r="C20" s="1055"/>
      <c r="D20" s="1055"/>
      <c r="E20" s="1055"/>
      <c r="F20" s="1055"/>
      <c r="G20" s="1055"/>
      <c r="H20" s="1055"/>
      <c r="I20" s="1055"/>
      <c r="J20" s="1055"/>
      <c r="K20" s="1055"/>
      <c r="L20" s="1055"/>
      <c r="M20" s="1055"/>
      <c r="N20" s="1055"/>
      <c r="O20" s="1055"/>
      <c r="P20" s="1055"/>
      <c r="Q20" s="1055"/>
      <c r="R20" s="1055"/>
      <c r="S20" s="1055"/>
      <c r="T20" s="1055"/>
      <c r="U20" s="1055"/>
      <c r="V20" s="1055"/>
      <c r="W20" s="1055"/>
      <c r="X20" s="1055"/>
      <c r="Y20" s="1055"/>
      <c r="Z20" s="1055"/>
      <c r="AA20" s="1055"/>
      <c r="AB20" s="1055"/>
      <c r="AC20" s="1055"/>
      <c r="AD20" s="1055"/>
      <c r="AE20" s="1055"/>
      <c r="AF20" s="1055"/>
      <c r="AG20" s="1055"/>
      <c r="AH20" s="1055"/>
      <c r="AI20" s="1055"/>
      <c r="AJ20" s="1055"/>
      <c r="AK20" s="1055"/>
      <c r="AL20" s="1055"/>
      <c r="AM20" s="1055"/>
      <c r="AN20" s="1055"/>
      <c r="AO20" s="1055"/>
      <c r="AP20" s="1055"/>
      <c r="AQ20" s="1055"/>
      <c r="AR20" s="1055"/>
      <c r="AS20" s="1055"/>
      <c r="AT20" s="1055"/>
      <c r="AU20" s="1055"/>
      <c r="AV20" s="1055"/>
      <c r="AW20" s="1055"/>
      <c r="AX20" s="1055"/>
      <c r="AY20" s="1055"/>
      <c r="AZ20" s="1055"/>
      <c r="BA20" s="1056"/>
    </row>
    <row r="21" spans="1:88" s="26" customFormat="1" ht="24" customHeight="1" thickBot="1" x14ac:dyDescent="0.35">
      <c r="A21" s="1045" t="s">
        <v>10</v>
      </c>
      <c r="B21" s="991" t="s">
        <v>11</v>
      </c>
      <c r="C21" s="992"/>
      <c r="D21" s="992"/>
      <c r="E21" s="992"/>
      <c r="F21" s="992"/>
      <c r="G21" s="991" t="s">
        <v>12</v>
      </c>
      <c r="H21" s="993"/>
      <c r="I21" s="993"/>
      <c r="J21" s="994"/>
      <c r="K21" s="991" t="s">
        <v>13</v>
      </c>
      <c r="L21" s="1063"/>
      <c r="M21" s="1063"/>
      <c r="N21" s="1063"/>
      <c r="O21" s="991" t="s">
        <v>14</v>
      </c>
      <c r="P21" s="992"/>
      <c r="Q21" s="992"/>
      <c r="R21" s="992"/>
      <c r="S21" s="995"/>
      <c r="T21" s="996" t="s">
        <v>15</v>
      </c>
      <c r="U21" s="993"/>
      <c r="V21" s="993"/>
      <c r="W21" s="994"/>
      <c r="X21" s="991" t="s">
        <v>16</v>
      </c>
      <c r="Y21" s="1063"/>
      <c r="Z21" s="1063"/>
      <c r="AA21" s="1064"/>
      <c r="AB21" s="991" t="s">
        <v>17</v>
      </c>
      <c r="AC21" s="992"/>
      <c r="AD21" s="992"/>
      <c r="AE21" s="992"/>
      <c r="AF21" s="992"/>
      <c r="AG21" s="991" t="s">
        <v>18</v>
      </c>
      <c r="AH21" s="993"/>
      <c r="AI21" s="993"/>
      <c r="AJ21" s="994"/>
      <c r="AK21" s="991" t="s">
        <v>19</v>
      </c>
      <c r="AL21" s="1063"/>
      <c r="AM21" s="1063"/>
      <c r="AN21" s="1063"/>
      <c r="AO21" s="991" t="s">
        <v>20</v>
      </c>
      <c r="AP21" s="992"/>
      <c r="AQ21" s="992"/>
      <c r="AR21" s="992"/>
      <c r="AS21" s="995"/>
      <c r="AT21" s="996" t="s">
        <v>21</v>
      </c>
      <c r="AU21" s="993"/>
      <c r="AV21" s="993"/>
      <c r="AW21" s="994"/>
      <c r="AX21" s="991" t="s">
        <v>22</v>
      </c>
      <c r="AY21" s="1063"/>
      <c r="AZ21" s="1063"/>
      <c r="BA21" s="1064"/>
    </row>
    <row r="22" spans="1:88" ht="19.5" customHeight="1" thickBot="1" x14ac:dyDescent="0.35">
      <c r="A22" s="1046"/>
      <c r="B22" s="219">
        <v>1</v>
      </c>
      <c r="C22" s="220">
        <v>2</v>
      </c>
      <c r="D22" s="220">
        <v>3</v>
      </c>
      <c r="E22" s="220">
        <v>4</v>
      </c>
      <c r="F22" s="221">
        <v>5</v>
      </c>
      <c r="G22" s="219">
        <v>6</v>
      </c>
      <c r="H22" s="220">
        <v>7</v>
      </c>
      <c r="I22" s="220">
        <v>8</v>
      </c>
      <c r="J22" s="222">
        <v>9</v>
      </c>
      <c r="K22" s="219">
        <v>10</v>
      </c>
      <c r="L22" s="220">
        <v>11</v>
      </c>
      <c r="M22" s="220">
        <v>12</v>
      </c>
      <c r="N22" s="223">
        <v>13</v>
      </c>
      <c r="O22" s="219">
        <v>14</v>
      </c>
      <c r="P22" s="220">
        <v>15</v>
      </c>
      <c r="Q22" s="220">
        <v>16</v>
      </c>
      <c r="R22" s="220">
        <v>17</v>
      </c>
      <c r="S22" s="224">
        <v>18</v>
      </c>
      <c r="T22" s="225">
        <v>19</v>
      </c>
      <c r="U22" s="220">
        <v>20</v>
      </c>
      <c r="V22" s="220">
        <v>21</v>
      </c>
      <c r="W22" s="222">
        <v>22</v>
      </c>
      <c r="X22" s="219">
        <v>23</v>
      </c>
      <c r="Y22" s="220">
        <v>24</v>
      </c>
      <c r="Z22" s="220">
        <v>25</v>
      </c>
      <c r="AA22" s="222">
        <v>26</v>
      </c>
      <c r="AB22" s="219">
        <v>27</v>
      </c>
      <c r="AC22" s="220">
        <v>28</v>
      </c>
      <c r="AD22" s="220">
        <v>29</v>
      </c>
      <c r="AE22" s="220">
        <v>30</v>
      </c>
      <c r="AF22" s="221">
        <v>31</v>
      </c>
      <c r="AG22" s="219">
        <v>32</v>
      </c>
      <c r="AH22" s="220">
        <v>33</v>
      </c>
      <c r="AI22" s="220">
        <v>34</v>
      </c>
      <c r="AJ22" s="224">
        <v>35</v>
      </c>
      <c r="AK22" s="219">
        <v>36</v>
      </c>
      <c r="AL22" s="220">
        <v>37</v>
      </c>
      <c r="AM22" s="220">
        <v>38</v>
      </c>
      <c r="AN22" s="223">
        <v>39</v>
      </c>
      <c r="AO22" s="219">
        <v>40</v>
      </c>
      <c r="AP22" s="220">
        <v>41</v>
      </c>
      <c r="AQ22" s="220">
        <v>42</v>
      </c>
      <c r="AR22" s="220">
        <v>43</v>
      </c>
      <c r="AS22" s="224">
        <v>44</v>
      </c>
      <c r="AT22" s="225">
        <v>45</v>
      </c>
      <c r="AU22" s="220">
        <v>46</v>
      </c>
      <c r="AV22" s="220">
        <v>47</v>
      </c>
      <c r="AW22" s="223">
        <v>48</v>
      </c>
      <c r="AX22" s="219">
        <v>49</v>
      </c>
      <c r="AY22" s="225">
        <v>50</v>
      </c>
      <c r="AZ22" s="226">
        <v>51</v>
      </c>
      <c r="BA22" s="227">
        <v>52</v>
      </c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</row>
    <row r="23" spans="1:88" ht="19.5" customHeight="1" x14ac:dyDescent="0.3">
      <c r="A23" s="1047"/>
      <c r="B23" s="441">
        <v>1</v>
      </c>
      <c r="C23" s="442">
        <v>7</v>
      </c>
      <c r="D23" s="442">
        <v>14</v>
      </c>
      <c r="E23" s="442">
        <v>21</v>
      </c>
      <c r="F23" s="443">
        <v>28</v>
      </c>
      <c r="G23" s="441">
        <v>5</v>
      </c>
      <c r="H23" s="442">
        <v>12</v>
      </c>
      <c r="I23" s="442">
        <v>19</v>
      </c>
      <c r="J23" s="444">
        <v>26</v>
      </c>
      <c r="K23" s="445">
        <v>2</v>
      </c>
      <c r="L23" s="442">
        <v>9</v>
      </c>
      <c r="M23" s="442">
        <v>16</v>
      </c>
      <c r="N23" s="444">
        <v>23</v>
      </c>
      <c r="O23" s="441">
        <v>30</v>
      </c>
      <c r="P23" s="442">
        <v>7</v>
      </c>
      <c r="Q23" s="442">
        <v>14</v>
      </c>
      <c r="R23" s="442">
        <v>21</v>
      </c>
      <c r="S23" s="446">
        <v>28</v>
      </c>
      <c r="T23" s="445">
        <v>4</v>
      </c>
      <c r="U23" s="442">
        <v>11</v>
      </c>
      <c r="V23" s="442">
        <v>18</v>
      </c>
      <c r="W23" s="444">
        <v>25</v>
      </c>
      <c r="X23" s="441">
        <v>1</v>
      </c>
      <c r="Y23" s="442">
        <v>8</v>
      </c>
      <c r="Z23" s="442">
        <v>15</v>
      </c>
      <c r="AA23" s="444">
        <v>22</v>
      </c>
      <c r="AB23" s="441">
        <v>1</v>
      </c>
      <c r="AC23" s="442">
        <v>8</v>
      </c>
      <c r="AD23" s="442">
        <v>15</v>
      </c>
      <c r="AE23" s="442">
        <v>22</v>
      </c>
      <c r="AF23" s="443">
        <v>29</v>
      </c>
      <c r="AG23" s="441">
        <v>5</v>
      </c>
      <c r="AH23" s="442">
        <v>12</v>
      </c>
      <c r="AI23" s="442">
        <v>19</v>
      </c>
      <c r="AJ23" s="444">
        <v>26</v>
      </c>
      <c r="AK23" s="441">
        <v>3</v>
      </c>
      <c r="AL23" s="442">
        <v>10</v>
      </c>
      <c r="AM23" s="442">
        <v>17</v>
      </c>
      <c r="AN23" s="444">
        <v>24</v>
      </c>
      <c r="AO23" s="441">
        <v>31</v>
      </c>
      <c r="AP23" s="442">
        <v>7</v>
      </c>
      <c r="AQ23" s="442">
        <v>14</v>
      </c>
      <c r="AR23" s="442">
        <v>21</v>
      </c>
      <c r="AS23" s="446">
        <v>28</v>
      </c>
      <c r="AT23" s="445">
        <v>5</v>
      </c>
      <c r="AU23" s="442">
        <v>12</v>
      </c>
      <c r="AV23" s="442">
        <v>19</v>
      </c>
      <c r="AW23" s="444">
        <v>26</v>
      </c>
      <c r="AX23" s="445">
        <v>2</v>
      </c>
      <c r="AY23" s="442">
        <v>9</v>
      </c>
      <c r="AZ23" s="442">
        <v>16</v>
      </c>
      <c r="BA23" s="447">
        <v>23</v>
      </c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</row>
    <row r="24" spans="1:88" s="28" customFormat="1" ht="19.5" customHeight="1" thickBot="1" x14ac:dyDescent="0.35">
      <c r="A24" s="1048"/>
      <c r="B24" s="448">
        <v>6</v>
      </c>
      <c r="C24" s="449">
        <v>13</v>
      </c>
      <c r="D24" s="449">
        <v>20</v>
      </c>
      <c r="E24" s="449">
        <v>27</v>
      </c>
      <c r="F24" s="450">
        <v>4</v>
      </c>
      <c r="G24" s="448">
        <v>11</v>
      </c>
      <c r="H24" s="449">
        <v>18</v>
      </c>
      <c r="I24" s="449">
        <v>25</v>
      </c>
      <c r="J24" s="451">
        <v>1</v>
      </c>
      <c r="K24" s="452">
        <v>8</v>
      </c>
      <c r="L24" s="449">
        <v>15</v>
      </c>
      <c r="M24" s="449">
        <v>22</v>
      </c>
      <c r="N24" s="451">
        <v>29</v>
      </c>
      <c r="O24" s="448">
        <v>6</v>
      </c>
      <c r="P24" s="449">
        <v>13</v>
      </c>
      <c r="Q24" s="449">
        <v>20</v>
      </c>
      <c r="R24" s="449">
        <v>27</v>
      </c>
      <c r="S24" s="453">
        <v>3</v>
      </c>
      <c r="T24" s="452">
        <v>10</v>
      </c>
      <c r="U24" s="449">
        <v>17</v>
      </c>
      <c r="V24" s="449">
        <v>24</v>
      </c>
      <c r="W24" s="451">
        <v>31</v>
      </c>
      <c r="X24" s="448">
        <v>7</v>
      </c>
      <c r="Y24" s="449">
        <v>14</v>
      </c>
      <c r="Z24" s="449">
        <v>21</v>
      </c>
      <c r="AA24" s="451">
        <v>28</v>
      </c>
      <c r="AB24" s="448">
        <v>7</v>
      </c>
      <c r="AC24" s="449">
        <v>14</v>
      </c>
      <c r="AD24" s="449">
        <v>21</v>
      </c>
      <c r="AE24" s="454">
        <v>28</v>
      </c>
      <c r="AF24" s="450">
        <v>4</v>
      </c>
      <c r="AG24" s="448">
        <v>11</v>
      </c>
      <c r="AH24" s="449">
        <v>18</v>
      </c>
      <c r="AI24" s="449">
        <v>25</v>
      </c>
      <c r="AJ24" s="451">
        <v>2</v>
      </c>
      <c r="AK24" s="448">
        <v>9</v>
      </c>
      <c r="AL24" s="449">
        <v>16</v>
      </c>
      <c r="AM24" s="449">
        <v>23</v>
      </c>
      <c r="AN24" s="451">
        <v>30</v>
      </c>
      <c r="AO24" s="448">
        <v>6</v>
      </c>
      <c r="AP24" s="449">
        <v>13</v>
      </c>
      <c r="AQ24" s="449">
        <v>20</v>
      </c>
      <c r="AR24" s="449">
        <v>27</v>
      </c>
      <c r="AS24" s="453">
        <v>4</v>
      </c>
      <c r="AT24" s="452">
        <v>11</v>
      </c>
      <c r="AU24" s="449">
        <v>18</v>
      </c>
      <c r="AV24" s="449">
        <v>25</v>
      </c>
      <c r="AW24" s="451">
        <v>1</v>
      </c>
      <c r="AX24" s="452">
        <v>8</v>
      </c>
      <c r="AY24" s="449">
        <v>15</v>
      </c>
      <c r="AZ24" s="449">
        <v>22</v>
      </c>
      <c r="BA24" s="455">
        <v>29</v>
      </c>
    </row>
    <row r="25" spans="1:88" ht="19.5" customHeight="1" x14ac:dyDescent="0.25">
      <c r="A25" s="228" t="s">
        <v>23</v>
      </c>
      <c r="B25" s="538"/>
      <c r="C25" s="539"/>
      <c r="D25" s="539"/>
      <c r="E25" s="539"/>
      <c r="F25" s="540" t="s">
        <v>24</v>
      </c>
      <c r="G25" s="538"/>
      <c r="H25" s="539"/>
      <c r="I25" s="539"/>
      <c r="J25" s="541"/>
      <c r="K25" s="542"/>
      <c r="L25" s="539"/>
      <c r="M25" s="539"/>
      <c r="N25" s="540"/>
      <c r="O25" s="538"/>
      <c r="P25" s="539"/>
      <c r="Q25" s="539" t="s">
        <v>182</v>
      </c>
      <c r="R25" s="539" t="s">
        <v>182</v>
      </c>
      <c r="S25" s="541" t="s">
        <v>182</v>
      </c>
      <c r="T25" s="542" t="s">
        <v>26</v>
      </c>
      <c r="U25" s="539" t="s">
        <v>26</v>
      </c>
      <c r="V25" s="539" t="s">
        <v>27</v>
      </c>
      <c r="W25" s="540" t="s">
        <v>27</v>
      </c>
      <c r="X25" s="538" t="s">
        <v>27</v>
      </c>
      <c r="Y25" s="539" t="s">
        <v>27</v>
      </c>
      <c r="Z25" s="539"/>
      <c r="AA25" s="541"/>
      <c r="AB25" s="542"/>
      <c r="AC25" s="539"/>
      <c r="AD25" s="539"/>
      <c r="AE25" s="539"/>
      <c r="AF25" s="540"/>
      <c r="AG25" s="538"/>
      <c r="AH25" s="539"/>
      <c r="AI25" s="539" t="s">
        <v>25</v>
      </c>
      <c r="AJ25" s="541" t="s">
        <v>25</v>
      </c>
      <c r="AK25" s="542"/>
      <c r="AL25" s="539"/>
      <c r="AM25" s="539"/>
      <c r="AN25" s="540"/>
      <c r="AO25" s="538"/>
      <c r="AP25" s="539"/>
      <c r="AQ25" s="539"/>
      <c r="AR25" s="539" t="s">
        <v>26</v>
      </c>
      <c r="AS25" s="541" t="s">
        <v>26</v>
      </c>
      <c r="AT25" s="542" t="s">
        <v>26</v>
      </c>
      <c r="AU25" s="539" t="s">
        <v>26</v>
      </c>
      <c r="AV25" s="539" t="s">
        <v>26</v>
      </c>
      <c r="AW25" s="540" t="s">
        <v>26</v>
      </c>
      <c r="AX25" s="538" t="s">
        <v>26</v>
      </c>
      <c r="AY25" s="539" t="s">
        <v>26</v>
      </c>
      <c r="AZ25" s="539" t="s">
        <v>26</v>
      </c>
      <c r="BA25" s="541" t="s">
        <v>26</v>
      </c>
    </row>
    <row r="26" spans="1:88" ht="19.5" customHeight="1" thickBot="1" x14ac:dyDescent="0.3">
      <c r="A26" s="229" t="s">
        <v>28</v>
      </c>
      <c r="B26" s="543"/>
      <c r="C26" s="544"/>
      <c r="D26" s="544"/>
      <c r="E26" s="544" t="s">
        <v>24</v>
      </c>
      <c r="F26" s="545"/>
      <c r="G26" s="543"/>
      <c r="H26" s="544"/>
      <c r="I26" s="544"/>
      <c r="J26" s="546"/>
      <c r="K26" s="547"/>
      <c r="L26" s="544"/>
      <c r="M26" s="544"/>
      <c r="N26" s="545"/>
      <c r="O26" s="543" t="s">
        <v>182</v>
      </c>
      <c r="P26" s="544" t="s">
        <v>182</v>
      </c>
      <c r="Q26" s="544" t="s">
        <v>182</v>
      </c>
      <c r="R26" s="544"/>
      <c r="S26" s="546"/>
      <c r="T26" s="547" t="s">
        <v>26</v>
      </c>
      <c r="U26" s="544" t="s">
        <v>26</v>
      </c>
      <c r="V26" s="544" t="s">
        <v>27</v>
      </c>
      <c r="W26" s="545" t="s">
        <v>27</v>
      </c>
      <c r="X26" s="543" t="s">
        <v>27</v>
      </c>
      <c r="Y26" s="544" t="s">
        <v>27</v>
      </c>
      <c r="Z26" s="544"/>
      <c r="AA26" s="546"/>
      <c r="AB26" s="547"/>
      <c r="AC26" s="544"/>
      <c r="AD26" s="544" t="s">
        <v>25</v>
      </c>
      <c r="AE26" s="544" t="s">
        <v>25</v>
      </c>
      <c r="AF26" s="545"/>
      <c r="AG26" s="543"/>
      <c r="AH26" s="544"/>
      <c r="AI26" s="544"/>
      <c r="AJ26" s="546"/>
      <c r="AK26" s="547"/>
      <c r="AL26" s="544"/>
      <c r="AM26" s="544"/>
      <c r="AN26" s="545"/>
      <c r="AO26" s="543"/>
      <c r="AP26" s="544"/>
      <c r="AQ26" s="544" t="s">
        <v>183</v>
      </c>
      <c r="AR26" s="548"/>
      <c r="AS26" s="546"/>
      <c r="AT26" s="547"/>
      <c r="AU26" s="544"/>
      <c r="AV26" s="544"/>
      <c r="AW26" s="545"/>
      <c r="AX26" s="543"/>
      <c r="AY26" s="544"/>
      <c r="AZ26" s="544"/>
      <c r="BA26" s="546"/>
    </row>
    <row r="27" spans="1:88" ht="24" customHeight="1" x14ac:dyDescent="0.3">
      <c r="A27" s="1058" t="s">
        <v>185</v>
      </c>
      <c r="B27" s="1058"/>
      <c r="C27" s="1058"/>
      <c r="D27" s="1058"/>
      <c r="E27" s="1058"/>
      <c r="F27" s="1058"/>
      <c r="G27" s="1058"/>
      <c r="H27" s="1058"/>
      <c r="I27" s="1058"/>
      <c r="J27" s="1058"/>
      <c r="K27" s="1058"/>
      <c r="L27" s="1058"/>
      <c r="M27" s="1058"/>
      <c r="N27" s="1058"/>
      <c r="O27" s="1058"/>
      <c r="P27" s="1058"/>
      <c r="Q27" s="1058"/>
      <c r="R27" s="1058"/>
      <c r="S27" s="1058"/>
      <c r="T27" s="1058"/>
      <c r="U27" s="1058"/>
      <c r="V27" s="1058"/>
      <c r="W27" s="1058"/>
      <c r="X27" s="1058"/>
      <c r="Y27" s="1058"/>
      <c r="Z27" s="1058"/>
      <c r="AA27" s="1058"/>
      <c r="AB27" s="1058"/>
      <c r="AC27" s="1058"/>
      <c r="AD27" s="1058"/>
      <c r="AE27" s="1058"/>
      <c r="AF27" s="1058"/>
      <c r="AG27" s="1058"/>
      <c r="AH27" s="1058"/>
      <c r="AI27" s="1058"/>
      <c r="AJ27" s="1058"/>
      <c r="AK27" s="1058"/>
      <c r="AL27" s="1058"/>
      <c r="AM27" s="1058"/>
      <c r="AN27" s="1058"/>
      <c r="AO27" s="1058"/>
      <c r="AP27" s="1058"/>
      <c r="AQ27" s="1058"/>
      <c r="AR27" s="1058"/>
      <c r="AS27" s="1058"/>
      <c r="AT27" s="1058"/>
      <c r="AU27" s="1058"/>
      <c r="AV27" s="1058"/>
      <c r="AW27" s="1058"/>
      <c r="AX27" s="1058"/>
      <c r="AY27" s="1058"/>
      <c r="AZ27" s="1058"/>
      <c r="BA27" s="209"/>
    </row>
    <row r="28" spans="1:88" ht="18" customHeight="1" thickBot="1" x14ac:dyDescent="0.3">
      <c r="A28" s="29"/>
    </row>
    <row r="29" spans="1:88" s="31" customFormat="1" ht="26.4" customHeight="1" thickBot="1" x14ac:dyDescent="0.3">
      <c r="A29" s="1164" t="s">
        <v>96</v>
      </c>
      <c r="B29" s="1165"/>
      <c r="C29" s="1165"/>
      <c r="D29" s="1165"/>
      <c r="E29" s="1165"/>
      <c r="F29" s="1165"/>
      <c r="G29" s="1165"/>
      <c r="H29" s="1165"/>
      <c r="I29" s="1166"/>
      <c r="M29" s="30"/>
      <c r="N29" s="30"/>
      <c r="O29" s="30"/>
      <c r="P29" s="1060" t="s">
        <v>97</v>
      </c>
      <c r="Q29" s="1061"/>
      <c r="R29" s="1061"/>
      <c r="S29" s="1061"/>
      <c r="T29" s="1061"/>
      <c r="U29" s="1061"/>
      <c r="V29" s="1061"/>
      <c r="W29" s="1061"/>
      <c r="X29" s="1061"/>
      <c r="Y29" s="1061"/>
      <c r="Z29" s="1061"/>
      <c r="AA29" s="1062"/>
      <c r="AB29" s="43"/>
      <c r="AC29" s="43"/>
      <c r="AD29" s="1006" t="s">
        <v>98</v>
      </c>
      <c r="AE29" s="1007"/>
      <c r="AF29" s="1007"/>
      <c r="AG29" s="1007"/>
      <c r="AH29" s="1007"/>
      <c r="AI29" s="1007"/>
      <c r="AJ29" s="1007"/>
      <c r="AK29" s="1007"/>
      <c r="AL29" s="1007"/>
      <c r="AM29" s="1007"/>
      <c r="AN29" s="1007"/>
      <c r="AO29" s="1007"/>
      <c r="AP29" s="1007"/>
      <c r="AQ29" s="1007"/>
      <c r="AR29" s="1007"/>
      <c r="AS29" s="1007"/>
      <c r="AT29" s="1007"/>
      <c r="AU29" s="1007"/>
      <c r="AV29" s="1007"/>
      <c r="AW29" s="1007"/>
      <c r="AX29" s="1008"/>
    </row>
    <row r="30" spans="1:88" s="29" customFormat="1" ht="57" customHeight="1" thickBot="1" x14ac:dyDescent="0.25">
      <c r="A30" s="1171" t="s">
        <v>10</v>
      </c>
      <c r="B30" s="1167" t="s">
        <v>40</v>
      </c>
      <c r="C30" s="1167" t="s">
        <v>184</v>
      </c>
      <c r="D30" s="1167" t="s">
        <v>29</v>
      </c>
      <c r="E30" s="1167" t="s">
        <v>30</v>
      </c>
      <c r="F30" s="1167" t="s">
        <v>41</v>
      </c>
      <c r="G30" s="1167" t="s">
        <v>43</v>
      </c>
      <c r="H30" s="1167" t="s">
        <v>31</v>
      </c>
      <c r="I30" s="1169" t="s">
        <v>42</v>
      </c>
      <c r="M30" s="32"/>
      <c r="N30" s="32"/>
      <c r="O30" s="32"/>
      <c r="P30" s="1003" t="s">
        <v>44</v>
      </c>
      <c r="Q30" s="1004"/>
      <c r="R30" s="1004"/>
      <c r="S30" s="1004"/>
      <c r="T30" s="1004"/>
      <c r="U30" s="1004"/>
      <c r="V30" s="1066" t="s">
        <v>32</v>
      </c>
      <c r="W30" s="1066"/>
      <c r="X30" s="1004" t="s">
        <v>33</v>
      </c>
      <c r="Y30" s="1004"/>
      <c r="Z30" s="1066" t="s">
        <v>45</v>
      </c>
      <c r="AA30" s="1067"/>
      <c r="AD30" s="1010" t="s">
        <v>46</v>
      </c>
      <c r="AE30" s="1011"/>
      <c r="AF30" s="1011"/>
      <c r="AG30" s="1011"/>
      <c r="AH30" s="1011"/>
      <c r="AI30" s="1011"/>
      <c r="AJ30" s="1011"/>
      <c r="AK30" s="1011"/>
      <c r="AL30" s="1011"/>
      <c r="AM30" s="1011"/>
      <c r="AN30" s="1012"/>
      <c r="AO30" s="1013" t="s">
        <v>34</v>
      </c>
      <c r="AP30" s="1011"/>
      <c r="AQ30" s="1011"/>
      <c r="AR30" s="1011"/>
      <c r="AS30" s="1011"/>
      <c r="AT30" s="1011"/>
      <c r="AU30" s="1012"/>
      <c r="AV30" s="127" t="s">
        <v>32</v>
      </c>
      <c r="AW30" s="1014" t="s">
        <v>45</v>
      </c>
      <c r="AX30" s="1015"/>
      <c r="AY30" s="32"/>
      <c r="AZ30" s="32"/>
    </row>
    <row r="31" spans="1:88" s="29" customFormat="1" ht="20.25" customHeight="1" x14ac:dyDescent="0.2">
      <c r="A31" s="1042"/>
      <c r="B31" s="1001"/>
      <c r="C31" s="1001"/>
      <c r="D31" s="1001"/>
      <c r="E31" s="1001"/>
      <c r="F31" s="1001"/>
      <c r="G31" s="1001"/>
      <c r="H31" s="1001"/>
      <c r="I31" s="1036"/>
      <c r="M31" s="8"/>
      <c r="N31" s="8"/>
      <c r="O31" s="8"/>
      <c r="P31" s="999" t="s">
        <v>135</v>
      </c>
      <c r="Q31" s="1000"/>
      <c r="R31" s="1000"/>
      <c r="S31" s="1000"/>
      <c r="T31" s="1000"/>
      <c r="U31" s="1000"/>
      <c r="V31" s="1059">
        <v>1.2</v>
      </c>
      <c r="W31" s="1059"/>
      <c r="X31" s="1059">
        <v>4</v>
      </c>
      <c r="Y31" s="1059"/>
      <c r="Z31" s="1059">
        <v>6</v>
      </c>
      <c r="AA31" s="1065"/>
      <c r="AB31" s="41"/>
      <c r="AC31" s="8"/>
      <c r="AD31" s="1022" t="s">
        <v>114</v>
      </c>
      <c r="AE31" s="1023"/>
      <c r="AF31" s="1023"/>
      <c r="AG31" s="1023"/>
      <c r="AH31" s="1023"/>
      <c r="AI31" s="1023"/>
      <c r="AJ31" s="1023"/>
      <c r="AK31" s="1023"/>
      <c r="AL31" s="1023"/>
      <c r="AM31" s="1023"/>
      <c r="AN31" s="1024"/>
      <c r="AO31" s="1016" t="s">
        <v>113</v>
      </c>
      <c r="AP31" s="1017"/>
      <c r="AQ31" s="1017"/>
      <c r="AR31" s="1017"/>
      <c r="AS31" s="1017"/>
      <c r="AT31" s="1017"/>
      <c r="AU31" s="1018"/>
      <c r="AV31" s="1028">
        <v>4</v>
      </c>
      <c r="AW31" s="1030">
        <v>2</v>
      </c>
      <c r="AX31" s="1031"/>
    </row>
    <row r="32" spans="1:88" s="29" customFormat="1" ht="20.25" customHeight="1" thickBot="1" x14ac:dyDescent="0.25">
      <c r="A32" s="1042"/>
      <c r="B32" s="1001"/>
      <c r="C32" s="1001"/>
      <c r="D32" s="1001"/>
      <c r="E32" s="1001"/>
      <c r="F32" s="1001"/>
      <c r="G32" s="1001"/>
      <c r="H32" s="1001"/>
      <c r="I32" s="1036"/>
      <c r="M32" s="9"/>
      <c r="N32" s="9"/>
      <c r="O32" s="33"/>
      <c r="P32" s="997" t="s">
        <v>35</v>
      </c>
      <c r="Q32" s="998"/>
      <c r="R32" s="998"/>
      <c r="S32" s="998"/>
      <c r="T32" s="998"/>
      <c r="U32" s="998"/>
      <c r="V32" s="1034">
        <v>3.4</v>
      </c>
      <c r="W32" s="1034"/>
      <c r="X32" s="1034">
        <v>4</v>
      </c>
      <c r="Y32" s="1034"/>
      <c r="Z32" s="1034">
        <v>6</v>
      </c>
      <c r="AA32" s="1035"/>
      <c r="AB32" s="42"/>
      <c r="AC32" s="9"/>
      <c r="AD32" s="1025"/>
      <c r="AE32" s="1026"/>
      <c r="AF32" s="1026"/>
      <c r="AG32" s="1026"/>
      <c r="AH32" s="1026"/>
      <c r="AI32" s="1026"/>
      <c r="AJ32" s="1026"/>
      <c r="AK32" s="1026"/>
      <c r="AL32" s="1026"/>
      <c r="AM32" s="1026"/>
      <c r="AN32" s="1027"/>
      <c r="AO32" s="1019"/>
      <c r="AP32" s="1020"/>
      <c r="AQ32" s="1020"/>
      <c r="AR32" s="1020"/>
      <c r="AS32" s="1020"/>
      <c r="AT32" s="1020"/>
      <c r="AU32" s="1021"/>
      <c r="AV32" s="1029"/>
      <c r="AW32" s="1032"/>
      <c r="AX32" s="1033"/>
      <c r="BF32" s="35"/>
    </row>
    <row r="33" spans="1:61" s="29" customFormat="1" ht="20.25" customHeight="1" thickBot="1" x14ac:dyDescent="0.25">
      <c r="A33" s="1172"/>
      <c r="B33" s="1168"/>
      <c r="C33" s="1168"/>
      <c r="D33" s="1168"/>
      <c r="E33" s="1168"/>
      <c r="F33" s="1168"/>
      <c r="G33" s="1168"/>
      <c r="H33" s="1168"/>
      <c r="I33" s="1170"/>
      <c r="L33" s="10"/>
      <c r="M33" s="9"/>
      <c r="N33" s="9"/>
      <c r="O33" s="33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42"/>
      <c r="AC33" s="9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6"/>
      <c r="AQ33" s="176"/>
      <c r="AR33" s="176"/>
      <c r="AS33" s="176"/>
      <c r="AT33" s="176"/>
      <c r="AU33" s="176"/>
      <c r="AV33" s="176"/>
      <c r="AW33" s="176"/>
      <c r="AX33" s="176"/>
    </row>
    <row r="34" spans="1:61" s="29" customFormat="1" ht="18" customHeight="1" x14ac:dyDescent="0.25">
      <c r="A34" s="556" t="s">
        <v>179</v>
      </c>
      <c r="B34" s="557">
        <v>1</v>
      </c>
      <c r="C34" s="557">
        <v>3</v>
      </c>
      <c r="D34" s="557">
        <v>2</v>
      </c>
      <c r="E34" s="557">
        <v>4</v>
      </c>
      <c r="F34" s="557"/>
      <c r="G34" s="557"/>
      <c r="H34" s="557">
        <v>12</v>
      </c>
      <c r="I34" s="558">
        <f>SUM(B34:H34)</f>
        <v>22</v>
      </c>
      <c r="J34" s="9"/>
      <c r="K34" s="9"/>
      <c r="L34" s="9"/>
      <c r="M34" s="9"/>
      <c r="N34" s="9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42"/>
      <c r="AC34" s="9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6"/>
      <c r="AQ34" s="176"/>
      <c r="AR34" s="176"/>
      <c r="AS34" s="176"/>
      <c r="AT34" s="176"/>
      <c r="AU34" s="176"/>
      <c r="AV34" s="176"/>
      <c r="AW34" s="176"/>
      <c r="AX34" s="176"/>
    </row>
    <row r="35" spans="1:61" s="29" customFormat="1" ht="18" customHeight="1" thickBot="1" x14ac:dyDescent="0.3">
      <c r="A35" s="554" t="s">
        <v>180</v>
      </c>
      <c r="B35" s="549">
        <v>1</v>
      </c>
      <c r="C35" s="549">
        <v>3</v>
      </c>
      <c r="D35" s="549">
        <v>2</v>
      </c>
      <c r="E35" s="549">
        <v>4</v>
      </c>
      <c r="F35" s="549"/>
      <c r="G35" s="549">
        <v>1</v>
      </c>
      <c r="H35" s="549">
        <v>2</v>
      </c>
      <c r="I35" s="555">
        <f>SUM(B35:H35)</f>
        <v>13</v>
      </c>
      <c r="J35" s="9"/>
      <c r="K35" s="9"/>
      <c r="L35" s="9"/>
      <c r="M35" s="9"/>
      <c r="N35" s="9"/>
      <c r="O35" s="33"/>
      <c r="P35" s="33"/>
      <c r="Q35" s="34"/>
      <c r="R35" s="34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9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6"/>
      <c r="AQ35" s="176"/>
      <c r="AR35" s="176"/>
      <c r="AS35" s="176"/>
      <c r="AT35" s="176"/>
      <c r="AU35" s="176"/>
      <c r="AV35" s="176"/>
      <c r="AW35" s="176"/>
      <c r="AX35" s="176"/>
    </row>
    <row r="36" spans="1:61" s="29" customFormat="1" ht="18" customHeight="1" thickBot="1" x14ac:dyDescent="0.3">
      <c r="A36" s="550" t="s">
        <v>58</v>
      </c>
      <c r="B36" s="551">
        <f t="shared" ref="B36:I36" si="0">SUM(B34:B35)</f>
        <v>2</v>
      </c>
      <c r="C36" s="551">
        <f t="shared" si="0"/>
        <v>6</v>
      </c>
      <c r="D36" s="551">
        <f t="shared" si="0"/>
        <v>4</v>
      </c>
      <c r="E36" s="551">
        <f t="shared" si="0"/>
        <v>8</v>
      </c>
      <c r="F36" s="551">
        <f t="shared" si="0"/>
        <v>0</v>
      </c>
      <c r="G36" s="551">
        <f t="shared" si="0"/>
        <v>1</v>
      </c>
      <c r="H36" s="551">
        <f t="shared" si="0"/>
        <v>14</v>
      </c>
      <c r="I36" s="552">
        <f t="shared" si="0"/>
        <v>35</v>
      </c>
      <c r="J36" s="10"/>
      <c r="K36" s="10"/>
      <c r="L36" s="10"/>
      <c r="M36" s="10"/>
      <c r="N36" s="10"/>
      <c r="O36" s="10"/>
      <c r="P36" s="10"/>
      <c r="Q36" s="34"/>
      <c r="R36" s="34"/>
      <c r="S36" s="521"/>
      <c r="T36" s="521"/>
      <c r="U36" s="521"/>
      <c r="V36" s="521"/>
      <c r="W36" s="521"/>
      <c r="X36" s="521"/>
      <c r="Y36" s="521"/>
      <c r="Z36" s="521"/>
      <c r="AA36" s="521"/>
      <c r="AB36" s="521"/>
      <c r="AC36" s="11"/>
      <c r="AD36" s="176"/>
      <c r="AE36" s="176"/>
      <c r="AF36" s="176"/>
      <c r="AG36" s="176"/>
      <c r="AH36" s="176"/>
      <c r="AI36" s="176"/>
      <c r="AJ36" s="176"/>
      <c r="AK36" s="176"/>
      <c r="AL36" s="176"/>
      <c r="AM36" s="176"/>
      <c r="AN36" s="176"/>
      <c r="AO36" s="176"/>
      <c r="AP36" s="176"/>
      <c r="AQ36" s="176"/>
      <c r="AR36" s="176"/>
      <c r="AS36" s="176"/>
      <c r="AT36" s="176"/>
      <c r="AU36" s="176"/>
      <c r="AV36" s="176"/>
      <c r="AW36" s="176"/>
      <c r="AX36" s="176"/>
    </row>
    <row r="37" spans="1:61" s="29" customFormat="1" ht="27.75" customHeight="1" x14ac:dyDescent="0.2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4"/>
      <c r="R37" s="34"/>
      <c r="AG37" s="32"/>
    </row>
    <row r="38" spans="1:61" x14ac:dyDescent="0.25">
      <c r="A38" s="1005"/>
      <c r="B38" s="1005"/>
      <c r="C38" s="1005"/>
      <c r="D38" s="1005"/>
      <c r="E38" s="1005"/>
      <c r="F38" s="1005"/>
      <c r="G38" s="1005"/>
      <c r="H38" s="1005"/>
      <c r="I38" s="1005"/>
      <c r="J38" s="1005"/>
      <c r="K38" s="1005"/>
      <c r="L38" s="1005"/>
      <c r="M38" s="1005"/>
      <c r="N38" s="1005"/>
      <c r="O38" s="1005"/>
      <c r="P38" s="1005"/>
      <c r="Q38" s="1005"/>
      <c r="R38" s="1005"/>
      <c r="S38" s="1005"/>
      <c r="T38" s="1005"/>
      <c r="U38" s="1005"/>
      <c r="V38" s="1005"/>
      <c r="W38" s="1005"/>
      <c r="X38" s="1005"/>
      <c r="Y38" s="1005"/>
      <c r="Z38" s="1005"/>
      <c r="AA38" s="1005"/>
      <c r="AB38" s="1005"/>
      <c r="AC38" s="1005"/>
      <c r="AD38" s="1005"/>
      <c r="AE38" s="1005"/>
      <c r="AF38" s="1005"/>
      <c r="AG38" s="1005"/>
      <c r="AH38" s="1005"/>
      <c r="AI38" s="1005"/>
      <c r="AJ38" s="1005"/>
      <c r="AK38" s="1005"/>
      <c r="AL38" s="1005"/>
      <c r="AM38" s="1005"/>
      <c r="AN38" s="1005"/>
      <c r="AO38" s="1005"/>
      <c r="AP38" s="1005"/>
      <c r="AQ38" s="1005"/>
      <c r="AR38" s="1005"/>
      <c r="AS38" s="1005"/>
      <c r="AT38" s="1005"/>
      <c r="AU38" s="1005"/>
      <c r="AV38" s="1005"/>
      <c r="AW38" s="1005"/>
      <c r="AX38" s="1005"/>
      <c r="AY38" s="1005"/>
      <c r="AZ38" s="1005"/>
      <c r="BA38" s="1005"/>
      <c r="BB38" s="1005"/>
      <c r="BC38" s="1005"/>
      <c r="BD38" s="1005"/>
      <c r="BE38" s="1005"/>
      <c r="BF38" s="1005"/>
      <c r="BG38" s="1005"/>
      <c r="BH38" s="1005"/>
      <c r="BI38" s="1005"/>
    </row>
  </sheetData>
  <mergeCells count="79">
    <mergeCell ref="I1:AQ1"/>
    <mergeCell ref="I2:AQ2"/>
    <mergeCell ref="P3:AJ3"/>
    <mergeCell ref="A4:H4"/>
    <mergeCell ref="P4:AJ4"/>
    <mergeCell ref="AQ4:AY4"/>
    <mergeCell ref="A5:H5"/>
    <mergeCell ref="L5:AM5"/>
    <mergeCell ref="AQ5:AY5"/>
    <mergeCell ref="A6:H6"/>
    <mergeCell ref="L6:AM6"/>
    <mergeCell ref="AQ6:AY6"/>
    <mergeCell ref="A7:H7"/>
    <mergeCell ref="L7:AM7"/>
    <mergeCell ref="AQ7:AZ7"/>
    <mergeCell ref="L8:AM8"/>
    <mergeCell ref="A9:K9"/>
    <mergeCell ref="L9:AM9"/>
    <mergeCell ref="AQ9:AZ9"/>
    <mergeCell ref="A10:K10"/>
    <mergeCell ref="L10:AM10"/>
    <mergeCell ref="AQ10:AZ10"/>
    <mergeCell ref="L11:AM11"/>
    <mergeCell ref="G12:X12"/>
    <mergeCell ref="AI12:AZ12"/>
    <mergeCell ref="G14:X14"/>
    <mergeCell ref="AI14:AZ14"/>
    <mergeCell ref="G16:X16"/>
    <mergeCell ref="AI16:AZ16"/>
    <mergeCell ref="G18:X18"/>
    <mergeCell ref="AI18:AZ18"/>
    <mergeCell ref="A27:AZ27"/>
    <mergeCell ref="BW18:CJ18"/>
    <mergeCell ref="A20:BA20"/>
    <mergeCell ref="A21:A24"/>
    <mergeCell ref="B21:F21"/>
    <mergeCell ref="G21:J21"/>
    <mergeCell ref="K21:N21"/>
    <mergeCell ref="O21:S21"/>
    <mergeCell ref="T21:W21"/>
    <mergeCell ref="X21:AA21"/>
    <mergeCell ref="AB21:AF21"/>
    <mergeCell ref="AG21:AJ21"/>
    <mergeCell ref="AK21:AN21"/>
    <mergeCell ref="AO21:AS21"/>
    <mergeCell ref="AT21:AW21"/>
    <mergeCell ref="AX21:BA21"/>
    <mergeCell ref="P29:AA29"/>
    <mergeCell ref="AD29:AX29"/>
    <mergeCell ref="A30:A33"/>
    <mergeCell ref="B30:B33"/>
    <mergeCell ref="D30:D33"/>
    <mergeCell ref="E30:E33"/>
    <mergeCell ref="F30:F33"/>
    <mergeCell ref="G30:G33"/>
    <mergeCell ref="H30:H33"/>
    <mergeCell ref="X30:Y30"/>
    <mergeCell ref="Z30:AA30"/>
    <mergeCell ref="AD30:AN30"/>
    <mergeCell ref="P32:U32"/>
    <mergeCell ref="V32:W32"/>
    <mergeCell ref="X32:Y32"/>
    <mergeCell ref="Z32:AA32"/>
    <mergeCell ref="A29:I29"/>
    <mergeCell ref="A38:BI38"/>
    <mergeCell ref="C30:C33"/>
    <mergeCell ref="AO30:AU30"/>
    <mergeCell ref="AW30:AX30"/>
    <mergeCell ref="P31:U31"/>
    <mergeCell ref="V31:W31"/>
    <mergeCell ref="X31:Y31"/>
    <mergeCell ref="Z31:AA31"/>
    <mergeCell ref="AD31:AN32"/>
    <mergeCell ref="AO31:AU32"/>
    <mergeCell ref="AV31:AV32"/>
    <mergeCell ref="AW31:AX32"/>
    <mergeCell ref="I30:I33"/>
    <mergeCell ref="P30:U30"/>
    <mergeCell ref="V30:W30"/>
  </mergeCells>
  <pageMargins left="0.7" right="0.7" top="0.75" bottom="0.75" header="0.3" footer="0.3"/>
  <pageSetup paperSize="9"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5"/>
  <sheetViews>
    <sheetView view="pageBreakPreview" topLeftCell="A2" zoomScale="80" zoomScaleNormal="100" zoomScaleSheetLayoutView="80" workbookViewId="0">
      <selection activeCell="I19" sqref="I19"/>
    </sheetView>
  </sheetViews>
  <sheetFormatPr defaultColWidth="9.109375" defaultRowHeight="15.6" x14ac:dyDescent="0.3"/>
  <cols>
    <col min="1" max="1" width="10.44140625" style="52" customWidth="1"/>
    <col min="2" max="2" width="51.44140625" style="49" customWidth="1"/>
    <col min="3" max="6" width="6.109375" style="49" customWidth="1"/>
    <col min="7" max="7" width="6.33203125" style="49" customWidth="1"/>
    <col min="8" max="8" width="8.6640625" style="49" customWidth="1"/>
    <col min="9" max="14" width="6" style="49" customWidth="1"/>
    <col min="15" max="15" width="8.33203125" style="49" customWidth="1"/>
    <col min="16" max="19" width="6.88671875" style="49" customWidth="1"/>
    <col min="20" max="23" width="9.6640625" style="239" customWidth="1"/>
    <col min="24" max="30" width="6" style="49" customWidth="1"/>
    <col min="31" max="31" width="12.77734375" style="49" bestFit="1" customWidth="1"/>
    <col min="32" max="32" width="12.88671875" style="49" bestFit="1" customWidth="1"/>
    <col min="33" max="16384" width="9.109375" style="49"/>
  </cols>
  <sheetData>
    <row r="1" spans="1:27" s="46" customFormat="1" ht="15" customHeight="1" thickBot="1" x14ac:dyDescent="0.35">
      <c r="A1" s="1081" t="s">
        <v>99</v>
      </c>
      <c r="B1" s="1082"/>
      <c r="C1" s="1082"/>
      <c r="D1" s="1082"/>
      <c r="E1" s="1082"/>
      <c r="F1" s="1082"/>
      <c r="G1" s="1082"/>
      <c r="H1" s="1082"/>
      <c r="I1" s="1082"/>
      <c r="J1" s="1082"/>
      <c r="K1" s="1082"/>
      <c r="L1" s="1082"/>
      <c r="M1" s="1082"/>
      <c r="N1" s="1082"/>
      <c r="O1" s="1082"/>
      <c r="P1" s="1082"/>
      <c r="Q1" s="1082"/>
      <c r="R1" s="1082"/>
      <c r="S1" s="1082"/>
      <c r="T1" s="238"/>
      <c r="U1" s="238"/>
      <c r="V1" s="238"/>
      <c r="W1" s="238"/>
    </row>
    <row r="2" spans="1:27" s="46" customFormat="1" ht="22.5" customHeight="1" thickBot="1" x14ac:dyDescent="0.35">
      <c r="A2" s="1120" t="s">
        <v>63</v>
      </c>
      <c r="B2" s="1123" t="s">
        <v>232</v>
      </c>
      <c r="C2" s="1125" t="s">
        <v>47</v>
      </c>
      <c r="D2" s="1125"/>
      <c r="E2" s="1125"/>
      <c r="F2" s="1126"/>
      <c r="G2" s="1127" t="s">
        <v>48</v>
      </c>
      <c r="H2" s="1130" t="s">
        <v>49</v>
      </c>
      <c r="I2" s="1181"/>
      <c r="J2" s="1131"/>
      <c r="K2" s="1131"/>
      <c r="L2" s="1131"/>
      <c r="M2" s="1131"/>
      <c r="N2" s="1132"/>
      <c r="O2" s="1133"/>
      <c r="P2" s="1087"/>
      <c r="Q2" s="1087"/>
      <c r="R2" s="1087"/>
      <c r="S2" s="1088"/>
      <c r="T2" s="238"/>
      <c r="U2" s="238"/>
      <c r="V2" s="238"/>
      <c r="W2" s="238"/>
    </row>
    <row r="3" spans="1:27" s="46" customFormat="1" ht="18.75" customHeight="1" thickBot="1" x14ac:dyDescent="0.35">
      <c r="A3" s="1121"/>
      <c r="B3" s="1124"/>
      <c r="C3" s="1134" t="s">
        <v>50</v>
      </c>
      <c r="D3" s="1134" t="s">
        <v>51</v>
      </c>
      <c r="E3" s="1136" t="s">
        <v>52</v>
      </c>
      <c r="F3" s="1137"/>
      <c r="G3" s="1128"/>
      <c r="H3" s="1141" t="s">
        <v>53</v>
      </c>
      <c r="I3" s="559"/>
      <c r="J3" s="1116" t="s">
        <v>54</v>
      </c>
      <c r="K3" s="1117"/>
      <c r="L3" s="1117"/>
      <c r="M3" s="1118"/>
      <c r="N3" s="1178" t="s">
        <v>243</v>
      </c>
      <c r="O3" s="1138" t="s">
        <v>55</v>
      </c>
      <c r="P3" s="1119" t="s">
        <v>161</v>
      </c>
      <c r="Q3" s="1097"/>
      <c r="R3" s="1096" t="s">
        <v>162</v>
      </c>
      <c r="S3" s="1097"/>
      <c r="T3" s="238"/>
      <c r="U3" s="238"/>
      <c r="V3" s="238"/>
      <c r="W3" s="238"/>
    </row>
    <row r="4" spans="1:27" s="46" customFormat="1" ht="21.75" customHeight="1" thickBot="1" x14ac:dyDescent="0.35">
      <c r="A4" s="1121"/>
      <c r="B4" s="1124"/>
      <c r="C4" s="1134"/>
      <c r="D4" s="1134"/>
      <c r="E4" s="1103" t="s">
        <v>56</v>
      </c>
      <c r="F4" s="1104" t="s">
        <v>57</v>
      </c>
      <c r="G4" s="1128"/>
      <c r="H4" s="1128"/>
      <c r="I4" s="1142" t="s">
        <v>187</v>
      </c>
      <c r="J4" s="1142" t="s">
        <v>186</v>
      </c>
      <c r="K4" s="1136" t="s">
        <v>59</v>
      </c>
      <c r="L4" s="1136"/>
      <c r="M4" s="1144"/>
      <c r="N4" s="1179"/>
      <c r="O4" s="1139"/>
      <c r="P4" s="1098"/>
      <c r="Q4" s="1098"/>
      <c r="R4" s="1098"/>
      <c r="S4" s="1099"/>
      <c r="T4" s="238"/>
      <c r="U4" s="238"/>
      <c r="V4" s="238"/>
      <c r="W4" s="238"/>
    </row>
    <row r="5" spans="1:27" s="46" customFormat="1" ht="17.25" customHeight="1" thickBot="1" x14ac:dyDescent="0.35">
      <c r="A5" s="1121"/>
      <c r="B5" s="1124"/>
      <c r="C5" s="1134"/>
      <c r="D5" s="1134"/>
      <c r="E5" s="1103"/>
      <c r="F5" s="1105"/>
      <c r="G5" s="1128"/>
      <c r="H5" s="1128"/>
      <c r="I5" s="1142"/>
      <c r="J5" s="1142"/>
      <c r="K5" s="1092" t="s">
        <v>60</v>
      </c>
      <c r="L5" s="1092" t="s">
        <v>61</v>
      </c>
      <c r="M5" s="1094" t="s">
        <v>62</v>
      </c>
      <c r="N5" s="1179"/>
      <c r="O5" s="1139"/>
      <c r="P5" s="125">
        <v>1</v>
      </c>
      <c r="Q5" s="534">
        <v>2</v>
      </c>
      <c r="R5" s="533">
        <v>3</v>
      </c>
      <c r="S5" s="534">
        <v>4</v>
      </c>
      <c r="T5" s="238"/>
      <c r="U5" s="238"/>
      <c r="V5" s="238"/>
      <c r="W5" s="238"/>
    </row>
    <row r="6" spans="1:27" s="46" customFormat="1" ht="21.75" customHeight="1" thickBot="1" x14ac:dyDescent="0.35">
      <c r="A6" s="1121"/>
      <c r="B6" s="1124"/>
      <c r="C6" s="1134"/>
      <c r="D6" s="1134"/>
      <c r="E6" s="1103"/>
      <c r="F6" s="1105"/>
      <c r="G6" s="1128"/>
      <c r="H6" s="1128"/>
      <c r="I6" s="1142"/>
      <c r="J6" s="1142"/>
      <c r="K6" s="1092"/>
      <c r="L6" s="1092"/>
      <c r="M6" s="1094"/>
      <c r="N6" s="1179"/>
      <c r="O6" s="1139"/>
      <c r="P6" s="1089"/>
      <c r="Q6" s="1090"/>
      <c r="R6" s="1090"/>
      <c r="S6" s="1091"/>
      <c r="T6" s="238"/>
      <c r="U6" s="238"/>
      <c r="V6" s="238"/>
      <c r="W6" s="238"/>
    </row>
    <row r="7" spans="1:27" s="46" customFormat="1" ht="32.25" customHeight="1" thickBot="1" x14ac:dyDescent="0.35">
      <c r="A7" s="1122"/>
      <c r="B7" s="1124"/>
      <c r="C7" s="1135"/>
      <c r="D7" s="1135"/>
      <c r="E7" s="1104"/>
      <c r="F7" s="1105"/>
      <c r="G7" s="1129"/>
      <c r="H7" s="1129"/>
      <c r="I7" s="1143"/>
      <c r="J7" s="1143"/>
      <c r="K7" s="1093"/>
      <c r="L7" s="1093"/>
      <c r="M7" s="1095"/>
      <c r="N7" s="1180"/>
      <c r="O7" s="1140"/>
      <c r="P7" s="398">
        <v>4</v>
      </c>
      <c r="Q7" s="399">
        <v>2</v>
      </c>
      <c r="R7" s="400">
        <v>4</v>
      </c>
      <c r="S7" s="401">
        <v>2</v>
      </c>
      <c r="T7" s="238"/>
      <c r="U7" s="238"/>
      <c r="V7" s="238"/>
      <c r="W7" s="238"/>
    </row>
    <row r="8" spans="1:27" s="48" customFormat="1" ht="14.1" customHeight="1" thickBot="1" x14ac:dyDescent="0.35">
      <c r="A8" s="51">
        <v>1</v>
      </c>
      <c r="B8" s="50">
        <f>A8+1</f>
        <v>2</v>
      </c>
      <c r="C8" s="50">
        <f t="shared" ref="C8:L8" si="0">B8+1</f>
        <v>3</v>
      </c>
      <c r="D8" s="50">
        <f t="shared" si="0"/>
        <v>4</v>
      </c>
      <c r="E8" s="50">
        <f t="shared" si="0"/>
        <v>5</v>
      </c>
      <c r="F8" s="73">
        <f t="shared" si="0"/>
        <v>6</v>
      </c>
      <c r="G8" s="75">
        <f t="shared" si="0"/>
        <v>7</v>
      </c>
      <c r="H8" s="75">
        <f t="shared" si="0"/>
        <v>8</v>
      </c>
      <c r="I8" s="74">
        <f>G8+1</f>
        <v>8</v>
      </c>
      <c r="J8" s="74">
        <f>H8+1</f>
        <v>9</v>
      </c>
      <c r="K8" s="50">
        <f t="shared" si="0"/>
        <v>10</v>
      </c>
      <c r="L8" s="73">
        <f t="shared" si="0"/>
        <v>11</v>
      </c>
      <c r="M8" s="402">
        <v>12</v>
      </c>
      <c r="N8" s="403">
        <v>13</v>
      </c>
      <c r="O8" s="397">
        <v>14</v>
      </c>
      <c r="P8" s="50">
        <f t="shared" ref="P8:S8" si="1">O8+1</f>
        <v>15</v>
      </c>
      <c r="Q8" s="73">
        <f t="shared" si="1"/>
        <v>16</v>
      </c>
      <c r="R8" s="50">
        <f t="shared" si="1"/>
        <v>17</v>
      </c>
      <c r="S8" s="142">
        <f t="shared" si="1"/>
        <v>18</v>
      </c>
      <c r="T8" s="238"/>
      <c r="U8" s="238"/>
      <c r="V8" s="238"/>
      <c r="W8" s="238"/>
    </row>
    <row r="9" spans="1:27" ht="18" thickBot="1" x14ac:dyDescent="0.35">
      <c r="A9" s="1109" t="s">
        <v>64</v>
      </c>
      <c r="B9" s="1110"/>
      <c r="C9" s="1110"/>
      <c r="D9" s="1110"/>
      <c r="E9" s="1110"/>
      <c r="F9" s="1110"/>
      <c r="G9" s="1110"/>
      <c r="H9" s="1110"/>
      <c r="I9" s="1110"/>
      <c r="J9" s="1110"/>
      <c r="K9" s="1110"/>
      <c r="L9" s="1110"/>
      <c r="M9" s="1110"/>
      <c r="N9" s="1110"/>
      <c r="O9" s="1110"/>
      <c r="P9" s="1110"/>
      <c r="Q9" s="1110"/>
      <c r="R9" s="1110"/>
      <c r="S9" s="1111"/>
      <c r="U9" s="566"/>
      <c r="V9" s="1173" t="s">
        <v>188</v>
      </c>
      <c r="X9" s="1106" t="s">
        <v>73</v>
      </c>
      <c r="Y9" s="1107"/>
      <c r="Z9" s="1107"/>
      <c r="AA9" s="1108"/>
    </row>
    <row r="10" spans="1:27" ht="18" customHeight="1" thickBot="1" x14ac:dyDescent="0.35">
      <c r="A10" s="1112" t="s">
        <v>126</v>
      </c>
      <c r="B10" s="1113"/>
      <c r="C10" s="1113"/>
      <c r="D10" s="1113"/>
      <c r="E10" s="1113"/>
      <c r="F10" s="1113"/>
      <c r="G10" s="1113"/>
      <c r="H10" s="1113"/>
      <c r="I10" s="1113"/>
      <c r="J10" s="1113"/>
      <c r="K10" s="1113"/>
      <c r="L10" s="1113"/>
      <c r="M10" s="1113"/>
      <c r="N10" s="1113"/>
      <c r="O10" s="1113"/>
      <c r="P10" s="1114"/>
      <c r="Q10" s="1114"/>
      <c r="R10" s="1114"/>
      <c r="S10" s="1115"/>
      <c r="U10" s="567" t="s">
        <v>189</v>
      </c>
      <c r="V10" s="1174"/>
      <c r="X10" s="235">
        <v>1</v>
      </c>
      <c r="Y10" s="236">
        <v>2</v>
      </c>
      <c r="Z10" s="236">
        <v>3</v>
      </c>
      <c r="AA10" s="237">
        <v>4</v>
      </c>
    </row>
    <row r="11" spans="1:27" s="63" customFormat="1" ht="27.6" customHeight="1" x14ac:dyDescent="0.3">
      <c r="A11" s="336" t="s">
        <v>65</v>
      </c>
      <c r="B11" s="511" t="s">
        <v>178</v>
      </c>
      <c r="C11" s="456"/>
      <c r="D11" s="456">
        <v>1</v>
      </c>
      <c r="E11" s="456"/>
      <c r="F11" s="457"/>
      <c r="G11" s="512">
        <v>4</v>
      </c>
      <c r="H11" s="513">
        <f>G11*30</f>
        <v>120</v>
      </c>
      <c r="I11" s="341">
        <v>44</v>
      </c>
      <c r="J11" s="341">
        <f>SUM(K11:M11)</f>
        <v>12</v>
      </c>
      <c r="K11" s="459">
        <v>8</v>
      </c>
      <c r="L11" s="459"/>
      <c r="M11" s="343">
        <v>4</v>
      </c>
      <c r="N11" s="484"/>
      <c r="O11" s="484">
        <f t="shared" ref="O11:O18" si="2">H11-J11-N11</f>
        <v>108</v>
      </c>
      <c r="P11" s="372">
        <v>12</v>
      </c>
      <c r="Q11" s="376"/>
      <c r="R11" s="376"/>
      <c r="S11" s="373"/>
      <c r="T11" s="241">
        <f t="shared" ref="T11:T18" si="3">I11/H11</f>
        <v>0.36666666666666664</v>
      </c>
      <c r="U11" s="568">
        <f t="shared" ref="U11:U18" si="4">J11/H11</f>
        <v>0.1</v>
      </c>
      <c r="V11" s="569">
        <f t="shared" ref="V11:V18" si="5">I11*0.25</f>
        <v>11</v>
      </c>
      <c r="W11" s="241"/>
      <c r="X11" s="498">
        <v>4</v>
      </c>
      <c r="Y11" s="499"/>
      <c r="Z11" s="499"/>
      <c r="AA11" s="500"/>
    </row>
    <row r="12" spans="1:27" s="63" customFormat="1" ht="28.2" customHeight="1" x14ac:dyDescent="0.3">
      <c r="A12" s="336" t="s">
        <v>66</v>
      </c>
      <c r="B12" s="364" t="s">
        <v>123</v>
      </c>
      <c r="C12" s="346"/>
      <c r="D12" s="365">
        <v>1</v>
      </c>
      <c r="E12" s="346"/>
      <c r="F12" s="347"/>
      <c r="G12" s="348">
        <v>3</v>
      </c>
      <c r="H12" s="349">
        <f t="shared" ref="H12" si="6">G12*30</f>
        <v>90</v>
      </c>
      <c r="I12" s="461">
        <v>30</v>
      </c>
      <c r="J12" s="461">
        <f t="shared" ref="J12" si="7">SUM(K12:M12)</f>
        <v>8</v>
      </c>
      <c r="K12" s="351">
        <v>4</v>
      </c>
      <c r="L12" s="351"/>
      <c r="M12" s="352">
        <v>4</v>
      </c>
      <c r="N12" s="485"/>
      <c r="O12" s="484">
        <f t="shared" si="2"/>
        <v>82</v>
      </c>
      <c r="P12" s="344">
        <v>8</v>
      </c>
      <c r="Q12" s="459"/>
      <c r="R12" s="456"/>
      <c r="S12" s="139"/>
      <c r="T12" s="241">
        <f t="shared" si="3"/>
        <v>0.33333333333333331</v>
      </c>
      <c r="U12" s="568">
        <f t="shared" si="4"/>
        <v>8.8888888888888892E-2</v>
      </c>
      <c r="V12" s="569">
        <f t="shared" si="5"/>
        <v>7.5</v>
      </c>
      <c r="W12" s="241"/>
      <c r="X12" s="128">
        <v>3</v>
      </c>
      <c r="Y12" s="53"/>
      <c r="Z12" s="53"/>
      <c r="AA12" s="56"/>
    </row>
    <row r="13" spans="1:27" s="63" customFormat="1" x14ac:dyDescent="0.3">
      <c r="A13" s="336" t="s">
        <v>67</v>
      </c>
      <c r="B13" s="353" t="s">
        <v>107</v>
      </c>
      <c r="C13" s="456">
        <v>2</v>
      </c>
      <c r="D13" s="456">
        <v>1</v>
      </c>
      <c r="E13" s="456"/>
      <c r="F13" s="457"/>
      <c r="G13" s="339">
        <v>4</v>
      </c>
      <c r="H13" s="340">
        <f>G13*30</f>
        <v>120</v>
      </c>
      <c r="I13" s="341">
        <v>44</v>
      </c>
      <c r="J13" s="341">
        <f>SUM(K13:M13)</f>
        <v>12</v>
      </c>
      <c r="K13" s="459">
        <v>4</v>
      </c>
      <c r="L13" s="459"/>
      <c r="M13" s="343">
        <v>8</v>
      </c>
      <c r="N13" s="484">
        <v>30</v>
      </c>
      <c r="O13" s="484">
        <f t="shared" si="2"/>
        <v>78</v>
      </c>
      <c r="P13" s="344">
        <v>6</v>
      </c>
      <c r="Q13" s="456">
        <v>6</v>
      </c>
      <c r="R13" s="456"/>
      <c r="S13" s="139"/>
      <c r="T13" s="241">
        <f t="shared" si="3"/>
        <v>0.36666666666666664</v>
      </c>
      <c r="U13" s="568">
        <f t="shared" si="4"/>
        <v>0.1</v>
      </c>
      <c r="V13" s="569">
        <f t="shared" si="5"/>
        <v>11</v>
      </c>
      <c r="W13" s="241"/>
      <c r="X13" s="128">
        <v>2</v>
      </c>
      <c r="Y13" s="53">
        <v>2</v>
      </c>
      <c r="Z13" s="53"/>
      <c r="AA13" s="56"/>
    </row>
    <row r="14" spans="1:27" s="63" customFormat="1" ht="41.4" x14ac:dyDescent="0.3">
      <c r="A14" s="336" t="s">
        <v>68</v>
      </c>
      <c r="B14" s="354" t="s">
        <v>106</v>
      </c>
      <c r="C14" s="456"/>
      <c r="D14" s="456">
        <v>2</v>
      </c>
      <c r="E14" s="456"/>
      <c r="F14" s="457"/>
      <c r="G14" s="339">
        <v>4</v>
      </c>
      <c r="H14" s="340">
        <f>G14*30</f>
        <v>120</v>
      </c>
      <c r="I14" s="341">
        <v>44</v>
      </c>
      <c r="J14" s="341">
        <f>SUM(K14:M14)</f>
        <v>12</v>
      </c>
      <c r="K14" s="459">
        <v>6</v>
      </c>
      <c r="L14" s="459"/>
      <c r="M14" s="343">
        <v>6</v>
      </c>
      <c r="N14" s="484"/>
      <c r="O14" s="484">
        <f t="shared" si="2"/>
        <v>108</v>
      </c>
      <c r="P14" s="344"/>
      <c r="Q14" s="456">
        <v>12</v>
      </c>
      <c r="R14" s="456"/>
      <c r="S14" s="139"/>
      <c r="T14" s="241">
        <f t="shared" si="3"/>
        <v>0.36666666666666664</v>
      </c>
      <c r="U14" s="568">
        <f t="shared" si="4"/>
        <v>0.1</v>
      </c>
      <c r="V14" s="569">
        <f t="shared" si="5"/>
        <v>11</v>
      </c>
      <c r="W14" s="241"/>
      <c r="X14" s="128"/>
      <c r="Y14" s="53">
        <v>4</v>
      </c>
      <c r="Z14" s="53"/>
      <c r="AA14" s="56"/>
    </row>
    <row r="15" spans="1:27" s="63" customFormat="1" x14ac:dyDescent="0.3">
      <c r="A15" s="336" t="s">
        <v>69</v>
      </c>
      <c r="B15" s="355" t="s">
        <v>104</v>
      </c>
      <c r="C15" s="356"/>
      <c r="D15" s="357">
        <v>2</v>
      </c>
      <c r="E15" s="356"/>
      <c r="F15" s="358"/>
      <c r="G15" s="359">
        <v>3</v>
      </c>
      <c r="H15" s="360">
        <f t="shared" ref="H15:H18" si="8">G15*30</f>
        <v>90</v>
      </c>
      <c r="I15" s="361">
        <v>30</v>
      </c>
      <c r="J15" s="361">
        <f t="shared" ref="J15:J18" si="9">SUM(K15:M15)</f>
        <v>8</v>
      </c>
      <c r="K15" s="351">
        <v>4</v>
      </c>
      <c r="L15" s="351"/>
      <c r="M15" s="352">
        <v>4</v>
      </c>
      <c r="N15" s="486"/>
      <c r="O15" s="484">
        <f t="shared" si="2"/>
        <v>82</v>
      </c>
      <c r="P15" s="377"/>
      <c r="Q15" s="374">
        <v>8</v>
      </c>
      <c r="R15" s="375"/>
      <c r="S15" s="378"/>
      <c r="T15" s="241">
        <f t="shared" si="3"/>
        <v>0.33333333333333331</v>
      </c>
      <c r="U15" s="568">
        <f t="shared" si="4"/>
        <v>8.8888888888888892E-2</v>
      </c>
      <c r="V15" s="569">
        <f t="shared" si="5"/>
        <v>7.5</v>
      </c>
      <c r="W15" s="241"/>
      <c r="X15" s="264"/>
      <c r="Y15" s="265">
        <v>3</v>
      </c>
      <c r="Z15" s="265"/>
      <c r="AA15" s="266"/>
    </row>
    <row r="16" spans="1:27" s="63" customFormat="1" x14ac:dyDescent="0.3">
      <c r="A16" s="336" t="s">
        <v>230</v>
      </c>
      <c r="B16" s="151" t="s">
        <v>108</v>
      </c>
      <c r="C16" s="456"/>
      <c r="D16" s="456">
        <v>2</v>
      </c>
      <c r="E16" s="456"/>
      <c r="F16" s="457"/>
      <c r="G16" s="339">
        <v>3</v>
      </c>
      <c r="H16" s="340">
        <f t="shared" si="8"/>
        <v>90</v>
      </c>
      <c r="I16" s="341">
        <v>30</v>
      </c>
      <c r="J16" s="341">
        <f t="shared" si="9"/>
        <v>8</v>
      </c>
      <c r="K16" s="351">
        <v>4</v>
      </c>
      <c r="L16" s="351"/>
      <c r="M16" s="352">
        <v>4</v>
      </c>
      <c r="N16" s="484"/>
      <c r="O16" s="484">
        <f t="shared" si="2"/>
        <v>82</v>
      </c>
      <c r="P16" s="344"/>
      <c r="Q16" s="456">
        <v>8</v>
      </c>
      <c r="R16" s="456"/>
      <c r="S16" s="139"/>
      <c r="T16" s="241">
        <f t="shared" si="3"/>
        <v>0.33333333333333331</v>
      </c>
      <c r="U16" s="568">
        <f t="shared" si="4"/>
        <v>8.8888888888888892E-2</v>
      </c>
      <c r="V16" s="569">
        <f t="shared" si="5"/>
        <v>7.5</v>
      </c>
      <c r="W16" s="241"/>
      <c r="X16" s="128"/>
      <c r="Y16" s="53">
        <v>3</v>
      </c>
      <c r="Z16" s="53"/>
      <c r="AA16" s="56"/>
    </row>
    <row r="17" spans="1:27" s="63" customFormat="1" x14ac:dyDescent="0.3">
      <c r="A17" s="336" t="s">
        <v>70</v>
      </c>
      <c r="B17" s="345" t="s">
        <v>115</v>
      </c>
      <c r="C17" s="346"/>
      <c r="D17" s="346">
        <v>3</v>
      </c>
      <c r="E17" s="346"/>
      <c r="F17" s="347"/>
      <c r="G17" s="348">
        <v>3</v>
      </c>
      <c r="H17" s="349">
        <f t="shared" si="8"/>
        <v>90</v>
      </c>
      <c r="I17" s="461">
        <v>30</v>
      </c>
      <c r="J17" s="461">
        <f t="shared" si="9"/>
        <v>8</v>
      </c>
      <c r="K17" s="351">
        <v>4</v>
      </c>
      <c r="L17" s="351"/>
      <c r="M17" s="352">
        <v>4</v>
      </c>
      <c r="N17" s="485"/>
      <c r="O17" s="484">
        <f t="shared" si="2"/>
        <v>82</v>
      </c>
      <c r="P17" s="344"/>
      <c r="Q17" s="459"/>
      <c r="R17" s="456">
        <v>8</v>
      </c>
      <c r="S17" s="139"/>
      <c r="T17" s="241">
        <f t="shared" si="3"/>
        <v>0.33333333333333331</v>
      </c>
      <c r="U17" s="568">
        <f t="shared" si="4"/>
        <v>8.8888888888888892E-2</v>
      </c>
      <c r="V17" s="569">
        <f t="shared" si="5"/>
        <v>7.5</v>
      </c>
      <c r="W17" s="241"/>
      <c r="X17" s="128"/>
      <c r="Y17" s="53"/>
      <c r="Z17" s="53">
        <v>3</v>
      </c>
      <c r="AA17" s="56"/>
    </row>
    <row r="18" spans="1:27" s="63" customFormat="1" ht="19.5" customHeight="1" thickBot="1" x14ac:dyDescent="0.35">
      <c r="A18" s="336" t="s">
        <v>71</v>
      </c>
      <c r="B18" s="516" t="s">
        <v>160</v>
      </c>
      <c r="C18" s="346"/>
      <c r="D18" s="365">
        <v>4</v>
      </c>
      <c r="E18" s="346"/>
      <c r="F18" s="347"/>
      <c r="G18" s="514">
        <v>5</v>
      </c>
      <c r="H18" s="515">
        <f t="shared" si="8"/>
        <v>150</v>
      </c>
      <c r="I18" s="461">
        <v>60</v>
      </c>
      <c r="J18" s="461">
        <f t="shared" si="9"/>
        <v>60</v>
      </c>
      <c r="K18" s="351">
        <v>60</v>
      </c>
      <c r="L18" s="351"/>
      <c r="M18" s="352" t="s">
        <v>233</v>
      </c>
      <c r="N18" s="485"/>
      <c r="O18" s="484">
        <f t="shared" si="2"/>
        <v>90</v>
      </c>
      <c r="P18" s="344"/>
      <c r="Q18" s="459"/>
      <c r="R18" s="456"/>
      <c r="S18" s="570">
        <v>60</v>
      </c>
      <c r="T18" s="241">
        <f t="shared" si="3"/>
        <v>0.4</v>
      </c>
      <c r="U18" s="568">
        <f t="shared" si="4"/>
        <v>0.4</v>
      </c>
      <c r="V18" s="569">
        <f t="shared" si="5"/>
        <v>15</v>
      </c>
      <c r="W18" s="371"/>
      <c r="X18" s="501"/>
      <c r="Y18" s="384"/>
      <c r="Z18" s="384"/>
      <c r="AA18" s="502">
        <v>5</v>
      </c>
    </row>
    <row r="19" spans="1:27" ht="16.2" thickBot="1" x14ac:dyDescent="0.35">
      <c r="A19" s="473"/>
      <c r="B19" s="474" t="s">
        <v>72</v>
      </c>
      <c r="C19" s="475">
        <v>1</v>
      </c>
      <c r="D19" s="476">
        <v>8</v>
      </c>
      <c r="E19" s="476"/>
      <c r="F19" s="477"/>
      <c r="G19" s="478">
        <f t="shared" ref="G19:S19" si="10">SUM(G11:G18)</f>
        <v>29</v>
      </c>
      <c r="H19" s="478">
        <f t="shared" si="10"/>
        <v>870</v>
      </c>
      <c r="I19" s="478">
        <f t="shared" ref="I19" si="11">SUM(I11:I18)</f>
        <v>312</v>
      </c>
      <c r="J19" s="478">
        <f t="shared" si="10"/>
        <v>128</v>
      </c>
      <c r="K19" s="478">
        <f t="shared" si="10"/>
        <v>94</v>
      </c>
      <c r="L19" s="478">
        <f t="shared" si="10"/>
        <v>0</v>
      </c>
      <c r="M19" s="478">
        <f t="shared" si="10"/>
        <v>34</v>
      </c>
      <c r="N19" s="478">
        <f t="shared" si="10"/>
        <v>30</v>
      </c>
      <c r="O19" s="478">
        <f t="shared" si="10"/>
        <v>712</v>
      </c>
      <c r="P19" s="478">
        <f t="shared" si="10"/>
        <v>26</v>
      </c>
      <c r="Q19" s="478">
        <f t="shared" si="10"/>
        <v>34</v>
      </c>
      <c r="R19" s="478">
        <f t="shared" si="10"/>
        <v>8</v>
      </c>
      <c r="S19" s="478">
        <f t="shared" si="10"/>
        <v>60</v>
      </c>
      <c r="T19" s="241"/>
      <c r="U19" s="568"/>
      <c r="V19" s="569"/>
      <c r="X19" s="84"/>
      <c r="Y19" s="61"/>
      <c r="Z19" s="61"/>
      <c r="AA19" s="85"/>
    </row>
    <row r="20" spans="1:27" ht="18" thickBot="1" x14ac:dyDescent="0.35">
      <c r="A20" s="1154" t="s">
        <v>74</v>
      </c>
      <c r="B20" s="1155"/>
      <c r="C20" s="1155"/>
      <c r="D20" s="1155"/>
      <c r="E20" s="1155"/>
      <c r="F20" s="1155"/>
      <c r="G20" s="1155"/>
      <c r="H20" s="1155"/>
      <c r="I20" s="1155"/>
      <c r="J20" s="1155"/>
      <c r="K20" s="1155"/>
      <c r="L20" s="1155"/>
      <c r="M20" s="1155"/>
      <c r="N20" s="1155"/>
      <c r="O20" s="1155"/>
      <c r="P20" s="1155"/>
      <c r="Q20" s="1155"/>
      <c r="R20" s="1155"/>
      <c r="S20" s="1156"/>
      <c r="T20" s="241"/>
      <c r="U20" s="568"/>
      <c r="V20" s="569"/>
      <c r="X20" s="86"/>
      <c r="Y20" s="60"/>
      <c r="Z20" s="60"/>
      <c r="AA20" s="87"/>
    </row>
    <row r="21" spans="1:27" ht="18" thickBot="1" x14ac:dyDescent="0.35">
      <c r="A21" s="1157" t="s">
        <v>127</v>
      </c>
      <c r="B21" s="1113"/>
      <c r="C21" s="1113"/>
      <c r="D21" s="1113"/>
      <c r="E21" s="1113"/>
      <c r="F21" s="1113"/>
      <c r="G21" s="1113"/>
      <c r="H21" s="1113"/>
      <c r="I21" s="1113"/>
      <c r="J21" s="1113"/>
      <c r="K21" s="1113"/>
      <c r="L21" s="1113"/>
      <c r="M21" s="1113"/>
      <c r="N21" s="1113"/>
      <c r="O21" s="1114"/>
      <c r="P21" s="1113"/>
      <c r="Q21" s="1113"/>
      <c r="R21" s="1113"/>
      <c r="S21" s="1158"/>
      <c r="T21" s="241"/>
      <c r="U21" s="568"/>
      <c r="V21" s="569"/>
      <c r="X21" s="88"/>
      <c r="Y21" s="89"/>
      <c r="Z21" s="89"/>
      <c r="AA21" s="90"/>
    </row>
    <row r="22" spans="1:27" s="63" customFormat="1" ht="16.2" thickBot="1" x14ac:dyDescent="0.35">
      <c r="A22" s="468" t="s">
        <v>75</v>
      </c>
      <c r="B22" s="463" t="s">
        <v>154</v>
      </c>
      <c r="C22" s="177"/>
      <c r="D22" s="178">
        <v>1</v>
      </c>
      <c r="E22" s="210"/>
      <c r="F22" s="211"/>
      <c r="G22" s="212">
        <v>3</v>
      </c>
      <c r="H22" s="213">
        <f t="shared" ref="H22:H40" si="12">G22*30</f>
        <v>90</v>
      </c>
      <c r="I22" s="412">
        <v>30</v>
      </c>
      <c r="J22" s="560">
        <f>SUM(K22:M22)</f>
        <v>8</v>
      </c>
      <c r="K22" s="351">
        <v>4</v>
      </c>
      <c r="L22" s="351"/>
      <c r="M22" s="352">
        <v>4</v>
      </c>
      <c r="N22" s="488"/>
      <c r="O22" s="886">
        <f>H22-J22</f>
        <v>82</v>
      </c>
      <c r="P22" s="405">
        <v>8</v>
      </c>
      <c r="Q22" s="215"/>
      <c r="R22" s="268"/>
      <c r="S22" s="182"/>
      <c r="T22" s="241">
        <f t="shared" ref="T22:T36" si="13">I22/H22</f>
        <v>0.33333333333333331</v>
      </c>
      <c r="U22" s="568">
        <f t="shared" ref="U22:U36" si="14">J22/H22</f>
        <v>8.8888888888888892E-2</v>
      </c>
      <c r="V22" s="569">
        <f t="shared" ref="V22:V36" si="15">I22*0.25</f>
        <v>7.5</v>
      </c>
      <c r="W22" s="241"/>
      <c r="X22" s="379">
        <v>3</v>
      </c>
      <c r="Y22" s="217"/>
      <c r="Z22" s="217"/>
      <c r="AA22" s="218"/>
    </row>
    <row r="23" spans="1:27" s="63" customFormat="1" ht="16.2" thickBot="1" x14ac:dyDescent="0.35">
      <c r="A23" s="468" t="s">
        <v>76</v>
      </c>
      <c r="B23" s="310" t="s">
        <v>144</v>
      </c>
      <c r="C23" s="177">
        <v>1</v>
      </c>
      <c r="D23" s="537"/>
      <c r="E23" s="196"/>
      <c r="F23" s="180"/>
      <c r="G23" s="308">
        <v>3</v>
      </c>
      <c r="H23" s="185">
        <f t="shared" si="12"/>
        <v>90</v>
      </c>
      <c r="I23" s="413">
        <v>30</v>
      </c>
      <c r="J23" s="561">
        <f t="shared" ref="J23:J27" si="16">SUM(K23:M23)</f>
        <v>8</v>
      </c>
      <c r="K23" s="351">
        <v>4</v>
      </c>
      <c r="L23" s="351"/>
      <c r="M23" s="352">
        <v>4</v>
      </c>
      <c r="N23" s="486"/>
      <c r="O23" s="887">
        <f t="shared" ref="O23:O36" si="17">H23-J23</f>
        <v>82</v>
      </c>
      <c r="P23" s="410">
        <v>8</v>
      </c>
      <c r="Q23" s="182"/>
      <c r="R23" s="268"/>
      <c r="S23" s="182"/>
      <c r="T23" s="241">
        <f t="shared" si="13"/>
        <v>0.33333333333333331</v>
      </c>
      <c r="U23" s="568">
        <f t="shared" si="14"/>
        <v>8.8888888888888892E-2</v>
      </c>
      <c r="V23" s="569">
        <f t="shared" si="15"/>
        <v>7.5</v>
      </c>
      <c r="W23" s="241"/>
      <c r="X23" s="382">
        <v>3</v>
      </c>
      <c r="Y23" s="253"/>
      <c r="Z23" s="253"/>
      <c r="AA23" s="254"/>
    </row>
    <row r="24" spans="1:27" s="63" customFormat="1" ht="16.2" thickBot="1" x14ac:dyDescent="0.35">
      <c r="A24" s="468" t="s">
        <v>77</v>
      </c>
      <c r="B24" s="267" t="s">
        <v>109</v>
      </c>
      <c r="C24" s="190"/>
      <c r="D24" s="536">
        <v>1</v>
      </c>
      <c r="E24" s="196"/>
      <c r="F24" s="197"/>
      <c r="G24" s="312">
        <v>3</v>
      </c>
      <c r="H24" s="185">
        <f t="shared" si="12"/>
        <v>90</v>
      </c>
      <c r="I24" s="413">
        <v>30</v>
      </c>
      <c r="J24" s="561">
        <f t="shared" si="16"/>
        <v>8</v>
      </c>
      <c r="K24" s="351">
        <v>4</v>
      </c>
      <c r="L24" s="351"/>
      <c r="M24" s="352">
        <v>4</v>
      </c>
      <c r="N24" s="486">
        <v>30</v>
      </c>
      <c r="O24" s="887">
        <f t="shared" si="17"/>
        <v>82</v>
      </c>
      <c r="P24" s="410">
        <v>8</v>
      </c>
      <c r="Q24" s="313"/>
      <c r="R24" s="82"/>
      <c r="S24" s="83"/>
      <c r="T24" s="241">
        <f t="shared" si="13"/>
        <v>0.33333333333333331</v>
      </c>
      <c r="U24" s="568">
        <f t="shared" si="14"/>
        <v>8.8888888888888892E-2</v>
      </c>
      <c r="V24" s="569">
        <f t="shared" si="15"/>
        <v>7.5</v>
      </c>
      <c r="W24" s="241"/>
      <c r="X24" s="383">
        <v>3</v>
      </c>
      <c r="Y24" s="216"/>
      <c r="Z24" s="216"/>
      <c r="AA24" s="147"/>
    </row>
    <row r="25" spans="1:27" s="63" customFormat="1" ht="16.2" thickBot="1" x14ac:dyDescent="0.35">
      <c r="A25" s="468" t="s">
        <v>78</v>
      </c>
      <c r="B25" s="267" t="s">
        <v>112</v>
      </c>
      <c r="C25" s="187">
        <v>1</v>
      </c>
      <c r="D25" s="187"/>
      <c r="E25" s="179"/>
      <c r="F25" s="188"/>
      <c r="G25" s="314">
        <v>3</v>
      </c>
      <c r="H25" s="136">
        <f t="shared" si="12"/>
        <v>90</v>
      </c>
      <c r="I25" s="414">
        <v>30</v>
      </c>
      <c r="J25" s="562">
        <f t="shared" si="16"/>
        <v>8</v>
      </c>
      <c r="K25" s="351">
        <v>4</v>
      </c>
      <c r="L25" s="351"/>
      <c r="M25" s="352">
        <v>4</v>
      </c>
      <c r="N25" s="484">
        <v>30</v>
      </c>
      <c r="O25" s="887">
        <f t="shared" si="17"/>
        <v>82</v>
      </c>
      <c r="P25" s="188">
        <v>8</v>
      </c>
      <c r="Q25" s="189"/>
      <c r="R25" s="188"/>
      <c r="S25" s="189"/>
      <c r="T25" s="241">
        <f t="shared" si="13"/>
        <v>0.33333333333333331</v>
      </c>
      <c r="U25" s="568">
        <f t="shared" si="14"/>
        <v>8.8888888888888892E-2</v>
      </c>
      <c r="V25" s="569">
        <f t="shared" si="15"/>
        <v>7.5</v>
      </c>
      <c r="W25" s="241"/>
      <c r="X25" s="110">
        <v>3</v>
      </c>
      <c r="Y25" s="91"/>
      <c r="Z25" s="91"/>
      <c r="AA25" s="96"/>
    </row>
    <row r="26" spans="1:27" s="63" customFormat="1" ht="16.2" thickBot="1" x14ac:dyDescent="0.35">
      <c r="A26" s="468" t="s">
        <v>79</v>
      </c>
      <c r="B26" s="464" t="s">
        <v>105</v>
      </c>
      <c r="C26" s="456">
        <v>1</v>
      </c>
      <c r="D26" s="456"/>
      <c r="E26" s="456"/>
      <c r="F26" s="457"/>
      <c r="G26" s="339">
        <v>4</v>
      </c>
      <c r="H26" s="340">
        <f t="shared" si="12"/>
        <v>120</v>
      </c>
      <c r="I26" s="415">
        <v>44</v>
      </c>
      <c r="J26" s="563">
        <f t="shared" ref="J26" si="18">SUM(K26:M26)</f>
        <v>12</v>
      </c>
      <c r="K26" s="426">
        <v>4</v>
      </c>
      <c r="L26" s="459"/>
      <c r="M26" s="460">
        <v>8</v>
      </c>
      <c r="N26" s="484">
        <v>30</v>
      </c>
      <c r="O26" s="887">
        <f t="shared" si="17"/>
        <v>108</v>
      </c>
      <c r="P26" s="458">
        <v>12</v>
      </c>
      <c r="Q26" s="139"/>
      <c r="R26" s="458"/>
      <c r="S26" s="139"/>
      <c r="T26" s="241">
        <f t="shared" si="13"/>
        <v>0.36666666666666664</v>
      </c>
      <c r="U26" s="568">
        <f t="shared" si="14"/>
        <v>0.1</v>
      </c>
      <c r="V26" s="569">
        <f t="shared" si="15"/>
        <v>11</v>
      </c>
      <c r="W26" s="241"/>
      <c r="X26" s="517">
        <v>4</v>
      </c>
      <c r="Y26" s="53"/>
      <c r="Z26" s="53"/>
      <c r="AA26" s="56"/>
    </row>
    <row r="27" spans="1:27" s="63" customFormat="1" ht="16.2" thickBot="1" x14ac:dyDescent="0.35">
      <c r="A27" s="468" t="s">
        <v>80</v>
      </c>
      <c r="B27" s="194" t="s">
        <v>110</v>
      </c>
      <c r="C27" s="183">
        <v>1.2</v>
      </c>
      <c r="D27" s="195"/>
      <c r="E27" s="196"/>
      <c r="F27" s="197"/>
      <c r="G27" s="389">
        <v>6</v>
      </c>
      <c r="H27" s="185">
        <f t="shared" si="12"/>
        <v>180</v>
      </c>
      <c r="I27" s="413">
        <v>74</v>
      </c>
      <c r="J27" s="561">
        <f t="shared" si="16"/>
        <v>20</v>
      </c>
      <c r="K27" s="422">
        <v>12</v>
      </c>
      <c r="L27" s="198"/>
      <c r="M27" s="423">
        <v>8</v>
      </c>
      <c r="N27" s="486">
        <v>60</v>
      </c>
      <c r="O27" s="887">
        <f t="shared" si="17"/>
        <v>160</v>
      </c>
      <c r="P27" s="410">
        <v>12</v>
      </c>
      <c r="Q27" s="182">
        <v>8</v>
      </c>
      <c r="R27" s="268"/>
      <c r="S27" s="313"/>
      <c r="T27" s="241">
        <f t="shared" si="13"/>
        <v>0.41111111111111109</v>
      </c>
      <c r="U27" s="568">
        <f t="shared" si="14"/>
        <v>0.1111111111111111</v>
      </c>
      <c r="V27" s="569">
        <f t="shared" si="15"/>
        <v>18.5</v>
      </c>
      <c r="W27" s="241"/>
      <c r="X27" s="518">
        <v>2</v>
      </c>
      <c r="Y27" s="391">
        <v>4</v>
      </c>
      <c r="Z27" s="216"/>
      <c r="AA27" s="147"/>
    </row>
    <row r="28" spans="1:27" s="63" customFormat="1" ht="16.2" thickBot="1" x14ac:dyDescent="0.35">
      <c r="A28" s="468" t="s">
        <v>81</v>
      </c>
      <c r="B28" s="507" t="s">
        <v>174</v>
      </c>
      <c r="C28" s="388">
        <v>2</v>
      </c>
      <c r="D28" s="199"/>
      <c r="E28" s="179"/>
      <c r="F28" s="192"/>
      <c r="G28" s="390">
        <v>4</v>
      </c>
      <c r="H28" s="200">
        <f t="shared" si="12"/>
        <v>120</v>
      </c>
      <c r="I28" s="414">
        <v>44</v>
      </c>
      <c r="J28" s="562">
        <f>SUM(K28:M28)</f>
        <v>12</v>
      </c>
      <c r="K28" s="424">
        <v>8</v>
      </c>
      <c r="L28" s="186"/>
      <c r="M28" s="425">
        <v>4</v>
      </c>
      <c r="N28" s="484">
        <v>30</v>
      </c>
      <c r="O28" s="887">
        <f t="shared" si="17"/>
        <v>108</v>
      </c>
      <c r="P28" s="188"/>
      <c r="Q28" s="508">
        <v>12</v>
      </c>
      <c r="R28" s="188"/>
      <c r="S28" s="189"/>
      <c r="T28" s="241">
        <f t="shared" si="13"/>
        <v>0.36666666666666664</v>
      </c>
      <c r="U28" s="568">
        <f t="shared" si="14"/>
        <v>0.1</v>
      </c>
      <c r="V28" s="569">
        <f t="shared" si="15"/>
        <v>11</v>
      </c>
      <c r="W28" s="241"/>
      <c r="X28" s="110"/>
      <c r="Y28" s="91">
        <v>4</v>
      </c>
      <c r="Z28" s="91"/>
      <c r="AA28" s="96"/>
    </row>
    <row r="29" spans="1:27" ht="16.2" thickBot="1" x14ac:dyDescent="0.35">
      <c r="A29" s="468" t="s">
        <v>82</v>
      </c>
      <c r="B29" s="465" t="s">
        <v>146</v>
      </c>
      <c r="C29" s="178"/>
      <c r="D29" s="387">
        <v>2</v>
      </c>
      <c r="E29" s="178"/>
      <c r="F29" s="282"/>
      <c r="G29" s="509">
        <v>4</v>
      </c>
      <c r="H29" s="252">
        <f>G29*30</f>
        <v>120</v>
      </c>
      <c r="I29" s="413">
        <v>44</v>
      </c>
      <c r="J29" s="561">
        <f>SUM(K29:M29)</f>
        <v>12</v>
      </c>
      <c r="K29" s="422">
        <v>8</v>
      </c>
      <c r="L29" s="198"/>
      <c r="M29" s="423">
        <v>4</v>
      </c>
      <c r="N29" s="486"/>
      <c r="O29" s="887">
        <f t="shared" si="17"/>
        <v>108</v>
      </c>
      <c r="P29" s="410"/>
      <c r="Q29" s="140">
        <v>12</v>
      </c>
      <c r="R29" s="82"/>
      <c r="S29" s="83"/>
      <c r="T29" s="241">
        <f t="shared" si="13"/>
        <v>0.36666666666666664</v>
      </c>
      <c r="U29" s="568">
        <f t="shared" si="14"/>
        <v>0.1</v>
      </c>
      <c r="V29" s="569">
        <f t="shared" si="15"/>
        <v>11</v>
      </c>
      <c r="X29" s="264"/>
      <c r="Y29" s="265">
        <v>4</v>
      </c>
      <c r="Z29" s="265"/>
      <c r="AA29" s="266"/>
    </row>
    <row r="30" spans="1:27" s="469" customFormat="1" ht="16.2" thickBot="1" x14ac:dyDescent="0.35">
      <c r="A30" s="468" t="s">
        <v>116</v>
      </c>
      <c r="B30" s="464" t="s">
        <v>172</v>
      </c>
      <c r="C30" s="456">
        <v>4</v>
      </c>
      <c r="D30" s="456">
        <v>2.2999999999999998</v>
      </c>
      <c r="E30" s="456"/>
      <c r="F30" s="457"/>
      <c r="G30" s="472">
        <v>6</v>
      </c>
      <c r="H30" s="340">
        <f t="shared" si="12"/>
        <v>180</v>
      </c>
      <c r="I30" s="415">
        <v>88</v>
      </c>
      <c r="J30" s="563">
        <f>SUM(K30:M30)</f>
        <v>22</v>
      </c>
      <c r="K30" s="426"/>
      <c r="L30" s="459"/>
      <c r="M30" s="460">
        <v>22</v>
      </c>
      <c r="N30" s="484">
        <v>30</v>
      </c>
      <c r="O30" s="887">
        <f t="shared" si="17"/>
        <v>158</v>
      </c>
      <c r="P30" s="458"/>
      <c r="Q30" s="139">
        <v>6</v>
      </c>
      <c r="R30" s="458">
        <v>10</v>
      </c>
      <c r="S30" s="139">
        <v>6</v>
      </c>
      <c r="T30" s="241">
        <f t="shared" si="13"/>
        <v>0.48888888888888887</v>
      </c>
      <c r="U30" s="568">
        <f t="shared" si="14"/>
        <v>0.12222222222222222</v>
      </c>
      <c r="V30" s="569">
        <f t="shared" si="15"/>
        <v>22</v>
      </c>
      <c r="W30" s="241"/>
      <c r="X30" s="128"/>
      <c r="Y30" s="519">
        <v>3</v>
      </c>
      <c r="Z30" s="519">
        <v>1</v>
      </c>
      <c r="AA30" s="520">
        <v>2</v>
      </c>
    </row>
    <row r="31" spans="1:27" s="63" customFormat="1" ht="16.2" thickBot="1" x14ac:dyDescent="0.35">
      <c r="A31" s="468" t="s">
        <v>150</v>
      </c>
      <c r="B31" s="267" t="s">
        <v>111</v>
      </c>
      <c r="C31" s="183">
        <v>3</v>
      </c>
      <c r="D31" s="184"/>
      <c r="E31" s="179"/>
      <c r="F31" s="180"/>
      <c r="G31" s="315">
        <v>3</v>
      </c>
      <c r="H31" s="185">
        <f>G31*30</f>
        <v>90</v>
      </c>
      <c r="I31" s="413">
        <v>30</v>
      </c>
      <c r="J31" s="561">
        <f>SUM(K31:M31)</f>
        <v>8</v>
      </c>
      <c r="K31" s="424">
        <v>4</v>
      </c>
      <c r="L31" s="181"/>
      <c r="M31" s="425">
        <v>4</v>
      </c>
      <c r="N31" s="486">
        <v>30</v>
      </c>
      <c r="O31" s="887">
        <f t="shared" si="17"/>
        <v>82</v>
      </c>
      <c r="P31" s="268"/>
      <c r="Q31" s="182"/>
      <c r="R31" s="268">
        <v>8</v>
      </c>
      <c r="S31" s="182"/>
      <c r="T31" s="241">
        <f t="shared" si="13"/>
        <v>0.33333333333333331</v>
      </c>
      <c r="U31" s="568">
        <f t="shared" si="14"/>
        <v>8.8888888888888892E-2</v>
      </c>
      <c r="V31" s="569">
        <f t="shared" si="15"/>
        <v>7.5</v>
      </c>
      <c r="W31" s="241"/>
      <c r="X31" s="110"/>
      <c r="Y31" s="91"/>
      <c r="Z31" s="91">
        <v>3</v>
      </c>
      <c r="AA31" s="96"/>
    </row>
    <row r="32" spans="1:27" s="63" customFormat="1" ht="16.2" thickBot="1" x14ac:dyDescent="0.35">
      <c r="A32" s="468" t="s">
        <v>151</v>
      </c>
      <c r="B32" s="463" t="s">
        <v>147</v>
      </c>
      <c r="C32" s="190"/>
      <c r="D32" s="187">
        <v>3</v>
      </c>
      <c r="E32" s="191"/>
      <c r="F32" s="192"/>
      <c r="G32" s="316">
        <v>4</v>
      </c>
      <c r="H32" s="193">
        <f>G32*30</f>
        <v>120</v>
      </c>
      <c r="I32" s="417">
        <v>44</v>
      </c>
      <c r="J32" s="564">
        <f t="shared" ref="J32" si="19">SUM(K32:M32)</f>
        <v>12</v>
      </c>
      <c r="K32" s="427">
        <v>8</v>
      </c>
      <c r="L32" s="186"/>
      <c r="M32" s="425">
        <v>4</v>
      </c>
      <c r="N32" s="485"/>
      <c r="O32" s="887">
        <f t="shared" si="17"/>
        <v>108</v>
      </c>
      <c r="P32" s="188"/>
      <c r="Q32" s="189"/>
      <c r="R32" s="188">
        <v>12</v>
      </c>
      <c r="S32" s="189"/>
      <c r="T32" s="241">
        <f t="shared" si="13"/>
        <v>0.36666666666666664</v>
      </c>
      <c r="U32" s="568">
        <f t="shared" si="14"/>
        <v>0.1</v>
      </c>
      <c r="V32" s="569">
        <f t="shared" si="15"/>
        <v>11</v>
      </c>
      <c r="W32" s="241"/>
      <c r="X32" s="110"/>
      <c r="Y32" s="91"/>
      <c r="Z32" s="91">
        <v>4</v>
      </c>
      <c r="AA32" s="96"/>
    </row>
    <row r="33" spans="1:28" s="63" customFormat="1" ht="16.2" thickBot="1" x14ac:dyDescent="0.35">
      <c r="A33" s="468" t="s">
        <v>171</v>
      </c>
      <c r="B33" s="267" t="s">
        <v>113</v>
      </c>
      <c r="C33" s="190">
        <v>4</v>
      </c>
      <c r="D33" s="483">
        <v>3</v>
      </c>
      <c r="E33" s="179"/>
      <c r="F33" s="201"/>
      <c r="G33" s="395">
        <v>7</v>
      </c>
      <c r="H33" s="396">
        <f t="shared" si="12"/>
        <v>210</v>
      </c>
      <c r="I33" s="416">
        <v>102</v>
      </c>
      <c r="J33" s="565">
        <f>SUM(K33:M33)</f>
        <v>26</v>
      </c>
      <c r="K33" s="421">
        <v>14</v>
      </c>
      <c r="L33" s="269"/>
      <c r="M33" s="311">
        <v>12</v>
      </c>
      <c r="N33" s="492">
        <v>30</v>
      </c>
      <c r="O33" s="887">
        <f t="shared" si="17"/>
        <v>184</v>
      </c>
      <c r="P33" s="411"/>
      <c r="Q33" s="471"/>
      <c r="R33" s="393">
        <v>20</v>
      </c>
      <c r="S33" s="392">
        <v>6</v>
      </c>
      <c r="T33" s="241">
        <f t="shared" si="13"/>
        <v>0.48571428571428571</v>
      </c>
      <c r="U33" s="568">
        <f t="shared" si="14"/>
        <v>0.12380952380952381</v>
      </c>
      <c r="V33" s="569">
        <f t="shared" si="15"/>
        <v>25.5</v>
      </c>
      <c r="W33" s="241"/>
      <c r="X33" s="110"/>
      <c r="Y33" s="91"/>
      <c r="Z33" s="91">
        <v>4</v>
      </c>
      <c r="AA33" s="96">
        <v>3</v>
      </c>
    </row>
    <row r="34" spans="1:28" s="63" customFormat="1" ht="16.2" thickBot="1" x14ac:dyDescent="0.35">
      <c r="A34" s="468" t="s">
        <v>152</v>
      </c>
      <c r="B34" s="310" t="s">
        <v>145</v>
      </c>
      <c r="C34" s="190"/>
      <c r="D34" s="388">
        <v>4</v>
      </c>
      <c r="E34" s="179"/>
      <c r="F34" s="201"/>
      <c r="G34" s="317">
        <v>4</v>
      </c>
      <c r="H34" s="136">
        <f>G34*30</f>
        <v>120</v>
      </c>
      <c r="I34" s="414">
        <v>44</v>
      </c>
      <c r="J34" s="562">
        <f>SUM(K34:M34)</f>
        <v>12</v>
      </c>
      <c r="K34" s="421">
        <v>8</v>
      </c>
      <c r="L34" s="269"/>
      <c r="M34" s="311">
        <v>4</v>
      </c>
      <c r="N34" s="484">
        <v>30</v>
      </c>
      <c r="O34" s="887">
        <f t="shared" si="17"/>
        <v>108</v>
      </c>
      <c r="P34" s="411"/>
      <c r="Q34" s="258"/>
      <c r="R34" s="271"/>
      <c r="S34" s="258">
        <v>12</v>
      </c>
      <c r="T34" s="241">
        <f t="shared" si="13"/>
        <v>0.36666666666666664</v>
      </c>
      <c r="U34" s="568">
        <f t="shared" si="14"/>
        <v>0.1</v>
      </c>
      <c r="V34" s="569">
        <f t="shared" si="15"/>
        <v>11</v>
      </c>
      <c r="W34" s="239"/>
      <c r="X34" s="110"/>
      <c r="Y34" s="91"/>
      <c r="Z34" s="91"/>
      <c r="AA34" s="96">
        <v>4</v>
      </c>
    </row>
    <row r="35" spans="1:28" s="63" customFormat="1" ht="16.2" thickBot="1" x14ac:dyDescent="0.35">
      <c r="A35" s="468" t="s">
        <v>153</v>
      </c>
      <c r="B35" s="466" t="s">
        <v>149</v>
      </c>
      <c r="C35" s="255">
        <v>4</v>
      </c>
      <c r="D35" s="255"/>
      <c r="E35" s="256"/>
      <c r="F35" s="257"/>
      <c r="G35" s="510">
        <v>4</v>
      </c>
      <c r="H35" s="136">
        <f t="shared" ref="H35:H37" si="20">G35*30</f>
        <v>120</v>
      </c>
      <c r="I35" s="414">
        <v>44</v>
      </c>
      <c r="J35" s="562">
        <f t="shared" ref="J35:J36" si="21">SUM(K35:M35)</f>
        <v>12</v>
      </c>
      <c r="K35" s="428">
        <v>8</v>
      </c>
      <c r="L35" s="270"/>
      <c r="M35" s="429">
        <v>4</v>
      </c>
      <c r="N35" s="484">
        <v>30</v>
      </c>
      <c r="O35" s="887">
        <f t="shared" si="17"/>
        <v>108</v>
      </c>
      <c r="P35" s="271"/>
      <c r="Q35" s="258"/>
      <c r="R35" s="271"/>
      <c r="S35" s="258">
        <v>12</v>
      </c>
      <c r="T35" s="241">
        <f t="shared" si="13"/>
        <v>0.36666666666666664</v>
      </c>
      <c r="U35" s="568">
        <f t="shared" si="14"/>
        <v>0.1</v>
      </c>
      <c r="V35" s="569">
        <f t="shared" si="15"/>
        <v>11</v>
      </c>
      <c r="W35" s="239"/>
      <c r="X35" s="259"/>
      <c r="Y35" s="260"/>
      <c r="Z35" s="260"/>
      <c r="AA35" s="380">
        <v>4</v>
      </c>
    </row>
    <row r="36" spans="1:28" s="63" customFormat="1" ht="16.2" thickBot="1" x14ac:dyDescent="0.35">
      <c r="A36" s="926" t="s">
        <v>173</v>
      </c>
      <c r="B36" s="925" t="s">
        <v>148</v>
      </c>
      <c r="C36" s="927">
        <v>4</v>
      </c>
      <c r="D36" s="928"/>
      <c r="E36" s="256"/>
      <c r="F36" s="929"/>
      <c r="G36" s="930">
        <v>6</v>
      </c>
      <c r="H36" s="931">
        <f t="shared" si="20"/>
        <v>180</v>
      </c>
      <c r="I36" s="932">
        <v>70</v>
      </c>
      <c r="J36" s="968">
        <f t="shared" si="21"/>
        <v>18</v>
      </c>
      <c r="K36" s="933">
        <v>10</v>
      </c>
      <c r="L36" s="934"/>
      <c r="M36" s="935">
        <v>8</v>
      </c>
      <c r="N36" s="936">
        <v>30</v>
      </c>
      <c r="O36" s="937">
        <f t="shared" si="17"/>
        <v>162</v>
      </c>
      <c r="P36" s="938"/>
      <c r="Q36" s="939"/>
      <c r="R36" s="938"/>
      <c r="S36" s="939">
        <v>18</v>
      </c>
      <c r="T36" s="241">
        <f t="shared" si="13"/>
        <v>0.3888888888888889</v>
      </c>
      <c r="U36" s="568">
        <f t="shared" si="14"/>
        <v>0.1</v>
      </c>
      <c r="V36" s="569">
        <f t="shared" si="15"/>
        <v>17.5</v>
      </c>
      <c r="W36" s="241"/>
      <c r="X36" s="148"/>
      <c r="Y36" s="149"/>
      <c r="Z36" s="149"/>
      <c r="AA36" s="381">
        <v>6</v>
      </c>
    </row>
    <row r="37" spans="1:28" ht="25.8" customHeight="1" thickBot="1" x14ac:dyDescent="0.35">
      <c r="A37" s="969" t="s">
        <v>241</v>
      </c>
      <c r="B37" s="967" t="s">
        <v>242</v>
      </c>
      <c r="C37" s="941"/>
      <c r="D37" s="942"/>
      <c r="E37" s="943"/>
      <c r="F37" s="944">
        <v>4</v>
      </c>
      <c r="G37" s="945">
        <v>1</v>
      </c>
      <c r="H37" s="946">
        <f t="shared" si="20"/>
        <v>30</v>
      </c>
      <c r="I37" s="947"/>
      <c r="J37" s="947"/>
      <c r="K37" s="948"/>
      <c r="L37" s="948"/>
      <c r="M37" s="949"/>
      <c r="N37" s="950"/>
      <c r="O37" s="950">
        <f>H37</f>
        <v>30</v>
      </c>
      <c r="P37" s="951"/>
      <c r="Q37" s="952"/>
      <c r="R37" s="953"/>
      <c r="S37" s="952"/>
      <c r="T37" s="241"/>
      <c r="U37" s="568"/>
      <c r="V37" s="569"/>
      <c r="W37" s="241"/>
      <c r="X37" s="283"/>
      <c r="Y37" s="284"/>
      <c r="Z37" s="285"/>
      <c r="AA37" s="286">
        <v>1</v>
      </c>
    </row>
    <row r="38" spans="1:28" x14ac:dyDescent="0.3">
      <c r="A38" s="318" t="s">
        <v>83</v>
      </c>
      <c r="B38" s="940" t="s">
        <v>136</v>
      </c>
      <c r="C38" s="319"/>
      <c r="D38" s="320">
        <v>2</v>
      </c>
      <c r="E38" s="183"/>
      <c r="F38" s="321"/>
      <c r="G38" s="322">
        <v>6</v>
      </c>
      <c r="H38" s="323">
        <f t="shared" si="12"/>
        <v>180</v>
      </c>
      <c r="I38" s="324"/>
      <c r="J38" s="324"/>
      <c r="K38" s="325"/>
      <c r="L38" s="325"/>
      <c r="M38" s="326"/>
      <c r="N38" s="495"/>
      <c r="O38" s="495">
        <f>H38</f>
        <v>180</v>
      </c>
      <c r="P38" s="309"/>
      <c r="Q38" s="327"/>
      <c r="R38" s="328"/>
      <c r="S38" s="327"/>
      <c r="T38" s="241"/>
      <c r="U38" s="568"/>
      <c r="V38" s="569"/>
      <c r="W38" s="241"/>
      <c r="X38" s="283">
        <v>3</v>
      </c>
      <c r="Y38" s="284">
        <v>3</v>
      </c>
      <c r="Z38" s="285"/>
      <c r="AA38" s="286"/>
    </row>
    <row r="39" spans="1:28" x14ac:dyDescent="0.3">
      <c r="A39" s="150" t="s">
        <v>84</v>
      </c>
      <c r="B39" s="151" t="s">
        <v>85</v>
      </c>
      <c r="C39" s="92"/>
      <c r="D39" s="93">
        <v>4</v>
      </c>
      <c r="E39" s="93"/>
      <c r="F39" s="152"/>
      <c r="G39" s="138">
        <v>6</v>
      </c>
      <c r="H39" s="143">
        <f t="shared" si="12"/>
        <v>180</v>
      </c>
      <c r="I39" s="144"/>
      <c r="J39" s="144"/>
      <c r="K39" s="153"/>
      <c r="L39" s="153"/>
      <c r="M39" s="154"/>
      <c r="N39" s="491"/>
      <c r="O39" s="491">
        <f>H39</f>
        <v>180</v>
      </c>
      <c r="P39" s="155"/>
      <c r="Q39" s="156"/>
      <c r="R39" s="144"/>
      <c r="S39" s="156"/>
      <c r="T39" s="241"/>
      <c r="U39" s="568"/>
      <c r="V39" s="569"/>
      <c r="W39" s="241"/>
      <c r="X39" s="287"/>
      <c r="Y39" s="288"/>
      <c r="Z39" s="289">
        <v>3</v>
      </c>
      <c r="AA39" s="290">
        <v>3</v>
      </c>
    </row>
    <row r="40" spans="1:28" ht="16.2" thickBot="1" x14ac:dyDescent="0.35">
      <c r="A40" s="150" t="s">
        <v>244</v>
      </c>
      <c r="B40" s="94" t="s">
        <v>114</v>
      </c>
      <c r="C40" s="95">
        <v>4</v>
      </c>
      <c r="D40" s="95"/>
      <c r="E40" s="95"/>
      <c r="F40" s="157"/>
      <c r="G40" s="158">
        <v>2</v>
      </c>
      <c r="H40" s="159">
        <f t="shared" si="12"/>
        <v>60</v>
      </c>
      <c r="I40" s="160"/>
      <c r="J40" s="160"/>
      <c r="K40" s="161"/>
      <c r="L40" s="161"/>
      <c r="M40" s="162"/>
      <c r="N40" s="496"/>
      <c r="O40" s="496">
        <f>H40</f>
        <v>60</v>
      </c>
      <c r="P40" s="163"/>
      <c r="Q40" s="164"/>
      <c r="R40" s="160"/>
      <c r="S40" s="164"/>
      <c r="T40" s="241"/>
      <c r="U40" s="568"/>
      <c r="V40" s="569"/>
      <c r="W40" s="241"/>
      <c r="X40" s="113"/>
      <c r="Y40" s="114"/>
      <c r="Z40" s="100"/>
      <c r="AA40" s="101">
        <v>2</v>
      </c>
    </row>
    <row r="41" spans="1:28" ht="16.2" thickBot="1" x14ac:dyDescent="0.35">
      <c r="A41" s="480"/>
      <c r="B41" s="479" t="s">
        <v>86</v>
      </c>
      <c r="C41" s="479">
        <v>12</v>
      </c>
      <c r="D41" s="479">
        <v>10</v>
      </c>
      <c r="E41" s="479"/>
      <c r="F41" s="481">
        <v>1</v>
      </c>
      <c r="G41" s="482">
        <f>SUM(G22:G40)</f>
        <v>79</v>
      </c>
      <c r="H41" s="482">
        <f>SUM(H22:H40)</f>
        <v>2370</v>
      </c>
      <c r="I41" s="482">
        <f t="shared" ref="I41" si="22">SUM(I22:I40)</f>
        <v>748</v>
      </c>
      <c r="J41" s="482">
        <f t="shared" ref="J41:S41" si="23">SUM(J22:J40)</f>
        <v>198</v>
      </c>
      <c r="K41" s="482">
        <f t="shared" si="23"/>
        <v>100</v>
      </c>
      <c r="L41" s="482">
        <f t="shared" si="23"/>
        <v>0</v>
      </c>
      <c r="M41" s="482">
        <f t="shared" si="23"/>
        <v>98</v>
      </c>
      <c r="N41" s="482">
        <f t="shared" si="23"/>
        <v>360</v>
      </c>
      <c r="O41" s="482">
        <f t="shared" si="23"/>
        <v>2172</v>
      </c>
      <c r="P41" s="482">
        <f t="shared" si="23"/>
        <v>56</v>
      </c>
      <c r="Q41" s="482">
        <f t="shared" si="23"/>
        <v>38</v>
      </c>
      <c r="R41" s="482">
        <f t="shared" si="23"/>
        <v>50</v>
      </c>
      <c r="S41" s="482">
        <f t="shared" si="23"/>
        <v>54</v>
      </c>
      <c r="T41" s="241"/>
      <c r="U41" s="568"/>
      <c r="V41" s="569"/>
      <c r="W41" s="240"/>
      <c r="X41" s="102"/>
      <c r="Y41" s="103"/>
      <c r="Z41" s="103"/>
      <c r="AA41" s="104"/>
    </row>
    <row r="42" spans="1:28" ht="18" thickBot="1" x14ac:dyDescent="0.35">
      <c r="A42" s="1112" t="s">
        <v>236</v>
      </c>
      <c r="B42" s="1113"/>
      <c r="C42" s="1113"/>
      <c r="D42" s="1113"/>
      <c r="E42" s="1113"/>
      <c r="F42" s="1113"/>
      <c r="G42" s="1113"/>
      <c r="H42" s="1113"/>
      <c r="I42" s="1113"/>
      <c r="J42" s="1113"/>
      <c r="K42" s="1113"/>
      <c r="L42" s="1113"/>
      <c r="M42" s="1113"/>
      <c r="N42" s="1113"/>
      <c r="O42" s="1113"/>
      <c r="P42" s="1113"/>
      <c r="Q42" s="1113"/>
      <c r="R42" s="1113"/>
      <c r="S42" s="1158"/>
      <c r="T42" s="241"/>
      <c r="U42" s="568"/>
      <c r="V42" s="569"/>
      <c r="X42" s="105"/>
      <c r="Y42" s="98"/>
      <c r="Z42" s="98"/>
      <c r="AA42" s="99"/>
    </row>
    <row r="43" spans="1:28" ht="15.6" customHeight="1" x14ac:dyDescent="0.3">
      <c r="A43" s="165" t="s">
        <v>87</v>
      </c>
      <c r="B43" s="1175" t="s">
        <v>240</v>
      </c>
      <c r="C43" s="117"/>
      <c r="D43" s="115">
        <v>3</v>
      </c>
      <c r="E43" s="116"/>
      <c r="F43" s="118"/>
      <c r="G43" s="275">
        <v>4</v>
      </c>
      <c r="H43" s="137">
        <f>G43*30</f>
        <v>120</v>
      </c>
      <c r="I43" s="960">
        <v>44</v>
      </c>
      <c r="J43" s="276">
        <v>12</v>
      </c>
      <c r="K43" s="277"/>
      <c r="L43" s="277"/>
      <c r="M43" s="278"/>
      <c r="N43" s="497"/>
      <c r="O43" s="497">
        <f>H43-J43</f>
        <v>108</v>
      </c>
      <c r="P43" s="109"/>
      <c r="Q43" s="141"/>
      <c r="R43" s="279">
        <v>12</v>
      </c>
      <c r="S43" s="108"/>
      <c r="T43" s="241">
        <f>I43/H43</f>
        <v>0.36666666666666664</v>
      </c>
      <c r="U43" s="568">
        <f>J43/H43</f>
        <v>0.1</v>
      </c>
      <c r="V43" s="569">
        <f>I43*0.25</f>
        <v>11</v>
      </c>
      <c r="X43" s="111"/>
      <c r="Y43" s="112"/>
      <c r="Z43" s="385">
        <v>4</v>
      </c>
      <c r="AA43" s="386"/>
    </row>
    <row r="44" spans="1:28" x14ac:dyDescent="0.3">
      <c r="A44" s="166" t="s">
        <v>88</v>
      </c>
      <c r="B44" s="1176"/>
      <c r="C44" s="964"/>
      <c r="D44" s="965">
        <v>3</v>
      </c>
      <c r="E44" s="116"/>
      <c r="F44" s="118"/>
      <c r="G44" s="275">
        <v>4</v>
      </c>
      <c r="H44" s="137">
        <f>G44*30</f>
        <v>120</v>
      </c>
      <c r="I44" s="960">
        <v>44</v>
      </c>
      <c r="J44" s="276">
        <v>12</v>
      </c>
      <c r="K44" s="277"/>
      <c r="L44" s="277"/>
      <c r="M44" s="278"/>
      <c r="N44" s="497"/>
      <c r="O44" s="497">
        <f>H44-J44</f>
        <v>108</v>
      </c>
      <c r="P44" s="109"/>
      <c r="Q44" s="141"/>
      <c r="R44" s="279">
        <v>12</v>
      </c>
      <c r="S44" s="108"/>
      <c r="T44" s="241">
        <f>I44/H44</f>
        <v>0.36666666666666664</v>
      </c>
      <c r="U44" s="568">
        <f>J44/H44</f>
        <v>0.1</v>
      </c>
      <c r="V44" s="569">
        <f>I44*0.25</f>
        <v>11</v>
      </c>
      <c r="X44" s="113"/>
      <c r="Y44" s="114"/>
      <c r="Z44" s="100">
        <v>4</v>
      </c>
      <c r="AA44" s="101"/>
    </row>
    <row r="45" spans="1:28" ht="16.2" thickBot="1" x14ac:dyDescent="0.35">
      <c r="A45" s="166" t="s">
        <v>88</v>
      </c>
      <c r="B45" s="1177"/>
      <c r="C45" s="903"/>
      <c r="D45" s="904">
        <v>3</v>
      </c>
      <c r="E45" s="889"/>
      <c r="F45" s="905"/>
      <c r="G45" s="906">
        <v>4</v>
      </c>
      <c r="H45" s="907">
        <f>G45*30</f>
        <v>120</v>
      </c>
      <c r="I45" s="963">
        <v>44</v>
      </c>
      <c r="J45" s="908">
        <v>12</v>
      </c>
      <c r="K45" s="280"/>
      <c r="L45" s="280"/>
      <c r="M45" s="281"/>
      <c r="N45" s="909"/>
      <c r="O45" s="909">
        <f>H45-J45</f>
        <v>108</v>
      </c>
      <c r="P45" s="910"/>
      <c r="Q45" s="911"/>
      <c r="R45" s="912">
        <v>12</v>
      </c>
      <c r="S45" s="913"/>
      <c r="T45" s="241">
        <f>I45/H45</f>
        <v>0.36666666666666664</v>
      </c>
      <c r="U45" s="568">
        <f>J45/H45</f>
        <v>0.1</v>
      </c>
      <c r="V45" s="569">
        <f>I45*0.25</f>
        <v>11</v>
      </c>
      <c r="X45" s="113"/>
      <c r="Y45" s="114"/>
      <c r="Z45" s="100">
        <v>4</v>
      </c>
      <c r="AA45" s="101"/>
    </row>
    <row r="46" spans="1:28" ht="16.2" thickBot="1" x14ac:dyDescent="0.35">
      <c r="A46" s="480"/>
      <c r="B46" s="479" t="s">
        <v>239</v>
      </c>
      <c r="C46" s="479"/>
      <c r="D46" s="479">
        <v>3</v>
      </c>
      <c r="E46" s="479"/>
      <c r="F46" s="481"/>
      <c r="G46" s="482">
        <f>SUM(G43:G45)</f>
        <v>12</v>
      </c>
      <c r="H46" s="482">
        <f>SUM(H43:H45)</f>
        <v>360</v>
      </c>
      <c r="I46" s="482">
        <f t="shared" ref="I46" si="24">SUM(I43:I45)</f>
        <v>132</v>
      </c>
      <c r="J46" s="482">
        <f t="shared" ref="J46:S46" si="25">SUM(J43:J45)</f>
        <v>36</v>
      </c>
      <c r="K46" s="482">
        <f t="shared" si="25"/>
        <v>0</v>
      </c>
      <c r="L46" s="482">
        <f t="shared" si="25"/>
        <v>0</v>
      </c>
      <c r="M46" s="482">
        <f t="shared" si="25"/>
        <v>0</v>
      </c>
      <c r="N46" s="482">
        <f t="shared" si="25"/>
        <v>0</v>
      </c>
      <c r="O46" s="482">
        <f t="shared" si="25"/>
        <v>324</v>
      </c>
      <c r="P46" s="482">
        <f t="shared" si="25"/>
        <v>0</v>
      </c>
      <c r="Q46" s="482">
        <f t="shared" si="25"/>
        <v>0</v>
      </c>
      <c r="R46" s="482">
        <f t="shared" si="25"/>
        <v>36</v>
      </c>
      <c r="S46" s="482">
        <f t="shared" si="25"/>
        <v>0</v>
      </c>
      <c r="T46" s="240"/>
      <c r="U46" s="240"/>
      <c r="V46" s="240"/>
      <c r="W46" s="240"/>
      <c r="X46" s="106"/>
      <c r="Y46" s="103"/>
      <c r="Z46" s="103"/>
      <c r="AA46" s="107"/>
    </row>
    <row r="47" spans="1:28" ht="23.4" thickBot="1" x14ac:dyDescent="0.35">
      <c r="A47" s="1150" t="s">
        <v>90</v>
      </c>
      <c r="B47" s="1151"/>
      <c r="C47" s="1151"/>
      <c r="D47" s="1151"/>
      <c r="E47" s="1151"/>
      <c r="F47" s="1151"/>
      <c r="G47" s="1151"/>
      <c r="H47" s="1152"/>
      <c r="I47" s="1152"/>
      <c r="J47" s="1152"/>
      <c r="K47" s="1152"/>
      <c r="L47" s="1152"/>
      <c r="M47" s="1152"/>
      <c r="N47" s="1152"/>
      <c r="O47" s="1152"/>
      <c r="P47" s="1151"/>
      <c r="Q47" s="1151"/>
      <c r="R47" s="1151"/>
      <c r="S47" s="1153"/>
      <c r="X47" s="97"/>
      <c r="Y47" s="98"/>
      <c r="Z47" s="98"/>
      <c r="AA47" s="99"/>
    </row>
    <row r="48" spans="1:28" s="262" customFormat="1" ht="32.4" customHeight="1" thickBot="1" x14ac:dyDescent="0.35">
      <c r="A48" s="1159" t="s">
        <v>95</v>
      </c>
      <c r="B48" s="1160"/>
      <c r="C48" s="432"/>
      <c r="D48" s="433"/>
      <c r="E48" s="433"/>
      <c r="F48" s="434"/>
      <c r="G48" s="435">
        <f>G46/G49</f>
        <v>0.1</v>
      </c>
      <c r="H48" s="462"/>
      <c r="I48" s="440"/>
      <c r="J48" s="440"/>
      <c r="K48" s="440"/>
      <c r="L48" s="440"/>
      <c r="M48" s="439"/>
      <c r="N48" s="440"/>
      <c r="O48" s="404"/>
      <c r="P48" s="436"/>
      <c r="Q48" s="437"/>
      <c r="R48" s="437"/>
      <c r="S48" s="438"/>
      <c r="Y48" s="263"/>
      <c r="Z48" s="263"/>
      <c r="AA48" s="263"/>
      <c r="AB48" s="263"/>
    </row>
    <row r="49" spans="1:28" ht="16.2" thickBot="1" x14ac:dyDescent="0.35">
      <c r="C49" s="409">
        <f t="shared" ref="C49:F49" si="26">C19+C41+C46</f>
        <v>13</v>
      </c>
      <c r="D49" s="409">
        <f t="shared" si="26"/>
        <v>21</v>
      </c>
      <c r="E49" s="409">
        <f t="shared" si="26"/>
        <v>0</v>
      </c>
      <c r="F49" s="409">
        <f t="shared" si="26"/>
        <v>1</v>
      </c>
      <c r="G49" s="409">
        <f>G19+G41+G46</f>
        <v>120</v>
      </c>
      <c r="H49" s="409">
        <f t="shared" ref="H49:S49" si="27">H19+H41+H46</f>
        <v>3600</v>
      </c>
      <c r="I49" s="409">
        <f t="shared" si="27"/>
        <v>1192</v>
      </c>
      <c r="J49" s="409">
        <f t="shared" si="27"/>
        <v>362</v>
      </c>
      <c r="K49" s="409">
        <f t="shared" si="27"/>
        <v>194</v>
      </c>
      <c r="L49" s="409">
        <f t="shared" si="27"/>
        <v>0</v>
      </c>
      <c r="M49" s="409">
        <f t="shared" si="27"/>
        <v>132</v>
      </c>
      <c r="N49" s="409">
        <f t="shared" si="27"/>
        <v>390</v>
      </c>
      <c r="O49" s="409">
        <f t="shared" si="27"/>
        <v>3208</v>
      </c>
      <c r="P49" s="409">
        <f t="shared" si="27"/>
        <v>82</v>
      </c>
      <c r="Q49" s="409">
        <f t="shared" si="27"/>
        <v>72</v>
      </c>
      <c r="R49" s="409">
        <f t="shared" si="27"/>
        <v>94</v>
      </c>
      <c r="S49" s="409">
        <f t="shared" si="27"/>
        <v>114</v>
      </c>
      <c r="T49" s="251">
        <f>P49+Q49+R49+S49</f>
        <v>362</v>
      </c>
      <c r="U49" s="251"/>
      <c r="V49" s="251"/>
      <c r="W49" s="251"/>
      <c r="X49" s="130">
        <f>SUM(X11:X47)</f>
        <v>30</v>
      </c>
      <c r="Y49" s="130">
        <f>SUM(Y11:Y47)</f>
        <v>30</v>
      </c>
      <c r="Z49" s="130">
        <f>SUM(Z11:Z47)</f>
        <v>30</v>
      </c>
      <c r="AA49" s="130">
        <f>SUM(AA11:AA47)</f>
        <v>30</v>
      </c>
      <c r="AB49" s="69">
        <f>SUM(X49:AA49)</f>
        <v>120</v>
      </c>
    </row>
    <row r="50" spans="1:28" ht="18" x14ac:dyDescent="0.3">
      <c r="C50" s="1083" t="s">
        <v>91</v>
      </c>
      <c r="D50" s="1084"/>
      <c r="E50" s="1084"/>
      <c r="F50" s="1084"/>
      <c r="G50" s="1084"/>
      <c r="H50" s="1084"/>
      <c r="I50" s="1084"/>
      <c r="J50" s="1084"/>
      <c r="K50" s="1084"/>
      <c r="L50" s="1084"/>
      <c r="M50" s="1084"/>
      <c r="N50" s="528"/>
      <c r="O50" s="72">
        <f>SUM(P50:S50)</f>
        <v>13</v>
      </c>
      <c r="P50" s="329">
        <v>4</v>
      </c>
      <c r="Q50" s="330">
        <v>3</v>
      </c>
      <c r="R50" s="329">
        <v>1</v>
      </c>
      <c r="S50" s="331">
        <v>5</v>
      </c>
      <c r="T50" s="251">
        <f t="shared" ref="T50:T53" si="28">SUM(P50:S50)</f>
        <v>13</v>
      </c>
      <c r="U50" s="251"/>
      <c r="V50" s="251"/>
      <c r="W50" s="251"/>
      <c r="X50" s="58"/>
      <c r="Y50" s="58"/>
      <c r="Z50" s="58"/>
      <c r="AA50" s="58"/>
    </row>
    <row r="51" spans="1:28" ht="18" x14ac:dyDescent="0.3">
      <c r="C51" s="1085" t="s">
        <v>92</v>
      </c>
      <c r="D51" s="1086"/>
      <c r="E51" s="1086"/>
      <c r="F51" s="1086"/>
      <c r="G51" s="1086"/>
      <c r="H51" s="1086"/>
      <c r="I51" s="1086"/>
      <c r="J51" s="1086"/>
      <c r="K51" s="1086"/>
      <c r="L51" s="1086"/>
      <c r="M51" s="1086"/>
      <c r="N51" s="529"/>
      <c r="O51" s="71">
        <f>SUM(P51:S51)</f>
        <v>21</v>
      </c>
      <c r="P51" s="332">
        <v>5</v>
      </c>
      <c r="Q51" s="333">
        <v>6</v>
      </c>
      <c r="R51" s="332">
        <v>7</v>
      </c>
      <c r="S51" s="334">
        <v>3</v>
      </c>
      <c r="T51" s="251">
        <f t="shared" si="28"/>
        <v>21</v>
      </c>
      <c r="U51" s="251"/>
      <c r="V51" s="251"/>
      <c r="W51" s="251"/>
    </row>
    <row r="52" spans="1:28" ht="19.2" customHeight="1" x14ac:dyDescent="0.3">
      <c r="A52" s="888" t="s">
        <v>233</v>
      </c>
      <c r="B52" s="49" t="s">
        <v>234</v>
      </c>
      <c r="C52" s="1085" t="s">
        <v>93</v>
      </c>
      <c r="D52" s="1086"/>
      <c r="E52" s="1086"/>
      <c r="F52" s="1086"/>
      <c r="G52" s="1086"/>
      <c r="H52" s="1086"/>
      <c r="I52" s="1086"/>
      <c r="J52" s="1086"/>
      <c r="K52" s="1086"/>
      <c r="L52" s="1086"/>
      <c r="M52" s="1086"/>
      <c r="N52" s="529"/>
      <c r="O52" s="71">
        <f>SUM(P52:S52)</f>
        <v>0</v>
      </c>
      <c r="P52" s="54"/>
      <c r="Q52" s="145"/>
      <c r="R52" s="54"/>
      <c r="S52" s="57"/>
      <c r="T52" s="251">
        <f>P52+Q52+R52+S52</f>
        <v>0</v>
      </c>
      <c r="U52" s="251"/>
      <c r="V52" s="251"/>
      <c r="W52" s="251"/>
    </row>
    <row r="53" spans="1:28" ht="19.2" customHeight="1" thickBot="1" x14ac:dyDescent="0.35">
      <c r="A53" s="59"/>
      <c r="B53" s="62"/>
      <c r="C53" s="1145" t="s">
        <v>94</v>
      </c>
      <c r="D53" s="1146"/>
      <c r="E53" s="1146"/>
      <c r="F53" s="1146"/>
      <c r="G53" s="1146"/>
      <c r="H53" s="1146"/>
      <c r="I53" s="1146"/>
      <c r="J53" s="1146"/>
      <c r="K53" s="1146"/>
      <c r="L53" s="1146"/>
      <c r="M53" s="1146"/>
      <c r="N53" s="535"/>
      <c r="O53" s="70">
        <f>SUM(P53:S53)</f>
        <v>1</v>
      </c>
      <c r="P53" s="64"/>
      <c r="Q53" s="146"/>
      <c r="R53" s="64"/>
      <c r="S53" s="55">
        <v>1</v>
      </c>
      <c r="T53" s="251">
        <f t="shared" si="28"/>
        <v>1</v>
      </c>
      <c r="U53" s="251"/>
      <c r="V53" s="251"/>
      <c r="W53" s="251"/>
    </row>
    <row r="54" spans="1:28" x14ac:dyDescent="0.3">
      <c r="A54" s="59"/>
      <c r="B54" s="62"/>
    </row>
    <row r="55" spans="1:28" ht="15.6" customHeight="1" x14ac:dyDescent="0.3">
      <c r="A55" s="1079" t="s">
        <v>137</v>
      </c>
      <c r="B55" s="1079"/>
      <c r="C55" s="1079"/>
      <c r="D55" s="1079"/>
      <c r="E55" s="1079"/>
      <c r="F55" s="1079"/>
      <c r="G55" s="1079"/>
      <c r="H55" s="1079"/>
      <c r="I55" s="1079"/>
      <c r="J55" s="1079"/>
      <c r="K55" s="1079"/>
      <c r="L55" s="1079"/>
      <c r="M55" s="1079"/>
      <c r="N55" s="1079"/>
      <c r="O55" s="1079"/>
      <c r="P55" s="1079"/>
      <c r="Q55" s="1079"/>
      <c r="R55" s="1079"/>
      <c r="S55" s="1079"/>
      <c r="T55" s="1079"/>
      <c r="U55" s="1079"/>
      <c r="V55" s="1079"/>
      <c r="W55" s="1079"/>
      <c r="X55" s="1079"/>
      <c r="Y55" s="1079"/>
      <c r="Z55" s="1079"/>
    </row>
    <row r="56" spans="1:28" ht="7.8" customHeight="1" x14ac:dyDescent="0.3">
      <c r="A56" s="47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242"/>
      <c r="U56" s="242"/>
      <c r="V56" s="242"/>
      <c r="W56" s="242"/>
      <c r="X56" s="81"/>
      <c r="Y56" s="81"/>
      <c r="Z56" s="81"/>
    </row>
    <row r="57" spans="1:28" x14ac:dyDescent="0.3">
      <c r="A57" s="230" t="s">
        <v>138</v>
      </c>
      <c r="B57" s="230" t="s">
        <v>139</v>
      </c>
      <c r="C57" s="81"/>
      <c r="D57" s="231" t="s">
        <v>138</v>
      </c>
      <c r="E57" s="1080" t="s">
        <v>140</v>
      </c>
      <c r="F57" s="1080"/>
      <c r="G57" s="1080"/>
      <c r="H57" s="1080"/>
      <c r="I57" s="1080"/>
      <c r="J57" s="1080"/>
      <c r="K57" s="232"/>
      <c r="L57" s="231" t="s">
        <v>138</v>
      </c>
      <c r="M57" s="1080" t="s">
        <v>141</v>
      </c>
      <c r="N57" s="1080"/>
      <c r="O57" s="1080"/>
      <c r="P57" s="1080"/>
      <c r="Q57" s="1080"/>
      <c r="R57" s="1080"/>
      <c r="S57" s="232"/>
      <c r="T57" s="243"/>
      <c r="U57" s="243"/>
      <c r="V57" s="243"/>
      <c r="W57" s="243"/>
      <c r="X57" s="232"/>
      <c r="Y57" s="232"/>
      <c r="Z57" s="232"/>
    </row>
    <row r="58" spans="1:28" x14ac:dyDescent="0.3">
      <c r="A58" s="291"/>
      <c r="B58" s="292"/>
      <c r="C58" s="81"/>
      <c r="D58" s="293"/>
      <c r="E58" s="1078"/>
      <c r="F58" s="1078"/>
      <c r="G58" s="1078"/>
      <c r="H58" s="1078"/>
      <c r="I58" s="1078"/>
      <c r="J58" s="1078"/>
      <c r="K58" s="233"/>
      <c r="L58" s="293"/>
      <c r="M58" s="1078"/>
      <c r="N58" s="1078"/>
      <c r="O58" s="1078"/>
      <c r="P58" s="1078"/>
      <c r="Q58" s="1078"/>
      <c r="R58" s="1078"/>
      <c r="S58" s="233"/>
      <c r="T58" s="244"/>
      <c r="U58" s="244"/>
      <c r="V58" s="244"/>
      <c r="W58" s="244"/>
      <c r="X58" s="233"/>
      <c r="Y58" s="233"/>
      <c r="Z58" s="233"/>
    </row>
    <row r="59" spans="1:28" x14ac:dyDescent="0.3">
      <c r="A59" s="291"/>
      <c r="B59" s="292"/>
      <c r="C59" s="81"/>
      <c r="D59" s="293"/>
      <c r="E59" s="1078"/>
      <c r="F59" s="1078"/>
      <c r="G59" s="1078"/>
      <c r="H59" s="1078"/>
      <c r="I59" s="1078"/>
      <c r="J59" s="1078"/>
      <c r="K59" s="233"/>
      <c r="L59" s="293"/>
      <c r="M59" s="1078"/>
      <c r="N59" s="1078"/>
      <c r="O59" s="1078"/>
      <c r="P59" s="1078"/>
      <c r="Q59" s="1078"/>
      <c r="R59" s="1078"/>
      <c r="S59" s="233"/>
      <c r="T59" s="244"/>
      <c r="U59" s="244"/>
      <c r="V59" s="244"/>
      <c r="W59" s="244"/>
      <c r="X59" s="233"/>
      <c r="Y59" s="233"/>
      <c r="Z59" s="233"/>
    </row>
    <row r="60" spans="1:28" x14ac:dyDescent="0.3">
      <c r="A60" s="291"/>
      <c r="B60" s="292"/>
      <c r="C60" s="81"/>
      <c r="D60" s="293"/>
      <c r="E60" s="1078"/>
      <c r="F60" s="1078"/>
      <c r="G60" s="1078"/>
      <c r="H60" s="1078"/>
      <c r="I60" s="1078"/>
      <c r="J60" s="1078"/>
      <c r="K60" s="233"/>
      <c r="L60" s="293"/>
      <c r="M60" s="1078"/>
      <c r="N60" s="1078"/>
      <c r="O60" s="1078"/>
      <c r="P60" s="1078"/>
      <c r="Q60" s="1078"/>
      <c r="R60" s="1078"/>
      <c r="S60" s="233"/>
      <c r="T60" s="244"/>
      <c r="U60" s="244"/>
      <c r="V60" s="244"/>
      <c r="W60" s="244"/>
      <c r="X60" s="233"/>
      <c r="Y60" s="233"/>
      <c r="Z60" s="233"/>
    </row>
    <row r="61" spans="1:28" x14ac:dyDescent="0.3">
      <c r="A61" s="291"/>
      <c r="B61" s="292"/>
      <c r="C61" s="81"/>
      <c r="D61" s="293"/>
      <c r="E61" s="1078"/>
      <c r="F61" s="1078"/>
      <c r="G61" s="1078"/>
      <c r="H61" s="1078"/>
      <c r="I61" s="1078"/>
      <c r="J61" s="1078"/>
      <c r="K61" s="233"/>
      <c r="L61" s="293"/>
      <c r="M61" s="1078"/>
      <c r="N61" s="1078"/>
      <c r="O61" s="1078"/>
      <c r="P61" s="1078"/>
      <c r="Q61" s="1078"/>
      <c r="R61" s="1078"/>
      <c r="S61" s="233"/>
      <c r="T61" s="244"/>
      <c r="U61" s="244"/>
      <c r="V61" s="244"/>
      <c r="W61" s="244"/>
      <c r="X61" s="233"/>
      <c r="Y61" s="233"/>
      <c r="Z61" s="233"/>
    </row>
    <row r="62" spans="1:28" x14ac:dyDescent="0.3">
      <c r="A62" s="47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</row>
    <row r="63" spans="1:28" ht="18" x14ac:dyDescent="0.35">
      <c r="A63" s="76"/>
      <c r="B63" s="77" t="s">
        <v>100</v>
      </c>
      <c r="C63" s="394" t="s">
        <v>100</v>
      </c>
      <c r="D63" s="394"/>
      <c r="E63" s="394"/>
      <c r="F63" s="394"/>
      <c r="G63" s="394"/>
      <c r="H63" s="394"/>
      <c r="I63" s="394"/>
      <c r="J63" s="394"/>
      <c r="K63" s="394"/>
      <c r="L63" s="133" t="s">
        <v>100</v>
      </c>
      <c r="M63" s="133"/>
      <c r="N63" s="133"/>
      <c r="O63" s="133"/>
      <c r="P63" s="133"/>
      <c r="Q63" s="133"/>
      <c r="T63" s="245"/>
      <c r="U63" s="245"/>
      <c r="V63" s="245"/>
      <c r="W63" s="245"/>
      <c r="X63" s="65"/>
      <c r="Y63" s="65"/>
      <c r="Z63" s="65"/>
      <c r="AA63" s="65"/>
    </row>
    <row r="64" spans="1:28" ht="18" x14ac:dyDescent="0.35">
      <c r="A64" s="76"/>
      <c r="B64" s="78" t="s">
        <v>121</v>
      </c>
      <c r="C64" s="68" t="s">
        <v>120</v>
      </c>
      <c r="D64" s="68"/>
      <c r="E64" s="68"/>
      <c r="F64" s="68"/>
      <c r="G64" s="68"/>
      <c r="H64" s="68"/>
      <c r="I64" s="68"/>
      <c r="J64" s="68"/>
      <c r="K64" s="68"/>
      <c r="L64" s="119" t="s">
        <v>159</v>
      </c>
      <c r="M64" s="119"/>
      <c r="N64" s="119"/>
      <c r="O64" s="119"/>
      <c r="P64" s="119"/>
      <c r="Q64" s="119"/>
      <c r="T64" s="246"/>
      <c r="U64" s="246"/>
      <c r="V64" s="246"/>
      <c r="W64" s="246"/>
      <c r="X64" s="65"/>
      <c r="Y64" s="65"/>
      <c r="Z64" s="65"/>
      <c r="AA64" s="65"/>
    </row>
    <row r="65" spans="1:27" ht="18" x14ac:dyDescent="0.35">
      <c r="A65" s="76"/>
      <c r="B65" s="120" t="s">
        <v>119</v>
      </c>
      <c r="C65" s="68" t="s">
        <v>117</v>
      </c>
      <c r="D65" s="68"/>
      <c r="E65" s="68"/>
      <c r="F65" s="68"/>
      <c r="G65" s="68"/>
      <c r="H65" s="68"/>
      <c r="I65" s="68"/>
      <c r="J65" s="68"/>
      <c r="K65" s="68"/>
      <c r="L65" s="119" t="s">
        <v>163</v>
      </c>
      <c r="M65" s="119"/>
      <c r="N65" s="119"/>
      <c r="O65" s="119"/>
      <c r="P65" s="119"/>
      <c r="Q65" s="119"/>
      <c r="T65" s="246"/>
      <c r="U65" s="246"/>
      <c r="V65" s="246"/>
      <c r="W65" s="246"/>
      <c r="X65" s="65"/>
      <c r="Y65" s="65"/>
      <c r="Z65" s="65"/>
      <c r="AA65" s="65"/>
    </row>
    <row r="66" spans="1:27" ht="18" x14ac:dyDescent="0.35">
      <c r="A66" s="76"/>
      <c r="B66" s="120" t="s">
        <v>158</v>
      </c>
      <c r="C66" s="68" t="s">
        <v>118</v>
      </c>
      <c r="D66" s="68"/>
      <c r="E66" s="68"/>
      <c r="F66" s="68"/>
      <c r="G66" s="68"/>
      <c r="H66" s="68"/>
      <c r="I66" s="68"/>
      <c r="J66" s="68"/>
      <c r="K66" s="68"/>
      <c r="L66" s="119" t="s">
        <v>166</v>
      </c>
      <c r="M66" s="119"/>
      <c r="N66" s="119"/>
      <c r="O66" s="119"/>
      <c r="P66" s="119"/>
      <c r="Q66" s="119"/>
      <c r="T66" s="246"/>
      <c r="U66" s="246"/>
      <c r="V66" s="246"/>
      <c r="W66" s="246"/>
      <c r="X66" s="65"/>
      <c r="Y66" s="65"/>
      <c r="Z66" s="65"/>
      <c r="AA66" s="65"/>
    </row>
    <row r="67" spans="1:27" ht="18" x14ac:dyDescent="0.35">
      <c r="A67" s="76"/>
      <c r="B67" s="81"/>
      <c r="C67" s="68" t="s">
        <v>167</v>
      </c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6"/>
      <c r="P67" s="66"/>
      <c r="Q67" s="66"/>
      <c r="T67" s="247"/>
      <c r="U67" s="247"/>
      <c r="V67" s="247"/>
      <c r="W67" s="247"/>
      <c r="X67" s="65"/>
      <c r="Y67" s="65"/>
      <c r="Z67" s="65"/>
      <c r="AA67" s="65"/>
    </row>
    <row r="68" spans="1:27" ht="18" x14ac:dyDescent="0.35">
      <c r="A68" s="76"/>
      <c r="B68" s="67"/>
      <c r="C68" s="66"/>
      <c r="D68" s="66"/>
      <c r="E68" s="66"/>
      <c r="F68" s="76"/>
      <c r="G68" s="76"/>
      <c r="H68" s="66"/>
      <c r="I68" s="66"/>
      <c r="J68" s="66"/>
      <c r="K68" s="66"/>
      <c r="L68" s="76"/>
      <c r="M68" s="76"/>
      <c r="N68" s="76"/>
      <c r="O68" s="66"/>
      <c r="P68" s="66"/>
      <c r="Q68" s="66"/>
      <c r="T68" s="247"/>
      <c r="U68" s="247"/>
      <c r="V68" s="247"/>
      <c r="W68" s="247"/>
      <c r="X68" s="65"/>
      <c r="Y68" s="65"/>
      <c r="Z68" s="65"/>
      <c r="AA68" s="65"/>
    </row>
    <row r="69" spans="1:27" ht="18" x14ac:dyDescent="0.35">
      <c r="A69" s="76"/>
      <c r="B69" s="77" t="s">
        <v>100</v>
      </c>
      <c r="C69" s="66"/>
      <c r="L69" s="134" t="s">
        <v>100</v>
      </c>
      <c r="M69" s="134"/>
      <c r="N69" s="134"/>
      <c r="O69" s="134"/>
      <c r="P69" s="134"/>
      <c r="Q69" s="134"/>
      <c r="T69" s="248"/>
      <c r="U69" s="248"/>
      <c r="V69" s="248"/>
      <c r="W69" s="248"/>
      <c r="X69" s="65"/>
      <c r="Y69" s="65"/>
      <c r="Z69" s="65"/>
      <c r="AA69" s="65"/>
    </row>
    <row r="70" spans="1:27" ht="18" x14ac:dyDescent="0.35">
      <c r="A70" s="76"/>
      <c r="B70" s="335" t="s">
        <v>143</v>
      </c>
      <c r="C70" s="68"/>
      <c r="L70" s="135" t="s">
        <v>128</v>
      </c>
      <c r="M70" s="135"/>
      <c r="N70" s="135"/>
      <c r="O70" s="135"/>
      <c r="P70" s="135"/>
      <c r="Q70" s="135"/>
      <c r="T70" s="249"/>
      <c r="U70" s="249"/>
      <c r="V70" s="249"/>
      <c r="W70" s="249"/>
      <c r="X70" s="65"/>
      <c r="Y70" s="65"/>
      <c r="Z70" s="65"/>
      <c r="AA70" s="65"/>
    </row>
    <row r="71" spans="1:27" ht="18" x14ac:dyDescent="0.35">
      <c r="A71" s="76"/>
      <c r="B71" s="78" t="s">
        <v>155</v>
      </c>
      <c r="C71" s="68"/>
      <c r="L71" s="135" t="s">
        <v>129</v>
      </c>
      <c r="M71" s="135"/>
      <c r="N71" s="135"/>
      <c r="O71" s="135"/>
      <c r="P71" s="135"/>
      <c r="Q71" s="135"/>
      <c r="T71" s="249"/>
      <c r="U71" s="249"/>
      <c r="V71" s="249"/>
      <c r="W71" s="249"/>
      <c r="X71" s="65"/>
      <c r="Y71" s="65"/>
      <c r="Z71" s="65"/>
      <c r="AA71" s="65"/>
    </row>
    <row r="72" spans="1:27" ht="18" x14ac:dyDescent="0.35">
      <c r="A72" s="76"/>
      <c r="B72" s="78" t="s">
        <v>118</v>
      </c>
      <c r="C72" s="79"/>
      <c r="L72" s="135" t="s">
        <v>130</v>
      </c>
      <c r="M72" s="135"/>
      <c r="N72" s="135"/>
      <c r="O72" s="135"/>
      <c r="P72" s="135"/>
      <c r="Q72" s="135"/>
      <c r="T72" s="249"/>
      <c r="U72" s="249"/>
      <c r="V72" s="249"/>
      <c r="W72" s="249"/>
      <c r="X72" s="65"/>
      <c r="Y72" s="65"/>
      <c r="Z72" s="65"/>
      <c r="AA72" s="65"/>
    </row>
    <row r="73" spans="1:27" ht="18" x14ac:dyDescent="0.35">
      <c r="A73" s="76"/>
      <c r="B73" s="207" t="s">
        <v>165</v>
      </c>
      <c r="C73" s="66"/>
      <c r="L73" s="119" t="s">
        <v>166</v>
      </c>
      <c r="M73" s="119"/>
      <c r="N73" s="119"/>
      <c r="O73" s="119"/>
      <c r="P73" s="119"/>
      <c r="Q73" s="119"/>
      <c r="T73" s="246"/>
      <c r="U73" s="246"/>
      <c r="V73" s="246"/>
      <c r="W73" s="246"/>
      <c r="X73" s="65"/>
      <c r="Y73" s="65"/>
      <c r="Z73" s="65"/>
      <c r="AA73" s="65"/>
    </row>
    <row r="74" spans="1:27" ht="18" x14ac:dyDescent="0.35">
      <c r="A74" s="76"/>
      <c r="B74" s="80"/>
      <c r="C74" s="66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0"/>
      <c r="P74" s="121"/>
      <c r="Q74" s="121"/>
      <c r="R74" s="122"/>
      <c r="S74" s="123"/>
      <c r="T74" s="250"/>
      <c r="U74" s="250"/>
      <c r="V74" s="250"/>
      <c r="W74" s="250"/>
      <c r="X74" s="65"/>
      <c r="Y74" s="65"/>
    </row>
    <row r="75" spans="1:27" ht="18" x14ac:dyDescent="0.35">
      <c r="B75" s="63"/>
      <c r="C75" s="63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</row>
  </sheetData>
  <mergeCells count="51">
    <mergeCell ref="A1:S1"/>
    <mergeCell ref="A2:A7"/>
    <mergeCell ref="B2:B7"/>
    <mergeCell ref="C2:F2"/>
    <mergeCell ref="G2:G7"/>
    <mergeCell ref="H2:O2"/>
    <mergeCell ref="P2:S2"/>
    <mergeCell ref="C3:C7"/>
    <mergeCell ref="D3:D7"/>
    <mergeCell ref="E3:F3"/>
    <mergeCell ref="R3:S3"/>
    <mergeCell ref="E4:E7"/>
    <mergeCell ref="F4:F7"/>
    <mergeCell ref="J4:J7"/>
    <mergeCell ref="K4:M4"/>
    <mergeCell ref="P4:S4"/>
    <mergeCell ref="K5:K7"/>
    <mergeCell ref="L5:L7"/>
    <mergeCell ref="M5:M7"/>
    <mergeCell ref="P6:S6"/>
    <mergeCell ref="H3:H7"/>
    <mergeCell ref="J3:M3"/>
    <mergeCell ref="N3:N7"/>
    <mergeCell ref="O3:O7"/>
    <mergeCell ref="P3:Q3"/>
    <mergeCell ref="A9:S9"/>
    <mergeCell ref="X9:AA9"/>
    <mergeCell ref="A10:S10"/>
    <mergeCell ref="A20:S20"/>
    <mergeCell ref="A21:S21"/>
    <mergeCell ref="M57:R57"/>
    <mergeCell ref="A42:S42"/>
    <mergeCell ref="A47:S47"/>
    <mergeCell ref="A48:B48"/>
    <mergeCell ref="B43:B45"/>
    <mergeCell ref="E61:J61"/>
    <mergeCell ref="M61:R61"/>
    <mergeCell ref="I4:I7"/>
    <mergeCell ref="V9:V10"/>
    <mergeCell ref="E58:J58"/>
    <mergeCell ref="M58:R58"/>
    <mergeCell ref="E59:J59"/>
    <mergeCell ref="M59:R59"/>
    <mergeCell ref="E60:J60"/>
    <mergeCell ref="M60:R60"/>
    <mergeCell ref="C50:M50"/>
    <mergeCell ref="C51:M51"/>
    <mergeCell ref="C52:M52"/>
    <mergeCell ref="C53:M53"/>
    <mergeCell ref="A55:Z55"/>
    <mergeCell ref="E57:J57"/>
  </mergeCells>
  <pageMargins left="0.7" right="0.7" top="0.75" bottom="0.75" header="0.3" footer="0.3"/>
  <pageSetup paperSize="9" scale="48" orientation="portrait" r:id="rId1"/>
  <colBreaks count="1" manualBreakCount="1">
    <brk id="19" max="7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39"/>
  <sheetViews>
    <sheetView view="pageBreakPreview" zoomScale="60" zoomScaleNormal="70" workbookViewId="0">
      <selection activeCell="AI18" sqref="AI18:AZ18"/>
    </sheetView>
  </sheetViews>
  <sheetFormatPr defaultColWidth="9.109375" defaultRowHeight="13.2" x14ac:dyDescent="0.25"/>
  <cols>
    <col min="1" max="1" width="10.33203125" style="12" customWidth="1"/>
    <col min="2" max="53" width="4.33203125" style="12" customWidth="1"/>
    <col min="54" max="54" width="7.77734375" style="12" customWidth="1"/>
    <col min="55" max="61" width="4.44140625" style="12" customWidth="1"/>
    <col min="62" max="16384" width="9.109375" style="12"/>
  </cols>
  <sheetData>
    <row r="1" spans="1:56" ht="15.6" x14ac:dyDescent="0.3">
      <c r="I1" s="1068" t="s">
        <v>36</v>
      </c>
      <c r="J1" s="1068"/>
      <c r="K1" s="1068"/>
      <c r="L1" s="1068"/>
      <c r="M1" s="1068"/>
      <c r="N1" s="1068"/>
      <c r="O1" s="1068"/>
      <c r="P1" s="1068"/>
      <c r="Q1" s="1068"/>
      <c r="R1" s="1068"/>
      <c r="S1" s="1068"/>
      <c r="T1" s="1068"/>
      <c r="U1" s="1068"/>
      <c r="V1" s="1068"/>
      <c r="W1" s="1068"/>
      <c r="X1" s="1068"/>
      <c r="Y1" s="1068"/>
      <c r="Z1" s="1068"/>
      <c r="AA1" s="1068"/>
      <c r="AB1" s="1068"/>
      <c r="AC1" s="1068"/>
      <c r="AD1" s="1068"/>
      <c r="AE1" s="1068"/>
      <c r="AF1" s="1068"/>
      <c r="AG1" s="1068"/>
      <c r="AH1" s="1068"/>
      <c r="AI1" s="1068"/>
      <c r="AJ1" s="1068"/>
      <c r="AK1" s="1068"/>
      <c r="AL1" s="1068"/>
      <c r="AM1" s="1068"/>
      <c r="AN1" s="1068"/>
      <c r="AO1" s="1068"/>
      <c r="AP1" s="1068"/>
      <c r="AQ1" s="1068"/>
    </row>
    <row r="2" spans="1:56" s="13" customFormat="1" ht="21" customHeight="1" x14ac:dyDescent="0.3">
      <c r="B2" s="1"/>
      <c r="C2" s="1"/>
      <c r="D2" s="1"/>
      <c r="E2" s="1"/>
      <c r="F2" s="1"/>
      <c r="G2" s="1"/>
      <c r="H2" s="1"/>
      <c r="I2" s="1070" t="s">
        <v>142</v>
      </c>
      <c r="J2" s="1070"/>
      <c r="K2" s="1070"/>
      <c r="L2" s="1070"/>
      <c r="M2" s="1070"/>
      <c r="N2" s="1070"/>
      <c r="O2" s="1070"/>
      <c r="P2" s="1070"/>
      <c r="Q2" s="1070"/>
      <c r="R2" s="1070"/>
      <c r="S2" s="1070"/>
      <c r="T2" s="1070"/>
      <c r="U2" s="1070"/>
      <c r="V2" s="1070"/>
      <c r="W2" s="1070"/>
      <c r="X2" s="1070"/>
      <c r="Y2" s="1070"/>
      <c r="Z2" s="1070"/>
      <c r="AA2" s="1070"/>
      <c r="AB2" s="1070"/>
      <c r="AC2" s="1070"/>
      <c r="AD2" s="1070"/>
      <c r="AE2" s="1070"/>
      <c r="AF2" s="1070"/>
      <c r="AG2" s="1070"/>
      <c r="AH2" s="1070"/>
      <c r="AI2" s="1070"/>
      <c r="AJ2" s="1070"/>
      <c r="AK2" s="1070"/>
      <c r="AL2" s="1070"/>
      <c r="AM2" s="1070"/>
      <c r="AN2" s="1070"/>
      <c r="AO2" s="1070"/>
      <c r="AP2" s="1070"/>
      <c r="AQ2" s="1070"/>
      <c r="AR2" s="5"/>
      <c r="AS2" s="2"/>
      <c r="AT2" s="2"/>
      <c r="AU2" s="2"/>
      <c r="AV2" s="2"/>
      <c r="AW2" s="2"/>
      <c r="AX2" s="2"/>
      <c r="AY2" s="2"/>
      <c r="AZ2" s="2"/>
      <c r="BA2" s="14"/>
      <c r="BB2" s="14"/>
      <c r="BC2" s="14"/>
    </row>
    <row r="3" spans="1:56" s="13" customFormat="1" ht="27.75" customHeight="1" x14ac:dyDescent="0.35">
      <c r="B3" s="1"/>
      <c r="C3" s="1"/>
      <c r="D3" s="1"/>
      <c r="E3" s="1"/>
      <c r="F3" s="1"/>
      <c r="G3" s="1"/>
      <c r="H3" s="1"/>
      <c r="I3" s="234"/>
      <c r="J3" s="234"/>
      <c r="K3" s="234"/>
      <c r="L3" s="234"/>
      <c r="M3" s="234"/>
      <c r="N3" s="234"/>
      <c r="O3" s="234"/>
      <c r="P3" s="1072" t="s">
        <v>37</v>
      </c>
      <c r="Q3" s="1072"/>
      <c r="R3" s="1072"/>
      <c r="S3" s="1072"/>
      <c r="T3" s="1072"/>
      <c r="U3" s="1072"/>
      <c r="V3" s="1072"/>
      <c r="W3" s="1072"/>
      <c r="X3" s="1072"/>
      <c r="Y3" s="1072"/>
      <c r="Z3" s="1072"/>
      <c r="AA3" s="1072"/>
      <c r="AB3" s="1072"/>
      <c r="AC3" s="1072"/>
      <c r="AD3" s="1072"/>
      <c r="AE3" s="1072"/>
      <c r="AF3" s="1072"/>
      <c r="AG3" s="1072"/>
      <c r="AH3" s="1072"/>
      <c r="AI3" s="1072"/>
      <c r="AJ3" s="1072"/>
      <c r="AK3" s="234"/>
      <c r="AL3" s="234"/>
      <c r="AM3" s="234"/>
      <c r="AN3" s="234"/>
      <c r="AO3" s="234"/>
      <c r="AP3" s="234"/>
      <c r="AQ3" s="234"/>
      <c r="AR3" s="234"/>
      <c r="AT3" s="3"/>
      <c r="AU3" s="3"/>
      <c r="AV3" s="3"/>
      <c r="AW3" s="3"/>
      <c r="AX3" s="3"/>
      <c r="AY3" s="3"/>
      <c r="AZ3" s="3"/>
    </row>
    <row r="4" spans="1:56" ht="21.6" customHeight="1" x14ac:dyDescent="0.3">
      <c r="A4" s="1071" t="s">
        <v>0</v>
      </c>
      <c r="B4" s="1071"/>
      <c r="C4" s="1071"/>
      <c r="D4" s="1071"/>
      <c r="E4" s="1071"/>
      <c r="F4" s="1071"/>
      <c r="G4" s="1071"/>
      <c r="H4" s="1071"/>
      <c r="I4" s="522"/>
      <c r="J4" s="38"/>
      <c r="K4" s="38"/>
      <c r="L4" s="17"/>
      <c r="M4" s="17"/>
      <c r="N4" s="17"/>
      <c r="O4" s="17"/>
      <c r="P4" s="1075" t="s">
        <v>169</v>
      </c>
      <c r="Q4" s="1075"/>
      <c r="R4" s="1075"/>
      <c r="S4" s="1075"/>
      <c r="T4" s="1075"/>
      <c r="U4" s="1075"/>
      <c r="V4" s="1075"/>
      <c r="W4" s="1075"/>
      <c r="X4" s="1075"/>
      <c r="Y4" s="1075"/>
      <c r="Z4" s="1075"/>
      <c r="AA4" s="1075"/>
      <c r="AB4" s="1075"/>
      <c r="AC4" s="1075"/>
      <c r="AD4" s="1075"/>
      <c r="AE4" s="1075"/>
      <c r="AF4" s="1075"/>
      <c r="AG4" s="1075"/>
      <c r="AH4" s="1075"/>
      <c r="AI4" s="1075"/>
      <c r="AJ4" s="1075"/>
      <c r="AK4" s="17"/>
      <c r="AL4" s="17"/>
      <c r="AM4" s="17"/>
      <c r="AN4" s="17"/>
      <c r="AO4" s="17"/>
      <c r="AQ4" s="1071" t="s">
        <v>1</v>
      </c>
      <c r="AR4" s="1071"/>
      <c r="AS4" s="1071"/>
      <c r="AT4" s="1071"/>
      <c r="AU4" s="1071"/>
      <c r="AV4" s="1071"/>
      <c r="AW4" s="1071"/>
      <c r="AX4" s="1071"/>
      <c r="AY4" s="1071"/>
      <c r="AZ4" s="522"/>
      <c r="BA4" s="16"/>
      <c r="BB4" s="16"/>
      <c r="BC4" s="16"/>
      <c r="BD4" s="16"/>
    </row>
    <row r="5" spans="1:56" ht="18" customHeight="1" x14ac:dyDescent="0.3">
      <c r="A5" s="1038" t="s">
        <v>2</v>
      </c>
      <c r="B5" s="1038"/>
      <c r="C5" s="1038"/>
      <c r="D5" s="1038"/>
      <c r="E5" s="1038"/>
      <c r="F5" s="1038"/>
      <c r="G5" s="1038"/>
      <c r="H5" s="1038"/>
      <c r="I5" s="522"/>
      <c r="J5" s="39"/>
      <c r="K5" s="39"/>
      <c r="L5" s="1073" t="s">
        <v>5</v>
      </c>
      <c r="M5" s="1073"/>
      <c r="N5" s="1073"/>
      <c r="O5" s="1073"/>
      <c r="P5" s="1073"/>
      <c r="Q5" s="1073"/>
      <c r="R5" s="1073"/>
      <c r="S5" s="1073"/>
      <c r="T5" s="1073"/>
      <c r="U5" s="1073"/>
      <c r="V5" s="1073"/>
      <c r="W5" s="1073"/>
      <c r="X5" s="1073"/>
      <c r="Y5" s="1073"/>
      <c r="Z5" s="1073"/>
      <c r="AA5" s="1073"/>
      <c r="AB5" s="1073"/>
      <c r="AC5" s="1073"/>
      <c r="AD5" s="1073"/>
      <c r="AE5" s="1073"/>
      <c r="AF5" s="1073"/>
      <c r="AG5" s="1073"/>
      <c r="AH5" s="1073"/>
      <c r="AI5" s="1073"/>
      <c r="AJ5" s="1073"/>
      <c r="AK5" s="1073"/>
      <c r="AL5" s="1073"/>
      <c r="AM5" s="1073"/>
      <c r="AN5" s="18"/>
      <c r="AO5" s="18"/>
      <c r="AQ5" s="1038" t="s">
        <v>3</v>
      </c>
      <c r="AR5" s="1038"/>
      <c r="AS5" s="1038"/>
      <c r="AT5" s="1038"/>
      <c r="AU5" s="1038"/>
      <c r="AV5" s="1038"/>
      <c r="AW5" s="1038"/>
      <c r="AX5" s="1038"/>
      <c r="AY5" s="1038"/>
      <c r="AZ5" s="522"/>
      <c r="BA5" s="16"/>
      <c r="BB5" s="16"/>
      <c r="BC5" s="16"/>
      <c r="BD5" s="16"/>
    </row>
    <row r="6" spans="1:56" ht="18" customHeight="1" x14ac:dyDescent="0.3">
      <c r="A6" s="1038" t="s">
        <v>4</v>
      </c>
      <c r="B6" s="1038"/>
      <c r="C6" s="1038"/>
      <c r="D6" s="1038"/>
      <c r="E6" s="1038"/>
      <c r="F6" s="1038"/>
      <c r="G6" s="1038"/>
      <c r="H6" s="1038"/>
      <c r="I6" s="522"/>
      <c r="J6" s="40"/>
      <c r="K6" s="40"/>
      <c r="L6" s="1069" t="s">
        <v>38</v>
      </c>
      <c r="M6" s="1069"/>
      <c r="N6" s="1069"/>
      <c r="O6" s="1069"/>
      <c r="P6" s="1069"/>
      <c r="Q6" s="1069"/>
      <c r="R6" s="1069"/>
      <c r="S6" s="1069"/>
      <c r="T6" s="1069"/>
      <c r="U6" s="1069"/>
      <c r="V6" s="1069"/>
      <c r="W6" s="1069"/>
      <c r="X6" s="1069"/>
      <c r="Y6" s="1069"/>
      <c r="Z6" s="1069"/>
      <c r="AA6" s="1069"/>
      <c r="AB6" s="1069"/>
      <c r="AC6" s="1069"/>
      <c r="AD6" s="1069"/>
      <c r="AE6" s="1069"/>
      <c r="AF6" s="1069"/>
      <c r="AG6" s="1069"/>
      <c r="AH6" s="1069"/>
      <c r="AI6" s="1069"/>
      <c r="AJ6" s="1069"/>
      <c r="AK6" s="1069"/>
      <c r="AL6" s="1069"/>
      <c r="AM6" s="1069"/>
      <c r="AN6" s="20"/>
      <c r="AO6" s="20"/>
      <c r="AQ6" s="1038" t="s">
        <v>6</v>
      </c>
      <c r="AR6" s="1038"/>
      <c r="AS6" s="1038"/>
      <c r="AT6" s="1038"/>
      <c r="AU6" s="1038"/>
      <c r="AV6" s="1038"/>
      <c r="AW6" s="1038"/>
      <c r="AX6" s="1038"/>
      <c r="AY6" s="1038"/>
      <c r="AZ6" s="522"/>
      <c r="BA6" s="16"/>
      <c r="BB6" s="16"/>
      <c r="BC6" s="16"/>
      <c r="BD6" s="16"/>
    </row>
    <row r="7" spans="1:56" ht="18" customHeight="1" x14ac:dyDescent="0.3">
      <c r="A7" s="1038" t="s">
        <v>7</v>
      </c>
      <c r="B7" s="1038"/>
      <c r="C7" s="1038"/>
      <c r="D7" s="1038"/>
      <c r="E7" s="1038"/>
      <c r="F7" s="1038"/>
      <c r="G7" s="1038"/>
      <c r="H7" s="1038"/>
      <c r="I7" s="524"/>
      <c r="J7" s="40"/>
      <c r="K7" s="40"/>
      <c r="L7" s="1076" t="s">
        <v>170</v>
      </c>
      <c r="M7" s="1076"/>
      <c r="N7" s="1076"/>
      <c r="O7" s="1076"/>
      <c r="P7" s="1076"/>
      <c r="Q7" s="1076"/>
      <c r="R7" s="1076"/>
      <c r="S7" s="1076"/>
      <c r="T7" s="1076"/>
      <c r="U7" s="1076"/>
      <c r="V7" s="1076"/>
      <c r="W7" s="1076"/>
      <c r="X7" s="1076"/>
      <c r="Y7" s="1076"/>
      <c r="Z7" s="1076"/>
      <c r="AA7" s="1076"/>
      <c r="AB7" s="1076"/>
      <c r="AC7" s="1076"/>
      <c r="AD7" s="1076"/>
      <c r="AE7" s="1076"/>
      <c r="AF7" s="1076"/>
      <c r="AG7" s="1076"/>
      <c r="AH7" s="1076"/>
      <c r="AI7" s="1076"/>
      <c r="AJ7" s="1076"/>
      <c r="AK7" s="1076"/>
      <c r="AL7" s="1076"/>
      <c r="AM7" s="1076"/>
      <c r="AQ7" s="1038" t="s">
        <v>7</v>
      </c>
      <c r="AR7" s="1038"/>
      <c r="AS7" s="1038"/>
      <c r="AT7" s="1038"/>
      <c r="AU7" s="1038"/>
      <c r="AV7" s="1038"/>
      <c r="AW7" s="1038"/>
      <c r="AX7" s="1038"/>
      <c r="AY7" s="1038"/>
      <c r="AZ7" s="1038"/>
      <c r="BA7" s="16"/>
      <c r="BB7" s="16"/>
      <c r="BC7" s="16"/>
      <c r="BD7" s="16"/>
    </row>
    <row r="8" spans="1:56" ht="18" customHeight="1" x14ac:dyDescent="0.3">
      <c r="A8" s="522"/>
      <c r="B8" s="522"/>
      <c r="C8" s="522"/>
      <c r="D8" s="522"/>
      <c r="E8" s="522"/>
      <c r="F8" s="522"/>
      <c r="G8" s="522"/>
      <c r="H8" s="522"/>
      <c r="I8" s="524"/>
      <c r="J8" s="40"/>
      <c r="K8" s="40"/>
      <c r="L8" s="1076" t="s">
        <v>8</v>
      </c>
      <c r="M8" s="1076"/>
      <c r="N8" s="1076"/>
      <c r="O8" s="1076"/>
      <c r="P8" s="1076"/>
      <c r="Q8" s="1076"/>
      <c r="R8" s="1076"/>
      <c r="S8" s="1076"/>
      <c r="T8" s="1076"/>
      <c r="U8" s="1076"/>
      <c r="V8" s="1076"/>
      <c r="W8" s="1076"/>
      <c r="X8" s="1076"/>
      <c r="Y8" s="1076"/>
      <c r="Z8" s="1076"/>
      <c r="AA8" s="1076"/>
      <c r="AB8" s="1076"/>
      <c r="AC8" s="1076"/>
      <c r="AD8" s="1076"/>
      <c r="AE8" s="1076"/>
      <c r="AF8" s="1076"/>
      <c r="AG8" s="1076"/>
      <c r="AH8" s="1076"/>
      <c r="AI8" s="1076"/>
      <c r="AJ8" s="1076"/>
      <c r="AK8" s="1076"/>
      <c r="AL8" s="1076"/>
      <c r="AM8" s="1076"/>
      <c r="AQ8" s="522"/>
      <c r="AR8" s="522"/>
      <c r="AS8" s="522"/>
      <c r="AT8" s="522"/>
      <c r="AU8" s="522"/>
      <c r="AV8" s="522"/>
      <c r="AW8" s="522"/>
      <c r="AX8" s="522"/>
      <c r="AY8" s="522"/>
      <c r="AZ8" s="522"/>
      <c r="BA8" s="16"/>
      <c r="BB8" s="16"/>
      <c r="BC8" s="16"/>
      <c r="BD8" s="16"/>
    </row>
    <row r="9" spans="1:56" ht="18.600000000000001" customHeight="1" x14ac:dyDescent="0.35">
      <c r="A9" s="1038" t="s">
        <v>101</v>
      </c>
      <c r="B9" s="1038"/>
      <c r="C9" s="1038"/>
      <c r="D9" s="1038"/>
      <c r="E9" s="1038"/>
      <c r="F9" s="1038"/>
      <c r="G9" s="1038"/>
      <c r="H9" s="1038"/>
      <c r="I9" s="1038"/>
      <c r="J9" s="1038"/>
      <c r="K9" s="1038"/>
      <c r="L9" s="1077" t="s">
        <v>113</v>
      </c>
      <c r="M9" s="1077"/>
      <c r="N9" s="1077"/>
      <c r="O9" s="1077"/>
      <c r="P9" s="1077"/>
      <c r="Q9" s="1077"/>
      <c r="R9" s="1077"/>
      <c r="S9" s="1077"/>
      <c r="T9" s="1077"/>
      <c r="U9" s="1077"/>
      <c r="V9" s="1077"/>
      <c r="W9" s="1077"/>
      <c r="X9" s="1077"/>
      <c r="Y9" s="1077"/>
      <c r="Z9" s="1077"/>
      <c r="AA9" s="1077"/>
      <c r="AB9" s="1077"/>
      <c r="AC9" s="1077"/>
      <c r="AD9" s="1077"/>
      <c r="AE9" s="1077"/>
      <c r="AF9" s="1077"/>
      <c r="AG9" s="1077"/>
      <c r="AH9" s="1077"/>
      <c r="AI9" s="1077"/>
      <c r="AJ9" s="1077"/>
      <c r="AK9" s="1077"/>
      <c r="AL9" s="1077"/>
      <c r="AM9" s="1077"/>
      <c r="AQ9" s="1039" t="s">
        <v>157</v>
      </c>
      <c r="AR9" s="1039"/>
      <c r="AS9" s="1039"/>
      <c r="AT9" s="1039"/>
      <c r="AU9" s="1039"/>
      <c r="AV9" s="1039"/>
      <c r="AW9" s="1039"/>
      <c r="AX9" s="1039"/>
      <c r="AY9" s="1039"/>
      <c r="AZ9" s="1039"/>
      <c r="BA9" s="16"/>
      <c r="BB9" s="16"/>
      <c r="BC9" s="16"/>
      <c r="BD9" s="16"/>
    </row>
    <row r="10" spans="1:56" ht="24" customHeight="1" x14ac:dyDescent="0.35">
      <c r="A10" s="1074" t="s">
        <v>176</v>
      </c>
      <c r="B10" s="1074"/>
      <c r="C10" s="1074"/>
      <c r="D10" s="1074"/>
      <c r="E10" s="1074"/>
      <c r="F10" s="1074"/>
      <c r="G10" s="1074"/>
      <c r="H10" s="1074"/>
      <c r="I10" s="1074"/>
      <c r="J10" s="1074"/>
      <c r="K10" s="1074"/>
      <c r="L10" s="1040" t="s">
        <v>134</v>
      </c>
      <c r="M10" s="1040"/>
      <c r="N10" s="1040"/>
      <c r="O10" s="1040"/>
      <c r="P10" s="1040"/>
      <c r="Q10" s="1040"/>
      <c r="R10" s="1040"/>
      <c r="S10" s="1040"/>
      <c r="T10" s="1040"/>
      <c r="U10" s="1040"/>
      <c r="V10" s="1040"/>
      <c r="W10" s="1040"/>
      <c r="X10" s="1040"/>
      <c r="Y10" s="1040"/>
      <c r="Z10" s="1040"/>
      <c r="AA10" s="1040"/>
      <c r="AB10" s="1040"/>
      <c r="AC10" s="1040"/>
      <c r="AD10" s="1040"/>
      <c r="AE10" s="1040"/>
      <c r="AF10" s="1040"/>
      <c r="AG10" s="1040"/>
      <c r="AH10" s="1040"/>
      <c r="AI10" s="1040"/>
      <c r="AJ10" s="1040"/>
      <c r="AK10" s="1040"/>
      <c r="AL10" s="1040"/>
      <c r="AM10" s="1040"/>
      <c r="AN10" s="4"/>
      <c r="AO10" s="4"/>
      <c r="AP10" s="4"/>
      <c r="AQ10" s="1039" t="s">
        <v>177</v>
      </c>
      <c r="AR10" s="1039"/>
      <c r="AS10" s="1039"/>
      <c r="AT10" s="1039"/>
      <c r="AU10" s="1039"/>
      <c r="AV10" s="1039"/>
      <c r="AW10" s="1039"/>
      <c r="AX10" s="1039"/>
      <c r="AY10" s="1039"/>
      <c r="AZ10" s="1039"/>
    </row>
    <row r="11" spans="1:56" ht="20.399999999999999" customHeight="1" x14ac:dyDescent="0.35">
      <c r="I11" s="22"/>
      <c r="L11" s="1040" t="s">
        <v>131</v>
      </c>
      <c r="M11" s="1040"/>
      <c r="N11" s="1040"/>
      <c r="O11" s="1040"/>
      <c r="P11" s="1040"/>
      <c r="Q11" s="1040"/>
      <c r="R11" s="1040"/>
      <c r="S11" s="1040"/>
      <c r="T11" s="1040"/>
      <c r="U11" s="1040"/>
      <c r="V11" s="1040"/>
      <c r="W11" s="1040"/>
      <c r="X11" s="1040"/>
      <c r="Y11" s="1040"/>
      <c r="Z11" s="1040"/>
      <c r="AA11" s="1040"/>
      <c r="AB11" s="1040"/>
      <c r="AC11" s="1040"/>
      <c r="AD11" s="1040"/>
      <c r="AE11" s="1040"/>
      <c r="AF11" s="1040"/>
      <c r="AG11" s="1040"/>
      <c r="AH11" s="1040"/>
      <c r="AI11" s="1040"/>
      <c r="AJ11" s="1040"/>
      <c r="AK11" s="1040"/>
      <c r="AL11" s="1040"/>
      <c r="AM11" s="1040"/>
      <c r="AN11" s="23"/>
    </row>
    <row r="12" spans="1:56" s="16" customFormat="1" ht="24" customHeight="1" x14ac:dyDescent="0.3">
      <c r="G12" s="1038" t="s">
        <v>132</v>
      </c>
      <c r="H12" s="1038"/>
      <c r="I12" s="1038"/>
      <c r="J12" s="1038"/>
      <c r="K12" s="1038"/>
      <c r="L12" s="1038"/>
      <c r="M12" s="1038"/>
      <c r="N12" s="1038"/>
      <c r="O12" s="1038"/>
      <c r="P12" s="1038"/>
      <c r="Q12" s="1038"/>
      <c r="R12" s="1038"/>
      <c r="S12" s="1038"/>
      <c r="T12" s="1038"/>
      <c r="U12" s="1038"/>
      <c r="V12" s="1038"/>
      <c r="W12" s="1038"/>
      <c r="X12" s="1038"/>
      <c r="AI12" s="1038" t="s">
        <v>39</v>
      </c>
      <c r="AJ12" s="1038"/>
      <c r="AK12" s="1038"/>
      <c r="AL12" s="1038"/>
      <c r="AM12" s="1038"/>
      <c r="AN12" s="1038"/>
      <c r="AO12" s="1038"/>
      <c r="AP12" s="1038"/>
      <c r="AQ12" s="1038"/>
      <c r="AR12" s="1038"/>
      <c r="AS12" s="1038"/>
      <c r="AT12" s="1038"/>
      <c r="AU12" s="1038"/>
      <c r="AV12" s="1038"/>
      <c r="AW12" s="1038"/>
      <c r="AX12" s="1038"/>
      <c r="AY12" s="1038"/>
      <c r="AZ12" s="1038"/>
    </row>
    <row r="13" spans="1:56" s="16" customFormat="1" ht="15.75" customHeight="1" x14ac:dyDescent="0.3">
      <c r="I13" s="527"/>
      <c r="K13" s="25"/>
      <c r="L13" s="19"/>
      <c r="M13" s="19"/>
      <c r="N13" s="19"/>
      <c r="O13" s="19"/>
      <c r="P13" s="19"/>
      <c r="Q13" s="19"/>
      <c r="R13" s="19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19"/>
      <c r="AH13" s="19"/>
      <c r="AI13" s="19"/>
      <c r="AJ13" s="19"/>
      <c r="AK13" s="19"/>
      <c r="AL13" s="19"/>
      <c r="AM13" s="19"/>
    </row>
    <row r="14" spans="1:56" s="16" customFormat="1" ht="15.75" customHeight="1" x14ac:dyDescent="0.3">
      <c r="G14" s="1038" t="s">
        <v>168</v>
      </c>
      <c r="H14" s="1038"/>
      <c r="I14" s="1038"/>
      <c r="J14" s="1038"/>
      <c r="K14" s="1038"/>
      <c r="L14" s="1038"/>
      <c r="M14" s="1038"/>
      <c r="N14" s="1038"/>
      <c r="O14" s="1038"/>
      <c r="P14" s="1038"/>
      <c r="Q14" s="1038"/>
      <c r="R14" s="1038"/>
      <c r="S14" s="1038"/>
      <c r="T14" s="1038"/>
      <c r="U14" s="1038"/>
      <c r="V14" s="1038"/>
      <c r="W14" s="1038"/>
      <c r="X14" s="1038"/>
      <c r="AI14" s="1038" t="s">
        <v>125</v>
      </c>
      <c r="AJ14" s="1038"/>
      <c r="AK14" s="1038"/>
      <c r="AL14" s="1038"/>
      <c r="AM14" s="1038"/>
      <c r="AN14" s="1038"/>
      <c r="AO14" s="1038"/>
      <c r="AP14" s="1038"/>
      <c r="AQ14" s="1038"/>
      <c r="AR14" s="1038"/>
      <c r="AS14" s="1038"/>
      <c r="AT14" s="1038"/>
      <c r="AU14" s="1038"/>
      <c r="AV14" s="1038"/>
      <c r="AW14" s="1038"/>
      <c r="AX14" s="1038"/>
      <c r="AY14" s="1038"/>
      <c r="AZ14" s="1038"/>
    </row>
    <row r="15" spans="1:56" s="16" customFormat="1" ht="15.75" customHeight="1" x14ac:dyDescent="0.3">
      <c r="K15" s="3" t="s">
        <v>9</v>
      </c>
      <c r="L15" s="3"/>
      <c r="M15" s="3"/>
      <c r="N15" s="3"/>
      <c r="O15" s="3"/>
      <c r="P15" s="3"/>
      <c r="Q15" s="3"/>
      <c r="R15" s="3"/>
      <c r="S15" s="3"/>
    </row>
    <row r="16" spans="1:56" s="16" customFormat="1" ht="15.75" customHeight="1" x14ac:dyDescent="0.3">
      <c r="G16" s="1041" t="s">
        <v>175</v>
      </c>
      <c r="H16" s="1041"/>
      <c r="I16" s="1041"/>
      <c r="J16" s="1041"/>
      <c r="K16" s="1041"/>
      <c r="L16" s="1041"/>
      <c r="M16" s="1041"/>
      <c r="N16" s="1041"/>
      <c r="O16" s="1041"/>
      <c r="P16" s="1041"/>
      <c r="Q16" s="1041"/>
      <c r="R16" s="1041"/>
      <c r="S16" s="1041"/>
      <c r="T16" s="1041"/>
      <c r="U16" s="1041"/>
      <c r="V16" s="1041"/>
      <c r="W16" s="1041"/>
      <c r="X16" s="1041"/>
      <c r="AI16" s="1182" t="s">
        <v>190</v>
      </c>
      <c r="AJ16" s="1182"/>
      <c r="AK16" s="1182"/>
      <c r="AL16" s="1182"/>
      <c r="AM16" s="1182"/>
      <c r="AN16" s="1182"/>
      <c r="AO16" s="1182"/>
      <c r="AP16" s="1182"/>
      <c r="AQ16" s="1182"/>
      <c r="AR16" s="1182"/>
      <c r="AS16" s="1182"/>
      <c r="AT16" s="1182"/>
      <c r="AU16" s="1182"/>
      <c r="AV16" s="1182"/>
      <c r="AW16" s="1182"/>
      <c r="AX16" s="1182"/>
      <c r="AY16" s="1182"/>
      <c r="AZ16" s="1182"/>
    </row>
    <row r="17" spans="1:88" s="16" customFormat="1" ht="15.75" customHeight="1" x14ac:dyDescent="0.3">
      <c r="G17" s="307"/>
      <c r="H17" s="307"/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07"/>
    </row>
    <row r="18" spans="1:88" s="16" customFormat="1" ht="15.75" customHeight="1" x14ac:dyDescent="0.3">
      <c r="B18" s="3"/>
      <c r="C18" s="3"/>
      <c r="D18" s="3"/>
      <c r="E18" s="3"/>
      <c r="F18" s="3"/>
      <c r="G18" s="1044" t="s">
        <v>156</v>
      </c>
      <c r="H18" s="1044"/>
      <c r="I18" s="1044"/>
      <c r="J18" s="1044"/>
      <c r="K18" s="1044"/>
      <c r="L18" s="1044"/>
      <c r="M18" s="1044"/>
      <c r="N18" s="1044"/>
      <c r="O18" s="1044"/>
      <c r="P18" s="1044"/>
      <c r="Q18" s="1044"/>
      <c r="R18" s="1044"/>
      <c r="S18" s="1044"/>
      <c r="T18" s="1044"/>
      <c r="U18" s="1044"/>
      <c r="V18" s="1044"/>
      <c r="W18" s="1044"/>
      <c r="X18" s="1044"/>
      <c r="Y18" s="3"/>
      <c r="Z18" s="3"/>
      <c r="AA18" s="3"/>
      <c r="AB18" s="3"/>
      <c r="AC18" s="3"/>
      <c r="AD18" s="3"/>
      <c r="AE18" s="3"/>
      <c r="AG18" s="7"/>
      <c r="AH18" s="7"/>
      <c r="AI18" s="1183" t="s">
        <v>192</v>
      </c>
      <c r="AJ18" s="1183"/>
      <c r="AK18" s="1183"/>
      <c r="AL18" s="1183"/>
      <c r="AM18" s="1183"/>
      <c r="AN18" s="1183"/>
      <c r="AO18" s="1183"/>
      <c r="AP18" s="1183"/>
      <c r="AQ18" s="1183"/>
      <c r="AR18" s="1183"/>
      <c r="AS18" s="1183"/>
      <c r="AT18" s="1183"/>
      <c r="AU18" s="1183"/>
      <c r="AV18" s="1183"/>
      <c r="AW18" s="1183"/>
      <c r="AX18" s="1183"/>
      <c r="AY18" s="1183"/>
      <c r="AZ18" s="1183"/>
      <c r="BA18" s="7"/>
      <c r="BB18" s="7"/>
      <c r="BC18" s="7"/>
      <c r="BD18" s="7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W18" s="1049"/>
      <c r="BX18" s="1049"/>
      <c r="BY18" s="1049"/>
      <c r="BZ18" s="1049"/>
      <c r="CA18" s="1049"/>
      <c r="CB18" s="1049"/>
      <c r="CC18" s="1049"/>
      <c r="CD18" s="1049"/>
      <c r="CE18" s="1049"/>
      <c r="CF18" s="1049"/>
      <c r="CG18" s="1049"/>
      <c r="CH18" s="1049"/>
      <c r="CI18" s="1049"/>
      <c r="CJ18" s="1049"/>
    </row>
    <row r="19" spans="1:88" ht="15.75" customHeight="1" thickBot="1" x14ac:dyDescent="0.35">
      <c r="J19" s="15"/>
    </row>
    <row r="20" spans="1:88" ht="33.6" customHeight="1" thickBot="1" x14ac:dyDescent="0.3">
      <c r="A20" s="1054" t="s">
        <v>133</v>
      </c>
      <c r="B20" s="1055"/>
      <c r="C20" s="1055"/>
      <c r="D20" s="1055"/>
      <c r="E20" s="1055"/>
      <c r="F20" s="1055"/>
      <c r="G20" s="1055"/>
      <c r="H20" s="1055"/>
      <c r="I20" s="1055"/>
      <c r="J20" s="1055"/>
      <c r="K20" s="1055"/>
      <c r="L20" s="1055"/>
      <c r="M20" s="1055"/>
      <c r="N20" s="1055"/>
      <c r="O20" s="1055"/>
      <c r="P20" s="1055"/>
      <c r="Q20" s="1055"/>
      <c r="R20" s="1055"/>
      <c r="S20" s="1055"/>
      <c r="T20" s="1055"/>
      <c r="U20" s="1055"/>
      <c r="V20" s="1055"/>
      <c r="W20" s="1055"/>
      <c r="X20" s="1055"/>
      <c r="Y20" s="1055"/>
      <c r="Z20" s="1055"/>
      <c r="AA20" s="1055"/>
      <c r="AB20" s="1055"/>
      <c r="AC20" s="1055"/>
      <c r="AD20" s="1055"/>
      <c r="AE20" s="1055"/>
      <c r="AF20" s="1055"/>
      <c r="AG20" s="1055"/>
      <c r="AH20" s="1055"/>
      <c r="AI20" s="1055"/>
      <c r="AJ20" s="1055"/>
      <c r="AK20" s="1055"/>
      <c r="AL20" s="1055"/>
      <c r="AM20" s="1055"/>
      <c r="AN20" s="1055"/>
      <c r="AO20" s="1055"/>
      <c r="AP20" s="1055"/>
      <c r="AQ20" s="1055"/>
      <c r="AR20" s="1055"/>
      <c r="AS20" s="1055"/>
      <c r="AT20" s="1055"/>
      <c r="AU20" s="1055"/>
      <c r="AV20" s="1055"/>
      <c r="AW20" s="1055"/>
      <c r="AX20" s="1055"/>
      <c r="AY20" s="1055"/>
      <c r="AZ20" s="1055"/>
      <c r="BA20" s="1056"/>
      <c r="BB20" s="1051" t="s">
        <v>96</v>
      </c>
      <c r="BC20" s="1052"/>
      <c r="BD20" s="1052"/>
      <c r="BE20" s="1052"/>
      <c r="BF20" s="1052"/>
      <c r="BG20" s="1052"/>
      <c r="BH20" s="1052"/>
      <c r="BI20" s="1053"/>
    </row>
    <row r="21" spans="1:88" s="26" customFormat="1" ht="24" customHeight="1" thickBot="1" x14ac:dyDescent="0.35">
      <c r="A21" s="1045" t="s">
        <v>10</v>
      </c>
      <c r="B21" s="991" t="s">
        <v>11</v>
      </c>
      <c r="C21" s="992"/>
      <c r="D21" s="992"/>
      <c r="E21" s="992"/>
      <c r="F21" s="992"/>
      <c r="G21" s="991" t="s">
        <v>12</v>
      </c>
      <c r="H21" s="993"/>
      <c r="I21" s="993"/>
      <c r="J21" s="994"/>
      <c r="K21" s="991" t="s">
        <v>13</v>
      </c>
      <c r="L21" s="1063"/>
      <c r="M21" s="1063"/>
      <c r="N21" s="1063"/>
      <c r="O21" s="991" t="s">
        <v>14</v>
      </c>
      <c r="P21" s="992"/>
      <c r="Q21" s="992"/>
      <c r="R21" s="992"/>
      <c r="S21" s="995"/>
      <c r="T21" s="996" t="s">
        <v>15</v>
      </c>
      <c r="U21" s="993"/>
      <c r="V21" s="993"/>
      <c r="W21" s="994"/>
      <c r="X21" s="991" t="s">
        <v>16</v>
      </c>
      <c r="Y21" s="1063"/>
      <c r="Z21" s="1063"/>
      <c r="AA21" s="1064"/>
      <c r="AB21" s="991" t="s">
        <v>17</v>
      </c>
      <c r="AC21" s="992"/>
      <c r="AD21" s="992"/>
      <c r="AE21" s="992"/>
      <c r="AF21" s="992"/>
      <c r="AG21" s="991" t="s">
        <v>18</v>
      </c>
      <c r="AH21" s="993"/>
      <c r="AI21" s="993"/>
      <c r="AJ21" s="994"/>
      <c r="AK21" s="991" t="s">
        <v>19</v>
      </c>
      <c r="AL21" s="1063"/>
      <c r="AM21" s="1063"/>
      <c r="AN21" s="1063"/>
      <c r="AO21" s="991" t="s">
        <v>20</v>
      </c>
      <c r="AP21" s="992"/>
      <c r="AQ21" s="992"/>
      <c r="AR21" s="992"/>
      <c r="AS21" s="995"/>
      <c r="AT21" s="996" t="s">
        <v>21</v>
      </c>
      <c r="AU21" s="993"/>
      <c r="AV21" s="993"/>
      <c r="AW21" s="994"/>
      <c r="AX21" s="991" t="s">
        <v>22</v>
      </c>
      <c r="AY21" s="1063"/>
      <c r="AZ21" s="1063"/>
      <c r="BA21" s="1063"/>
      <c r="BB21" s="1042" t="s">
        <v>10</v>
      </c>
      <c r="BC21" s="1001" t="s">
        <v>40</v>
      </c>
      <c r="BD21" s="1001" t="s">
        <v>29</v>
      </c>
      <c r="BE21" s="1001" t="s">
        <v>30</v>
      </c>
      <c r="BF21" s="1001" t="s">
        <v>41</v>
      </c>
      <c r="BG21" s="1001" t="s">
        <v>43</v>
      </c>
      <c r="BH21" s="1001" t="s">
        <v>31</v>
      </c>
      <c r="BI21" s="1036" t="s">
        <v>42</v>
      </c>
    </row>
    <row r="22" spans="1:88" ht="19.5" customHeight="1" thickBot="1" x14ac:dyDescent="0.35">
      <c r="A22" s="1046"/>
      <c r="B22" s="219">
        <v>1</v>
      </c>
      <c r="C22" s="220">
        <v>2</v>
      </c>
      <c r="D22" s="220">
        <v>3</v>
      </c>
      <c r="E22" s="220">
        <v>4</v>
      </c>
      <c r="F22" s="221">
        <v>5</v>
      </c>
      <c r="G22" s="219">
        <v>6</v>
      </c>
      <c r="H22" s="220">
        <v>7</v>
      </c>
      <c r="I22" s="220">
        <v>8</v>
      </c>
      <c r="J22" s="222">
        <v>9</v>
      </c>
      <c r="K22" s="219">
        <v>10</v>
      </c>
      <c r="L22" s="220">
        <v>11</v>
      </c>
      <c r="M22" s="220">
        <v>12</v>
      </c>
      <c r="N22" s="223">
        <v>13</v>
      </c>
      <c r="O22" s="219">
        <v>14</v>
      </c>
      <c r="P22" s="220">
        <v>15</v>
      </c>
      <c r="Q22" s="220">
        <v>16</v>
      </c>
      <c r="R22" s="220">
        <v>17</v>
      </c>
      <c r="S22" s="224">
        <v>18</v>
      </c>
      <c r="T22" s="225">
        <v>19</v>
      </c>
      <c r="U22" s="220">
        <v>20</v>
      </c>
      <c r="V22" s="220">
        <v>21</v>
      </c>
      <c r="W22" s="222">
        <v>22</v>
      </c>
      <c r="X22" s="219">
        <v>23</v>
      </c>
      <c r="Y22" s="220">
        <v>24</v>
      </c>
      <c r="Z22" s="220">
        <v>25</v>
      </c>
      <c r="AA22" s="222">
        <v>26</v>
      </c>
      <c r="AB22" s="219">
        <v>27</v>
      </c>
      <c r="AC22" s="220">
        <v>28</v>
      </c>
      <c r="AD22" s="220">
        <v>29</v>
      </c>
      <c r="AE22" s="220">
        <v>30</v>
      </c>
      <c r="AF22" s="221">
        <v>31</v>
      </c>
      <c r="AG22" s="219">
        <v>32</v>
      </c>
      <c r="AH22" s="220">
        <v>33</v>
      </c>
      <c r="AI22" s="220">
        <v>34</v>
      </c>
      <c r="AJ22" s="224">
        <v>35</v>
      </c>
      <c r="AK22" s="219">
        <v>36</v>
      </c>
      <c r="AL22" s="220">
        <v>37</v>
      </c>
      <c r="AM22" s="220">
        <v>38</v>
      </c>
      <c r="AN22" s="223">
        <v>39</v>
      </c>
      <c r="AO22" s="219">
        <v>40</v>
      </c>
      <c r="AP22" s="220">
        <v>41</v>
      </c>
      <c r="AQ22" s="220">
        <v>42</v>
      </c>
      <c r="AR22" s="220">
        <v>43</v>
      </c>
      <c r="AS22" s="224">
        <v>44</v>
      </c>
      <c r="AT22" s="225">
        <v>45</v>
      </c>
      <c r="AU22" s="220">
        <v>46</v>
      </c>
      <c r="AV22" s="220">
        <v>47</v>
      </c>
      <c r="AW22" s="223">
        <v>48</v>
      </c>
      <c r="AX22" s="219">
        <v>49</v>
      </c>
      <c r="AY22" s="225">
        <v>50</v>
      </c>
      <c r="AZ22" s="226">
        <v>51</v>
      </c>
      <c r="BA22" s="583">
        <v>52</v>
      </c>
      <c r="BB22" s="1042"/>
      <c r="BC22" s="1001"/>
      <c r="BD22" s="1001"/>
      <c r="BE22" s="1001"/>
      <c r="BF22" s="1001"/>
      <c r="BG22" s="1001"/>
      <c r="BH22" s="1001"/>
      <c r="BI22" s="1036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</row>
    <row r="23" spans="1:88" ht="19.5" customHeight="1" x14ac:dyDescent="0.3">
      <c r="A23" s="1047"/>
      <c r="B23" s="441">
        <v>1</v>
      </c>
      <c r="C23" s="442">
        <v>7</v>
      </c>
      <c r="D23" s="442">
        <v>14</v>
      </c>
      <c r="E23" s="442">
        <v>21</v>
      </c>
      <c r="F23" s="443">
        <v>28</v>
      </c>
      <c r="G23" s="441">
        <v>5</v>
      </c>
      <c r="H23" s="442">
        <v>12</v>
      </c>
      <c r="I23" s="442">
        <v>19</v>
      </c>
      <c r="J23" s="444">
        <v>26</v>
      </c>
      <c r="K23" s="445">
        <v>2</v>
      </c>
      <c r="L23" s="442">
        <v>9</v>
      </c>
      <c r="M23" s="442">
        <v>16</v>
      </c>
      <c r="N23" s="444">
        <v>23</v>
      </c>
      <c r="O23" s="441">
        <v>30</v>
      </c>
      <c r="P23" s="442">
        <v>7</v>
      </c>
      <c r="Q23" s="442">
        <v>14</v>
      </c>
      <c r="R23" s="442">
        <v>21</v>
      </c>
      <c r="S23" s="446">
        <v>28</v>
      </c>
      <c r="T23" s="445">
        <v>4</v>
      </c>
      <c r="U23" s="442">
        <v>11</v>
      </c>
      <c r="V23" s="442">
        <v>18</v>
      </c>
      <c r="W23" s="444">
        <v>25</v>
      </c>
      <c r="X23" s="441">
        <v>1</v>
      </c>
      <c r="Y23" s="442">
        <v>8</v>
      </c>
      <c r="Z23" s="442">
        <v>15</v>
      </c>
      <c r="AA23" s="444">
        <v>22</v>
      </c>
      <c r="AB23" s="441">
        <v>1</v>
      </c>
      <c r="AC23" s="442">
        <v>8</v>
      </c>
      <c r="AD23" s="442">
        <v>15</v>
      </c>
      <c r="AE23" s="442">
        <v>22</v>
      </c>
      <c r="AF23" s="443">
        <v>29</v>
      </c>
      <c r="AG23" s="441">
        <v>5</v>
      </c>
      <c r="AH23" s="442">
        <v>12</v>
      </c>
      <c r="AI23" s="442">
        <v>19</v>
      </c>
      <c r="AJ23" s="444">
        <v>26</v>
      </c>
      <c r="AK23" s="441">
        <v>3</v>
      </c>
      <c r="AL23" s="442">
        <v>10</v>
      </c>
      <c r="AM23" s="442">
        <v>17</v>
      </c>
      <c r="AN23" s="444">
        <v>24</v>
      </c>
      <c r="AO23" s="441">
        <v>31</v>
      </c>
      <c r="AP23" s="442">
        <v>7</v>
      </c>
      <c r="AQ23" s="442">
        <v>14</v>
      </c>
      <c r="AR23" s="442">
        <v>21</v>
      </c>
      <c r="AS23" s="446">
        <v>28</v>
      </c>
      <c r="AT23" s="445">
        <v>5</v>
      </c>
      <c r="AU23" s="442">
        <v>12</v>
      </c>
      <c r="AV23" s="442">
        <v>19</v>
      </c>
      <c r="AW23" s="444">
        <v>26</v>
      </c>
      <c r="AX23" s="445">
        <v>2</v>
      </c>
      <c r="AY23" s="442">
        <v>9</v>
      </c>
      <c r="AZ23" s="442">
        <v>16</v>
      </c>
      <c r="BA23" s="444">
        <v>23</v>
      </c>
      <c r="BB23" s="1042"/>
      <c r="BC23" s="1001"/>
      <c r="BD23" s="1001"/>
      <c r="BE23" s="1001"/>
      <c r="BF23" s="1001"/>
      <c r="BG23" s="1001"/>
      <c r="BH23" s="1001"/>
      <c r="BI23" s="1036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</row>
    <row r="24" spans="1:88" s="28" customFormat="1" ht="19.5" customHeight="1" thickBot="1" x14ac:dyDescent="0.35">
      <c r="A24" s="1048"/>
      <c r="B24" s="584">
        <v>6</v>
      </c>
      <c r="C24" s="454">
        <v>13</v>
      </c>
      <c r="D24" s="454">
        <v>20</v>
      </c>
      <c r="E24" s="454">
        <v>27</v>
      </c>
      <c r="F24" s="585">
        <v>4</v>
      </c>
      <c r="G24" s="584">
        <v>11</v>
      </c>
      <c r="H24" s="454">
        <v>18</v>
      </c>
      <c r="I24" s="454">
        <v>25</v>
      </c>
      <c r="J24" s="586">
        <v>1</v>
      </c>
      <c r="K24" s="587">
        <v>8</v>
      </c>
      <c r="L24" s="454">
        <v>15</v>
      </c>
      <c r="M24" s="454">
        <v>22</v>
      </c>
      <c r="N24" s="586">
        <v>29</v>
      </c>
      <c r="O24" s="584">
        <v>6</v>
      </c>
      <c r="P24" s="454">
        <v>13</v>
      </c>
      <c r="Q24" s="454">
        <v>20</v>
      </c>
      <c r="R24" s="454">
        <v>27</v>
      </c>
      <c r="S24" s="588">
        <v>3</v>
      </c>
      <c r="T24" s="587">
        <v>10</v>
      </c>
      <c r="U24" s="454">
        <v>17</v>
      </c>
      <c r="V24" s="454">
        <v>24</v>
      </c>
      <c r="W24" s="586">
        <v>31</v>
      </c>
      <c r="X24" s="584">
        <v>7</v>
      </c>
      <c r="Y24" s="454">
        <v>14</v>
      </c>
      <c r="Z24" s="454">
        <v>21</v>
      </c>
      <c r="AA24" s="586">
        <v>28</v>
      </c>
      <c r="AB24" s="584">
        <v>7</v>
      </c>
      <c r="AC24" s="454">
        <v>14</v>
      </c>
      <c r="AD24" s="454">
        <v>21</v>
      </c>
      <c r="AE24" s="454">
        <v>28</v>
      </c>
      <c r="AF24" s="585">
        <v>4</v>
      </c>
      <c r="AG24" s="584">
        <v>11</v>
      </c>
      <c r="AH24" s="454">
        <v>18</v>
      </c>
      <c r="AI24" s="454">
        <v>25</v>
      </c>
      <c r="AJ24" s="586">
        <v>2</v>
      </c>
      <c r="AK24" s="584">
        <v>9</v>
      </c>
      <c r="AL24" s="454">
        <v>16</v>
      </c>
      <c r="AM24" s="454">
        <v>23</v>
      </c>
      <c r="AN24" s="586">
        <v>30</v>
      </c>
      <c r="AO24" s="584">
        <v>6</v>
      </c>
      <c r="AP24" s="454">
        <v>13</v>
      </c>
      <c r="AQ24" s="454">
        <v>20</v>
      </c>
      <c r="AR24" s="454">
        <v>27</v>
      </c>
      <c r="AS24" s="588">
        <v>4</v>
      </c>
      <c r="AT24" s="587">
        <v>11</v>
      </c>
      <c r="AU24" s="454">
        <v>18</v>
      </c>
      <c r="AV24" s="454">
        <v>25</v>
      </c>
      <c r="AW24" s="586">
        <v>1</v>
      </c>
      <c r="AX24" s="587">
        <v>8</v>
      </c>
      <c r="AY24" s="454">
        <v>15</v>
      </c>
      <c r="AZ24" s="454">
        <v>22</v>
      </c>
      <c r="BA24" s="586">
        <v>29</v>
      </c>
      <c r="BB24" s="1043"/>
      <c r="BC24" s="1002"/>
      <c r="BD24" s="1002"/>
      <c r="BE24" s="1002"/>
      <c r="BF24" s="1002"/>
      <c r="BG24" s="1002"/>
      <c r="BH24" s="1002"/>
      <c r="BI24" s="1037"/>
    </row>
    <row r="25" spans="1:88" s="579" customFormat="1" ht="18.600000000000001" customHeight="1" thickBot="1" x14ac:dyDescent="0.3">
      <c r="A25" s="571" t="s">
        <v>23</v>
      </c>
      <c r="B25" s="572" t="s">
        <v>24</v>
      </c>
      <c r="C25" s="573" t="s">
        <v>24</v>
      </c>
      <c r="D25" s="573" t="s">
        <v>24</v>
      </c>
      <c r="E25" s="573" t="s">
        <v>24</v>
      </c>
      <c r="F25" s="574" t="s">
        <v>24</v>
      </c>
      <c r="G25" s="575" t="s">
        <v>24</v>
      </c>
      <c r="H25" s="573" t="s">
        <v>24</v>
      </c>
      <c r="I25" s="573" t="s">
        <v>24</v>
      </c>
      <c r="J25" s="576" t="s">
        <v>24</v>
      </c>
      <c r="K25" s="575" t="s">
        <v>24</v>
      </c>
      <c r="L25" s="573" t="s">
        <v>24</v>
      </c>
      <c r="M25" s="573" t="s">
        <v>24</v>
      </c>
      <c r="N25" s="577" t="s">
        <v>24</v>
      </c>
      <c r="O25" s="572" t="s">
        <v>24</v>
      </c>
      <c r="P25" s="573" t="s">
        <v>24</v>
      </c>
      <c r="Q25" s="573" t="s">
        <v>24</v>
      </c>
      <c r="R25" s="573" t="s">
        <v>24</v>
      </c>
      <c r="S25" s="574" t="s">
        <v>26</v>
      </c>
      <c r="T25" s="575" t="s">
        <v>26</v>
      </c>
      <c r="U25" s="573" t="s">
        <v>26</v>
      </c>
      <c r="V25" s="573" t="s">
        <v>24</v>
      </c>
      <c r="W25" s="577" t="s">
        <v>24</v>
      </c>
      <c r="X25" s="572" t="s">
        <v>24</v>
      </c>
      <c r="Y25" s="573" t="s">
        <v>24</v>
      </c>
      <c r="Z25" s="573" t="s">
        <v>24</v>
      </c>
      <c r="AA25" s="576" t="s">
        <v>24</v>
      </c>
      <c r="AB25" s="575" t="s">
        <v>24</v>
      </c>
      <c r="AC25" s="573" t="s">
        <v>24</v>
      </c>
      <c r="AD25" s="573" t="s">
        <v>24</v>
      </c>
      <c r="AE25" s="577" t="s">
        <v>24</v>
      </c>
      <c r="AF25" s="572" t="s">
        <v>24</v>
      </c>
      <c r="AG25" s="573" t="s">
        <v>24</v>
      </c>
      <c r="AH25" s="573" t="s">
        <v>24</v>
      </c>
      <c r="AI25" s="573" t="s">
        <v>24</v>
      </c>
      <c r="AJ25" s="576" t="s">
        <v>24</v>
      </c>
      <c r="AK25" s="575" t="s">
        <v>24</v>
      </c>
      <c r="AL25" s="573" t="s">
        <v>24</v>
      </c>
      <c r="AM25" s="573" t="s">
        <v>24</v>
      </c>
      <c r="AN25" s="577" t="s">
        <v>24</v>
      </c>
      <c r="AO25" s="572" t="s">
        <v>24</v>
      </c>
      <c r="AP25" s="573" t="s">
        <v>24</v>
      </c>
      <c r="AQ25" s="573" t="s">
        <v>24</v>
      </c>
      <c r="AR25" s="573" t="s">
        <v>24</v>
      </c>
      <c r="AS25" s="575" t="s">
        <v>26</v>
      </c>
      <c r="AT25" s="573" t="s">
        <v>26</v>
      </c>
      <c r="AU25" s="573" t="s">
        <v>26</v>
      </c>
      <c r="AV25" s="573" t="s">
        <v>26</v>
      </c>
      <c r="AW25" s="577" t="s">
        <v>26</v>
      </c>
      <c r="AX25" s="572" t="s">
        <v>26</v>
      </c>
      <c r="AY25" s="573" t="s">
        <v>26</v>
      </c>
      <c r="AZ25" s="573" t="s">
        <v>26</v>
      </c>
      <c r="BA25" s="577" t="s">
        <v>26</v>
      </c>
      <c r="BB25" s="578" t="s">
        <v>23</v>
      </c>
      <c r="BC25" s="525">
        <v>40</v>
      </c>
      <c r="BD25" s="580"/>
      <c r="BE25" s="580"/>
      <c r="BF25" s="580"/>
      <c r="BG25" s="580"/>
      <c r="BH25" s="525">
        <v>12</v>
      </c>
      <c r="BI25" s="526">
        <f t="shared" ref="BI25:BI27" si="0">SUM(BC25:BH25)</f>
        <v>52</v>
      </c>
      <c r="BJ25" s="581"/>
      <c r="BK25" s="581"/>
      <c r="BL25" s="581"/>
      <c r="BM25" s="581"/>
      <c r="BN25" s="581"/>
      <c r="BO25" s="581"/>
      <c r="BP25" s="582"/>
      <c r="BQ25" s="582"/>
    </row>
    <row r="26" spans="1:88" ht="19.5" customHeight="1" x14ac:dyDescent="0.25">
      <c r="A26" s="228" t="s">
        <v>180</v>
      </c>
      <c r="B26" s="167" t="s">
        <v>24</v>
      </c>
      <c r="C26" s="168" t="s">
        <v>24</v>
      </c>
      <c r="D26" s="168" t="s">
        <v>24</v>
      </c>
      <c r="E26" s="168" t="s">
        <v>24</v>
      </c>
      <c r="F26" s="169" t="s">
        <v>24</v>
      </c>
      <c r="G26" s="167" t="s">
        <v>24</v>
      </c>
      <c r="H26" s="168" t="s">
        <v>24</v>
      </c>
      <c r="I26" s="168" t="s">
        <v>24</v>
      </c>
      <c r="J26" s="170" t="s">
        <v>24</v>
      </c>
      <c r="K26" s="171" t="s">
        <v>24</v>
      </c>
      <c r="L26" s="168" t="s">
        <v>24</v>
      </c>
      <c r="M26" s="168" t="s">
        <v>24</v>
      </c>
      <c r="N26" s="294" t="s">
        <v>24</v>
      </c>
      <c r="O26" s="295" t="s">
        <v>24</v>
      </c>
      <c r="P26" s="296" t="s">
        <v>24</v>
      </c>
      <c r="Q26" s="296" t="s">
        <v>25</v>
      </c>
      <c r="R26" s="296" t="s">
        <v>25</v>
      </c>
      <c r="S26" s="297" t="s">
        <v>25</v>
      </c>
      <c r="T26" s="298" t="s">
        <v>26</v>
      </c>
      <c r="U26" s="296" t="s">
        <v>26</v>
      </c>
      <c r="V26" s="296" t="s">
        <v>27</v>
      </c>
      <c r="W26" s="294" t="s">
        <v>27</v>
      </c>
      <c r="X26" s="295" t="s">
        <v>27</v>
      </c>
      <c r="Y26" s="296" t="s">
        <v>27</v>
      </c>
      <c r="Z26" s="296" t="s">
        <v>24</v>
      </c>
      <c r="AA26" s="297" t="s">
        <v>24</v>
      </c>
      <c r="AB26" s="298" t="s">
        <v>24</v>
      </c>
      <c r="AC26" s="296" t="s">
        <v>24</v>
      </c>
      <c r="AD26" s="296" t="s">
        <v>24</v>
      </c>
      <c r="AE26" s="296" t="s">
        <v>24</v>
      </c>
      <c r="AF26" s="294" t="s">
        <v>24</v>
      </c>
      <c r="AG26" s="295" t="s">
        <v>24</v>
      </c>
      <c r="AH26" s="296" t="s">
        <v>24</v>
      </c>
      <c r="AI26" s="296" t="s">
        <v>24</v>
      </c>
      <c r="AJ26" s="297" t="s">
        <v>24</v>
      </c>
      <c r="AK26" s="298" t="s">
        <v>24</v>
      </c>
      <c r="AL26" s="296" t="s">
        <v>24</v>
      </c>
      <c r="AM26" s="296" t="s">
        <v>24</v>
      </c>
      <c r="AN26" s="294" t="s">
        <v>24</v>
      </c>
      <c r="AO26" s="295" t="s">
        <v>25</v>
      </c>
      <c r="AP26" s="296" t="s">
        <v>25</v>
      </c>
      <c r="AQ26" s="296" t="s">
        <v>25</v>
      </c>
      <c r="AR26" s="296" t="s">
        <v>26</v>
      </c>
      <c r="AS26" s="170" t="s">
        <v>26</v>
      </c>
      <c r="AT26" s="171" t="s">
        <v>26</v>
      </c>
      <c r="AU26" s="168" t="s">
        <v>26</v>
      </c>
      <c r="AV26" s="168" t="s">
        <v>26</v>
      </c>
      <c r="AW26" s="169" t="s">
        <v>26</v>
      </c>
      <c r="AX26" s="167" t="s">
        <v>26</v>
      </c>
      <c r="AY26" s="168" t="s">
        <v>26</v>
      </c>
      <c r="AZ26" s="168" t="s">
        <v>26</v>
      </c>
      <c r="BA26" s="169" t="s">
        <v>26</v>
      </c>
      <c r="BB26" s="553" t="s">
        <v>180</v>
      </c>
      <c r="BC26" s="525">
        <v>30</v>
      </c>
      <c r="BD26" s="525">
        <v>6</v>
      </c>
      <c r="BE26" s="525">
        <v>4</v>
      </c>
      <c r="BF26" s="525"/>
      <c r="BG26" s="525"/>
      <c r="BH26" s="525">
        <v>12</v>
      </c>
      <c r="BI26" s="526">
        <f t="shared" si="0"/>
        <v>52</v>
      </c>
    </row>
    <row r="27" spans="1:88" ht="19.5" customHeight="1" thickBot="1" x14ac:dyDescent="0.3">
      <c r="A27" s="229" t="s">
        <v>191</v>
      </c>
      <c r="B27" s="172" t="s">
        <v>24</v>
      </c>
      <c r="C27" s="126" t="s">
        <v>24</v>
      </c>
      <c r="D27" s="126" t="s">
        <v>24</v>
      </c>
      <c r="E27" s="126" t="s">
        <v>24</v>
      </c>
      <c r="F27" s="173" t="s">
        <v>24</v>
      </c>
      <c r="G27" s="172" t="s">
        <v>24</v>
      </c>
      <c r="H27" s="126" t="s">
        <v>24</v>
      </c>
      <c r="I27" s="126" t="s">
        <v>24</v>
      </c>
      <c r="J27" s="174" t="s">
        <v>24</v>
      </c>
      <c r="K27" s="175" t="s">
        <v>24</v>
      </c>
      <c r="L27" s="126" t="s">
        <v>24</v>
      </c>
      <c r="M27" s="126" t="s">
        <v>24</v>
      </c>
      <c r="N27" s="299" t="s">
        <v>24</v>
      </c>
      <c r="O27" s="300" t="s">
        <v>24</v>
      </c>
      <c r="P27" s="301" t="s">
        <v>24</v>
      </c>
      <c r="Q27" s="301" t="s">
        <v>25</v>
      </c>
      <c r="R27" s="301" t="s">
        <v>25</v>
      </c>
      <c r="S27" s="302" t="s">
        <v>25</v>
      </c>
      <c r="T27" s="303" t="s">
        <v>26</v>
      </c>
      <c r="U27" s="301" t="s">
        <v>26</v>
      </c>
      <c r="V27" s="301" t="s">
        <v>27</v>
      </c>
      <c r="W27" s="299" t="s">
        <v>27</v>
      </c>
      <c r="X27" s="300" t="s">
        <v>27</v>
      </c>
      <c r="Y27" s="301" t="s">
        <v>27</v>
      </c>
      <c r="Z27" s="301" t="s">
        <v>24</v>
      </c>
      <c r="AA27" s="302" t="s">
        <v>24</v>
      </c>
      <c r="AB27" s="303" t="s">
        <v>24</v>
      </c>
      <c r="AC27" s="301" t="s">
        <v>24</v>
      </c>
      <c r="AD27" s="301" t="s">
        <v>24</v>
      </c>
      <c r="AE27" s="301" t="s">
        <v>24</v>
      </c>
      <c r="AF27" s="299" t="s">
        <v>24</v>
      </c>
      <c r="AG27" s="300" t="s">
        <v>24</v>
      </c>
      <c r="AH27" s="301" t="s">
        <v>24</v>
      </c>
      <c r="AI27" s="301" t="s">
        <v>24</v>
      </c>
      <c r="AJ27" s="302" t="s">
        <v>24</v>
      </c>
      <c r="AK27" s="303" t="s">
        <v>24</v>
      </c>
      <c r="AL27" s="301" t="s">
        <v>24</v>
      </c>
      <c r="AM27" s="301" t="s">
        <v>24</v>
      </c>
      <c r="AN27" s="299" t="s">
        <v>25</v>
      </c>
      <c r="AO27" s="300" t="s">
        <v>25</v>
      </c>
      <c r="AP27" s="301" t="s">
        <v>25</v>
      </c>
      <c r="AQ27" s="301" t="s">
        <v>102</v>
      </c>
      <c r="AR27" s="301"/>
      <c r="AS27" s="174"/>
      <c r="AT27" s="175"/>
      <c r="AU27" s="126"/>
      <c r="AV27" s="126"/>
      <c r="AW27" s="173"/>
      <c r="AX27" s="172"/>
      <c r="AY27" s="126"/>
      <c r="AZ27" s="126"/>
      <c r="BA27" s="173"/>
      <c r="BB27" s="553" t="s">
        <v>191</v>
      </c>
      <c r="BC27" s="525">
        <v>29</v>
      </c>
      <c r="BD27" s="525">
        <v>6</v>
      </c>
      <c r="BE27" s="525">
        <v>4</v>
      </c>
      <c r="BF27" s="525"/>
      <c r="BG27" s="525">
        <v>1</v>
      </c>
      <c r="BH27" s="525">
        <v>2</v>
      </c>
      <c r="BI27" s="526">
        <f t="shared" si="0"/>
        <v>42</v>
      </c>
    </row>
    <row r="28" spans="1:88" ht="24" customHeight="1" thickBot="1" x14ac:dyDescent="0.35">
      <c r="A28" s="1058" t="s">
        <v>193</v>
      </c>
      <c r="B28" s="1058"/>
      <c r="C28" s="1058"/>
      <c r="D28" s="1058"/>
      <c r="E28" s="1058"/>
      <c r="F28" s="1058"/>
      <c r="G28" s="1058"/>
      <c r="H28" s="1058"/>
      <c r="I28" s="1058"/>
      <c r="J28" s="1058"/>
      <c r="K28" s="1058"/>
      <c r="L28" s="1058"/>
      <c r="M28" s="1058"/>
      <c r="N28" s="1058"/>
      <c r="O28" s="1058"/>
      <c r="P28" s="1058"/>
      <c r="Q28" s="1058"/>
      <c r="R28" s="1058"/>
      <c r="S28" s="1058"/>
      <c r="T28" s="1058"/>
      <c r="U28" s="1058"/>
      <c r="V28" s="1058"/>
      <c r="W28" s="1058"/>
      <c r="X28" s="1058"/>
      <c r="Y28" s="1058"/>
      <c r="Z28" s="1058"/>
      <c r="AA28" s="1058"/>
      <c r="AB28" s="1058"/>
      <c r="AC28" s="1058"/>
      <c r="AD28" s="1058"/>
      <c r="AE28" s="1058"/>
      <c r="AF28" s="1058"/>
      <c r="AG28" s="1058"/>
      <c r="AH28" s="1058"/>
      <c r="AI28" s="1058"/>
      <c r="AJ28" s="1058"/>
      <c r="AK28" s="1058"/>
      <c r="AL28" s="1058"/>
      <c r="AM28" s="1058"/>
      <c r="AN28" s="1058"/>
      <c r="AO28" s="1058"/>
      <c r="AP28" s="1058"/>
      <c r="AQ28" s="1058"/>
      <c r="AR28" s="1058"/>
      <c r="AS28" s="1058"/>
      <c r="AT28" s="1058"/>
      <c r="AU28" s="1058"/>
      <c r="AV28" s="1058"/>
      <c r="AW28" s="1058"/>
      <c r="AX28" s="1058"/>
      <c r="AY28" s="1058"/>
      <c r="AZ28" s="1058"/>
      <c r="BA28" s="209"/>
      <c r="BB28" s="550" t="s">
        <v>58</v>
      </c>
      <c r="BC28" s="44">
        <f>SUM(BC25:BC27)</f>
        <v>99</v>
      </c>
      <c r="BD28" s="44">
        <f t="shared" ref="BD28:BI28" si="1">SUM(BD25:BD27)</f>
        <v>12</v>
      </c>
      <c r="BE28" s="44">
        <f t="shared" si="1"/>
        <v>8</v>
      </c>
      <c r="BF28" s="44">
        <f t="shared" si="1"/>
        <v>0</v>
      </c>
      <c r="BG28" s="44">
        <f t="shared" si="1"/>
        <v>1</v>
      </c>
      <c r="BH28" s="44">
        <f t="shared" si="1"/>
        <v>26</v>
      </c>
      <c r="BI28" s="44">
        <f t="shared" si="1"/>
        <v>146</v>
      </c>
    </row>
    <row r="29" spans="1:88" ht="18" customHeight="1" thickBot="1" x14ac:dyDescent="0.3">
      <c r="A29" s="29"/>
    </row>
    <row r="30" spans="1:88" s="31" customFormat="1" ht="18.600000000000001" customHeight="1" thickBot="1" x14ac:dyDescent="0.3">
      <c r="A30" s="23"/>
      <c r="B30" s="23"/>
      <c r="C30" s="23"/>
      <c r="D30" s="23"/>
      <c r="E30" s="23"/>
      <c r="F30" s="23"/>
      <c r="G30" s="23"/>
      <c r="H30" s="23"/>
      <c r="M30" s="30"/>
      <c r="N30" s="30"/>
      <c r="O30" s="30"/>
      <c r="P30" s="1060" t="s">
        <v>97</v>
      </c>
      <c r="Q30" s="1061"/>
      <c r="R30" s="1061"/>
      <c r="S30" s="1061"/>
      <c r="T30" s="1061"/>
      <c r="U30" s="1061"/>
      <c r="V30" s="1061"/>
      <c r="W30" s="1061"/>
      <c r="X30" s="1061"/>
      <c r="Y30" s="1061"/>
      <c r="Z30" s="1061"/>
      <c r="AA30" s="1062"/>
      <c r="AB30" s="43"/>
      <c r="AC30" s="43"/>
      <c r="AD30" s="1006" t="s">
        <v>98</v>
      </c>
      <c r="AE30" s="1007"/>
      <c r="AF30" s="1007"/>
      <c r="AG30" s="1007"/>
      <c r="AH30" s="1007"/>
      <c r="AI30" s="1007"/>
      <c r="AJ30" s="1007"/>
      <c r="AK30" s="1007"/>
      <c r="AL30" s="1007"/>
      <c r="AM30" s="1007"/>
      <c r="AN30" s="1007"/>
      <c r="AO30" s="1007"/>
      <c r="AP30" s="1007"/>
      <c r="AQ30" s="1007"/>
      <c r="AR30" s="1007"/>
      <c r="AS30" s="1007"/>
      <c r="AT30" s="1007"/>
      <c r="AU30" s="1007"/>
      <c r="AV30" s="1007"/>
      <c r="AW30" s="1007"/>
      <c r="AX30" s="1008"/>
    </row>
    <row r="31" spans="1:88" s="29" customFormat="1" ht="57" customHeight="1" thickBot="1" x14ac:dyDescent="0.25">
      <c r="A31" s="589"/>
      <c r="B31" s="589"/>
      <c r="C31" s="589"/>
      <c r="D31" s="589"/>
      <c r="E31" s="589"/>
      <c r="F31" s="589"/>
      <c r="G31" s="589"/>
      <c r="H31" s="589"/>
      <c r="M31" s="32"/>
      <c r="N31" s="32"/>
      <c r="O31" s="32"/>
      <c r="P31" s="1003" t="s">
        <v>44</v>
      </c>
      <c r="Q31" s="1004"/>
      <c r="R31" s="1004"/>
      <c r="S31" s="1004"/>
      <c r="T31" s="1004"/>
      <c r="U31" s="1004"/>
      <c r="V31" s="1066" t="s">
        <v>32</v>
      </c>
      <c r="W31" s="1066"/>
      <c r="X31" s="1004" t="s">
        <v>33</v>
      </c>
      <c r="Y31" s="1004"/>
      <c r="Z31" s="1066" t="s">
        <v>45</v>
      </c>
      <c r="AA31" s="1067"/>
      <c r="AD31" s="1010" t="s">
        <v>46</v>
      </c>
      <c r="AE31" s="1011"/>
      <c r="AF31" s="1011"/>
      <c r="AG31" s="1011"/>
      <c r="AH31" s="1011"/>
      <c r="AI31" s="1011"/>
      <c r="AJ31" s="1011"/>
      <c r="AK31" s="1011"/>
      <c r="AL31" s="1011"/>
      <c r="AM31" s="1011"/>
      <c r="AN31" s="1012"/>
      <c r="AO31" s="1013" t="s">
        <v>34</v>
      </c>
      <c r="AP31" s="1011"/>
      <c r="AQ31" s="1011"/>
      <c r="AR31" s="1011"/>
      <c r="AS31" s="1011"/>
      <c r="AT31" s="1011"/>
      <c r="AU31" s="1012"/>
      <c r="AV31" s="127" t="s">
        <v>32</v>
      </c>
      <c r="AW31" s="1014" t="s">
        <v>45</v>
      </c>
      <c r="AX31" s="1015"/>
      <c r="AY31" s="32"/>
      <c r="AZ31" s="32"/>
    </row>
    <row r="32" spans="1:88" s="29" customFormat="1" ht="20.25" customHeight="1" x14ac:dyDescent="0.2">
      <c r="A32" s="589"/>
      <c r="B32" s="589"/>
      <c r="C32" s="589"/>
      <c r="D32" s="589"/>
      <c r="E32" s="589"/>
      <c r="F32" s="589"/>
      <c r="G32" s="589"/>
      <c r="H32" s="589"/>
      <c r="M32" s="8"/>
      <c r="N32" s="8"/>
      <c r="O32" s="8"/>
      <c r="P32" s="999" t="s">
        <v>135</v>
      </c>
      <c r="Q32" s="1000"/>
      <c r="R32" s="1000"/>
      <c r="S32" s="1000"/>
      <c r="T32" s="1000"/>
      <c r="U32" s="1000"/>
      <c r="V32" s="1059">
        <v>3.4</v>
      </c>
      <c r="W32" s="1059"/>
      <c r="X32" s="1059">
        <v>4</v>
      </c>
      <c r="Y32" s="1059"/>
      <c r="Z32" s="1059">
        <v>6</v>
      </c>
      <c r="AA32" s="1065"/>
      <c r="AB32" s="41"/>
      <c r="AC32" s="8"/>
      <c r="AD32" s="1022" t="s">
        <v>114</v>
      </c>
      <c r="AE32" s="1023"/>
      <c r="AF32" s="1023"/>
      <c r="AG32" s="1023"/>
      <c r="AH32" s="1023"/>
      <c r="AI32" s="1023"/>
      <c r="AJ32" s="1023"/>
      <c r="AK32" s="1023"/>
      <c r="AL32" s="1023"/>
      <c r="AM32" s="1023"/>
      <c r="AN32" s="1024"/>
      <c r="AO32" s="1016" t="s">
        <v>113</v>
      </c>
      <c r="AP32" s="1017"/>
      <c r="AQ32" s="1017"/>
      <c r="AR32" s="1017"/>
      <c r="AS32" s="1017"/>
      <c r="AT32" s="1017"/>
      <c r="AU32" s="1018"/>
      <c r="AV32" s="1028">
        <v>4</v>
      </c>
      <c r="AW32" s="1030">
        <v>2</v>
      </c>
      <c r="AX32" s="1031"/>
    </row>
    <row r="33" spans="1:61" s="29" customFormat="1" ht="20.25" customHeight="1" thickBot="1" x14ac:dyDescent="0.25">
      <c r="A33" s="589"/>
      <c r="B33" s="589"/>
      <c r="C33" s="589"/>
      <c r="D33" s="589"/>
      <c r="E33" s="589"/>
      <c r="F33" s="589"/>
      <c r="G33" s="589"/>
      <c r="H33" s="589"/>
      <c r="M33" s="9"/>
      <c r="N33" s="9"/>
      <c r="O33" s="33"/>
      <c r="P33" s="997" t="s">
        <v>35</v>
      </c>
      <c r="Q33" s="998"/>
      <c r="R33" s="998"/>
      <c r="S33" s="998"/>
      <c r="T33" s="998"/>
      <c r="U33" s="998"/>
      <c r="V33" s="1034">
        <v>5.6</v>
      </c>
      <c r="W33" s="1034"/>
      <c r="X33" s="1034">
        <v>4</v>
      </c>
      <c r="Y33" s="1034"/>
      <c r="Z33" s="1034">
        <v>6</v>
      </c>
      <c r="AA33" s="1035"/>
      <c r="AB33" s="42"/>
      <c r="AC33" s="9"/>
      <c r="AD33" s="1025"/>
      <c r="AE33" s="1026"/>
      <c r="AF33" s="1026"/>
      <c r="AG33" s="1026"/>
      <c r="AH33" s="1026"/>
      <c r="AI33" s="1026"/>
      <c r="AJ33" s="1026"/>
      <c r="AK33" s="1026"/>
      <c r="AL33" s="1026"/>
      <c r="AM33" s="1026"/>
      <c r="AN33" s="1027"/>
      <c r="AO33" s="1019"/>
      <c r="AP33" s="1020"/>
      <c r="AQ33" s="1020"/>
      <c r="AR33" s="1020"/>
      <c r="AS33" s="1020"/>
      <c r="AT33" s="1020"/>
      <c r="AU33" s="1021"/>
      <c r="AV33" s="1029"/>
      <c r="AW33" s="1032"/>
      <c r="AX33" s="1033"/>
      <c r="BF33" s="35"/>
    </row>
    <row r="34" spans="1:61" s="29" customFormat="1" ht="20.25" customHeight="1" x14ac:dyDescent="0.2">
      <c r="A34" s="589"/>
      <c r="B34" s="589"/>
      <c r="C34" s="589"/>
      <c r="D34" s="589"/>
      <c r="E34" s="589"/>
      <c r="F34" s="589"/>
      <c r="G34" s="589"/>
      <c r="H34" s="589"/>
      <c r="I34" s="1057"/>
      <c r="J34" s="1057"/>
      <c r="K34" s="1057"/>
      <c r="L34" s="1057"/>
      <c r="M34" s="9"/>
      <c r="N34" s="9"/>
      <c r="O34" s="33"/>
      <c r="P34" s="1057"/>
      <c r="Q34" s="1057"/>
      <c r="R34" s="1057"/>
      <c r="S34" s="1057"/>
      <c r="T34" s="1057"/>
      <c r="U34" s="1057"/>
      <c r="V34" s="1057"/>
      <c r="W34" s="1057"/>
      <c r="X34" s="1057"/>
      <c r="Y34" s="1057"/>
      <c r="Z34" s="1057"/>
      <c r="AA34" s="1057"/>
      <c r="AB34" s="42"/>
      <c r="AC34" s="9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6"/>
      <c r="AQ34" s="176"/>
      <c r="AR34" s="176"/>
      <c r="AS34" s="176"/>
      <c r="AT34" s="176"/>
      <c r="AU34" s="176"/>
      <c r="AV34" s="176"/>
      <c r="AW34" s="176"/>
      <c r="AX34" s="176"/>
    </row>
    <row r="35" spans="1:61" s="29" customFormat="1" ht="18" customHeight="1" x14ac:dyDescent="0.2">
      <c r="A35" s="590"/>
      <c r="B35" s="523"/>
      <c r="C35" s="523"/>
      <c r="D35" s="523"/>
      <c r="E35" s="523"/>
      <c r="F35" s="523"/>
      <c r="G35" s="523"/>
      <c r="H35" s="523"/>
      <c r="I35" s="9"/>
      <c r="J35" s="9"/>
      <c r="K35" s="9"/>
      <c r="L35" s="9"/>
      <c r="M35" s="9"/>
      <c r="N35" s="9"/>
      <c r="O35" s="33"/>
      <c r="P35" s="1009"/>
      <c r="Q35" s="1009"/>
      <c r="R35" s="1009"/>
      <c r="S35" s="1009"/>
      <c r="T35" s="1009"/>
      <c r="U35" s="1009"/>
      <c r="V35" s="1009"/>
      <c r="W35" s="1009"/>
      <c r="X35" s="1009"/>
      <c r="Y35" s="1009"/>
      <c r="Z35" s="1009"/>
      <c r="AA35" s="1009"/>
      <c r="AB35" s="42"/>
      <c r="AC35" s="9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6"/>
      <c r="AQ35" s="176"/>
      <c r="AR35" s="176"/>
      <c r="AS35" s="176"/>
      <c r="AT35" s="176"/>
      <c r="AU35" s="176"/>
      <c r="AV35" s="176"/>
      <c r="AW35" s="176"/>
      <c r="AX35" s="176"/>
    </row>
    <row r="36" spans="1:61" s="29" customFormat="1" ht="18" customHeight="1" x14ac:dyDescent="0.2">
      <c r="A36" s="590"/>
      <c r="B36" s="523"/>
      <c r="C36" s="523"/>
      <c r="D36" s="523"/>
      <c r="E36" s="523"/>
      <c r="F36" s="523"/>
      <c r="G36" s="523"/>
      <c r="H36" s="523"/>
      <c r="I36" s="9"/>
      <c r="J36" s="9"/>
      <c r="K36" s="9"/>
      <c r="L36" s="9"/>
      <c r="M36" s="9"/>
      <c r="N36" s="9"/>
      <c r="O36" s="33"/>
      <c r="P36" s="33"/>
      <c r="Q36" s="34"/>
      <c r="R36" s="34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9"/>
      <c r="AD36" s="176"/>
      <c r="AE36" s="176"/>
      <c r="AF36" s="176"/>
      <c r="AG36" s="176"/>
      <c r="AH36" s="176"/>
      <c r="AI36" s="176"/>
      <c r="AJ36" s="176"/>
      <c r="AK36" s="176"/>
      <c r="AL36" s="176"/>
      <c r="AM36" s="176"/>
      <c r="AN36" s="176"/>
      <c r="AO36" s="176"/>
      <c r="AP36" s="176"/>
      <c r="AQ36" s="176"/>
      <c r="AR36" s="176"/>
      <c r="AS36" s="176"/>
      <c r="AT36" s="176"/>
      <c r="AU36" s="176"/>
      <c r="AV36" s="176"/>
      <c r="AW36" s="176"/>
      <c r="AX36" s="176"/>
    </row>
    <row r="37" spans="1:61" s="29" customFormat="1" ht="18" customHeight="1" x14ac:dyDescent="0.2">
      <c r="A37" s="10"/>
      <c r="B37" s="523"/>
      <c r="C37" s="523"/>
      <c r="D37" s="523"/>
      <c r="E37" s="523"/>
      <c r="F37" s="523"/>
      <c r="G37" s="523"/>
      <c r="H37" s="523"/>
      <c r="I37" s="10"/>
      <c r="J37" s="10"/>
      <c r="K37" s="10"/>
      <c r="L37" s="10"/>
      <c r="M37" s="10"/>
      <c r="N37" s="10"/>
      <c r="O37" s="10"/>
      <c r="P37" s="10"/>
      <c r="Q37" s="34"/>
      <c r="R37" s="34"/>
      <c r="S37" s="521"/>
      <c r="T37" s="521"/>
      <c r="U37" s="521"/>
      <c r="V37" s="521"/>
      <c r="W37" s="521"/>
      <c r="X37" s="521"/>
      <c r="Y37" s="521"/>
      <c r="Z37" s="521"/>
      <c r="AA37" s="521"/>
      <c r="AB37" s="521"/>
      <c r="AC37" s="11"/>
      <c r="AD37" s="176"/>
      <c r="AE37" s="176"/>
      <c r="AF37" s="176"/>
      <c r="AG37" s="176"/>
      <c r="AH37" s="176"/>
      <c r="AI37" s="176"/>
      <c r="AJ37" s="176"/>
      <c r="AK37" s="176"/>
      <c r="AL37" s="176"/>
      <c r="AM37" s="176"/>
      <c r="AN37" s="176"/>
      <c r="AO37" s="176"/>
      <c r="AP37" s="176"/>
      <c r="AQ37" s="176"/>
      <c r="AR37" s="176"/>
      <c r="AS37" s="176"/>
      <c r="AT37" s="176"/>
      <c r="AU37" s="176"/>
      <c r="AV37" s="176"/>
      <c r="AW37" s="176"/>
      <c r="AX37" s="176"/>
    </row>
    <row r="38" spans="1:61" s="29" customFormat="1" ht="27.75" customHeight="1" x14ac:dyDescent="0.2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4"/>
      <c r="R38" s="34"/>
      <c r="AG38" s="32"/>
    </row>
    <row r="39" spans="1:61" x14ac:dyDescent="0.25">
      <c r="A39" s="1005"/>
      <c r="B39" s="1005"/>
      <c r="C39" s="1005"/>
      <c r="D39" s="1005"/>
      <c r="E39" s="1005"/>
      <c r="F39" s="1005"/>
      <c r="G39" s="1005"/>
      <c r="H39" s="1005"/>
      <c r="I39" s="1005"/>
      <c r="J39" s="1005"/>
      <c r="K39" s="1005"/>
      <c r="L39" s="1005"/>
      <c r="M39" s="1005"/>
      <c r="N39" s="1005"/>
      <c r="O39" s="1005"/>
      <c r="P39" s="1005"/>
      <c r="Q39" s="1005"/>
      <c r="R39" s="1005"/>
      <c r="S39" s="1005"/>
      <c r="T39" s="1005"/>
      <c r="U39" s="1005"/>
      <c r="V39" s="1005"/>
      <c r="W39" s="1005"/>
      <c r="X39" s="1005"/>
      <c r="Y39" s="1005"/>
      <c r="Z39" s="1005"/>
      <c r="AA39" s="1005"/>
      <c r="AB39" s="1005"/>
      <c r="AC39" s="1005"/>
      <c r="AD39" s="1005"/>
      <c r="AE39" s="1005"/>
      <c r="AF39" s="1005"/>
      <c r="AG39" s="1005"/>
      <c r="AH39" s="1005"/>
      <c r="AI39" s="1005"/>
      <c r="AJ39" s="1005"/>
      <c r="AK39" s="1005"/>
      <c r="AL39" s="1005"/>
      <c r="AM39" s="1005"/>
      <c r="AN39" s="1005"/>
      <c r="AO39" s="1005"/>
      <c r="AP39" s="1005"/>
      <c r="AQ39" s="1005"/>
      <c r="AR39" s="1005"/>
      <c r="AS39" s="1005"/>
      <c r="AT39" s="1005"/>
      <c r="AU39" s="1005"/>
      <c r="AV39" s="1005"/>
      <c r="AW39" s="1005"/>
      <c r="AX39" s="1005"/>
      <c r="AY39" s="1005"/>
      <c r="AZ39" s="1005"/>
      <c r="BA39" s="1005"/>
      <c r="BB39" s="1005"/>
      <c r="BC39" s="1005"/>
      <c r="BD39" s="1005"/>
      <c r="BE39" s="1005"/>
      <c r="BF39" s="1005"/>
      <c r="BG39" s="1005"/>
      <c r="BH39" s="1005"/>
      <c r="BI39" s="1005"/>
    </row>
  </sheetData>
  <mergeCells count="84">
    <mergeCell ref="I1:AQ1"/>
    <mergeCell ref="I2:AQ2"/>
    <mergeCell ref="P3:AJ3"/>
    <mergeCell ref="A4:H4"/>
    <mergeCell ref="P4:AJ4"/>
    <mergeCell ref="AQ4:AY4"/>
    <mergeCell ref="A5:H5"/>
    <mergeCell ref="L5:AM5"/>
    <mergeCell ref="AQ5:AY5"/>
    <mergeCell ref="A6:H6"/>
    <mergeCell ref="L6:AM6"/>
    <mergeCell ref="AQ6:AY6"/>
    <mergeCell ref="A7:H7"/>
    <mergeCell ref="L7:AM7"/>
    <mergeCell ref="AQ7:AZ7"/>
    <mergeCell ref="L8:AM8"/>
    <mergeCell ref="A9:K9"/>
    <mergeCell ref="L9:AM9"/>
    <mergeCell ref="AQ9:AZ9"/>
    <mergeCell ref="A10:K10"/>
    <mergeCell ref="L10:AM10"/>
    <mergeCell ref="AQ10:AZ10"/>
    <mergeCell ref="L11:AM11"/>
    <mergeCell ref="G12:X12"/>
    <mergeCell ref="AI12:AZ12"/>
    <mergeCell ref="G14:X14"/>
    <mergeCell ref="AI14:AZ14"/>
    <mergeCell ref="G16:X16"/>
    <mergeCell ref="AI16:AZ16"/>
    <mergeCell ref="G18:X18"/>
    <mergeCell ref="AI18:AZ18"/>
    <mergeCell ref="A28:AZ28"/>
    <mergeCell ref="BW18:CJ18"/>
    <mergeCell ref="A20:BA20"/>
    <mergeCell ref="A21:A24"/>
    <mergeCell ref="B21:F21"/>
    <mergeCell ref="G21:J21"/>
    <mergeCell ref="K21:N21"/>
    <mergeCell ref="O21:S21"/>
    <mergeCell ref="T21:W21"/>
    <mergeCell ref="X21:AA21"/>
    <mergeCell ref="AB21:AF21"/>
    <mergeCell ref="AG21:AJ21"/>
    <mergeCell ref="AK21:AN21"/>
    <mergeCell ref="AO21:AS21"/>
    <mergeCell ref="AT21:AW21"/>
    <mergeCell ref="AX21:BA21"/>
    <mergeCell ref="P30:AA30"/>
    <mergeCell ref="AD30:AX30"/>
    <mergeCell ref="AO31:AU31"/>
    <mergeCell ref="AW31:AX31"/>
    <mergeCell ref="P32:U32"/>
    <mergeCell ref="V32:W32"/>
    <mergeCell ref="X32:Y32"/>
    <mergeCell ref="Z32:AA32"/>
    <mergeCell ref="AD32:AN33"/>
    <mergeCell ref="AO32:AU33"/>
    <mergeCell ref="AV32:AV33"/>
    <mergeCell ref="AW32:AX33"/>
    <mergeCell ref="P31:U31"/>
    <mergeCell ref="V31:W31"/>
    <mergeCell ref="X31:Y31"/>
    <mergeCell ref="Z31:AA31"/>
    <mergeCell ref="AD31:AN31"/>
    <mergeCell ref="P33:U33"/>
    <mergeCell ref="V33:W33"/>
    <mergeCell ref="X33:Y33"/>
    <mergeCell ref="Z33:AA33"/>
    <mergeCell ref="A39:BI39"/>
    <mergeCell ref="BB20:BI20"/>
    <mergeCell ref="BB21:BB24"/>
    <mergeCell ref="BC21:BC24"/>
    <mergeCell ref="BD21:BD24"/>
    <mergeCell ref="BE21:BE24"/>
    <mergeCell ref="BF21:BF24"/>
    <mergeCell ref="BG21:BG24"/>
    <mergeCell ref="BH21:BH24"/>
    <mergeCell ref="BI21:BI24"/>
    <mergeCell ref="I34:J34"/>
    <mergeCell ref="K34:L34"/>
    <mergeCell ref="P34:S34"/>
    <mergeCell ref="T34:Y34"/>
    <mergeCell ref="Z34:AA34"/>
    <mergeCell ref="P35:AA35"/>
  </mergeCells>
  <pageMargins left="0.7" right="0.7" top="0.75" bottom="0.75" header="0.3" footer="0.3"/>
  <pageSetup paperSize="9" scale="3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151"/>
  <sheetViews>
    <sheetView view="pageBreakPreview" zoomScale="60" zoomScaleNormal="60" workbookViewId="0">
      <selection activeCell="A89" sqref="A89:T89"/>
    </sheetView>
  </sheetViews>
  <sheetFormatPr defaultColWidth="9.109375" defaultRowHeight="15.6" x14ac:dyDescent="0.3"/>
  <cols>
    <col min="1" max="1" width="10.44140625" style="803" customWidth="1"/>
    <col min="2" max="2" width="61.109375" style="49" customWidth="1"/>
    <col min="3" max="6" width="6.109375" style="800" customWidth="1"/>
    <col min="7" max="7" width="6.33203125" style="800" customWidth="1"/>
    <col min="8" max="8" width="8.6640625" style="800" customWidth="1"/>
    <col min="9" max="13" width="6" style="800" customWidth="1"/>
    <col min="14" max="14" width="6.44140625" style="800" customWidth="1"/>
    <col min="15" max="15" width="8" style="800" customWidth="1"/>
    <col min="16" max="17" width="6.88671875" style="800" customWidth="1"/>
    <col min="18" max="18" width="8.109375" style="800" customWidth="1"/>
    <col min="19" max="20" width="6.88671875" style="800" customWidth="1"/>
    <col min="21" max="21" width="8.33203125" style="720" customWidth="1"/>
    <col min="22" max="22" width="6.88671875" style="49" customWidth="1"/>
    <col min="23" max="25" width="6" style="49" customWidth="1"/>
    <col min="26" max="26" width="8.109375" style="603" customWidth="1"/>
    <col min="27" max="27" width="6" style="721" customWidth="1"/>
    <col min="28" max="31" width="6" style="49" customWidth="1"/>
    <col min="32" max="32" width="9.109375" style="49"/>
    <col min="33" max="33" width="12.77734375" style="49" bestFit="1" customWidth="1"/>
    <col min="34" max="16384" width="9.109375" style="49"/>
  </cols>
  <sheetData>
    <row r="1" spans="1:27" s="46" customFormat="1" ht="22.5" customHeight="1" thickBot="1" x14ac:dyDescent="0.35">
      <c r="A1" s="1213" t="s">
        <v>99</v>
      </c>
      <c r="B1" s="1214"/>
      <c r="C1" s="1214"/>
      <c r="D1" s="1214"/>
      <c r="E1" s="1214"/>
      <c r="F1" s="1214"/>
      <c r="G1" s="1214"/>
      <c r="H1" s="1214"/>
      <c r="I1" s="1214"/>
      <c r="J1" s="1214"/>
      <c r="K1" s="1214"/>
      <c r="L1" s="1214"/>
      <c r="M1" s="1214"/>
      <c r="N1" s="1214"/>
      <c r="O1" s="1214"/>
      <c r="P1" s="1214"/>
      <c r="Q1" s="1214"/>
      <c r="R1" s="1214"/>
      <c r="S1" s="1214"/>
      <c r="T1" s="1215"/>
      <c r="U1" s="591"/>
      <c r="Z1" s="592"/>
    </row>
    <row r="2" spans="1:27" s="46" customFormat="1" ht="28.2" customHeight="1" thickBot="1" x14ac:dyDescent="0.35">
      <c r="A2" s="1216" t="s">
        <v>63</v>
      </c>
      <c r="B2" s="1123" t="s">
        <v>232</v>
      </c>
      <c r="C2" s="1117" t="s">
        <v>47</v>
      </c>
      <c r="D2" s="1117"/>
      <c r="E2" s="1117"/>
      <c r="F2" s="1118"/>
      <c r="G2" s="1141" t="s">
        <v>48</v>
      </c>
      <c r="H2" s="1219" t="s">
        <v>49</v>
      </c>
      <c r="I2" s="1090"/>
      <c r="J2" s="1090"/>
      <c r="K2" s="1090"/>
      <c r="L2" s="1090"/>
      <c r="M2" s="1220"/>
      <c r="N2" s="1091"/>
      <c r="O2" s="1208" t="s">
        <v>194</v>
      </c>
      <c r="P2" s="1209"/>
      <c r="Q2" s="1209"/>
      <c r="R2" s="1209"/>
      <c r="S2" s="1209"/>
      <c r="T2" s="1210"/>
      <c r="U2" s="591"/>
      <c r="Z2" s="592"/>
    </row>
    <row r="3" spans="1:27" s="46" customFormat="1" ht="18.75" customHeight="1" thickBot="1" x14ac:dyDescent="0.35">
      <c r="A3" s="1217"/>
      <c r="B3" s="1124"/>
      <c r="C3" s="1134" t="s">
        <v>50</v>
      </c>
      <c r="D3" s="1134" t="s">
        <v>51</v>
      </c>
      <c r="E3" s="1136" t="s">
        <v>52</v>
      </c>
      <c r="F3" s="1137"/>
      <c r="G3" s="1128"/>
      <c r="H3" s="1127" t="s">
        <v>53</v>
      </c>
      <c r="I3" s="1116" t="s">
        <v>54</v>
      </c>
      <c r="J3" s="1117"/>
      <c r="K3" s="1117"/>
      <c r="L3" s="1118"/>
      <c r="M3" s="1186" t="s">
        <v>164</v>
      </c>
      <c r="N3" s="1186" t="s">
        <v>55</v>
      </c>
      <c r="O3" s="1096" t="s">
        <v>161</v>
      </c>
      <c r="P3" s="1097"/>
      <c r="Q3" s="1096" t="s">
        <v>195</v>
      </c>
      <c r="R3" s="1097"/>
      <c r="S3" s="1222" t="s">
        <v>196</v>
      </c>
      <c r="T3" s="1223"/>
      <c r="U3" s="591"/>
      <c r="Z3" s="592"/>
    </row>
    <row r="4" spans="1:27" s="46" customFormat="1" ht="21.75" customHeight="1" thickBot="1" x14ac:dyDescent="0.35">
      <c r="A4" s="1217"/>
      <c r="B4" s="1124"/>
      <c r="C4" s="1134"/>
      <c r="D4" s="1134"/>
      <c r="E4" s="1103" t="s">
        <v>56</v>
      </c>
      <c r="F4" s="1104" t="s">
        <v>57</v>
      </c>
      <c r="G4" s="1128"/>
      <c r="H4" s="1128"/>
      <c r="I4" s="1142" t="s">
        <v>58</v>
      </c>
      <c r="J4" s="1136" t="s">
        <v>59</v>
      </c>
      <c r="K4" s="1136"/>
      <c r="L4" s="1144"/>
      <c r="M4" s="1187"/>
      <c r="N4" s="1187"/>
      <c r="O4" s="1208" t="s">
        <v>197</v>
      </c>
      <c r="P4" s="1209"/>
      <c r="Q4" s="1209"/>
      <c r="R4" s="1209"/>
      <c r="S4" s="1209"/>
      <c r="T4" s="1210"/>
      <c r="U4" s="591"/>
      <c r="Z4" s="592"/>
    </row>
    <row r="5" spans="1:27" s="46" customFormat="1" ht="17.25" customHeight="1" thickBot="1" x14ac:dyDescent="0.35">
      <c r="A5" s="1217"/>
      <c r="B5" s="1124"/>
      <c r="C5" s="1134"/>
      <c r="D5" s="1134"/>
      <c r="E5" s="1103"/>
      <c r="F5" s="1105"/>
      <c r="G5" s="1128"/>
      <c r="H5" s="1128"/>
      <c r="I5" s="1142"/>
      <c r="J5" s="1092" t="s">
        <v>60</v>
      </c>
      <c r="K5" s="1092" t="s">
        <v>61</v>
      </c>
      <c r="L5" s="1094" t="s">
        <v>62</v>
      </c>
      <c r="M5" s="1187"/>
      <c r="N5" s="1187"/>
      <c r="O5" s="593">
        <v>1</v>
      </c>
      <c r="P5" s="530">
        <f>O5+1</f>
        <v>2</v>
      </c>
      <c r="Q5" s="593">
        <f>P5+1</f>
        <v>3</v>
      </c>
      <c r="R5" s="530">
        <f>Q5+1</f>
        <v>4</v>
      </c>
      <c r="S5" s="593">
        <v>5</v>
      </c>
      <c r="T5" s="530">
        <v>6</v>
      </c>
      <c r="U5" s="591"/>
      <c r="Z5" s="592"/>
    </row>
    <row r="6" spans="1:27" s="46" customFormat="1" ht="21.75" customHeight="1" thickBot="1" x14ac:dyDescent="0.35">
      <c r="A6" s="1217"/>
      <c r="B6" s="1124"/>
      <c r="C6" s="1134"/>
      <c r="D6" s="1134"/>
      <c r="E6" s="1103"/>
      <c r="F6" s="1105"/>
      <c r="G6" s="1128"/>
      <c r="H6" s="1128"/>
      <c r="I6" s="1142"/>
      <c r="J6" s="1092"/>
      <c r="K6" s="1092"/>
      <c r="L6" s="1094"/>
      <c r="M6" s="1187"/>
      <c r="N6" s="1187"/>
      <c r="O6" s="1208" t="s">
        <v>198</v>
      </c>
      <c r="P6" s="1209"/>
      <c r="Q6" s="1209"/>
      <c r="R6" s="1209"/>
      <c r="S6" s="1209"/>
      <c r="T6" s="1210"/>
      <c r="U6" s="591"/>
      <c r="Z6" s="592"/>
    </row>
    <row r="7" spans="1:27" s="46" customFormat="1" ht="31.8" customHeight="1" thickBot="1" x14ac:dyDescent="0.35">
      <c r="A7" s="1218"/>
      <c r="B7" s="1124"/>
      <c r="C7" s="1221"/>
      <c r="D7" s="1221"/>
      <c r="E7" s="1224"/>
      <c r="F7" s="1225"/>
      <c r="G7" s="1185"/>
      <c r="H7" s="1185"/>
      <c r="I7" s="1226"/>
      <c r="J7" s="1211"/>
      <c r="K7" s="1211"/>
      <c r="L7" s="1212"/>
      <c r="M7" s="1188"/>
      <c r="N7" s="1188"/>
      <c r="O7" s="594">
        <v>17</v>
      </c>
      <c r="P7" s="532">
        <v>23</v>
      </c>
      <c r="Q7" s="595">
        <v>17</v>
      </c>
      <c r="R7" s="596">
        <v>17</v>
      </c>
      <c r="S7" s="531">
        <v>15</v>
      </c>
      <c r="T7" s="597">
        <v>14</v>
      </c>
      <c r="U7" s="591"/>
      <c r="Z7" s="592"/>
    </row>
    <row r="8" spans="1:27" s="48" customFormat="1" ht="14.1" customHeight="1" thickBot="1" x14ac:dyDescent="0.35">
      <c r="A8" s="598">
        <v>1</v>
      </c>
      <c r="B8" s="50">
        <f>A8+1</f>
        <v>2</v>
      </c>
      <c r="C8" s="440">
        <f t="shared" ref="C8:R8" si="0">B8+1</f>
        <v>3</v>
      </c>
      <c r="D8" s="440">
        <f t="shared" si="0"/>
        <v>4</v>
      </c>
      <c r="E8" s="440">
        <f t="shared" si="0"/>
        <v>5</v>
      </c>
      <c r="F8" s="439">
        <f t="shared" si="0"/>
        <v>6</v>
      </c>
      <c r="G8" s="599">
        <f t="shared" si="0"/>
        <v>7</v>
      </c>
      <c r="H8" s="599">
        <f t="shared" si="0"/>
        <v>8</v>
      </c>
      <c r="I8" s="261">
        <f t="shared" si="0"/>
        <v>9</v>
      </c>
      <c r="J8" s="440">
        <f t="shared" si="0"/>
        <v>10</v>
      </c>
      <c r="K8" s="440">
        <f t="shared" si="0"/>
        <v>11</v>
      </c>
      <c r="L8" s="440">
        <f t="shared" si="0"/>
        <v>12</v>
      </c>
      <c r="M8" s="439">
        <v>13</v>
      </c>
      <c r="N8" s="439">
        <v>14</v>
      </c>
      <c r="O8" s="51">
        <f>N8+1</f>
        <v>15</v>
      </c>
      <c r="P8" s="600">
        <f t="shared" si="0"/>
        <v>16</v>
      </c>
      <c r="Q8" s="261">
        <f t="shared" si="0"/>
        <v>17</v>
      </c>
      <c r="R8" s="439">
        <f t="shared" si="0"/>
        <v>18</v>
      </c>
      <c r="S8" s="51">
        <f>P8+1</f>
        <v>17</v>
      </c>
      <c r="T8" s="600">
        <f t="shared" ref="T8" si="1">S8+1</f>
        <v>18</v>
      </c>
      <c r="U8" s="601"/>
      <c r="Z8" s="602"/>
    </row>
    <row r="9" spans="1:27" ht="32.25" customHeight="1" thickBot="1" x14ac:dyDescent="0.35">
      <c r="A9" s="1150" t="s">
        <v>199</v>
      </c>
      <c r="B9" s="1151"/>
      <c r="C9" s="1151"/>
      <c r="D9" s="1151"/>
      <c r="E9" s="1151"/>
      <c r="F9" s="1151"/>
      <c r="G9" s="1151"/>
      <c r="H9" s="1151"/>
      <c r="I9" s="1151"/>
      <c r="J9" s="1151"/>
      <c r="K9" s="1151"/>
      <c r="L9" s="1151"/>
      <c r="M9" s="1151"/>
      <c r="N9" s="1151"/>
      <c r="O9" s="1151"/>
      <c r="P9" s="1151"/>
      <c r="Q9" s="1151"/>
      <c r="R9" s="1151"/>
      <c r="S9" s="1151"/>
      <c r="T9" s="1153"/>
      <c r="U9" s="1189"/>
      <c r="V9" s="1190" t="s">
        <v>200</v>
      </c>
      <c r="W9" s="1191"/>
      <c r="X9" s="1191"/>
      <c r="Y9" s="1192"/>
      <c r="AA9" s="63"/>
    </row>
    <row r="10" spans="1:27" ht="16.5" customHeight="1" thickBot="1" x14ac:dyDescent="0.35">
      <c r="A10" s="1193" t="s">
        <v>201</v>
      </c>
      <c r="B10" s="1194"/>
      <c r="C10" s="1194"/>
      <c r="D10" s="1194"/>
      <c r="E10" s="1194"/>
      <c r="F10" s="1194"/>
      <c r="G10" s="1194"/>
      <c r="H10" s="1194"/>
      <c r="I10" s="1194"/>
      <c r="J10" s="1194"/>
      <c r="K10" s="1194"/>
      <c r="L10" s="1194"/>
      <c r="M10" s="1194"/>
      <c r="N10" s="1194"/>
      <c r="O10" s="1194"/>
      <c r="P10" s="1194"/>
      <c r="Q10" s="1194"/>
      <c r="R10" s="1194"/>
      <c r="S10" s="1194"/>
      <c r="T10" s="1195"/>
      <c r="U10" s="1189"/>
      <c r="V10" s="604">
        <v>1</v>
      </c>
      <c r="W10" s="605">
        <v>2</v>
      </c>
      <c r="X10" s="605">
        <v>3</v>
      </c>
      <c r="Y10" s="606">
        <v>4</v>
      </c>
      <c r="AA10" s="63"/>
    </row>
    <row r="11" spans="1:27" ht="16.8" customHeight="1" thickBot="1" x14ac:dyDescent="0.35">
      <c r="A11" s="607">
        <v>1</v>
      </c>
      <c r="B11" s="608" t="s">
        <v>202</v>
      </c>
      <c r="C11" s="609"/>
      <c r="D11" s="609"/>
      <c r="E11" s="609"/>
      <c r="F11" s="610"/>
      <c r="G11" s="611"/>
      <c r="H11" s="612">
        <f t="shared" ref="H11:H16" si="2">I11+N11</f>
        <v>140</v>
      </c>
      <c r="I11" s="613">
        <f>SUM(J11:L11)</f>
        <v>140</v>
      </c>
      <c r="J11" s="614"/>
      <c r="K11" s="614"/>
      <c r="L11" s="615">
        <v>140</v>
      </c>
      <c r="M11" s="616"/>
      <c r="N11" s="617"/>
      <c r="O11" s="618">
        <v>2</v>
      </c>
      <c r="P11" s="619">
        <v>2</v>
      </c>
      <c r="Q11" s="618">
        <v>2</v>
      </c>
      <c r="R11" s="620">
        <v>1.5</v>
      </c>
      <c r="S11" s="621"/>
      <c r="T11" s="622"/>
      <c r="U11" s="623"/>
      <c r="V11" s="624">
        <f t="shared" ref="V11:V19" si="3">O11*$O$7</f>
        <v>34</v>
      </c>
      <c r="W11" s="625">
        <f>P11*$P$7</f>
        <v>46</v>
      </c>
      <c r="X11" s="625">
        <f>Q11*$Q$7</f>
        <v>34</v>
      </c>
      <c r="Y11" s="626">
        <v>26</v>
      </c>
      <c r="Z11" s="603">
        <f>SUM(V11:Y11)</f>
        <v>140</v>
      </c>
      <c r="AA11" s="804"/>
    </row>
    <row r="12" spans="1:27" ht="16.8" customHeight="1" thickBot="1" x14ac:dyDescent="0.35">
      <c r="A12" s="627">
        <v>2</v>
      </c>
      <c r="B12" s="628" t="s">
        <v>203</v>
      </c>
      <c r="C12" s="609"/>
      <c r="D12" s="629"/>
      <c r="E12" s="629"/>
      <c r="F12" s="630"/>
      <c r="G12" s="631"/>
      <c r="H12" s="632">
        <f t="shared" si="2"/>
        <v>140</v>
      </c>
      <c r="I12" s="613">
        <f t="shared" ref="I12:I24" si="4">SUM(J12:L12)</f>
        <v>140</v>
      </c>
      <c r="J12" s="633">
        <v>26</v>
      </c>
      <c r="K12" s="633"/>
      <c r="L12" s="634">
        <v>114</v>
      </c>
      <c r="M12" s="635"/>
      <c r="N12" s="636"/>
      <c r="O12" s="618">
        <v>2</v>
      </c>
      <c r="P12" s="619">
        <v>2</v>
      </c>
      <c r="Q12" s="618">
        <v>2</v>
      </c>
      <c r="R12" s="620">
        <v>1.5</v>
      </c>
      <c r="S12" s="637"/>
      <c r="T12" s="638"/>
      <c r="U12" s="623"/>
      <c r="V12" s="624">
        <f t="shared" si="3"/>
        <v>34</v>
      </c>
      <c r="W12" s="625">
        <f>P12*$P$7</f>
        <v>46</v>
      </c>
      <c r="X12" s="625">
        <f>Q12*$Q$7</f>
        <v>34</v>
      </c>
      <c r="Y12" s="626">
        <v>26</v>
      </c>
      <c r="Z12" s="603">
        <f>SUM(V12:Y12)</f>
        <v>140</v>
      </c>
      <c r="AA12" s="804"/>
    </row>
    <row r="13" spans="1:27" ht="16.8" customHeight="1" thickBot="1" x14ac:dyDescent="0.35">
      <c r="A13" s="627">
        <v>3</v>
      </c>
      <c r="B13" s="628" t="s">
        <v>204</v>
      </c>
      <c r="C13" s="629"/>
      <c r="D13" s="629"/>
      <c r="E13" s="629"/>
      <c r="F13" s="630"/>
      <c r="G13" s="631"/>
      <c r="H13" s="632">
        <f t="shared" si="2"/>
        <v>70</v>
      </c>
      <c r="I13" s="613">
        <f t="shared" si="4"/>
        <v>70</v>
      </c>
      <c r="J13" s="633">
        <v>12</v>
      </c>
      <c r="K13" s="633"/>
      <c r="L13" s="634">
        <v>58</v>
      </c>
      <c r="M13" s="635"/>
      <c r="N13" s="636"/>
      <c r="O13" s="618">
        <v>2</v>
      </c>
      <c r="P13" s="619">
        <v>1.5</v>
      </c>
      <c r="Q13" s="639"/>
      <c r="R13" s="640"/>
      <c r="S13" s="637"/>
      <c r="T13" s="638"/>
      <c r="U13" s="623"/>
      <c r="V13" s="624">
        <f t="shared" si="3"/>
        <v>34</v>
      </c>
      <c r="W13" s="641">
        <v>36</v>
      </c>
      <c r="X13" s="625">
        <f>Q13*$Q$7</f>
        <v>0</v>
      </c>
      <c r="Y13" s="642">
        <f>R13*$R$7</f>
        <v>0</v>
      </c>
      <c r="Z13" s="603">
        <f t="shared" ref="Z13:Z24" si="5">SUM(V13:Y13)</f>
        <v>70</v>
      </c>
      <c r="AA13" s="804"/>
    </row>
    <row r="14" spans="1:27" ht="16.8" customHeight="1" thickBot="1" x14ac:dyDescent="0.35">
      <c r="A14" s="627">
        <v>4</v>
      </c>
      <c r="B14" s="628" t="s">
        <v>231</v>
      </c>
      <c r="C14" s="609"/>
      <c r="D14" s="629"/>
      <c r="E14" s="629"/>
      <c r="F14" s="630"/>
      <c r="G14" s="631"/>
      <c r="H14" s="632">
        <f t="shared" si="2"/>
        <v>140</v>
      </c>
      <c r="I14" s="613">
        <f t="shared" si="4"/>
        <v>140</v>
      </c>
      <c r="J14" s="633"/>
      <c r="K14" s="633"/>
      <c r="L14" s="634">
        <v>140</v>
      </c>
      <c r="M14" s="635"/>
      <c r="N14" s="636"/>
      <c r="O14" s="618">
        <v>2</v>
      </c>
      <c r="P14" s="619">
        <v>2</v>
      </c>
      <c r="Q14" s="618">
        <v>2</v>
      </c>
      <c r="R14" s="620">
        <v>1.5</v>
      </c>
      <c r="S14" s="637"/>
      <c r="T14" s="638"/>
      <c r="U14" s="623"/>
      <c r="V14" s="624">
        <f t="shared" si="3"/>
        <v>34</v>
      </c>
      <c r="W14" s="625">
        <f>P14*$P$7</f>
        <v>46</v>
      </c>
      <c r="X14" s="625">
        <f>Q14*$Q$7</f>
        <v>34</v>
      </c>
      <c r="Y14" s="626">
        <v>26</v>
      </c>
      <c r="Z14" s="603">
        <f t="shared" si="5"/>
        <v>140</v>
      </c>
      <c r="AA14" s="804"/>
    </row>
    <row r="15" spans="1:27" ht="16.8" customHeight="1" thickBot="1" x14ac:dyDescent="0.35">
      <c r="A15" s="627">
        <v>5</v>
      </c>
      <c r="B15" s="628" t="s">
        <v>205</v>
      </c>
      <c r="C15" s="609"/>
      <c r="D15" s="629"/>
      <c r="E15" s="629"/>
      <c r="F15" s="630"/>
      <c r="G15" s="631"/>
      <c r="H15" s="632">
        <f t="shared" si="2"/>
        <v>105</v>
      </c>
      <c r="I15" s="613">
        <f t="shared" si="4"/>
        <v>105</v>
      </c>
      <c r="J15" s="633">
        <v>68</v>
      </c>
      <c r="K15" s="633"/>
      <c r="L15" s="634">
        <v>37</v>
      </c>
      <c r="M15" s="635"/>
      <c r="N15" s="636"/>
      <c r="O15" s="639">
        <v>1</v>
      </c>
      <c r="P15" s="640">
        <v>1.5</v>
      </c>
      <c r="Q15" s="639">
        <v>1.5</v>
      </c>
      <c r="R15" s="643">
        <v>1.5</v>
      </c>
      <c r="S15" s="637"/>
      <c r="T15" s="638"/>
      <c r="U15" s="623"/>
      <c r="V15" s="624">
        <f t="shared" si="3"/>
        <v>17</v>
      </c>
      <c r="W15" s="641">
        <v>36</v>
      </c>
      <c r="X15" s="641">
        <v>26</v>
      </c>
      <c r="Y15" s="626">
        <v>26</v>
      </c>
      <c r="Z15" s="603">
        <f t="shared" si="5"/>
        <v>105</v>
      </c>
      <c r="AA15" s="804"/>
    </row>
    <row r="16" spans="1:27" ht="16.8" customHeight="1" thickBot="1" x14ac:dyDescent="0.35">
      <c r="A16" s="627">
        <v>6</v>
      </c>
      <c r="B16" s="628" t="s">
        <v>206</v>
      </c>
      <c r="C16" s="629"/>
      <c r="D16" s="629"/>
      <c r="E16" s="629"/>
      <c r="F16" s="630"/>
      <c r="G16" s="631"/>
      <c r="H16" s="632">
        <f t="shared" si="2"/>
        <v>70</v>
      </c>
      <c r="I16" s="613">
        <f t="shared" si="4"/>
        <v>70</v>
      </c>
      <c r="J16" s="633">
        <v>42</v>
      </c>
      <c r="K16" s="633"/>
      <c r="L16" s="634">
        <v>28</v>
      </c>
      <c r="M16" s="635"/>
      <c r="N16" s="636"/>
      <c r="O16" s="618">
        <v>2</v>
      </c>
      <c r="P16" s="619">
        <v>1.5</v>
      </c>
      <c r="Q16" s="639"/>
      <c r="R16" s="640"/>
      <c r="S16" s="637"/>
      <c r="T16" s="638"/>
      <c r="U16" s="623"/>
      <c r="V16" s="624">
        <f t="shared" si="3"/>
        <v>34</v>
      </c>
      <c r="W16" s="641">
        <v>36</v>
      </c>
      <c r="X16" s="625">
        <f>Q16*$Q$7</f>
        <v>0</v>
      </c>
      <c r="Y16" s="642">
        <f t="shared" ref="Y16:Y24" si="6">R16*$R$7</f>
        <v>0</v>
      </c>
      <c r="Z16" s="603">
        <f t="shared" si="5"/>
        <v>70</v>
      </c>
      <c r="AA16" s="804"/>
    </row>
    <row r="17" spans="1:46" ht="16.8" customHeight="1" thickBot="1" x14ac:dyDescent="0.35">
      <c r="A17" s="627">
        <v>7</v>
      </c>
      <c r="B17" s="628" t="s">
        <v>207</v>
      </c>
      <c r="C17" s="629"/>
      <c r="D17" s="629"/>
      <c r="E17" s="629"/>
      <c r="F17" s="630"/>
      <c r="G17" s="631"/>
      <c r="H17" s="632">
        <v>70</v>
      </c>
      <c r="I17" s="613">
        <f t="shared" si="4"/>
        <v>70</v>
      </c>
      <c r="J17" s="633">
        <v>42</v>
      </c>
      <c r="K17" s="633"/>
      <c r="L17" s="634">
        <v>28</v>
      </c>
      <c r="M17" s="635"/>
      <c r="N17" s="636"/>
      <c r="O17" s="618">
        <v>2</v>
      </c>
      <c r="P17" s="619">
        <v>1.5</v>
      </c>
      <c r="Q17" s="639"/>
      <c r="R17" s="640"/>
      <c r="S17" s="637"/>
      <c r="T17" s="638"/>
      <c r="U17" s="623"/>
      <c r="V17" s="624">
        <f t="shared" si="3"/>
        <v>34</v>
      </c>
      <c r="W17" s="641">
        <v>36</v>
      </c>
      <c r="X17" s="625">
        <f>Q17*$Q$7</f>
        <v>0</v>
      </c>
      <c r="Y17" s="642">
        <f t="shared" si="6"/>
        <v>0</v>
      </c>
      <c r="Z17" s="603">
        <f t="shared" si="5"/>
        <v>70</v>
      </c>
      <c r="AA17" s="804"/>
    </row>
    <row r="18" spans="1:46" ht="16.8" customHeight="1" thickBot="1" x14ac:dyDescent="0.35">
      <c r="A18" s="627">
        <v>8</v>
      </c>
      <c r="B18" s="628" t="s">
        <v>208</v>
      </c>
      <c r="C18" s="609"/>
      <c r="D18" s="629"/>
      <c r="E18" s="629"/>
      <c r="F18" s="630"/>
      <c r="G18" s="631"/>
      <c r="H18" s="632">
        <f t="shared" ref="H18:H24" si="7">I18+N18</f>
        <v>210</v>
      </c>
      <c r="I18" s="613">
        <f t="shared" si="4"/>
        <v>210</v>
      </c>
      <c r="J18" s="633">
        <v>90</v>
      </c>
      <c r="K18" s="633"/>
      <c r="L18" s="634">
        <v>120</v>
      </c>
      <c r="M18" s="635"/>
      <c r="N18" s="636"/>
      <c r="O18" s="639">
        <v>3</v>
      </c>
      <c r="P18" s="640">
        <v>3</v>
      </c>
      <c r="Q18" s="639">
        <v>2</v>
      </c>
      <c r="R18" s="640">
        <v>3</v>
      </c>
      <c r="S18" s="637"/>
      <c r="T18" s="638"/>
      <c r="U18" s="623"/>
      <c r="V18" s="624">
        <f t="shared" si="3"/>
        <v>51</v>
      </c>
      <c r="W18" s="625">
        <f>P18*$P$7</f>
        <v>69</v>
      </c>
      <c r="X18" s="641">
        <v>39</v>
      </c>
      <c r="Y18" s="642">
        <f t="shared" si="6"/>
        <v>51</v>
      </c>
      <c r="Z18" s="603">
        <f t="shared" si="5"/>
        <v>210</v>
      </c>
      <c r="AA18" s="804"/>
    </row>
    <row r="19" spans="1:46" ht="16.8" customHeight="1" thickBot="1" x14ac:dyDescent="0.35">
      <c r="A19" s="627">
        <v>9</v>
      </c>
      <c r="B19" s="628" t="s">
        <v>209</v>
      </c>
      <c r="C19" s="629"/>
      <c r="D19" s="629"/>
      <c r="E19" s="629"/>
      <c r="F19" s="630"/>
      <c r="G19" s="631"/>
      <c r="H19" s="632">
        <f t="shared" si="7"/>
        <v>140</v>
      </c>
      <c r="I19" s="613">
        <f t="shared" si="4"/>
        <v>140</v>
      </c>
      <c r="J19" s="633">
        <v>122</v>
      </c>
      <c r="K19" s="633"/>
      <c r="L19" s="634">
        <v>18</v>
      </c>
      <c r="M19" s="635"/>
      <c r="N19" s="636"/>
      <c r="O19" s="618">
        <v>2</v>
      </c>
      <c r="P19" s="619">
        <v>2</v>
      </c>
      <c r="Q19" s="618">
        <v>1.5</v>
      </c>
      <c r="R19" s="620">
        <v>2</v>
      </c>
      <c r="S19" s="637"/>
      <c r="T19" s="638"/>
      <c r="U19" s="623"/>
      <c r="V19" s="624">
        <f t="shared" si="3"/>
        <v>34</v>
      </c>
      <c r="W19" s="625">
        <f>P19*$P$7</f>
        <v>46</v>
      </c>
      <c r="X19" s="641">
        <v>26</v>
      </c>
      <c r="Y19" s="642">
        <f t="shared" si="6"/>
        <v>34</v>
      </c>
      <c r="Z19" s="603">
        <f t="shared" si="5"/>
        <v>140</v>
      </c>
      <c r="AA19" s="804"/>
    </row>
    <row r="20" spans="1:46" ht="16.8" customHeight="1" thickBot="1" x14ac:dyDescent="0.35">
      <c r="A20" s="627">
        <v>10</v>
      </c>
      <c r="B20" s="628" t="s">
        <v>210</v>
      </c>
      <c r="C20" s="629"/>
      <c r="D20" s="629"/>
      <c r="E20" s="629"/>
      <c r="F20" s="630"/>
      <c r="G20" s="631"/>
      <c r="H20" s="632">
        <f t="shared" si="7"/>
        <v>88</v>
      </c>
      <c r="I20" s="613">
        <f t="shared" si="4"/>
        <v>88</v>
      </c>
      <c r="J20" s="633">
        <v>70</v>
      </c>
      <c r="K20" s="633"/>
      <c r="L20" s="634">
        <v>18</v>
      </c>
      <c r="M20" s="635"/>
      <c r="N20" s="636"/>
      <c r="O20" s="639">
        <v>2.5</v>
      </c>
      <c r="P20" s="640">
        <v>2</v>
      </c>
      <c r="Q20" s="639"/>
      <c r="R20" s="640"/>
      <c r="S20" s="637"/>
      <c r="T20" s="638"/>
      <c r="U20" s="623"/>
      <c r="V20" s="644">
        <v>42</v>
      </c>
      <c r="W20" s="625">
        <f>P20*$P$7</f>
        <v>46</v>
      </c>
      <c r="X20" s="625">
        <f>Q20*$Q$7</f>
        <v>0</v>
      </c>
      <c r="Y20" s="642">
        <f t="shared" si="6"/>
        <v>0</v>
      </c>
      <c r="Z20" s="603">
        <f t="shared" si="5"/>
        <v>88</v>
      </c>
      <c r="AA20" s="804"/>
    </row>
    <row r="21" spans="1:46" ht="16.8" customHeight="1" thickBot="1" x14ac:dyDescent="0.35">
      <c r="A21" s="627">
        <v>11</v>
      </c>
      <c r="B21" s="628" t="s">
        <v>211</v>
      </c>
      <c r="C21" s="629"/>
      <c r="D21" s="629"/>
      <c r="E21" s="629"/>
      <c r="F21" s="630"/>
      <c r="G21" s="631"/>
      <c r="H21" s="632">
        <f t="shared" si="7"/>
        <v>245</v>
      </c>
      <c r="I21" s="613">
        <f t="shared" si="4"/>
        <v>245</v>
      </c>
      <c r="J21" s="633">
        <v>223</v>
      </c>
      <c r="K21" s="633">
        <v>22</v>
      </c>
      <c r="L21" s="634"/>
      <c r="M21" s="635"/>
      <c r="N21" s="636"/>
      <c r="O21" s="639">
        <v>3</v>
      </c>
      <c r="P21" s="640">
        <v>4</v>
      </c>
      <c r="Q21" s="639">
        <v>3</v>
      </c>
      <c r="R21" s="640">
        <v>3</v>
      </c>
      <c r="S21" s="637"/>
      <c r="T21" s="638"/>
      <c r="U21" s="623"/>
      <c r="V21" s="624">
        <f>O21*$O$7</f>
        <v>51</v>
      </c>
      <c r="W21" s="645">
        <f>92-17</f>
        <v>75</v>
      </c>
      <c r="X21" s="645">
        <f>51+17</f>
        <v>68</v>
      </c>
      <c r="Y21" s="642">
        <f t="shared" si="6"/>
        <v>51</v>
      </c>
      <c r="Z21" s="603">
        <f t="shared" si="5"/>
        <v>245</v>
      </c>
      <c r="AA21" s="804"/>
    </row>
    <row r="22" spans="1:46" ht="16.8" customHeight="1" thickBot="1" x14ac:dyDescent="0.35">
      <c r="A22" s="627">
        <v>12</v>
      </c>
      <c r="B22" s="628" t="s">
        <v>212</v>
      </c>
      <c r="C22" s="629"/>
      <c r="D22" s="629"/>
      <c r="E22" s="629"/>
      <c r="F22" s="630"/>
      <c r="G22" s="631"/>
      <c r="H22" s="632">
        <f t="shared" si="7"/>
        <v>122</v>
      </c>
      <c r="I22" s="613">
        <f t="shared" si="4"/>
        <v>122</v>
      </c>
      <c r="J22" s="633">
        <v>64</v>
      </c>
      <c r="K22" s="633">
        <v>8</v>
      </c>
      <c r="L22" s="634">
        <v>50</v>
      </c>
      <c r="M22" s="635"/>
      <c r="N22" s="636"/>
      <c r="O22" s="639">
        <v>2</v>
      </c>
      <c r="P22" s="640">
        <v>2</v>
      </c>
      <c r="Q22" s="618">
        <v>2.5</v>
      </c>
      <c r="R22" s="620"/>
      <c r="S22" s="637"/>
      <c r="T22" s="638"/>
      <c r="U22" s="623"/>
      <c r="V22" s="624">
        <f>O22*$O$7</f>
        <v>34</v>
      </c>
      <c r="W22" s="625">
        <f>P22*$P$7</f>
        <v>46</v>
      </c>
      <c r="X22" s="641">
        <v>42</v>
      </c>
      <c r="Y22" s="642">
        <f t="shared" si="6"/>
        <v>0</v>
      </c>
      <c r="Z22" s="603">
        <f t="shared" si="5"/>
        <v>122</v>
      </c>
      <c r="AA22" s="804"/>
    </row>
    <row r="23" spans="1:46" ht="16.8" customHeight="1" thickBot="1" x14ac:dyDescent="0.35">
      <c r="A23" s="627">
        <v>13</v>
      </c>
      <c r="B23" s="628" t="s">
        <v>213</v>
      </c>
      <c r="C23" s="629"/>
      <c r="D23" s="629"/>
      <c r="E23" s="629"/>
      <c r="F23" s="630"/>
      <c r="G23" s="631"/>
      <c r="H23" s="632">
        <f t="shared" si="7"/>
        <v>105</v>
      </c>
      <c r="I23" s="613">
        <f t="shared" si="4"/>
        <v>105</v>
      </c>
      <c r="J23" s="633">
        <v>87</v>
      </c>
      <c r="K23" s="633"/>
      <c r="L23" s="634">
        <v>18</v>
      </c>
      <c r="M23" s="635"/>
      <c r="N23" s="636"/>
      <c r="O23" s="639">
        <v>2</v>
      </c>
      <c r="P23" s="640">
        <v>2</v>
      </c>
      <c r="Q23" s="639">
        <v>1.5</v>
      </c>
      <c r="R23" s="643"/>
      <c r="S23" s="637"/>
      <c r="T23" s="638"/>
      <c r="U23" s="623"/>
      <c r="V23" s="624">
        <f>O23*$O$7</f>
        <v>34</v>
      </c>
      <c r="W23" s="625">
        <f>P23*$P$7</f>
        <v>46</v>
      </c>
      <c r="X23" s="641">
        <v>25</v>
      </c>
      <c r="Y23" s="642">
        <f t="shared" si="6"/>
        <v>0</v>
      </c>
      <c r="Z23" s="603">
        <f t="shared" si="5"/>
        <v>105</v>
      </c>
      <c r="AA23" s="804"/>
      <c r="AB23" s="63"/>
      <c r="AC23" s="63"/>
      <c r="AD23" s="63"/>
      <c r="AE23" s="63"/>
      <c r="AF23" s="63"/>
      <c r="AG23" s="63"/>
      <c r="AH23" s="63"/>
      <c r="AI23" s="63"/>
    </row>
    <row r="24" spans="1:46" ht="19.8" customHeight="1" thickBot="1" x14ac:dyDescent="0.35">
      <c r="A24" s="646">
        <v>14</v>
      </c>
      <c r="B24" s="858" t="s">
        <v>214</v>
      </c>
      <c r="C24" s="647"/>
      <c r="D24" s="647">
        <v>4</v>
      </c>
      <c r="E24" s="647"/>
      <c r="F24" s="648"/>
      <c r="G24" s="649"/>
      <c r="H24" s="650">
        <f t="shared" si="7"/>
        <v>210</v>
      </c>
      <c r="I24" s="651">
        <f t="shared" si="4"/>
        <v>210</v>
      </c>
      <c r="J24" s="652">
        <v>14</v>
      </c>
      <c r="K24" s="652"/>
      <c r="L24" s="653">
        <v>196</v>
      </c>
      <c r="M24" s="654"/>
      <c r="N24" s="655"/>
      <c r="O24" s="656">
        <v>3</v>
      </c>
      <c r="P24" s="657">
        <v>3</v>
      </c>
      <c r="Q24" s="656">
        <v>2</v>
      </c>
      <c r="R24" s="657">
        <v>3</v>
      </c>
      <c r="S24" s="651"/>
      <c r="T24" s="658"/>
      <c r="U24" s="623"/>
      <c r="V24" s="624">
        <f>O24*$O$7</f>
        <v>51</v>
      </c>
      <c r="W24" s="625">
        <f>P24*$P$7</f>
        <v>69</v>
      </c>
      <c r="X24" s="641">
        <v>39</v>
      </c>
      <c r="Y24" s="642">
        <f t="shared" si="6"/>
        <v>51</v>
      </c>
      <c r="Z24" s="603">
        <f t="shared" si="5"/>
        <v>210</v>
      </c>
      <c r="AA24" s="804"/>
      <c r="AB24" s="63"/>
      <c r="AC24" s="63"/>
      <c r="AD24" s="63"/>
      <c r="AE24" s="63"/>
      <c r="AF24" s="63"/>
      <c r="AG24" s="63"/>
      <c r="AH24" s="63"/>
      <c r="AI24" s="63"/>
    </row>
    <row r="25" spans="1:46" s="674" customFormat="1" ht="16.2" thickBot="1" x14ac:dyDescent="0.35">
      <c r="A25" s="659"/>
      <c r="B25" s="660" t="s">
        <v>215</v>
      </c>
      <c r="C25" s="661"/>
      <c r="D25" s="661"/>
      <c r="E25" s="661"/>
      <c r="F25" s="662"/>
      <c r="G25" s="663"/>
      <c r="H25" s="663">
        <f t="shared" ref="H25:N25" si="8">SUM(H11:H24)</f>
        <v>1855</v>
      </c>
      <c r="I25" s="664">
        <f t="shared" si="8"/>
        <v>1855</v>
      </c>
      <c r="J25" s="661">
        <f t="shared" si="8"/>
        <v>860</v>
      </c>
      <c r="K25" s="661">
        <f t="shared" si="8"/>
        <v>30</v>
      </c>
      <c r="L25" s="662">
        <f t="shared" si="8"/>
        <v>965</v>
      </c>
      <c r="M25" s="665"/>
      <c r="N25" s="666">
        <f t="shared" si="8"/>
        <v>0</v>
      </c>
      <c r="O25" s="667">
        <f>SUM(O11:O24)</f>
        <v>30.5</v>
      </c>
      <c r="P25" s="664">
        <f t="shared" ref="P25:R25" si="9">SUM(P11:P24)</f>
        <v>30</v>
      </c>
      <c r="Q25" s="667">
        <f t="shared" si="9"/>
        <v>20</v>
      </c>
      <c r="R25" s="664">
        <f t="shared" si="9"/>
        <v>17</v>
      </c>
      <c r="S25" s="667"/>
      <c r="T25" s="668"/>
      <c r="U25" s="669"/>
      <c r="V25" s="670"/>
      <c r="W25" s="671"/>
      <c r="X25" s="671"/>
      <c r="Y25" s="672"/>
      <c r="Z25" s="603"/>
      <c r="AA25" s="805"/>
      <c r="AB25" s="673"/>
      <c r="AC25" s="673"/>
      <c r="AD25" s="673"/>
      <c r="AE25" s="673"/>
      <c r="AF25" s="673"/>
      <c r="AG25" s="673"/>
      <c r="AH25" s="673"/>
      <c r="AI25" s="673"/>
    </row>
    <row r="26" spans="1:46" ht="16.5" customHeight="1" thickBot="1" x14ac:dyDescent="0.35">
      <c r="A26" s="1196" t="s">
        <v>216</v>
      </c>
      <c r="B26" s="1197"/>
      <c r="C26" s="1197"/>
      <c r="D26" s="1197"/>
      <c r="E26" s="1197"/>
      <c r="F26" s="1197"/>
      <c r="G26" s="1197"/>
      <c r="H26" s="1197"/>
      <c r="I26" s="1197"/>
      <c r="J26" s="1197"/>
      <c r="K26" s="1197"/>
      <c r="L26" s="1197"/>
      <c r="M26" s="1197"/>
      <c r="N26" s="1197"/>
      <c r="O26" s="1197"/>
      <c r="P26" s="1197"/>
      <c r="Q26" s="1197"/>
      <c r="R26" s="1197"/>
      <c r="S26" s="1197"/>
      <c r="T26" s="1198"/>
      <c r="U26" s="623"/>
      <c r="V26" s="675"/>
      <c r="W26" s="676"/>
      <c r="X26" s="676"/>
      <c r="Y26" s="677"/>
      <c r="AA26" s="804"/>
      <c r="AB26" s="63"/>
      <c r="AC26" s="63"/>
      <c r="AD26" s="63"/>
      <c r="AE26" s="63"/>
      <c r="AF26" s="63"/>
      <c r="AG26" s="63"/>
      <c r="AH26" s="63"/>
      <c r="AI26" s="63"/>
    </row>
    <row r="27" spans="1:46" ht="16.2" thickBot="1" x14ac:dyDescent="0.35">
      <c r="A27" s="607">
        <v>15</v>
      </c>
      <c r="B27" s="859" t="s">
        <v>217</v>
      </c>
      <c r="C27" s="678">
        <v>4</v>
      </c>
      <c r="D27" s="678">
        <v>3</v>
      </c>
      <c r="E27" s="678"/>
      <c r="F27" s="679"/>
      <c r="G27" s="680"/>
      <c r="H27" s="612">
        <f>I27+N27</f>
        <v>105</v>
      </c>
      <c r="I27" s="613">
        <f t="shared" ref="I27:I28" si="10">SUM(J27:L27)</f>
        <v>105</v>
      </c>
      <c r="J27" s="614">
        <v>35</v>
      </c>
      <c r="K27" s="614"/>
      <c r="L27" s="615">
        <v>70</v>
      </c>
      <c r="M27" s="681"/>
      <c r="N27" s="682"/>
      <c r="O27" s="618">
        <v>1</v>
      </c>
      <c r="P27" s="619">
        <v>1.5</v>
      </c>
      <c r="Q27" s="618">
        <v>1</v>
      </c>
      <c r="R27" s="619">
        <v>2</v>
      </c>
      <c r="S27" s="683"/>
      <c r="T27" s="684"/>
      <c r="U27" s="623"/>
      <c r="V27" s="624">
        <f>O27*$O$7</f>
        <v>17</v>
      </c>
      <c r="W27" s="641">
        <f>37-9</f>
        <v>28</v>
      </c>
      <c r="X27" s="645">
        <f>17+9</f>
        <v>26</v>
      </c>
      <c r="Y27" s="642">
        <f>R27*$R$7</f>
        <v>34</v>
      </c>
      <c r="Z27" s="603">
        <f t="shared" ref="Z27:Z46" si="11">SUM(V27:Y27)</f>
        <v>105</v>
      </c>
      <c r="AA27" s="804"/>
      <c r="AB27" s="63"/>
      <c r="AC27" s="63"/>
      <c r="AD27" s="63"/>
      <c r="AE27" s="63"/>
      <c r="AF27" s="63"/>
      <c r="AG27" s="63"/>
      <c r="AH27" s="63"/>
      <c r="AI27" s="63"/>
    </row>
    <row r="28" spans="1:46" s="702" customFormat="1" ht="16.2" thickBot="1" x14ac:dyDescent="0.35">
      <c r="A28" s="685" t="s">
        <v>218</v>
      </c>
      <c r="B28" s="686" t="s">
        <v>219</v>
      </c>
      <c r="C28" s="687"/>
      <c r="D28" s="687"/>
      <c r="E28" s="687"/>
      <c r="F28" s="688"/>
      <c r="G28" s="689"/>
      <c r="H28" s="690">
        <f>I28+N28</f>
        <v>105</v>
      </c>
      <c r="I28" s="691">
        <f t="shared" si="10"/>
        <v>105</v>
      </c>
      <c r="J28" s="652">
        <v>80</v>
      </c>
      <c r="K28" s="652"/>
      <c r="L28" s="653">
        <v>25</v>
      </c>
      <c r="M28" s="692"/>
      <c r="N28" s="693"/>
      <c r="O28" s="694"/>
      <c r="P28" s="695"/>
      <c r="Q28" s="656">
        <v>2</v>
      </c>
      <c r="R28" s="657">
        <v>4</v>
      </c>
      <c r="S28" s="696"/>
      <c r="T28" s="697"/>
      <c r="U28" s="623"/>
      <c r="V28" s="698">
        <f>O28*$O$7</f>
        <v>0</v>
      </c>
      <c r="W28" s="699">
        <f>P28*$P$7</f>
        <v>0</v>
      </c>
      <c r="X28" s="700">
        <v>37</v>
      </c>
      <c r="Y28" s="701">
        <f>R28*$R$7</f>
        <v>68</v>
      </c>
      <c r="Z28" s="603">
        <f t="shared" si="11"/>
        <v>105</v>
      </c>
      <c r="AA28" s="804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</row>
    <row r="29" spans="1:46" s="674" customFormat="1" ht="16.2" thickBot="1" x14ac:dyDescent="0.35">
      <c r="A29" s="703"/>
      <c r="B29" s="704" t="s">
        <v>215</v>
      </c>
      <c r="C29" s="661"/>
      <c r="D29" s="661"/>
      <c r="E29" s="661"/>
      <c r="F29" s="662"/>
      <c r="G29" s="663"/>
      <c r="H29" s="663">
        <f t="shared" ref="H29:R29" si="12">SUM(H27:H28)</f>
        <v>210</v>
      </c>
      <c r="I29" s="667">
        <f t="shared" si="12"/>
        <v>210</v>
      </c>
      <c r="J29" s="661">
        <f t="shared" si="12"/>
        <v>115</v>
      </c>
      <c r="K29" s="661">
        <f t="shared" si="12"/>
        <v>0</v>
      </c>
      <c r="L29" s="705">
        <f t="shared" si="12"/>
        <v>95</v>
      </c>
      <c r="M29" s="705"/>
      <c r="N29" s="663">
        <f t="shared" si="12"/>
        <v>0</v>
      </c>
      <c r="O29" s="667">
        <f t="shared" si="12"/>
        <v>1</v>
      </c>
      <c r="P29" s="664">
        <f t="shared" si="12"/>
        <v>1.5</v>
      </c>
      <c r="Q29" s="667">
        <f t="shared" si="12"/>
        <v>3</v>
      </c>
      <c r="R29" s="666">
        <f t="shared" si="12"/>
        <v>6</v>
      </c>
      <c r="S29" s="664"/>
      <c r="T29" s="668"/>
      <c r="U29" s="669"/>
      <c r="V29" s="670"/>
      <c r="W29" s="671"/>
      <c r="X29" s="671"/>
      <c r="Y29" s="672"/>
      <c r="Z29" s="603">
        <f t="shared" si="11"/>
        <v>0</v>
      </c>
      <c r="AA29" s="805"/>
      <c r="AB29" s="673"/>
      <c r="AC29" s="673"/>
      <c r="AD29" s="673"/>
      <c r="AE29" s="673"/>
      <c r="AF29" s="673"/>
      <c r="AG29" s="673"/>
      <c r="AH29" s="673"/>
      <c r="AI29" s="673"/>
    </row>
    <row r="30" spans="1:46" ht="16.5" customHeight="1" thickBot="1" x14ac:dyDescent="0.35">
      <c r="A30" s="1199" t="s">
        <v>220</v>
      </c>
      <c r="B30" s="1197"/>
      <c r="C30" s="1197"/>
      <c r="D30" s="1197"/>
      <c r="E30" s="1197"/>
      <c r="F30" s="1197"/>
      <c r="G30" s="1197"/>
      <c r="H30" s="1197"/>
      <c r="I30" s="1200"/>
      <c r="J30" s="1200"/>
      <c r="K30" s="1200"/>
      <c r="L30" s="1200"/>
      <c r="M30" s="1200"/>
      <c r="N30" s="1197"/>
      <c r="O30" s="1197"/>
      <c r="P30" s="1197"/>
      <c r="Q30" s="1197"/>
      <c r="R30" s="1197"/>
      <c r="S30" s="1197"/>
      <c r="T30" s="1198"/>
      <c r="U30" s="623"/>
      <c r="V30" s="675"/>
      <c r="W30" s="676"/>
      <c r="X30" s="676"/>
      <c r="Y30" s="677"/>
      <c r="Z30" s="603">
        <f t="shared" si="11"/>
        <v>0</v>
      </c>
      <c r="AA30" s="804"/>
      <c r="AB30" s="63"/>
      <c r="AC30" s="63"/>
      <c r="AD30" s="63"/>
      <c r="AE30" s="63"/>
      <c r="AF30" s="63"/>
      <c r="AG30" s="63"/>
      <c r="AH30" s="63"/>
      <c r="AI30" s="63"/>
    </row>
    <row r="31" spans="1:46" ht="16.2" thickBot="1" x14ac:dyDescent="0.35">
      <c r="A31" s="974" t="s">
        <v>65</v>
      </c>
      <c r="B31" s="970" t="s">
        <v>178</v>
      </c>
      <c r="C31" s="456"/>
      <c r="D31" s="456">
        <v>3</v>
      </c>
      <c r="E31" s="706"/>
      <c r="F31" s="707"/>
      <c r="G31" s="708"/>
      <c r="H31" s="865">
        <f t="shared" ref="H31:H43" si="13">I31+N31</f>
        <v>44</v>
      </c>
      <c r="I31" s="869">
        <f>SUM(J31:L31)</f>
        <v>44</v>
      </c>
      <c r="J31" s="870">
        <v>30</v>
      </c>
      <c r="K31" s="870"/>
      <c r="L31" s="876">
        <v>14</v>
      </c>
      <c r="M31" s="880"/>
      <c r="N31" s="709"/>
      <c r="O31" s="710"/>
      <c r="P31" s="711"/>
      <c r="Q31" s="828">
        <v>1.5</v>
      </c>
      <c r="R31" s="833"/>
      <c r="S31" s="712"/>
      <c r="T31" s="684"/>
      <c r="U31" s="623"/>
      <c r="V31" s="624">
        <f>O31*$O$7</f>
        <v>0</v>
      </c>
      <c r="W31" s="625">
        <f t="shared" ref="W31:W43" si="14">P31*$P$7</f>
        <v>0</v>
      </c>
      <c r="X31" s="625">
        <v>44</v>
      </c>
      <c r="Y31" s="642">
        <f>R31*$R$7</f>
        <v>0</v>
      </c>
      <c r="Z31" s="603">
        <f t="shared" si="11"/>
        <v>44</v>
      </c>
      <c r="AA31" s="804"/>
      <c r="AB31" s="63"/>
      <c r="AC31" s="63"/>
      <c r="AD31" s="63"/>
      <c r="AE31" s="63"/>
      <c r="AF31" s="63"/>
      <c r="AG31" s="63"/>
      <c r="AH31" s="63"/>
      <c r="AI31" s="63"/>
    </row>
    <row r="32" spans="1:46" ht="16.2" thickBot="1" x14ac:dyDescent="0.35">
      <c r="A32" s="975" t="s">
        <v>66</v>
      </c>
      <c r="B32" s="971" t="s">
        <v>123</v>
      </c>
      <c r="C32" s="346"/>
      <c r="D32" s="365">
        <v>3</v>
      </c>
      <c r="E32" s="706"/>
      <c r="F32" s="707"/>
      <c r="G32" s="708"/>
      <c r="H32" s="865">
        <f t="shared" si="13"/>
        <v>30</v>
      </c>
      <c r="I32" s="871">
        <f t="shared" ref="I32" si="15">SUM(J32:L32)</f>
        <v>30</v>
      </c>
      <c r="J32" s="351">
        <v>16</v>
      </c>
      <c r="K32" s="351"/>
      <c r="L32" s="352">
        <v>14</v>
      </c>
      <c r="M32" s="881"/>
      <c r="N32" s="713"/>
      <c r="O32" s="714"/>
      <c r="P32" s="715"/>
      <c r="Q32" s="849">
        <v>1</v>
      </c>
      <c r="R32" s="834"/>
      <c r="S32" s="716"/>
      <c r="T32" s="717"/>
      <c r="U32" s="623"/>
      <c r="V32" s="624">
        <f>O32*$O$7</f>
        <v>0</v>
      </c>
      <c r="W32" s="625">
        <f t="shared" si="14"/>
        <v>0</v>
      </c>
      <c r="X32" s="625">
        <v>30</v>
      </c>
      <c r="Y32" s="642">
        <f t="shared" ref="Y32:Y39" si="16">R32*$R$7</f>
        <v>0</v>
      </c>
      <c r="Z32" s="603">
        <f t="shared" si="11"/>
        <v>30</v>
      </c>
      <c r="AA32" s="804"/>
      <c r="AB32" s="63"/>
      <c r="AC32" s="63"/>
      <c r="AD32" s="63"/>
      <c r="AE32" s="63"/>
      <c r="AF32" s="63"/>
      <c r="AG32" s="63"/>
      <c r="AH32" s="63"/>
      <c r="AI32" s="63"/>
    </row>
    <row r="33" spans="1:35" ht="16.2" thickBot="1" x14ac:dyDescent="0.35">
      <c r="A33" s="975" t="s">
        <v>69</v>
      </c>
      <c r="B33" s="972" t="s">
        <v>104</v>
      </c>
      <c r="C33" s="356"/>
      <c r="D33" s="357">
        <v>4</v>
      </c>
      <c r="E33" s="346"/>
      <c r="F33" s="718"/>
      <c r="G33" s="348"/>
      <c r="H33" s="866">
        <f t="shared" si="13"/>
        <v>30</v>
      </c>
      <c r="I33" s="872">
        <f t="shared" ref="I33:I35" si="17">SUM(J33:L33)</f>
        <v>30</v>
      </c>
      <c r="J33" s="459">
        <v>16</v>
      </c>
      <c r="K33" s="459"/>
      <c r="L33" s="343">
        <v>14</v>
      </c>
      <c r="M33" s="882"/>
      <c r="N33" s="713"/>
      <c r="O33" s="714"/>
      <c r="P33" s="715"/>
      <c r="Q33" s="830"/>
      <c r="R33" s="836">
        <v>1</v>
      </c>
      <c r="S33" s="716"/>
      <c r="T33" s="717"/>
      <c r="V33" s="719"/>
      <c r="W33" s="625">
        <f t="shared" si="14"/>
        <v>0</v>
      </c>
      <c r="X33" s="625">
        <f t="shared" ref="X33:X43" si="18">Q33*$Q$7</f>
        <v>0</v>
      </c>
      <c r="Y33" s="642">
        <v>30</v>
      </c>
      <c r="Z33" s="603">
        <f t="shared" si="11"/>
        <v>30</v>
      </c>
      <c r="AA33" s="63"/>
    </row>
    <row r="34" spans="1:35" ht="16.2" thickBot="1" x14ac:dyDescent="0.35">
      <c r="A34" s="975" t="s">
        <v>230</v>
      </c>
      <c r="B34" s="464" t="s">
        <v>108</v>
      </c>
      <c r="C34" s="456"/>
      <c r="D34" s="456">
        <v>4</v>
      </c>
      <c r="E34" s="722"/>
      <c r="F34" s="723"/>
      <c r="G34" s="724"/>
      <c r="H34" s="865">
        <f t="shared" si="13"/>
        <v>30</v>
      </c>
      <c r="I34" s="872">
        <f t="shared" si="17"/>
        <v>30</v>
      </c>
      <c r="J34" s="459">
        <v>16</v>
      </c>
      <c r="K34" s="459"/>
      <c r="L34" s="343">
        <v>14</v>
      </c>
      <c r="M34" s="882"/>
      <c r="N34" s="725"/>
      <c r="O34" s="710"/>
      <c r="P34" s="711"/>
      <c r="Q34" s="829"/>
      <c r="R34" s="836">
        <v>1</v>
      </c>
      <c r="S34" s="712"/>
      <c r="T34" s="684"/>
      <c r="U34" s="623"/>
      <c r="V34" s="624">
        <f t="shared" ref="V34:V43" si="19">O34*$O$7</f>
        <v>0</v>
      </c>
      <c r="W34" s="625">
        <f t="shared" si="14"/>
        <v>0</v>
      </c>
      <c r="X34" s="625">
        <f t="shared" si="18"/>
        <v>0</v>
      </c>
      <c r="Y34" s="642">
        <v>30</v>
      </c>
      <c r="Z34" s="603">
        <f t="shared" si="11"/>
        <v>30</v>
      </c>
      <c r="AA34" s="804"/>
    </row>
    <row r="35" spans="1:35" ht="16.2" thickBot="1" x14ac:dyDescent="0.35">
      <c r="A35" s="954" t="s">
        <v>75</v>
      </c>
      <c r="B35" s="463" t="s">
        <v>154</v>
      </c>
      <c r="C35" s="177"/>
      <c r="D35" s="178">
        <v>3</v>
      </c>
      <c r="E35" s="722"/>
      <c r="F35" s="723"/>
      <c r="G35" s="726"/>
      <c r="H35" s="865">
        <f t="shared" si="13"/>
        <v>30</v>
      </c>
      <c r="I35" s="873">
        <f t="shared" si="17"/>
        <v>30</v>
      </c>
      <c r="J35" s="186">
        <v>16</v>
      </c>
      <c r="K35" s="186"/>
      <c r="L35" s="877">
        <v>14</v>
      </c>
      <c r="M35" s="882"/>
      <c r="N35" s="727"/>
      <c r="O35" s="710"/>
      <c r="P35" s="711"/>
      <c r="Q35" s="829">
        <v>1</v>
      </c>
      <c r="R35" s="840"/>
      <c r="S35" s="712"/>
      <c r="T35" s="684"/>
      <c r="U35" s="623"/>
      <c r="V35" s="624">
        <f t="shared" si="19"/>
        <v>0</v>
      </c>
      <c r="W35" s="625">
        <f t="shared" si="14"/>
        <v>0</v>
      </c>
      <c r="X35" s="625">
        <v>30</v>
      </c>
      <c r="Y35" s="642">
        <f t="shared" si="16"/>
        <v>0</v>
      </c>
      <c r="Z35" s="603">
        <f t="shared" si="11"/>
        <v>30</v>
      </c>
      <c r="AA35" s="804"/>
    </row>
    <row r="36" spans="1:35" ht="16.2" thickBot="1" x14ac:dyDescent="0.35">
      <c r="A36" s="954" t="s">
        <v>76</v>
      </c>
      <c r="B36" s="310" t="s">
        <v>144</v>
      </c>
      <c r="C36" s="177">
        <v>3</v>
      </c>
      <c r="D36" s="537"/>
      <c r="E36" s="346"/>
      <c r="F36" s="718"/>
      <c r="G36" s="726"/>
      <c r="H36" s="866">
        <f t="shared" si="13"/>
        <v>30</v>
      </c>
      <c r="I36" s="873">
        <f t="shared" ref="I36:I38" si="20">SUM(J36:L36)</f>
        <v>30</v>
      </c>
      <c r="J36" s="269">
        <v>16</v>
      </c>
      <c r="K36" s="269"/>
      <c r="L36" s="878">
        <v>14</v>
      </c>
      <c r="M36" s="882"/>
      <c r="N36" s="728"/>
      <c r="O36" s="714"/>
      <c r="P36" s="715"/>
      <c r="Q36" s="829">
        <v>1</v>
      </c>
      <c r="R36" s="840"/>
      <c r="S36" s="716"/>
      <c r="T36" s="717"/>
      <c r="U36" s="623"/>
      <c r="V36" s="624">
        <f t="shared" si="19"/>
        <v>0</v>
      </c>
      <c r="W36" s="625">
        <f t="shared" si="14"/>
        <v>0</v>
      </c>
      <c r="X36" s="625">
        <v>30</v>
      </c>
      <c r="Y36" s="642">
        <f t="shared" si="16"/>
        <v>0</v>
      </c>
      <c r="Z36" s="603">
        <f t="shared" si="11"/>
        <v>30</v>
      </c>
      <c r="AA36" s="804"/>
    </row>
    <row r="37" spans="1:35" ht="16.2" thickBot="1" x14ac:dyDescent="0.35">
      <c r="A37" s="954" t="s">
        <v>77</v>
      </c>
      <c r="B37" s="267" t="s">
        <v>109</v>
      </c>
      <c r="C37" s="190"/>
      <c r="D37" s="536">
        <v>3</v>
      </c>
      <c r="E37" s="346"/>
      <c r="F37" s="718"/>
      <c r="G37" s="726"/>
      <c r="H37" s="866">
        <f t="shared" si="13"/>
        <v>30</v>
      </c>
      <c r="I37" s="873">
        <f t="shared" si="20"/>
        <v>30</v>
      </c>
      <c r="J37" s="868">
        <v>16</v>
      </c>
      <c r="K37" s="868"/>
      <c r="L37" s="879">
        <v>14</v>
      </c>
      <c r="M37" s="882">
        <v>30</v>
      </c>
      <c r="N37" s="728"/>
      <c r="O37" s="714"/>
      <c r="P37" s="715"/>
      <c r="Q37" s="829">
        <v>1</v>
      </c>
      <c r="R37" s="841"/>
      <c r="S37" s="716"/>
      <c r="T37" s="717"/>
      <c r="U37" s="623"/>
      <c r="V37" s="624">
        <f t="shared" si="19"/>
        <v>0</v>
      </c>
      <c r="W37" s="625">
        <f t="shared" si="14"/>
        <v>0</v>
      </c>
      <c r="X37" s="625">
        <v>30</v>
      </c>
      <c r="Y37" s="642">
        <f t="shared" si="16"/>
        <v>0</v>
      </c>
      <c r="Z37" s="603">
        <f t="shared" si="11"/>
        <v>30</v>
      </c>
      <c r="AA37" s="804"/>
    </row>
    <row r="38" spans="1:35" ht="16.2" thickBot="1" x14ac:dyDescent="0.35">
      <c r="A38" s="954" t="s">
        <v>78</v>
      </c>
      <c r="B38" s="267" t="s">
        <v>112</v>
      </c>
      <c r="C38" s="187">
        <v>3</v>
      </c>
      <c r="D38" s="187"/>
      <c r="E38" s="722"/>
      <c r="F38" s="723"/>
      <c r="G38" s="726"/>
      <c r="H38" s="865">
        <f t="shared" si="13"/>
        <v>30</v>
      </c>
      <c r="I38" s="873">
        <f t="shared" si="20"/>
        <v>30</v>
      </c>
      <c r="J38" s="186">
        <v>16</v>
      </c>
      <c r="K38" s="186"/>
      <c r="L38" s="877">
        <v>14</v>
      </c>
      <c r="M38" s="882">
        <v>30</v>
      </c>
      <c r="N38" s="727"/>
      <c r="O38" s="710"/>
      <c r="P38" s="711"/>
      <c r="Q38" s="829">
        <v>1</v>
      </c>
      <c r="R38" s="836"/>
      <c r="S38" s="712"/>
      <c r="T38" s="684"/>
      <c r="U38" s="623"/>
      <c r="V38" s="624">
        <f t="shared" si="19"/>
        <v>0</v>
      </c>
      <c r="W38" s="625">
        <f t="shared" si="14"/>
        <v>0</v>
      </c>
      <c r="X38" s="625">
        <v>30</v>
      </c>
      <c r="Y38" s="642">
        <f t="shared" si="16"/>
        <v>0</v>
      </c>
      <c r="Z38" s="603">
        <f t="shared" ref="Z38:Z40" si="21">SUM(V38:Y38)</f>
        <v>30</v>
      </c>
      <c r="AA38" s="804"/>
    </row>
    <row r="39" spans="1:35" ht="16.2" thickBot="1" x14ac:dyDescent="0.35">
      <c r="A39" s="954" t="s">
        <v>79</v>
      </c>
      <c r="B39" s="464" t="s">
        <v>105</v>
      </c>
      <c r="C39" s="456">
        <v>3</v>
      </c>
      <c r="D39" s="456"/>
      <c r="E39" s="346"/>
      <c r="F39" s="718"/>
      <c r="G39" s="726"/>
      <c r="H39" s="866">
        <f t="shared" si="13"/>
        <v>44</v>
      </c>
      <c r="I39" s="872">
        <f t="shared" ref="I39" si="22">SUM(J39:L39)</f>
        <v>44</v>
      </c>
      <c r="J39" s="459">
        <v>14</v>
      </c>
      <c r="K39" s="459"/>
      <c r="L39" s="343">
        <v>30</v>
      </c>
      <c r="M39" s="882">
        <v>30</v>
      </c>
      <c r="N39" s="728"/>
      <c r="O39" s="714"/>
      <c r="P39" s="715"/>
      <c r="Q39" s="829">
        <v>1.5</v>
      </c>
      <c r="R39" s="835"/>
      <c r="S39" s="716"/>
      <c r="T39" s="717"/>
      <c r="U39" s="623"/>
      <c r="V39" s="624">
        <f t="shared" si="19"/>
        <v>0</v>
      </c>
      <c r="W39" s="625">
        <f t="shared" si="14"/>
        <v>0</v>
      </c>
      <c r="X39" s="625">
        <v>44</v>
      </c>
      <c r="Y39" s="642">
        <f t="shared" si="16"/>
        <v>0</v>
      </c>
      <c r="Z39" s="603">
        <f t="shared" si="21"/>
        <v>44</v>
      </c>
      <c r="AA39" s="804"/>
    </row>
    <row r="40" spans="1:35" ht="16.2" thickBot="1" x14ac:dyDescent="0.35">
      <c r="A40" s="954" t="s">
        <v>80</v>
      </c>
      <c r="B40" s="194" t="s">
        <v>110</v>
      </c>
      <c r="C40" s="183">
        <v>3.4</v>
      </c>
      <c r="D40" s="195"/>
      <c r="E40" s="346"/>
      <c r="F40" s="718"/>
      <c r="G40" s="726"/>
      <c r="H40" s="866">
        <f t="shared" si="13"/>
        <v>74</v>
      </c>
      <c r="I40" s="873">
        <f t="shared" ref="I40" si="23">SUM(J40:L40)</f>
        <v>74</v>
      </c>
      <c r="J40" s="868">
        <v>44</v>
      </c>
      <c r="K40" s="868"/>
      <c r="L40" s="879">
        <v>30</v>
      </c>
      <c r="M40" s="882">
        <v>60</v>
      </c>
      <c r="N40" s="728"/>
      <c r="O40" s="714"/>
      <c r="P40" s="715"/>
      <c r="Q40" s="849">
        <v>1</v>
      </c>
      <c r="R40" s="836">
        <v>2</v>
      </c>
      <c r="S40" s="716"/>
      <c r="T40" s="717"/>
      <c r="U40" s="623"/>
      <c r="V40" s="624">
        <f t="shared" si="19"/>
        <v>0</v>
      </c>
      <c r="W40" s="625">
        <f t="shared" si="14"/>
        <v>0</v>
      </c>
      <c r="X40" s="625">
        <v>44</v>
      </c>
      <c r="Y40" s="642">
        <v>30</v>
      </c>
      <c r="Z40" s="603">
        <f t="shared" si="21"/>
        <v>74</v>
      </c>
      <c r="AA40" s="804"/>
    </row>
    <row r="41" spans="1:35" ht="16.2" thickBot="1" x14ac:dyDescent="0.35">
      <c r="A41" s="954" t="s">
        <v>81</v>
      </c>
      <c r="B41" s="507" t="s">
        <v>174</v>
      </c>
      <c r="C41" s="388">
        <v>4</v>
      </c>
      <c r="D41" s="199"/>
      <c r="E41" s="722"/>
      <c r="F41" s="723"/>
      <c r="G41" s="726"/>
      <c r="H41" s="865">
        <f t="shared" si="13"/>
        <v>44</v>
      </c>
      <c r="I41" s="873">
        <f>SUM(J41:L41)</f>
        <v>44</v>
      </c>
      <c r="J41" s="186">
        <v>30</v>
      </c>
      <c r="K41" s="186"/>
      <c r="L41" s="877">
        <v>14</v>
      </c>
      <c r="M41" s="882">
        <v>30</v>
      </c>
      <c r="N41" s="727"/>
      <c r="O41" s="710"/>
      <c r="P41" s="711"/>
      <c r="Q41" s="830"/>
      <c r="R41" s="836">
        <v>2</v>
      </c>
      <c r="S41" s="712"/>
      <c r="T41" s="684"/>
      <c r="U41" s="623"/>
      <c r="V41" s="624">
        <f t="shared" si="19"/>
        <v>0</v>
      </c>
      <c r="W41" s="625">
        <f t="shared" si="14"/>
        <v>0</v>
      </c>
      <c r="X41" s="625">
        <f t="shared" si="18"/>
        <v>0</v>
      </c>
      <c r="Y41" s="642">
        <v>44</v>
      </c>
      <c r="Z41" s="603">
        <f t="shared" si="11"/>
        <v>44</v>
      </c>
      <c r="AA41" s="804"/>
    </row>
    <row r="42" spans="1:35" ht="16.2" thickBot="1" x14ac:dyDescent="0.35">
      <c r="A42" s="954" t="s">
        <v>82</v>
      </c>
      <c r="B42" s="465" t="s">
        <v>146</v>
      </c>
      <c r="C42" s="178"/>
      <c r="D42" s="387">
        <v>4</v>
      </c>
      <c r="E42" s="346"/>
      <c r="F42" s="718"/>
      <c r="G42" s="726"/>
      <c r="H42" s="866">
        <f t="shared" si="13"/>
        <v>44</v>
      </c>
      <c r="I42" s="873">
        <f>SUM(J42:L42)</f>
        <v>44</v>
      </c>
      <c r="J42" s="868">
        <v>30</v>
      </c>
      <c r="K42" s="868"/>
      <c r="L42" s="879">
        <v>14</v>
      </c>
      <c r="M42" s="882"/>
      <c r="N42" s="728"/>
      <c r="O42" s="714"/>
      <c r="P42" s="715"/>
      <c r="Q42" s="849"/>
      <c r="R42" s="836">
        <v>2</v>
      </c>
      <c r="S42" s="716"/>
      <c r="T42" s="717"/>
      <c r="U42" s="623"/>
      <c r="V42" s="624">
        <f t="shared" si="19"/>
        <v>0</v>
      </c>
      <c r="W42" s="625">
        <f t="shared" si="14"/>
        <v>0</v>
      </c>
      <c r="X42" s="625">
        <f t="shared" si="18"/>
        <v>0</v>
      </c>
      <c r="Y42" s="642">
        <v>44</v>
      </c>
      <c r="Z42" s="603">
        <f t="shared" si="11"/>
        <v>44</v>
      </c>
      <c r="AA42" s="804"/>
    </row>
    <row r="43" spans="1:35" ht="16.2" thickBot="1" x14ac:dyDescent="0.35">
      <c r="A43" s="955" t="s">
        <v>116</v>
      </c>
      <c r="B43" s="464" t="s">
        <v>172</v>
      </c>
      <c r="C43" s="456"/>
      <c r="D43" s="456">
        <v>4</v>
      </c>
      <c r="E43" s="346"/>
      <c r="F43" s="718"/>
      <c r="G43" s="726"/>
      <c r="H43" s="866">
        <f t="shared" si="13"/>
        <v>30</v>
      </c>
      <c r="I43" s="874">
        <f>SUM(J43:L43)</f>
        <v>30</v>
      </c>
      <c r="J43" s="875"/>
      <c r="K43" s="875"/>
      <c r="L43" s="884">
        <v>30</v>
      </c>
      <c r="M43" s="883"/>
      <c r="N43" s="728"/>
      <c r="O43" s="714"/>
      <c r="P43" s="715"/>
      <c r="Q43" s="829"/>
      <c r="R43" s="836">
        <v>1</v>
      </c>
      <c r="S43" s="716"/>
      <c r="T43" s="717"/>
      <c r="U43" s="623"/>
      <c r="V43" s="624">
        <f t="shared" si="19"/>
        <v>0</v>
      </c>
      <c r="W43" s="625">
        <f t="shared" si="14"/>
        <v>0</v>
      </c>
      <c r="X43" s="625">
        <f t="shared" si="18"/>
        <v>0</v>
      </c>
      <c r="Y43" s="642">
        <v>30</v>
      </c>
      <c r="Z43" s="603">
        <f t="shared" si="11"/>
        <v>30</v>
      </c>
      <c r="AA43" s="804"/>
    </row>
    <row r="44" spans="1:35" s="732" customFormat="1" ht="16.2" thickBot="1" x14ac:dyDescent="0.35">
      <c r="A44" s="973"/>
      <c r="B44" s="704" t="s">
        <v>215</v>
      </c>
      <c r="C44" s="661"/>
      <c r="D44" s="661"/>
      <c r="E44" s="661"/>
      <c r="F44" s="662"/>
      <c r="G44" s="663"/>
      <c r="H44" s="729">
        <f>SUM(H31:H43)</f>
        <v>490</v>
      </c>
      <c r="I44" s="757">
        <f>SUM(I31:I43)</f>
        <v>490</v>
      </c>
      <c r="J44" s="758">
        <f>SUM(J31:J43)</f>
        <v>260</v>
      </c>
      <c r="K44" s="758">
        <f>SUM(K31:K43)</f>
        <v>0</v>
      </c>
      <c r="L44" s="760">
        <f>SUM(L31:L43)</f>
        <v>230</v>
      </c>
      <c r="M44" s="867"/>
      <c r="N44" s="731">
        <f>SUM(N31:N43)</f>
        <v>0</v>
      </c>
      <c r="O44" s="730">
        <f>SUM(O31:O43)</f>
        <v>0</v>
      </c>
      <c r="P44" s="731">
        <f>SUM(P31:P43)</f>
        <v>0</v>
      </c>
      <c r="Q44" s="730">
        <f>SUM(Q31:Q43)</f>
        <v>9</v>
      </c>
      <c r="R44" s="731">
        <f>SUM(R31:R43)</f>
        <v>9</v>
      </c>
      <c r="S44" s="667"/>
      <c r="T44" s="666"/>
      <c r="U44" s="669"/>
      <c r="V44" s="1201"/>
      <c r="W44" s="1202"/>
      <c r="X44" s="1202"/>
      <c r="Y44" s="1203"/>
      <c r="Z44" s="603"/>
      <c r="AA44" s="805"/>
    </row>
    <row r="45" spans="1:35" ht="16.5" customHeight="1" thickBot="1" x14ac:dyDescent="0.35">
      <c r="A45" s="1196" t="s">
        <v>221</v>
      </c>
      <c r="B45" s="1197"/>
      <c r="C45" s="1197"/>
      <c r="D45" s="1197"/>
      <c r="E45" s="1197"/>
      <c r="F45" s="1197"/>
      <c r="G45" s="1197"/>
      <c r="H45" s="1197"/>
      <c r="I45" s="1197"/>
      <c r="J45" s="1197"/>
      <c r="K45" s="1197"/>
      <c r="L45" s="1197"/>
      <c r="M45" s="1197"/>
      <c r="N45" s="1197"/>
      <c r="O45" s="1197"/>
      <c r="P45" s="1197"/>
      <c r="Q45" s="1197"/>
      <c r="R45" s="1197"/>
      <c r="S45" s="1197"/>
      <c r="T45" s="1198"/>
      <c r="U45" s="623"/>
      <c r="V45" s="675"/>
      <c r="W45" s="676"/>
      <c r="X45" s="676"/>
      <c r="Y45" s="677"/>
      <c r="AA45" s="804"/>
      <c r="AB45" s="63"/>
      <c r="AC45" s="63"/>
      <c r="AD45" s="63"/>
      <c r="AE45" s="63"/>
      <c r="AF45" s="63"/>
      <c r="AG45" s="63"/>
      <c r="AH45" s="63"/>
      <c r="AI45" s="63"/>
    </row>
    <row r="46" spans="1:35" s="732" customFormat="1" ht="31.8" customHeight="1" thickBot="1" x14ac:dyDescent="0.35">
      <c r="A46" s="733" t="s">
        <v>222</v>
      </c>
      <c r="B46" s="734" t="s">
        <v>223</v>
      </c>
      <c r="C46" s="735"/>
      <c r="D46" s="735"/>
      <c r="E46" s="735"/>
      <c r="F46" s="736"/>
      <c r="G46" s="737"/>
      <c r="H46" s="738">
        <f>I46+N46</f>
        <v>105</v>
      </c>
      <c r="I46" s="739">
        <f>SUM(J46:L46)</f>
        <v>105</v>
      </c>
      <c r="J46" s="740"/>
      <c r="K46" s="741"/>
      <c r="L46" s="742">
        <v>105</v>
      </c>
      <c r="M46" s="743"/>
      <c r="N46" s="744"/>
      <c r="O46" s="818"/>
      <c r="P46" s="819"/>
      <c r="Q46" s="745">
        <v>50</v>
      </c>
      <c r="R46" s="746">
        <v>55</v>
      </c>
      <c r="S46" s="747"/>
      <c r="T46" s="748"/>
      <c r="U46" s="669"/>
      <c r="V46" s="749">
        <v>0</v>
      </c>
      <c r="W46" s="750">
        <f>$P$7*P46</f>
        <v>0</v>
      </c>
      <c r="X46" s="750">
        <v>50</v>
      </c>
      <c r="Y46" s="751">
        <v>55</v>
      </c>
      <c r="Z46" s="603">
        <f t="shared" si="11"/>
        <v>105</v>
      </c>
      <c r="AA46" s="864">
        <f>2660-H48</f>
        <v>0</v>
      </c>
    </row>
    <row r="47" spans="1:35" s="732" customFormat="1" ht="16.2" thickBot="1" x14ac:dyDescent="0.35">
      <c r="A47" s="703"/>
      <c r="B47" s="752" t="s">
        <v>215</v>
      </c>
      <c r="C47" s="753"/>
      <c r="D47" s="753"/>
      <c r="E47" s="753"/>
      <c r="F47" s="754"/>
      <c r="G47" s="755"/>
      <c r="H47" s="756">
        <f>SUM(H46)</f>
        <v>105</v>
      </c>
      <c r="I47" s="757">
        <f t="shared" ref="I47:N47" si="24">SUM(I46)</f>
        <v>105</v>
      </c>
      <c r="J47" s="758">
        <f t="shared" si="24"/>
        <v>0</v>
      </c>
      <c r="K47" s="759">
        <f t="shared" si="24"/>
        <v>0</v>
      </c>
      <c r="L47" s="760">
        <f t="shared" si="24"/>
        <v>105</v>
      </c>
      <c r="M47" s="760"/>
      <c r="N47" s="756">
        <f t="shared" si="24"/>
        <v>0</v>
      </c>
      <c r="O47" s="761">
        <f>O25+O29+O44</f>
        <v>31.5</v>
      </c>
      <c r="P47" s="762">
        <f>P25+P29+P44</f>
        <v>31.5</v>
      </c>
      <c r="Q47" s="757">
        <f>Q25+Q29+Q44</f>
        <v>32</v>
      </c>
      <c r="R47" s="759">
        <f>R25+R29+R44</f>
        <v>32</v>
      </c>
      <c r="S47" s="763"/>
      <c r="T47" s="764"/>
      <c r="U47" s="669"/>
      <c r="V47" s="1201"/>
      <c r="W47" s="1202"/>
      <c r="X47" s="1202"/>
      <c r="Y47" s="1203"/>
      <c r="Z47" s="603"/>
      <c r="AA47" s="805"/>
    </row>
    <row r="48" spans="1:35" ht="26.25" customHeight="1" thickBot="1" x14ac:dyDescent="0.35">
      <c r="A48" s="765"/>
      <c r="B48" s="766" t="s">
        <v>224</v>
      </c>
      <c r="C48" s="406"/>
      <c r="D48" s="407"/>
      <c r="E48" s="407"/>
      <c r="F48" s="767"/>
      <c r="G48" s="408"/>
      <c r="H48" s="768">
        <f>H25+H29+H44+H47</f>
        <v>2660</v>
      </c>
      <c r="I48" s="769">
        <f>I25+I29+I44+I47</f>
        <v>2660</v>
      </c>
      <c r="J48" s="770">
        <f>J25+J29+J44+J47</f>
        <v>1235</v>
      </c>
      <c r="K48" s="770">
        <f>K25+K29+K44+K47</f>
        <v>30</v>
      </c>
      <c r="L48" s="768">
        <f>L25+L29+L44+L47</f>
        <v>1395</v>
      </c>
      <c r="M48" s="768"/>
      <c r="N48" s="768">
        <f>N25+N29+N44+N47</f>
        <v>0</v>
      </c>
      <c r="O48" s="769">
        <f>V48</f>
        <v>535</v>
      </c>
      <c r="P48" s="768">
        <f>W48</f>
        <v>707</v>
      </c>
      <c r="Q48" s="769">
        <f>X48</f>
        <v>762</v>
      </c>
      <c r="R48" s="768">
        <f>Y48</f>
        <v>656</v>
      </c>
      <c r="S48" s="409"/>
      <c r="T48" s="771"/>
      <c r="U48" s="772"/>
      <c r="V48" s="773">
        <f>SUM(V11:V46)</f>
        <v>535</v>
      </c>
      <c r="W48" s="774">
        <f>SUM(W11:W46)</f>
        <v>707</v>
      </c>
      <c r="X48" s="774">
        <f>SUM(X11:X46)</f>
        <v>762</v>
      </c>
      <c r="Y48" s="775">
        <f>SUM(Y11:Y46)</f>
        <v>656</v>
      </c>
      <c r="Z48" s="603">
        <f>SUM(Z11:Z46)</f>
        <v>2660</v>
      </c>
      <c r="AA48" s="63"/>
    </row>
    <row r="49" spans="1:47" s="789" customFormat="1" ht="18.600000000000001" thickBot="1" x14ac:dyDescent="0.4">
      <c r="A49" s="776"/>
      <c r="B49" s="777" t="s">
        <v>225</v>
      </c>
      <c r="C49" s="778"/>
      <c r="D49" s="778"/>
      <c r="E49" s="778"/>
      <c r="F49" s="779"/>
      <c r="G49" s="780"/>
      <c r="H49" s="781"/>
      <c r="I49" s="782"/>
      <c r="J49" s="783"/>
      <c r="K49" s="778"/>
      <c r="L49" s="779"/>
      <c r="M49" s="784"/>
      <c r="N49" s="780"/>
      <c r="O49" s="785">
        <v>32</v>
      </c>
      <c r="P49" s="785">
        <v>32</v>
      </c>
      <c r="Q49" s="785">
        <v>32</v>
      </c>
      <c r="R49" s="785">
        <v>32</v>
      </c>
      <c r="S49" s="782"/>
      <c r="T49" s="786"/>
      <c r="U49" s="787"/>
      <c r="V49" s="1204">
        <f>V48+W48</f>
        <v>1242</v>
      </c>
      <c r="W49" s="1205"/>
      <c r="X49" s="1206">
        <f>X48+Y48</f>
        <v>1418</v>
      </c>
      <c r="Y49" s="1207"/>
      <c r="Z49" s="603">
        <f>SUM(V49:Y49)</f>
        <v>2660</v>
      </c>
      <c r="AA49" s="63"/>
      <c r="AB49" s="788"/>
    </row>
    <row r="50" spans="1:47" ht="30.6" customHeight="1" thickBot="1" x14ac:dyDescent="0.35">
      <c r="A50" s="1150" t="s">
        <v>226</v>
      </c>
      <c r="B50" s="1151"/>
      <c r="C50" s="1151"/>
      <c r="D50" s="1151"/>
      <c r="E50" s="1151"/>
      <c r="F50" s="1151"/>
      <c r="G50" s="1151"/>
      <c r="H50" s="1151"/>
      <c r="I50" s="1151"/>
      <c r="J50" s="1151"/>
      <c r="K50" s="1151"/>
      <c r="L50" s="1151"/>
      <c r="M50" s="1151"/>
      <c r="N50" s="1151"/>
      <c r="O50" s="1151"/>
      <c r="P50" s="1151"/>
      <c r="Q50" s="1151"/>
      <c r="R50" s="1151"/>
      <c r="S50" s="1151"/>
      <c r="T50" s="1153"/>
      <c r="U50" s="623"/>
      <c r="W50" s="790"/>
      <c r="X50" s="63"/>
      <c r="Y50" s="63"/>
      <c r="AA50" s="63"/>
    </row>
    <row r="51" spans="1:47" s="793" customFormat="1" ht="18" thickBot="1" x14ac:dyDescent="0.35">
      <c r="A51" s="1109" t="s">
        <v>64</v>
      </c>
      <c r="B51" s="1110"/>
      <c r="C51" s="1110"/>
      <c r="D51" s="1110"/>
      <c r="E51" s="1110"/>
      <c r="F51" s="1110"/>
      <c r="G51" s="1110"/>
      <c r="H51" s="1110"/>
      <c r="I51" s="1110"/>
      <c r="J51" s="1110"/>
      <c r="K51" s="1110"/>
      <c r="L51" s="1110"/>
      <c r="M51" s="1110"/>
      <c r="N51" s="1110"/>
      <c r="O51" s="1110"/>
      <c r="P51" s="1110"/>
      <c r="Q51" s="1110"/>
      <c r="R51" s="1110"/>
      <c r="S51" s="1110"/>
      <c r="T51" s="1111"/>
      <c r="U51" s="239"/>
      <c r="V51" s="1106" t="s">
        <v>73</v>
      </c>
      <c r="W51" s="1107"/>
      <c r="X51" s="1107"/>
      <c r="Y51" s="1108"/>
      <c r="Z51" s="49"/>
      <c r="AA51" s="811"/>
    </row>
    <row r="52" spans="1:47" s="793" customFormat="1" ht="18" thickBot="1" x14ac:dyDescent="0.35">
      <c r="A52" s="1112" t="s">
        <v>126</v>
      </c>
      <c r="B52" s="1113"/>
      <c r="C52" s="1113"/>
      <c r="D52" s="1113"/>
      <c r="E52" s="1113"/>
      <c r="F52" s="1113"/>
      <c r="G52" s="1113"/>
      <c r="H52" s="1113"/>
      <c r="I52" s="1113"/>
      <c r="J52" s="1113"/>
      <c r="K52" s="1113"/>
      <c r="L52" s="1113"/>
      <c r="M52" s="1113"/>
      <c r="N52" s="1113"/>
      <c r="O52" s="1114"/>
      <c r="P52" s="1114"/>
      <c r="Q52" s="1114"/>
      <c r="R52" s="1114"/>
      <c r="S52" s="1114"/>
      <c r="T52" s="1115"/>
      <c r="U52" s="239"/>
      <c r="V52" s="235">
        <v>1</v>
      </c>
      <c r="W52" s="236">
        <v>2</v>
      </c>
      <c r="X52" s="236">
        <v>3</v>
      </c>
      <c r="Y52" s="237">
        <v>4</v>
      </c>
      <c r="Z52" s="49"/>
      <c r="AA52" s="811"/>
    </row>
    <row r="53" spans="1:47" s="795" customFormat="1" x14ac:dyDescent="0.3">
      <c r="A53" s="336" t="s">
        <v>65</v>
      </c>
      <c r="B53" s="511" t="s">
        <v>178</v>
      </c>
      <c r="C53" s="456"/>
      <c r="D53" s="456"/>
      <c r="E53" s="456"/>
      <c r="F53" s="457"/>
      <c r="G53" s="512">
        <v>4</v>
      </c>
      <c r="H53" s="513">
        <f>G53*30</f>
        <v>120</v>
      </c>
      <c r="I53" s="341">
        <f>SUM(J53:L53)</f>
        <v>44</v>
      </c>
      <c r="J53" s="459">
        <v>30</v>
      </c>
      <c r="K53" s="459"/>
      <c r="L53" s="343">
        <v>14</v>
      </c>
      <c r="M53" s="484"/>
      <c r="N53" s="484">
        <f t="shared" ref="N53:N60" si="25">H53-I53-M53</f>
        <v>76</v>
      </c>
      <c r="O53" s="814"/>
      <c r="P53" s="815"/>
      <c r="Q53" s="828"/>
      <c r="R53" s="833"/>
      <c r="S53" s="831"/>
      <c r="T53" s="373"/>
      <c r="U53" s="241">
        <f t="shared" ref="U53:U60" si="26">I53/H53</f>
        <v>0.36666666666666664</v>
      </c>
      <c r="V53" s="498">
        <v>4</v>
      </c>
      <c r="W53" s="499"/>
      <c r="X53" s="499"/>
      <c r="Y53" s="500"/>
      <c r="Z53" s="63"/>
      <c r="AA53" s="811"/>
      <c r="AB53" s="794"/>
      <c r="AC53" s="794"/>
      <c r="AD53" s="794"/>
      <c r="AE53" s="794"/>
      <c r="AF53" s="794"/>
      <c r="AG53" s="794"/>
      <c r="AH53" s="794"/>
      <c r="AI53" s="794"/>
      <c r="AJ53" s="794"/>
      <c r="AK53" s="794"/>
      <c r="AL53" s="794"/>
      <c r="AM53" s="794"/>
      <c r="AN53" s="794"/>
      <c r="AO53" s="794"/>
      <c r="AP53" s="794"/>
      <c r="AQ53" s="794"/>
      <c r="AR53" s="794"/>
      <c r="AS53" s="794"/>
      <c r="AT53" s="794"/>
      <c r="AU53" s="794"/>
    </row>
    <row r="54" spans="1:47" s="795" customFormat="1" x14ac:dyDescent="0.3">
      <c r="A54" s="336" t="s">
        <v>66</v>
      </c>
      <c r="B54" s="364" t="s">
        <v>123</v>
      </c>
      <c r="C54" s="346"/>
      <c r="D54" s="365"/>
      <c r="E54" s="346"/>
      <c r="F54" s="347"/>
      <c r="G54" s="348">
        <v>3</v>
      </c>
      <c r="H54" s="349">
        <f t="shared" ref="H54" si="27">G54*30</f>
        <v>90</v>
      </c>
      <c r="I54" s="461">
        <f t="shared" ref="I54" si="28">SUM(J54:L54)</f>
        <v>30</v>
      </c>
      <c r="J54" s="351">
        <v>16</v>
      </c>
      <c r="K54" s="351"/>
      <c r="L54" s="352">
        <v>14</v>
      </c>
      <c r="M54" s="485"/>
      <c r="N54" s="484">
        <f t="shared" si="25"/>
        <v>60</v>
      </c>
      <c r="O54" s="816"/>
      <c r="P54" s="817"/>
      <c r="Q54" s="829"/>
      <c r="R54" s="834"/>
      <c r="S54" s="458"/>
      <c r="T54" s="139"/>
      <c r="U54" s="241">
        <f t="shared" si="26"/>
        <v>0.33333333333333331</v>
      </c>
      <c r="V54" s="128">
        <v>3</v>
      </c>
      <c r="W54" s="53"/>
      <c r="X54" s="53"/>
      <c r="Y54" s="56"/>
      <c r="Z54" s="63"/>
      <c r="AA54" s="811"/>
      <c r="AB54" s="794"/>
      <c r="AC54" s="794"/>
      <c r="AD54" s="794"/>
      <c r="AE54" s="794"/>
      <c r="AF54" s="794"/>
      <c r="AG54" s="794"/>
      <c r="AH54" s="794"/>
      <c r="AI54" s="794"/>
      <c r="AJ54" s="794"/>
      <c r="AK54" s="794"/>
      <c r="AL54" s="794"/>
      <c r="AM54" s="794"/>
      <c r="AN54" s="794"/>
      <c r="AO54" s="794"/>
      <c r="AP54" s="794"/>
      <c r="AQ54" s="794"/>
      <c r="AR54" s="794"/>
      <c r="AS54" s="794"/>
      <c r="AT54" s="794"/>
      <c r="AU54" s="794"/>
    </row>
    <row r="55" spans="1:47" s="793" customFormat="1" ht="16.2" customHeight="1" x14ac:dyDescent="0.3">
      <c r="A55" s="336" t="s">
        <v>67</v>
      </c>
      <c r="B55" s="861" t="s">
        <v>228</v>
      </c>
      <c r="C55" s="456"/>
      <c r="D55" s="456"/>
      <c r="E55" s="456"/>
      <c r="F55" s="457"/>
      <c r="G55" s="339">
        <v>4</v>
      </c>
      <c r="H55" s="340">
        <f>G55*30</f>
        <v>120</v>
      </c>
      <c r="I55" s="341">
        <f>SUM(J55:L55)</f>
        <v>44</v>
      </c>
      <c r="J55" s="459">
        <v>14</v>
      </c>
      <c r="K55" s="459"/>
      <c r="L55" s="343">
        <v>30</v>
      </c>
      <c r="M55" s="484">
        <v>30</v>
      </c>
      <c r="N55" s="484">
        <f t="shared" si="25"/>
        <v>46</v>
      </c>
      <c r="O55" s="816"/>
      <c r="P55" s="817"/>
      <c r="Q55" s="829"/>
      <c r="R55" s="835"/>
      <c r="S55" s="458"/>
      <c r="T55" s="139"/>
      <c r="U55" s="241">
        <f t="shared" si="26"/>
        <v>0.36666666666666664</v>
      </c>
      <c r="V55" s="128">
        <v>2</v>
      </c>
      <c r="W55" s="53">
        <v>2</v>
      </c>
      <c r="X55" s="53"/>
      <c r="Y55" s="56"/>
      <c r="Z55" s="63"/>
      <c r="AA55" s="811"/>
    </row>
    <row r="56" spans="1:47" s="262" customFormat="1" ht="27.6" x14ac:dyDescent="0.3">
      <c r="A56" s="336" t="s">
        <v>68</v>
      </c>
      <c r="B56" s="860" t="s">
        <v>227</v>
      </c>
      <c r="C56" s="456"/>
      <c r="D56" s="456"/>
      <c r="E56" s="456"/>
      <c r="F56" s="457"/>
      <c r="G56" s="339">
        <v>4</v>
      </c>
      <c r="H56" s="340">
        <f>G56*30</f>
        <v>120</v>
      </c>
      <c r="I56" s="341">
        <f>SUM(J56:L56)</f>
        <v>44</v>
      </c>
      <c r="J56" s="459">
        <v>16</v>
      </c>
      <c r="K56" s="459"/>
      <c r="L56" s="343">
        <v>28</v>
      </c>
      <c r="M56" s="484"/>
      <c r="N56" s="484">
        <f t="shared" si="25"/>
        <v>76</v>
      </c>
      <c r="O56" s="816"/>
      <c r="P56" s="817"/>
      <c r="Q56" s="829"/>
      <c r="R56" s="835"/>
      <c r="S56" s="458"/>
      <c r="T56" s="139"/>
      <c r="U56" s="241">
        <f t="shared" si="26"/>
        <v>0.36666666666666664</v>
      </c>
      <c r="V56" s="128"/>
      <c r="W56" s="53">
        <v>4</v>
      </c>
      <c r="X56" s="53"/>
      <c r="Y56" s="56"/>
      <c r="Z56" s="63"/>
      <c r="AA56" s="811"/>
    </row>
    <row r="57" spans="1:47" s="793" customFormat="1" ht="16.2" customHeight="1" x14ac:dyDescent="0.3">
      <c r="A57" s="336" t="s">
        <v>69</v>
      </c>
      <c r="B57" s="355" t="s">
        <v>104</v>
      </c>
      <c r="C57" s="356"/>
      <c r="D57" s="357"/>
      <c r="E57" s="356"/>
      <c r="F57" s="358"/>
      <c r="G57" s="359">
        <v>3</v>
      </c>
      <c r="H57" s="360">
        <f t="shared" ref="H57:H60" si="29">G57*30</f>
        <v>90</v>
      </c>
      <c r="I57" s="361">
        <f t="shared" ref="I57:I60" si="30">SUM(J57:L57)</f>
        <v>30</v>
      </c>
      <c r="J57" s="362">
        <v>16</v>
      </c>
      <c r="K57" s="362"/>
      <c r="L57" s="363">
        <v>14</v>
      </c>
      <c r="M57" s="486"/>
      <c r="N57" s="484">
        <f t="shared" si="25"/>
        <v>60</v>
      </c>
      <c r="O57" s="816"/>
      <c r="P57" s="817"/>
      <c r="Q57" s="830"/>
      <c r="R57" s="836"/>
      <c r="S57" s="832"/>
      <c r="T57" s="378"/>
      <c r="U57" s="241">
        <f t="shared" si="26"/>
        <v>0.33333333333333331</v>
      </c>
      <c r="V57" s="264"/>
      <c r="W57" s="265">
        <v>3</v>
      </c>
      <c r="X57" s="265"/>
      <c r="Y57" s="266"/>
      <c r="Z57" s="63"/>
      <c r="AA57" s="811"/>
    </row>
    <row r="58" spans="1:47" s="796" customFormat="1" x14ac:dyDescent="0.3">
      <c r="A58" s="336" t="s">
        <v>230</v>
      </c>
      <c r="B58" s="151" t="s">
        <v>108</v>
      </c>
      <c r="C58" s="456"/>
      <c r="D58" s="456"/>
      <c r="E58" s="456"/>
      <c r="F58" s="457"/>
      <c r="G58" s="339">
        <v>3</v>
      </c>
      <c r="H58" s="340">
        <f t="shared" si="29"/>
        <v>90</v>
      </c>
      <c r="I58" s="341">
        <f t="shared" si="30"/>
        <v>30</v>
      </c>
      <c r="J58" s="459">
        <v>16</v>
      </c>
      <c r="K58" s="459"/>
      <c r="L58" s="343">
        <v>14</v>
      </c>
      <c r="M58" s="484"/>
      <c r="N58" s="484">
        <f t="shared" si="25"/>
        <v>60</v>
      </c>
      <c r="O58" s="816"/>
      <c r="P58" s="817"/>
      <c r="Q58" s="829"/>
      <c r="R58" s="835"/>
      <c r="S58" s="458"/>
      <c r="T58" s="139"/>
      <c r="U58" s="241">
        <f t="shared" si="26"/>
        <v>0.33333333333333331</v>
      </c>
      <c r="V58" s="128"/>
      <c r="W58" s="53">
        <v>3</v>
      </c>
      <c r="X58" s="53"/>
      <c r="Y58" s="56"/>
      <c r="Z58" s="63"/>
      <c r="AA58" s="811"/>
    </row>
    <row r="59" spans="1:47" s="793" customFormat="1" x14ac:dyDescent="0.3">
      <c r="A59" s="336" t="s">
        <v>70</v>
      </c>
      <c r="B59" s="345" t="s">
        <v>115</v>
      </c>
      <c r="C59" s="346"/>
      <c r="D59" s="346">
        <v>5</v>
      </c>
      <c r="E59" s="346"/>
      <c r="F59" s="347"/>
      <c r="G59" s="348">
        <v>3</v>
      </c>
      <c r="H59" s="349">
        <f t="shared" si="29"/>
        <v>90</v>
      </c>
      <c r="I59" s="461">
        <f t="shared" si="30"/>
        <v>30</v>
      </c>
      <c r="J59" s="351">
        <v>16</v>
      </c>
      <c r="K59" s="351"/>
      <c r="L59" s="352">
        <v>14</v>
      </c>
      <c r="M59" s="485"/>
      <c r="N59" s="484">
        <f t="shared" si="25"/>
        <v>60</v>
      </c>
      <c r="O59" s="816"/>
      <c r="P59" s="817"/>
      <c r="Q59" s="829"/>
      <c r="R59" s="834"/>
      <c r="S59" s="458">
        <v>2</v>
      </c>
      <c r="T59" s="139"/>
      <c r="U59" s="241">
        <f t="shared" si="26"/>
        <v>0.33333333333333331</v>
      </c>
      <c r="V59" s="128"/>
      <c r="W59" s="53"/>
      <c r="X59" s="53">
        <v>3</v>
      </c>
      <c r="Y59" s="56"/>
      <c r="Z59" s="63"/>
      <c r="AA59" s="811"/>
    </row>
    <row r="60" spans="1:47" s="262" customFormat="1" ht="16.2" thickBot="1" x14ac:dyDescent="0.35">
      <c r="A60" s="336" t="s">
        <v>71</v>
      </c>
      <c r="B60" s="516" t="s">
        <v>160</v>
      </c>
      <c r="C60" s="346"/>
      <c r="D60" s="365">
        <v>6</v>
      </c>
      <c r="E60" s="346"/>
      <c r="F60" s="347"/>
      <c r="G60" s="514">
        <v>5</v>
      </c>
      <c r="H60" s="515">
        <f t="shared" si="29"/>
        <v>150</v>
      </c>
      <c r="I60" s="461">
        <f t="shared" si="30"/>
        <v>60</v>
      </c>
      <c r="J60" s="351">
        <v>60</v>
      </c>
      <c r="K60" s="351"/>
      <c r="L60" s="352" t="s">
        <v>233</v>
      </c>
      <c r="M60" s="485"/>
      <c r="N60" s="484">
        <f t="shared" si="25"/>
        <v>90</v>
      </c>
      <c r="O60" s="816"/>
      <c r="P60" s="817"/>
      <c r="Q60" s="837"/>
      <c r="R60" s="838"/>
      <c r="S60" s="458"/>
      <c r="T60" s="139">
        <v>4</v>
      </c>
      <c r="U60" s="371">
        <f t="shared" si="26"/>
        <v>0.4</v>
      </c>
      <c r="V60" s="501"/>
      <c r="W60" s="384"/>
      <c r="X60" s="384"/>
      <c r="Y60" s="502">
        <v>5</v>
      </c>
      <c r="Z60" s="63"/>
      <c r="AA60" s="811"/>
    </row>
    <row r="61" spans="1:47" s="262" customFormat="1" ht="16.2" thickBot="1" x14ac:dyDescent="0.35">
      <c r="A61" s="473"/>
      <c r="B61" s="474" t="s">
        <v>72</v>
      </c>
      <c r="C61" s="475">
        <v>1</v>
      </c>
      <c r="D61" s="476">
        <v>8</v>
      </c>
      <c r="E61" s="476"/>
      <c r="F61" s="477"/>
      <c r="G61" s="478">
        <f t="shared" ref="G61:T61" si="31">SUM(G53:G60)</f>
        <v>29</v>
      </c>
      <c r="H61" s="478">
        <f t="shared" si="31"/>
        <v>870</v>
      </c>
      <c r="I61" s="478">
        <f t="shared" si="31"/>
        <v>312</v>
      </c>
      <c r="J61" s="478">
        <f t="shared" si="31"/>
        <v>184</v>
      </c>
      <c r="K61" s="478">
        <f t="shared" si="31"/>
        <v>0</v>
      </c>
      <c r="L61" s="478">
        <f t="shared" si="31"/>
        <v>128</v>
      </c>
      <c r="M61" s="478">
        <f t="shared" si="31"/>
        <v>30</v>
      </c>
      <c r="N61" s="478">
        <f t="shared" si="31"/>
        <v>528</v>
      </c>
      <c r="O61" s="478">
        <f t="shared" si="31"/>
        <v>0</v>
      </c>
      <c r="P61" s="478">
        <f t="shared" si="31"/>
        <v>0</v>
      </c>
      <c r="Q61" s="478">
        <f t="shared" si="31"/>
        <v>0</v>
      </c>
      <c r="R61" s="478">
        <f t="shared" si="31"/>
        <v>0</v>
      </c>
      <c r="S61" s="478">
        <f t="shared" si="31"/>
        <v>2</v>
      </c>
      <c r="T61" s="478">
        <f t="shared" si="31"/>
        <v>4</v>
      </c>
      <c r="U61" s="239"/>
      <c r="V61" s="84"/>
      <c r="W61" s="61"/>
      <c r="X61" s="61"/>
      <c r="Y61" s="85"/>
      <c r="Z61" s="49"/>
      <c r="AA61" s="811"/>
    </row>
    <row r="62" spans="1:47" s="793" customFormat="1" ht="18" thickBot="1" x14ac:dyDescent="0.35">
      <c r="A62" s="1154" t="s">
        <v>74</v>
      </c>
      <c r="B62" s="1155"/>
      <c r="C62" s="1155"/>
      <c r="D62" s="1155"/>
      <c r="E62" s="1155"/>
      <c r="F62" s="1155"/>
      <c r="G62" s="1155"/>
      <c r="H62" s="1155"/>
      <c r="I62" s="1155"/>
      <c r="J62" s="1155"/>
      <c r="K62" s="1155"/>
      <c r="L62" s="1155"/>
      <c r="M62" s="1155"/>
      <c r="N62" s="1155"/>
      <c r="O62" s="1155"/>
      <c r="P62" s="1155"/>
      <c r="Q62" s="1155"/>
      <c r="R62" s="1155"/>
      <c r="S62" s="1155"/>
      <c r="T62" s="1156"/>
      <c r="U62" s="239"/>
      <c r="V62" s="86"/>
      <c r="W62" s="60"/>
      <c r="X62" s="60"/>
      <c r="Y62" s="87"/>
      <c r="Z62" s="49"/>
      <c r="AA62" s="811"/>
    </row>
    <row r="63" spans="1:47" s="793" customFormat="1" ht="18" thickBot="1" x14ac:dyDescent="0.35">
      <c r="A63" s="1157" t="s">
        <v>127</v>
      </c>
      <c r="B63" s="1113"/>
      <c r="C63" s="1113"/>
      <c r="D63" s="1113"/>
      <c r="E63" s="1113"/>
      <c r="F63" s="1113"/>
      <c r="G63" s="1113"/>
      <c r="H63" s="1113"/>
      <c r="I63" s="1113"/>
      <c r="J63" s="1113"/>
      <c r="K63" s="1113"/>
      <c r="L63" s="1113"/>
      <c r="M63" s="1113"/>
      <c r="N63" s="1114"/>
      <c r="O63" s="1114"/>
      <c r="P63" s="1114"/>
      <c r="Q63" s="1113"/>
      <c r="R63" s="1113"/>
      <c r="S63" s="1113"/>
      <c r="T63" s="1158"/>
      <c r="U63" s="239"/>
      <c r="V63" s="88"/>
      <c r="W63" s="89"/>
      <c r="X63" s="89"/>
      <c r="Y63" s="90"/>
      <c r="Z63" s="49"/>
      <c r="AA63" s="811"/>
    </row>
    <row r="64" spans="1:47" s="793" customFormat="1" ht="16.2" thickBot="1" x14ac:dyDescent="0.35">
      <c r="A64" s="468" t="s">
        <v>75</v>
      </c>
      <c r="B64" s="463" t="s">
        <v>154</v>
      </c>
      <c r="C64" s="177"/>
      <c r="D64" s="178"/>
      <c r="E64" s="210"/>
      <c r="F64" s="211"/>
      <c r="G64" s="212">
        <v>3</v>
      </c>
      <c r="H64" s="213">
        <f t="shared" ref="H64:H82" si="32">G64*30</f>
        <v>90</v>
      </c>
      <c r="I64" s="412">
        <f t="shared" ref="I64" si="33">SUM(J64:L64)</f>
        <v>30</v>
      </c>
      <c r="J64" s="419">
        <v>16</v>
      </c>
      <c r="K64" s="214"/>
      <c r="L64" s="420">
        <v>14</v>
      </c>
      <c r="M64" s="487"/>
      <c r="N64" s="484">
        <f>H64-I64-M64</f>
        <v>60</v>
      </c>
      <c r="O64" s="815"/>
      <c r="P64" s="815"/>
      <c r="Q64" s="828"/>
      <c r="R64" s="839"/>
      <c r="S64" s="268"/>
      <c r="T64" s="182"/>
      <c r="U64" s="241">
        <f t="shared" ref="U64:U78" si="34">I64/H64</f>
        <v>0.33333333333333331</v>
      </c>
      <c r="V64" s="379">
        <v>3</v>
      </c>
      <c r="W64" s="217"/>
      <c r="X64" s="217"/>
      <c r="Y64" s="218"/>
      <c r="Z64" s="63"/>
      <c r="AA64" s="811"/>
    </row>
    <row r="65" spans="1:27" s="793" customFormat="1" ht="16.2" thickBot="1" x14ac:dyDescent="0.35">
      <c r="A65" s="468" t="s">
        <v>76</v>
      </c>
      <c r="B65" s="310" t="s">
        <v>144</v>
      </c>
      <c r="C65" s="177"/>
      <c r="D65" s="537"/>
      <c r="E65" s="196"/>
      <c r="F65" s="180"/>
      <c r="G65" s="308">
        <v>3</v>
      </c>
      <c r="H65" s="185">
        <f t="shared" si="32"/>
        <v>90</v>
      </c>
      <c r="I65" s="413">
        <f t="shared" ref="I65:I69" si="35">SUM(J65:L65)</f>
        <v>30</v>
      </c>
      <c r="J65" s="421">
        <v>16</v>
      </c>
      <c r="K65" s="269"/>
      <c r="L65" s="311">
        <v>14</v>
      </c>
      <c r="M65" s="489"/>
      <c r="N65" s="484">
        <f t="shared" ref="N65:N78" si="36">H65-I65-M65</f>
        <v>60</v>
      </c>
      <c r="O65" s="820"/>
      <c r="P65" s="820"/>
      <c r="Q65" s="849"/>
      <c r="R65" s="840"/>
      <c r="S65" s="268"/>
      <c r="T65" s="182"/>
      <c r="U65" s="241">
        <f t="shared" si="34"/>
        <v>0.33333333333333331</v>
      </c>
      <c r="V65" s="382">
        <v>3</v>
      </c>
      <c r="W65" s="253"/>
      <c r="X65" s="253"/>
      <c r="Y65" s="254"/>
      <c r="Z65" s="63"/>
      <c r="AA65" s="811"/>
    </row>
    <row r="66" spans="1:27" s="793" customFormat="1" ht="16.2" thickBot="1" x14ac:dyDescent="0.35">
      <c r="A66" s="468" t="s">
        <v>77</v>
      </c>
      <c r="B66" s="267" t="s">
        <v>109</v>
      </c>
      <c r="C66" s="190"/>
      <c r="D66" s="536"/>
      <c r="E66" s="196"/>
      <c r="F66" s="197"/>
      <c r="G66" s="312">
        <v>3</v>
      </c>
      <c r="H66" s="185">
        <f t="shared" si="32"/>
        <v>90</v>
      </c>
      <c r="I66" s="413">
        <f t="shared" si="35"/>
        <v>30</v>
      </c>
      <c r="J66" s="422">
        <v>16</v>
      </c>
      <c r="K66" s="198"/>
      <c r="L66" s="423">
        <v>14</v>
      </c>
      <c r="M66" s="489">
        <v>30</v>
      </c>
      <c r="N66" s="484">
        <f t="shared" si="36"/>
        <v>30</v>
      </c>
      <c r="O66" s="820"/>
      <c r="P66" s="820"/>
      <c r="Q66" s="849"/>
      <c r="R66" s="841"/>
      <c r="S66" s="82"/>
      <c r="T66" s="83"/>
      <c r="U66" s="241">
        <f t="shared" si="34"/>
        <v>0.33333333333333331</v>
      </c>
      <c r="V66" s="383">
        <v>3</v>
      </c>
      <c r="W66" s="216"/>
      <c r="X66" s="216"/>
      <c r="Y66" s="147"/>
      <c r="Z66" s="63"/>
      <c r="AA66" s="811"/>
    </row>
    <row r="67" spans="1:27" s="793" customFormat="1" ht="16.2" thickBot="1" x14ac:dyDescent="0.35">
      <c r="A67" s="468" t="s">
        <v>78</v>
      </c>
      <c r="B67" s="267" t="s">
        <v>112</v>
      </c>
      <c r="C67" s="187"/>
      <c r="D67" s="187"/>
      <c r="E67" s="179"/>
      <c r="F67" s="188"/>
      <c r="G67" s="314">
        <v>3</v>
      </c>
      <c r="H67" s="136">
        <f t="shared" si="32"/>
        <v>90</v>
      </c>
      <c r="I67" s="414">
        <f t="shared" si="35"/>
        <v>30</v>
      </c>
      <c r="J67" s="424">
        <v>16</v>
      </c>
      <c r="K67" s="186"/>
      <c r="L67" s="425">
        <v>14</v>
      </c>
      <c r="M67" s="490">
        <v>30</v>
      </c>
      <c r="N67" s="484">
        <f t="shared" si="36"/>
        <v>30</v>
      </c>
      <c r="O67" s="817"/>
      <c r="P67" s="817"/>
      <c r="Q67" s="830"/>
      <c r="R67" s="836"/>
      <c r="S67" s="188"/>
      <c r="T67" s="189"/>
      <c r="U67" s="241">
        <f t="shared" si="34"/>
        <v>0.33333333333333331</v>
      </c>
      <c r="V67" s="110">
        <v>3</v>
      </c>
      <c r="W67" s="91"/>
      <c r="X67" s="91"/>
      <c r="Y67" s="96"/>
      <c r="Z67" s="63"/>
      <c r="AA67" s="811"/>
    </row>
    <row r="68" spans="1:27" s="793" customFormat="1" ht="16.2" thickBot="1" x14ac:dyDescent="0.35">
      <c r="A68" s="468" t="s">
        <v>79</v>
      </c>
      <c r="B68" s="464" t="s">
        <v>105</v>
      </c>
      <c r="C68" s="456"/>
      <c r="D68" s="456"/>
      <c r="E68" s="456"/>
      <c r="F68" s="457"/>
      <c r="G68" s="339">
        <v>4</v>
      </c>
      <c r="H68" s="340">
        <f t="shared" si="32"/>
        <v>120</v>
      </c>
      <c r="I68" s="415">
        <f t="shared" ref="I68" si="37">SUM(J68:L68)</f>
        <v>44</v>
      </c>
      <c r="J68" s="426">
        <v>14</v>
      </c>
      <c r="K68" s="459"/>
      <c r="L68" s="460">
        <v>30</v>
      </c>
      <c r="M68" s="490">
        <v>30</v>
      </c>
      <c r="N68" s="484">
        <f t="shared" si="36"/>
        <v>46</v>
      </c>
      <c r="O68" s="817"/>
      <c r="P68" s="817"/>
      <c r="Q68" s="829"/>
      <c r="R68" s="835"/>
      <c r="S68" s="458"/>
      <c r="T68" s="139"/>
      <c r="U68" s="241">
        <f t="shared" si="34"/>
        <v>0.36666666666666664</v>
      </c>
      <c r="V68" s="517">
        <v>4</v>
      </c>
      <c r="W68" s="53"/>
      <c r="X68" s="53"/>
      <c r="Y68" s="56"/>
      <c r="Z68" s="63"/>
      <c r="AA68" s="811"/>
    </row>
    <row r="69" spans="1:27" s="793" customFormat="1" ht="16.2" thickBot="1" x14ac:dyDescent="0.35">
      <c r="A69" s="468" t="s">
        <v>80</v>
      </c>
      <c r="B69" s="194" t="s">
        <v>110</v>
      </c>
      <c r="C69" s="183"/>
      <c r="D69" s="195"/>
      <c r="E69" s="196"/>
      <c r="F69" s="197"/>
      <c r="G69" s="389">
        <v>6</v>
      </c>
      <c r="H69" s="185">
        <f t="shared" si="32"/>
        <v>180</v>
      </c>
      <c r="I69" s="413">
        <f t="shared" si="35"/>
        <v>74</v>
      </c>
      <c r="J69" s="422">
        <v>44</v>
      </c>
      <c r="K69" s="198"/>
      <c r="L69" s="423">
        <v>30</v>
      </c>
      <c r="M69" s="489">
        <v>60</v>
      </c>
      <c r="N69" s="484">
        <f t="shared" si="36"/>
        <v>46</v>
      </c>
      <c r="O69" s="820"/>
      <c r="P69" s="820"/>
      <c r="Q69" s="849"/>
      <c r="R69" s="840"/>
      <c r="S69" s="268"/>
      <c r="T69" s="313"/>
      <c r="U69" s="241">
        <f t="shared" si="34"/>
        <v>0.41111111111111109</v>
      </c>
      <c r="V69" s="518">
        <v>2</v>
      </c>
      <c r="W69" s="391">
        <v>4</v>
      </c>
      <c r="X69" s="216"/>
      <c r="Y69" s="147"/>
      <c r="Z69" s="63"/>
      <c r="AA69" s="811"/>
    </row>
    <row r="70" spans="1:27" s="793" customFormat="1" ht="16.2" thickBot="1" x14ac:dyDescent="0.35">
      <c r="A70" s="468" t="s">
        <v>81</v>
      </c>
      <c r="B70" s="507" t="s">
        <v>174</v>
      </c>
      <c r="C70" s="388"/>
      <c r="D70" s="199"/>
      <c r="E70" s="179"/>
      <c r="F70" s="192"/>
      <c r="G70" s="390">
        <v>4</v>
      </c>
      <c r="H70" s="200">
        <f t="shared" si="32"/>
        <v>120</v>
      </c>
      <c r="I70" s="414">
        <f>SUM(J70:L70)</f>
        <v>44</v>
      </c>
      <c r="J70" s="424">
        <v>30</v>
      </c>
      <c r="K70" s="186"/>
      <c r="L70" s="425">
        <v>14</v>
      </c>
      <c r="M70" s="490">
        <v>30</v>
      </c>
      <c r="N70" s="484">
        <f t="shared" si="36"/>
        <v>46</v>
      </c>
      <c r="O70" s="817"/>
      <c r="P70" s="817"/>
      <c r="Q70" s="830"/>
      <c r="R70" s="836"/>
      <c r="S70" s="188"/>
      <c r="T70" s="189"/>
      <c r="U70" s="241">
        <f t="shared" si="34"/>
        <v>0.36666666666666664</v>
      </c>
      <c r="V70" s="110"/>
      <c r="W70" s="91">
        <v>4</v>
      </c>
      <c r="X70" s="91"/>
      <c r="Y70" s="96"/>
      <c r="Z70" s="63"/>
      <c r="AA70" s="811"/>
    </row>
    <row r="71" spans="1:27" s="793" customFormat="1" ht="16.2" thickBot="1" x14ac:dyDescent="0.35">
      <c r="A71" s="468" t="s">
        <v>82</v>
      </c>
      <c r="B71" s="465" t="s">
        <v>146</v>
      </c>
      <c r="C71" s="178"/>
      <c r="D71" s="387"/>
      <c r="E71" s="178"/>
      <c r="F71" s="282"/>
      <c r="G71" s="509">
        <v>4</v>
      </c>
      <c r="H71" s="252">
        <f>G71*30</f>
        <v>120</v>
      </c>
      <c r="I71" s="413">
        <f>SUM(J71:L71)</f>
        <v>44</v>
      </c>
      <c r="J71" s="422">
        <v>30</v>
      </c>
      <c r="K71" s="198"/>
      <c r="L71" s="423">
        <v>14</v>
      </c>
      <c r="M71" s="489"/>
      <c r="N71" s="484">
        <f t="shared" si="36"/>
        <v>76</v>
      </c>
      <c r="O71" s="820"/>
      <c r="P71" s="820"/>
      <c r="Q71" s="849"/>
      <c r="R71" s="834"/>
      <c r="S71" s="82"/>
      <c r="T71" s="83"/>
      <c r="U71" s="239">
        <f t="shared" si="34"/>
        <v>0.36666666666666664</v>
      </c>
      <c r="V71" s="264"/>
      <c r="W71" s="265">
        <v>4</v>
      </c>
      <c r="X71" s="265"/>
      <c r="Y71" s="266"/>
      <c r="Z71" s="49"/>
      <c r="AA71" s="811"/>
    </row>
    <row r="72" spans="1:27" s="793" customFormat="1" ht="16.2" thickBot="1" x14ac:dyDescent="0.35">
      <c r="A72" s="468" t="s">
        <v>116</v>
      </c>
      <c r="B72" s="863" t="s">
        <v>229</v>
      </c>
      <c r="C72" s="456">
        <v>6</v>
      </c>
      <c r="D72" s="827">
        <v>5</v>
      </c>
      <c r="E72" s="456"/>
      <c r="F72" s="457"/>
      <c r="G72" s="472">
        <v>6</v>
      </c>
      <c r="H72" s="340">
        <f t="shared" si="32"/>
        <v>180</v>
      </c>
      <c r="I72" s="415">
        <f>SUM(J72:L72)</f>
        <v>58</v>
      </c>
      <c r="J72" s="426"/>
      <c r="K72" s="459"/>
      <c r="L72" s="885">
        <v>58</v>
      </c>
      <c r="M72" s="490">
        <v>30</v>
      </c>
      <c r="N72" s="484">
        <f t="shared" si="36"/>
        <v>92</v>
      </c>
      <c r="O72" s="817"/>
      <c r="P72" s="817"/>
      <c r="Q72" s="829"/>
      <c r="R72" s="835"/>
      <c r="S72" s="458">
        <v>2</v>
      </c>
      <c r="T72" s="139">
        <v>2</v>
      </c>
      <c r="U72" s="241">
        <f t="shared" si="34"/>
        <v>0.32222222222222224</v>
      </c>
      <c r="V72" s="128"/>
      <c r="W72" s="519">
        <v>3</v>
      </c>
      <c r="X72" s="519">
        <v>1</v>
      </c>
      <c r="Y72" s="520">
        <v>2</v>
      </c>
      <c r="Z72" s="469"/>
      <c r="AA72" s="811"/>
    </row>
    <row r="73" spans="1:27" s="793" customFormat="1" ht="16.2" thickBot="1" x14ac:dyDescent="0.35">
      <c r="A73" s="468" t="s">
        <v>150</v>
      </c>
      <c r="B73" s="267" t="s">
        <v>111</v>
      </c>
      <c r="C73" s="183">
        <v>5</v>
      </c>
      <c r="D73" s="184"/>
      <c r="E73" s="179"/>
      <c r="F73" s="180"/>
      <c r="G73" s="315">
        <v>3</v>
      </c>
      <c r="H73" s="185">
        <f>G73*30</f>
        <v>90</v>
      </c>
      <c r="I73" s="413">
        <f>SUM(J73:L73)</f>
        <v>30</v>
      </c>
      <c r="J73" s="424">
        <v>16</v>
      </c>
      <c r="K73" s="181"/>
      <c r="L73" s="425">
        <v>14</v>
      </c>
      <c r="M73" s="489">
        <v>30</v>
      </c>
      <c r="N73" s="484">
        <f t="shared" si="36"/>
        <v>30</v>
      </c>
      <c r="O73" s="820"/>
      <c r="P73" s="820"/>
      <c r="Q73" s="850"/>
      <c r="R73" s="840"/>
      <c r="S73" s="268">
        <v>2</v>
      </c>
      <c r="T73" s="182"/>
      <c r="U73" s="241">
        <f t="shared" si="34"/>
        <v>0.33333333333333331</v>
      </c>
      <c r="V73" s="110"/>
      <c r="W73" s="91"/>
      <c r="X73" s="91">
        <v>3</v>
      </c>
      <c r="Y73" s="96"/>
      <c r="Z73" s="63"/>
      <c r="AA73" s="811"/>
    </row>
    <row r="74" spans="1:27" s="793" customFormat="1" ht="16.2" thickBot="1" x14ac:dyDescent="0.35">
      <c r="A74" s="468" t="s">
        <v>151</v>
      </c>
      <c r="B74" s="463" t="s">
        <v>147</v>
      </c>
      <c r="C74" s="190"/>
      <c r="D74" s="187">
        <v>5</v>
      </c>
      <c r="E74" s="191"/>
      <c r="F74" s="192"/>
      <c r="G74" s="316">
        <v>4</v>
      </c>
      <c r="H74" s="193">
        <f>G74*30</f>
        <v>120</v>
      </c>
      <c r="I74" s="417">
        <f t="shared" ref="I74" si="38">SUM(J74:L74)</f>
        <v>44</v>
      </c>
      <c r="J74" s="427">
        <v>30</v>
      </c>
      <c r="K74" s="186"/>
      <c r="L74" s="425">
        <v>14</v>
      </c>
      <c r="M74" s="493"/>
      <c r="N74" s="484">
        <f t="shared" si="36"/>
        <v>76</v>
      </c>
      <c r="O74" s="817"/>
      <c r="P74" s="817"/>
      <c r="Q74" s="830"/>
      <c r="R74" s="836"/>
      <c r="S74" s="188">
        <v>3</v>
      </c>
      <c r="T74" s="189"/>
      <c r="U74" s="241">
        <f t="shared" si="34"/>
        <v>0.36666666666666664</v>
      </c>
      <c r="V74" s="110"/>
      <c r="W74" s="91"/>
      <c r="X74" s="91">
        <v>4</v>
      </c>
      <c r="Y74" s="96"/>
      <c r="Z74" s="63"/>
      <c r="AA74" s="811"/>
    </row>
    <row r="75" spans="1:27" s="793" customFormat="1" ht="16.2" thickBot="1" x14ac:dyDescent="0.35">
      <c r="A75" s="468" t="s">
        <v>171</v>
      </c>
      <c r="B75" s="267" t="s">
        <v>113</v>
      </c>
      <c r="C75" s="190">
        <v>6</v>
      </c>
      <c r="D75" s="483">
        <v>5</v>
      </c>
      <c r="E75" s="179"/>
      <c r="F75" s="201"/>
      <c r="G75" s="395">
        <v>7</v>
      </c>
      <c r="H75" s="396">
        <f t="shared" si="32"/>
        <v>210</v>
      </c>
      <c r="I75" s="416">
        <f>SUM(J75:L75)</f>
        <v>102</v>
      </c>
      <c r="J75" s="421">
        <v>42</v>
      </c>
      <c r="K75" s="269"/>
      <c r="L75" s="311">
        <v>60</v>
      </c>
      <c r="M75" s="491">
        <v>30</v>
      </c>
      <c r="N75" s="484">
        <f t="shared" si="36"/>
        <v>78</v>
      </c>
      <c r="O75" s="817"/>
      <c r="P75" s="817"/>
      <c r="Q75" s="851"/>
      <c r="R75" s="842"/>
      <c r="S75" s="393">
        <v>4</v>
      </c>
      <c r="T75" s="392">
        <v>3</v>
      </c>
      <c r="U75" s="241">
        <f t="shared" si="34"/>
        <v>0.48571428571428571</v>
      </c>
      <c r="V75" s="110"/>
      <c r="W75" s="91"/>
      <c r="X75" s="91">
        <v>4</v>
      </c>
      <c r="Y75" s="96">
        <v>3</v>
      </c>
      <c r="Z75" s="63"/>
      <c r="AA75" s="811"/>
    </row>
    <row r="76" spans="1:27" s="793" customFormat="1" ht="16.2" customHeight="1" thickBot="1" x14ac:dyDescent="0.35">
      <c r="A76" s="468" t="s">
        <v>152</v>
      </c>
      <c r="B76" s="310" t="s">
        <v>145</v>
      </c>
      <c r="C76" s="190"/>
      <c r="D76" s="388">
        <v>6</v>
      </c>
      <c r="E76" s="179"/>
      <c r="F76" s="201"/>
      <c r="G76" s="317">
        <v>4</v>
      </c>
      <c r="H76" s="136">
        <f>G76*30</f>
        <v>120</v>
      </c>
      <c r="I76" s="414">
        <f>SUM(J76:L76)</f>
        <v>44</v>
      </c>
      <c r="J76" s="421">
        <v>30</v>
      </c>
      <c r="K76" s="269"/>
      <c r="L76" s="311">
        <v>14</v>
      </c>
      <c r="M76" s="490">
        <v>30</v>
      </c>
      <c r="N76" s="484">
        <f t="shared" si="36"/>
        <v>46</v>
      </c>
      <c r="O76" s="817"/>
      <c r="P76" s="817"/>
      <c r="Q76" s="851"/>
      <c r="R76" s="843"/>
      <c r="S76" s="271"/>
      <c r="T76" s="258">
        <v>3</v>
      </c>
      <c r="U76" s="239">
        <f t="shared" si="34"/>
        <v>0.36666666666666664</v>
      </c>
      <c r="V76" s="110"/>
      <c r="W76" s="91"/>
      <c r="X76" s="91"/>
      <c r="Y76" s="96">
        <v>4</v>
      </c>
      <c r="Z76" s="63"/>
      <c r="AA76" s="811"/>
    </row>
    <row r="77" spans="1:27" s="793" customFormat="1" ht="16.2" thickBot="1" x14ac:dyDescent="0.35">
      <c r="A77" s="468" t="s">
        <v>153</v>
      </c>
      <c r="B77" s="466" t="s">
        <v>149</v>
      </c>
      <c r="C77" s="255">
        <v>6</v>
      </c>
      <c r="D77" s="255"/>
      <c r="E77" s="256"/>
      <c r="F77" s="257"/>
      <c r="G77" s="510">
        <v>4</v>
      </c>
      <c r="H77" s="136">
        <f t="shared" ref="H77:H79" si="39">G77*30</f>
        <v>120</v>
      </c>
      <c r="I77" s="414">
        <f t="shared" ref="I77:I78" si="40">SUM(J77:L77)</f>
        <v>44</v>
      </c>
      <c r="J77" s="428">
        <v>30</v>
      </c>
      <c r="K77" s="270"/>
      <c r="L77" s="429">
        <v>14</v>
      </c>
      <c r="M77" s="490">
        <v>30</v>
      </c>
      <c r="N77" s="484">
        <f t="shared" si="36"/>
        <v>46</v>
      </c>
      <c r="O77" s="821"/>
      <c r="P77" s="821"/>
      <c r="Q77" s="852"/>
      <c r="R77" s="843"/>
      <c r="S77" s="271"/>
      <c r="T77" s="258">
        <v>3</v>
      </c>
      <c r="U77" s="239">
        <f t="shared" si="34"/>
        <v>0.36666666666666664</v>
      </c>
      <c r="V77" s="259"/>
      <c r="W77" s="260"/>
      <c r="X77" s="260"/>
      <c r="Y77" s="380">
        <v>4</v>
      </c>
      <c r="Z77" s="63"/>
      <c r="AA77" s="811"/>
    </row>
    <row r="78" spans="1:27" s="792" customFormat="1" ht="16.2" customHeight="1" thickBot="1" x14ac:dyDescent="0.35">
      <c r="A78" s="862" t="s">
        <v>173</v>
      </c>
      <c r="B78" s="467" t="s">
        <v>148</v>
      </c>
      <c r="C78" s="202">
        <v>6</v>
      </c>
      <c r="D78" s="203"/>
      <c r="E78" s="204"/>
      <c r="F78" s="205"/>
      <c r="G78" s="470">
        <v>6</v>
      </c>
      <c r="H78" s="206">
        <f t="shared" si="39"/>
        <v>180</v>
      </c>
      <c r="I78" s="418">
        <f t="shared" si="40"/>
        <v>70</v>
      </c>
      <c r="J78" s="430">
        <v>36</v>
      </c>
      <c r="K78" s="272"/>
      <c r="L78" s="431">
        <v>34</v>
      </c>
      <c r="M78" s="494">
        <v>30</v>
      </c>
      <c r="N78" s="484">
        <f t="shared" si="36"/>
        <v>80</v>
      </c>
      <c r="O78" s="822"/>
      <c r="P78" s="822"/>
      <c r="Q78" s="853"/>
      <c r="R78" s="844"/>
      <c r="S78" s="274"/>
      <c r="T78" s="273">
        <v>5</v>
      </c>
      <c r="U78" s="241">
        <f t="shared" si="34"/>
        <v>0.3888888888888889</v>
      </c>
      <c r="V78" s="148"/>
      <c r="W78" s="149"/>
      <c r="X78" s="149"/>
      <c r="Y78" s="381">
        <v>6</v>
      </c>
      <c r="Z78" s="63"/>
      <c r="AA78" s="811"/>
    </row>
    <row r="79" spans="1:27" s="792" customFormat="1" ht="22.8" customHeight="1" thickBot="1" x14ac:dyDescent="0.35">
      <c r="A79" s="969" t="s">
        <v>241</v>
      </c>
      <c r="B79" s="967" t="s">
        <v>242</v>
      </c>
      <c r="C79" s="941"/>
      <c r="D79" s="942"/>
      <c r="E79" s="943"/>
      <c r="F79" s="944">
        <v>6</v>
      </c>
      <c r="G79" s="945">
        <v>1</v>
      </c>
      <c r="H79" s="946">
        <f t="shared" si="39"/>
        <v>30</v>
      </c>
      <c r="I79" s="947"/>
      <c r="J79" s="948"/>
      <c r="K79" s="948"/>
      <c r="L79" s="949"/>
      <c r="M79" s="950"/>
      <c r="N79" s="950">
        <f>H79</f>
        <v>30</v>
      </c>
      <c r="O79" s="984"/>
      <c r="P79" s="984"/>
      <c r="Q79" s="985"/>
      <c r="R79" s="986"/>
      <c r="S79" s="953"/>
      <c r="T79" s="952"/>
      <c r="U79" s="241"/>
      <c r="V79" s="283"/>
      <c r="W79" s="284"/>
      <c r="X79" s="285"/>
      <c r="Y79" s="286">
        <v>1</v>
      </c>
      <c r="Z79" s="49"/>
      <c r="AA79" s="811"/>
    </row>
    <row r="80" spans="1:27" s="792" customFormat="1" ht="15.6" customHeight="1" x14ac:dyDescent="0.3">
      <c r="A80" s="318" t="s">
        <v>83</v>
      </c>
      <c r="B80" s="940" t="s">
        <v>136</v>
      </c>
      <c r="C80" s="319"/>
      <c r="D80" s="320">
        <v>4</v>
      </c>
      <c r="E80" s="183"/>
      <c r="F80" s="321"/>
      <c r="G80" s="322">
        <v>6</v>
      </c>
      <c r="H80" s="323">
        <f t="shared" si="32"/>
        <v>180</v>
      </c>
      <c r="I80" s="324"/>
      <c r="J80" s="325"/>
      <c r="K80" s="325"/>
      <c r="L80" s="326"/>
      <c r="M80" s="495"/>
      <c r="N80" s="495">
        <f>H80</f>
        <v>180</v>
      </c>
      <c r="O80" s="823"/>
      <c r="P80" s="823"/>
      <c r="Q80" s="845"/>
      <c r="R80" s="846"/>
      <c r="S80" s="328"/>
      <c r="T80" s="327"/>
      <c r="U80" s="241"/>
      <c r="V80" s="283">
        <v>3</v>
      </c>
      <c r="W80" s="284">
        <v>3</v>
      </c>
      <c r="X80" s="285"/>
      <c r="Y80" s="286"/>
      <c r="Z80" s="49"/>
      <c r="AA80" s="811"/>
    </row>
    <row r="81" spans="1:29" s="792" customFormat="1" x14ac:dyDescent="0.3">
      <c r="A81" s="150" t="s">
        <v>84</v>
      </c>
      <c r="B81" s="151" t="s">
        <v>85</v>
      </c>
      <c r="C81" s="92"/>
      <c r="D81" s="93">
        <v>6</v>
      </c>
      <c r="E81" s="93"/>
      <c r="F81" s="152"/>
      <c r="G81" s="138">
        <v>6</v>
      </c>
      <c r="H81" s="143">
        <f t="shared" si="32"/>
        <v>180</v>
      </c>
      <c r="I81" s="144"/>
      <c r="J81" s="153"/>
      <c r="K81" s="153"/>
      <c r="L81" s="154"/>
      <c r="M81" s="491"/>
      <c r="N81" s="491">
        <f>H81</f>
        <v>180</v>
      </c>
      <c r="O81" s="824"/>
      <c r="P81" s="824"/>
      <c r="Q81" s="847"/>
      <c r="R81" s="848"/>
      <c r="S81" s="144"/>
      <c r="T81" s="156"/>
      <c r="U81" s="241"/>
      <c r="V81" s="287"/>
      <c r="W81" s="288"/>
      <c r="X81" s="289">
        <v>3</v>
      </c>
      <c r="Y81" s="290">
        <v>3</v>
      </c>
      <c r="Z81" s="49"/>
      <c r="AA81" s="811"/>
    </row>
    <row r="82" spans="1:29" s="792" customFormat="1" ht="16.2" thickBot="1" x14ac:dyDescent="0.35">
      <c r="A82" s="150"/>
      <c r="B82" s="94" t="s">
        <v>114</v>
      </c>
      <c r="C82" s="95">
        <v>6</v>
      </c>
      <c r="D82" s="95"/>
      <c r="E82" s="95"/>
      <c r="F82" s="157"/>
      <c r="G82" s="158">
        <v>2</v>
      </c>
      <c r="H82" s="159">
        <f t="shared" si="32"/>
        <v>60</v>
      </c>
      <c r="I82" s="160"/>
      <c r="J82" s="161"/>
      <c r="K82" s="161"/>
      <c r="L82" s="162"/>
      <c r="M82" s="496"/>
      <c r="N82" s="496">
        <f>H82</f>
        <v>60</v>
      </c>
      <c r="O82" s="825"/>
      <c r="P82" s="825"/>
      <c r="Q82" s="854"/>
      <c r="R82" s="855"/>
      <c r="S82" s="160"/>
      <c r="T82" s="164"/>
      <c r="U82" s="241"/>
      <c r="V82" s="113"/>
      <c r="W82" s="114"/>
      <c r="X82" s="100"/>
      <c r="Y82" s="101">
        <v>2</v>
      </c>
      <c r="Z82" s="49"/>
      <c r="AA82" s="812"/>
    </row>
    <row r="83" spans="1:29" s="792" customFormat="1" ht="17.399999999999999" customHeight="1" thickBot="1" x14ac:dyDescent="0.35">
      <c r="A83" s="480"/>
      <c r="B83" s="479" t="s">
        <v>86</v>
      </c>
      <c r="C83" s="479">
        <v>12</v>
      </c>
      <c r="D83" s="479">
        <v>10</v>
      </c>
      <c r="E83" s="479"/>
      <c r="F83" s="481">
        <v>1</v>
      </c>
      <c r="G83" s="482">
        <f t="shared" ref="G83:N83" si="41">SUM(G64:G82)</f>
        <v>79</v>
      </c>
      <c r="H83" s="482">
        <f t="shared" si="41"/>
        <v>2370</v>
      </c>
      <c r="I83" s="482">
        <f t="shared" si="41"/>
        <v>718</v>
      </c>
      <c r="J83" s="482">
        <f t="shared" si="41"/>
        <v>366</v>
      </c>
      <c r="K83" s="482">
        <f t="shared" si="41"/>
        <v>0</v>
      </c>
      <c r="L83" s="482">
        <f t="shared" si="41"/>
        <v>352</v>
      </c>
      <c r="M83" s="482">
        <f t="shared" si="41"/>
        <v>360</v>
      </c>
      <c r="N83" s="482">
        <f t="shared" si="41"/>
        <v>1292</v>
      </c>
      <c r="O83" s="482"/>
      <c r="P83" s="482"/>
      <c r="Q83" s="482">
        <f>SUM(Q64:Q82)</f>
        <v>0</v>
      </c>
      <c r="R83" s="482">
        <f>SUM(R64:R82)</f>
        <v>0</v>
      </c>
      <c r="S83" s="482">
        <f>SUM(S64:S82)</f>
        <v>11</v>
      </c>
      <c r="T83" s="482">
        <f>SUM(T64:T82)</f>
        <v>16</v>
      </c>
      <c r="U83" s="240"/>
      <c r="V83" s="102"/>
      <c r="W83" s="103"/>
      <c r="X83" s="103"/>
      <c r="Y83" s="104"/>
      <c r="Z83" s="49"/>
      <c r="AA83" s="797"/>
    </row>
    <row r="84" spans="1:29" s="792" customFormat="1" ht="25.2" customHeight="1" thickBot="1" x14ac:dyDescent="0.35">
      <c r="A84" s="1157" t="s">
        <v>236</v>
      </c>
      <c r="B84" s="1113"/>
      <c r="C84" s="1113"/>
      <c r="D84" s="1113"/>
      <c r="E84" s="1113"/>
      <c r="F84" s="1113"/>
      <c r="G84" s="1113"/>
      <c r="H84" s="1113"/>
      <c r="I84" s="1113"/>
      <c r="J84" s="1113"/>
      <c r="K84" s="1113"/>
      <c r="L84" s="1113"/>
      <c r="M84" s="1113"/>
      <c r="N84" s="1113"/>
      <c r="O84" s="1113"/>
      <c r="P84" s="1113"/>
      <c r="Q84" s="1113"/>
      <c r="R84" s="1113"/>
      <c r="S84" s="1113"/>
      <c r="T84" s="1158"/>
      <c r="U84" s="239"/>
      <c r="V84" s="105"/>
      <c r="W84" s="98"/>
      <c r="X84" s="98"/>
      <c r="Y84" s="99"/>
      <c r="Z84" s="49"/>
      <c r="AA84" s="797"/>
    </row>
    <row r="85" spans="1:29" s="793" customFormat="1" x14ac:dyDescent="0.3">
      <c r="A85" s="981" t="s">
        <v>235</v>
      </c>
      <c r="B85" s="1162" t="s">
        <v>240</v>
      </c>
      <c r="C85" s="117"/>
      <c r="D85" s="115">
        <v>5</v>
      </c>
      <c r="E85" s="116"/>
      <c r="F85" s="118"/>
      <c r="G85" s="275">
        <v>4</v>
      </c>
      <c r="H85" s="137">
        <f>G85*30</f>
        <v>120</v>
      </c>
      <c r="I85" s="276">
        <v>44</v>
      </c>
      <c r="J85" s="277"/>
      <c r="K85" s="277"/>
      <c r="L85" s="278"/>
      <c r="M85" s="497"/>
      <c r="N85" s="497">
        <f>H85-I85</f>
        <v>76</v>
      </c>
      <c r="O85" s="826"/>
      <c r="P85" s="826"/>
      <c r="Q85" s="856"/>
      <c r="R85" s="857"/>
      <c r="S85" s="279">
        <v>3</v>
      </c>
      <c r="T85" s="108"/>
      <c r="U85" s="239">
        <f>I85/H85</f>
        <v>0.36666666666666664</v>
      </c>
      <c r="V85" s="111"/>
      <c r="W85" s="112"/>
      <c r="X85" s="385">
        <v>4</v>
      </c>
      <c r="Y85" s="386"/>
      <c r="Z85" s="49"/>
      <c r="AA85" s="813"/>
    </row>
    <row r="86" spans="1:29" s="793" customFormat="1" x14ac:dyDescent="0.3">
      <c r="A86" s="982" t="s">
        <v>237</v>
      </c>
      <c r="B86" s="1162"/>
      <c r="C86" s="964"/>
      <c r="D86" s="965">
        <v>5</v>
      </c>
      <c r="E86" s="116"/>
      <c r="F86" s="118"/>
      <c r="G86" s="275">
        <v>4</v>
      </c>
      <c r="H86" s="137">
        <f>G86*30</f>
        <v>120</v>
      </c>
      <c r="I86" s="276">
        <v>44</v>
      </c>
      <c r="J86" s="277"/>
      <c r="K86" s="277"/>
      <c r="L86" s="278"/>
      <c r="M86" s="497"/>
      <c r="N86" s="497">
        <f>H86-I86</f>
        <v>76</v>
      </c>
      <c r="O86" s="826"/>
      <c r="P86" s="826"/>
      <c r="Q86" s="979"/>
      <c r="R86" s="980"/>
      <c r="S86" s="279">
        <v>3</v>
      </c>
      <c r="T86" s="108"/>
      <c r="U86" s="239">
        <f>I86/H86</f>
        <v>0.36666666666666664</v>
      </c>
      <c r="V86" s="113"/>
      <c r="W86" s="114"/>
      <c r="X86" s="100">
        <v>4</v>
      </c>
      <c r="Y86" s="101"/>
      <c r="Z86" s="49"/>
      <c r="AA86" s="813"/>
    </row>
    <row r="87" spans="1:29" s="793" customFormat="1" ht="16.2" thickBot="1" x14ac:dyDescent="0.35">
      <c r="A87" s="983" t="s">
        <v>238</v>
      </c>
      <c r="B87" s="1184"/>
      <c r="C87" s="903"/>
      <c r="D87" s="904">
        <v>5</v>
      </c>
      <c r="E87" s="889"/>
      <c r="F87" s="905"/>
      <c r="G87" s="906">
        <v>4</v>
      </c>
      <c r="H87" s="907">
        <f>G87*30</f>
        <v>120</v>
      </c>
      <c r="I87" s="908">
        <v>44</v>
      </c>
      <c r="J87" s="280"/>
      <c r="K87" s="280"/>
      <c r="L87" s="281"/>
      <c r="M87" s="909"/>
      <c r="N87" s="909">
        <f>H87-I87</f>
        <v>76</v>
      </c>
      <c r="O87" s="976"/>
      <c r="P87" s="976"/>
      <c r="Q87" s="977"/>
      <c r="R87" s="978"/>
      <c r="S87" s="912">
        <v>3</v>
      </c>
      <c r="T87" s="913"/>
      <c r="U87" s="239">
        <f>I87/H87</f>
        <v>0.36666666666666664</v>
      </c>
      <c r="V87" s="113"/>
      <c r="W87" s="114"/>
      <c r="X87" s="100">
        <v>4</v>
      </c>
      <c r="Y87" s="101"/>
      <c r="Z87" s="49"/>
      <c r="AA87" s="813"/>
    </row>
    <row r="88" spans="1:29" s="793" customFormat="1" ht="16.2" thickBot="1" x14ac:dyDescent="0.35">
      <c r="A88" s="956"/>
      <c r="B88" s="479" t="s">
        <v>89</v>
      </c>
      <c r="C88" s="479"/>
      <c r="D88" s="479">
        <v>3</v>
      </c>
      <c r="E88" s="479"/>
      <c r="F88" s="481"/>
      <c r="G88" s="482">
        <f t="shared" ref="G88:N88" si="42">SUM(G85:G87)</f>
        <v>12</v>
      </c>
      <c r="H88" s="482">
        <f t="shared" si="42"/>
        <v>360</v>
      </c>
      <c r="I88" s="482">
        <f t="shared" si="42"/>
        <v>132</v>
      </c>
      <c r="J88" s="482">
        <f t="shared" si="42"/>
        <v>0</v>
      </c>
      <c r="K88" s="482">
        <f t="shared" si="42"/>
        <v>0</v>
      </c>
      <c r="L88" s="482">
        <f t="shared" si="42"/>
        <v>0</v>
      </c>
      <c r="M88" s="482">
        <f t="shared" si="42"/>
        <v>0</v>
      </c>
      <c r="N88" s="482">
        <f t="shared" si="42"/>
        <v>228</v>
      </c>
      <c r="O88" s="482"/>
      <c r="P88" s="482"/>
      <c r="Q88" s="482">
        <f>SUM(Q85:Q87)</f>
        <v>0</v>
      </c>
      <c r="R88" s="482">
        <f>SUM(R85:R87)</f>
        <v>0</v>
      </c>
      <c r="S88" s="482">
        <f>SUM(S85:S87)</f>
        <v>9</v>
      </c>
      <c r="T88" s="482">
        <f>SUM(T85:T87)</f>
        <v>0</v>
      </c>
      <c r="U88" s="240"/>
      <c r="V88" s="106"/>
      <c r="W88" s="103"/>
      <c r="X88" s="103"/>
      <c r="Y88" s="107"/>
      <c r="Z88" s="49"/>
      <c r="AA88" s="813"/>
    </row>
    <row r="89" spans="1:29" s="262" customFormat="1" ht="23.4" thickBot="1" x14ac:dyDescent="0.35">
      <c r="A89" s="1150" t="s">
        <v>90</v>
      </c>
      <c r="B89" s="1151"/>
      <c r="C89" s="1151"/>
      <c r="D89" s="1151"/>
      <c r="E89" s="1151"/>
      <c r="F89" s="1151"/>
      <c r="G89" s="1151"/>
      <c r="H89" s="1151"/>
      <c r="I89" s="1151"/>
      <c r="J89" s="1151"/>
      <c r="K89" s="1151"/>
      <c r="L89" s="1151"/>
      <c r="M89" s="1151"/>
      <c r="N89" s="1151"/>
      <c r="O89" s="1151"/>
      <c r="P89" s="1151"/>
      <c r="Q89" s="1151"/>
      <c r="R89" s="1151"/>
      <c r="S89" s="1151"/>
      <c r="T89" s="1153"/>
      <c r="U89" s="239"/>
      <c r="V89" s="97"/>
      <c r="W89" s="98"/>
      <c r="X89" s="98"/>
      <c r="Y89" s="99"/>
      <c r="Z89" s="49"/>
      <c r="AA89" s="791"/>
    </row>
    <row r="90" spans="1:29" s="793" customFormat="1" ht="36" customHeight="1" thickBot="1" x14ac:dyDescent="0.35">
      <c r="A90" s="1159" t="s">
        <v>95</v>
      </c>
      <c r="B90" s="1160"/>
      <c r="C90" s="432"/>
      <c r="D90" s="433"/>
      <c r="E90" s="433"/>
      <c r="F90" s="434"/>
      <c r="G90" s="435">
        <f>G88/G91</f>
        <v>0.1</v>
      </c>
      <c r="H90" s="987"/>
      <c r="I90" s="988"/>
      <c r="J90" s="988"/>
      <c r="K90" s="988"/>
      <c r="L90" s="989"/>
      <c r="M90" s="988"/>
      <c r="N90" s="990"/>
      <c r="O90" s="806"/>
      <c r="P90" s="806"/>
      <c r="Q90" s="436"/>
      <c r="R90" s="437"/>
      <c r="S90" s="437"/>
      <c r="T90" s="438"/>
      <c r="U90" s="262"/>
      <c r="V90" s="262"/>
      <c r="W90" s="263"/>
      <c r="X90" s="263"/>
      <c r="Y90" s="263"/>
      <c r="Z90" s="263"/>
      <c r="AA90" s="798"/>
    </row>
    <row r="91" spans="1:29" s="793" customFormat="1" ht="16.2" thickBot="1" x14ac:dyDescent="0.35">
      <c r="A91" s="52"/>
      <c r="B91" s="49"/>
      <c r="C91" s="409">
        <f t="shared" ref="C91:F91" si="43">C61+C83+C88</f>
        <v>13</v>
      </c>
      <c r="D91" s="409">
        <f t="shared" si="43"/>
        <v>21</v>
      </c>
      <c r="E91" s="409">
        <f t="shared" si="43"/>
        <v>0</v>
      </c>
      <c r="F91" s="409">
        <f t="shared" si="43"/>
        <v>1</v>
      </c>
      <c r="G91" s="409">
        <f>G61+G83+G88</f>
        <v>120</v>
      </c>
      <c r="H91" s="409">
        <f t="shared" ref="H91:T91" si="44">H61+H83+H88</f>
        <v>3600</v>
      </c>
      <c r="I91" s="409">
        <f t="shared" si="44"/>
        <v>1162</v>
      </c>
      <c r="J91" s="409">
        <f t="shared" si="44"/>
        <v>550</v>
      </c>
      <c r="K91" s="409">
        <f t="shared" si="44"/>
        <v>0</v>
      </c>
      <c r="L91" s="409">
        <f t="shared" si="44"/>
        <v>480</v>
      </c>
      <c r="M91" s="409">
        <f t="shared" si="44"/>
        <v>390</v>
      </c>
      <c r="N91" s="409">
        <f t="shared" si="44"/>
        <v>2048</v>
      </c>
      <c r="O91" s="409">
        <f t="shared" si="44"/>
        <v>0</v>
      </c>
      <c r="P91" s="409">
        <f t="shared" si="44"/>
        <v>0</v>
      </c>
      <c r="Q91" s="409">
        <f t="shared" si="44"/>
        <v>0</v>
      </c>
      <c r="R91" s="409">
        <f t="shared" si="44"/>
        <v>0</v>
      </c>
      <c r="S91" s="409">
        <f t="shared" si="44"/>
        <v>22</v>
      </c>
      <c r="T91" s="409">
        <f t="shared" si="44"/>
        <v>20</v>
      </c>
      <c r="U91" s="251">
        <f>Q91+R91+S91+T91</f>
        <v>42</v>
      </c>
      <c r="V91" s="130">
        <f>SUM(V53:V89)</f>
        <v>30</v>
      </c>
      <c r="W91" s="130">
        <f>SUM(W53:W89)</f>
        <v>30</v>
      </c>
      <c r="X91" s="130">
        <f>SUM(X53:X89)</f>
        <v>30</v>
      </c>
      <c r="Y91" s="130">
        <f>SUM(Y53:Y89)</f>
        <v>30</v>
      </c>
      <c r="Z91" s="69">
        <f>SUM(V91:Y91)</f>
        <v>120</v>
      </c>
      <c r="AA91" s="798"/>
    </row>
    <row r="92" spans="1:29" ht="20.399999999999999" customHeight="1" x14ac:dyDescent="0.3">
      <c r="A92" s="52"/>
      <c r="C92" s="1083" t="s">
        <v>91</v>
      </c>
      <c r="D92" s="1084"/>
      <c r="E92" s="1084"/>
      <c r="F92" s="1084"/>
      <c r="G92" s="1084"/>
      <c r="H92" s="1084"/>
      <c r="I92" s="1084"/>
      <c r="J92" s="1084"/>
      <c r="K92" s="1084"/>
      <c r="L92" s="1084"/>
      <c r="M92" s="528"/>
      <c r="N92" s="72">
        <f>SUM(Q92:T92)</f>
        <v>13</v>
      </c>
      <c r="O92" s="807"/>
      <c r="P92" s="807"/>
      <c r="Q92" s="329">
        <v>4</v>
      </c>
      <c r="R92" s="330">
        <v>3</v>
      </c>
      <c r="S92" s="329">
        <v>1</v>
      </c>
      <c r="T92" s="331">
        <v>5</v>
      </c>
      <c r="U92" s="251">
        <f t="shared" ref="U92:U95" si="45">SUM(Q92:T92)</f>
        <v>13</v>
      </c>
      <c r="V92" s="58"/>
      <c r="W92" s="58"/>
      <c r="X92" s="58"/>
      <c r="Y92" s="58"/>
      <c r="Z92" s="49"/>
      <c r="AA92" s="63"/>
      <c r="AB92" s="799"/>
      <c r="AC92" s="800"/>
    </row>
    <row r="93" spans="1:29" ht="20.399999999999999" customHeight="1" x14ac:dyDescent="0.3">
      <c r="A93" s="888" t="s">
        <v>233</v>
      </c>
      <c r="B93" s="49" t="s">
        <v>234</v>
      </c>
      <c r="C93" s="1085" t="s">
        <v>92</v>
      </c>
      <c r="D93" s="1086"/>
      <c r="E93" s="1086"/>
      <c r="F93" s="1086"/>
      <c r="G93" s="1086"/>
      <c r="H93" s="1086"/>
      <c r="I93" s="1086"/>
      <c r="J93" s="1086"/>
      <c r="K93" s="1086"/>
      <c r="L93" s="1086"/>
      <c r="M93" s="529"/>
      <c r="N93" s="71">
        <f>SUM(Q93:T93)</f>
        <v>21</v>
      </c>
      <c r="O93" s="808"/>
      <c r="P93" s="808"/>
      <c r="Q93" s="332">
        <v>5</v>
      </c>
      <c r="R93" s="333">
        <v>6</v>
      </c>
      <c r="S93" s="332">
        <v>7</v>
      </c>
      <c r="T93" s="334">
        <v>3</v>
      </c>
      <c r="U93" s="251">
        <f t="shared" si="45"/>
        <v>21</v>
      </c>
      <c r="Z93" s="49"/>
      <c r="AA93" s="63"/>
      <c r="AB93" s="799"/>
      <c r="AC93" s="800"/>
    </row>
    <row r="94" spans="1:29" s="63" customFormat="1" ht="16.8" customHeight="1" x14ac:dyDescent="0.3">
      <c r="A94" s="52"/>
      <c r="B94" s="49"/>
      <c r="C94" s="1085" t="s">
        <v>93</v>
      </c>
      <c r="D94" s="1086"/>
      <c r="E94" s="1086"/>
      <c r="F94" s="1086"/>
      <c r="G94" s="1086"/>
      <c r="H94" s="1086"/>
      <c r="I94" s="1086"/>
      <c r="J94" s="1086"/>
      <c r="K94" s="1086"/>
      <c r="L94" s="1086"/>
      <c r="M94" s="529"/>
      <c r="N94" s="71">
        <f>SUM(Q94:T94)</f>
        <v>0</v>
      </c>
      <c r="O94" s="809"/>
      <c r="P94" s="809"/>
      <c r="Q94" s="54"/>
      <c r="R94" s="145"/>
      <c r="S94" s="54"/>
      <c r="T94" s="57"/>
      <c r="U94" s="251">
        <f>Q94+R94+S94+T94</f>
        <v>0</v>
      </c>
      <c r="V94" s="49"/>
      <c r="W94" s="49"/>
      <c r="X94" s="49"/>
      <c r="Y94" s="49"/>
      <c r="Z94" s="49"/>
      <c r="AB94" s="799"/>
      <c r="AC94" s="799"/>
    </row>
    <row r="95" spans="1:29" s="63" customFormat="1" ht="15.6" customHeight="1" thickBot="1" x14ac:dyDescent="0.35">
      <c r="A95" s="59"/>
      <c r="B95" s="62"/>
      <c r="C95" s="1145" t="s">
        <v>94</v>
      </c>
      <c r="D95" s="1146"/>
      <c r="E95" s="1146"/>
      <c r="F95" s="1146"/>
      <c r="G95" s="1146"/>
      <c r="H95" s="1146"/>
      <c r="I95" s="1146"/>
      <c r="J95" s="1146"/>
      <c r="K95" s="1146"/>
      <c r="L95" s="1146"/>
      <c r="M95" s="535"/>
      <c r="N95" s="70">
        <f>SUM(Q95:T95)</f>
        <v>1</v>
      </c>
      <c r="O95" s="810"/>
      <c r="P95" s="810"/>
      <c r="Q95" s="64"/>
      <c r="R95" s="146"/>
      <c r="S95" s="64"/>
      <c r="T95" s="55">
        <v>1</v>
      </c>
      <c r="U95" s="251">
        <f t="shared" si="45"/>
        <v>1</v>
      </c>
      <c r="V95" s="49"/>
      <c r="W95" s="49"/>
      <c r="X95" s="49"/>
      <c r="Y95" s="49"/>
      <c r="Z95" s="49"/>
    </row>
    <row r="96" spans="1:29" s="63" customFormat="1" ht="15.6" customHeight="1" x14ac:dyDescent="0.3">
      <c r="A96" s="59"/>
      <c r="B96" s="62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239"/>
      <c r="V96" s="49"/>
      <c r="W96" s="49"/>
      <c r="X96" s="49"/>
      <c r="Y96" s="49"/>
      <c r="Z96" s="49"/>
    </row>
    <row r="97" spans="1:27" s="63" customFormat="1" x14ac:dyDescent="0.3">
      <c r="A97" s="1079" t="s">
        <v>137</v>
      </c>
      <c r="B97" s="1079"/>
      <c r="C97" s="1079"/>
      <c r="D97" s="1079"/>
      <c r="E97" s="1079"/>
      <c r="F97" s="1079"/>
      <c r="G97" s="1079"/>
      <c r="H97" s="1079"/>
      <c r="I97" s="1079"/>
      <c r="J97" s="1079"/>
      <c r="K97" s="1079"/>
      <c r="L97" s="1079"/>
      <c r="M97" s="1079"/>
      <c r="N97" s="1079"/>
      <c r="O97" s="1079"/>
      <c r="P97" s="1079"/>
      <c r="Q97" s="1079"/>
      <c r="R97" s="1079"/>
      <c r="S97" s="1079"/>
      <c r="T97" s="1079"/>
      <c r="U97" s="1079"/>
      <c r="V97" s="1079"/>
      <c r="W97" s="1079"/>
      <c r="X97" s="1079"/>
      <c r="Y97" s="49"/>
      <c r="Z97" s="49"/>
    </row>
    <row r="98" spans="1:27" s="63" customFormat="1" x14ac:dyDescent="0.3">
      <c r="A98" s="47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242"/>
      <c r="V98" s="81"/>
      <c r="W98" s="81"/>
      <c r="X98" s="81"/>
      <c r="Y98" s="49"/>
      <c r="Z98" s="49"/>
    </row>
    <row r="99" spans="1:27" s="63" customFormat="1" x14ac:dyDescent="0.3">
      <c r="A99" s="230" t="s">
        <v>138</v>
      </c>
      <c r="B99" s="230" t="s">
        <v>139</v>
      </c>
      <c r="C99" s="81"/>
      <c r="D99" s="231" t="s">
        <v>138</v>
      </c>
      <c r="E99" s="1080" t="s">
        <v>140</v>
      </c>
      <c r="F99" s="1080"/>
      <c r="G99" s="1080"/>
      <c r="H99" s="1080"/>
      <c r="I99" s="1080"/>
      <c r="J99" s="232"/>
      <c r="K99" s="231" t="s">
        <v>138</v>
      </c>
      <c r="L99" s="1080" t="s">
        <v>141</v>
      </c>
      <c r="M99" s="1080"/>
      <c r="N99" s="1080"/>
      <c r="O99" s="1080"/>
      <c r="P99" s="1080"/>
      <c r="Q99" s="1080"/>
      <c r="R99" s="1080"/>
      <c r="S99" s="1080"/>
      <c r="T99" s="232"/>
      <c r="U99" s="243"/>
      <c r="V99" s="232"/>
      <c r="W99" s="232"/>
      <c r="X99" s="232"/>
      <c r="Y99" s="49"/>
      <c r="Z99" s="49"/>
    </row>
    <row r="100" spans="1:27" s="63" customFormat="1" x14ac:dyDescent="0.3">
      <c r="A100" s="291"/>
      <c r="B100" s="292"/>
      <c r="C100" s="81"/>
      <c r="D100" s="293"/>
      <c r="E100" s="1078"/>
      <c r="F100" s="1078"/>
      <c r="G100" s="1078"/>
      <c r="H100" s="1078"/>
      <c r="I100" s="1078"/>
      <c r="J100" s="233"/>
      <c r="K100" s="293"/>
      <c r="L100" s="1078"/>
      <c r="M100" s="1078"/>
      <c r="N100" s="1078"/>
      <c r="O100" s="1078"/>
      <c r="P100" s="1078"/>
      <c r="Q100" s="1078"/>
      <c r="R100" s="1078"/>
      <c r="S100" s="1078"/>
      <c r="T100" s="233"/>
      <c r="U100" s="244"/>
      <c r="V100" s="233"/>
      <c r="W100" s="233"/>
      <c r="X100" s="233"/>
      <c r="Y100" s="49"/>
      <c r="Z100" s="49"/>
    </row>
    <row r="101" spans="1:27" ht="17.25" customHeight="1" x14ac:dyDescent="0.3">
      <c r="A101" s="291"/>
      <c r="B101" s="292"/>
      <c r="C101" s="81"/>
      <c r="D101" s="293"/>
      <c r="E101" s="1078"/>
      <c r="F101" s="1078"/>
      <c r="G101" s="1078"/>
      <c r="H101" s="1078"/>
      <c r="I101" s="1078"/>
      <c r="J101" s="233"/>
      <c r="K101" s="293"/>
      <c r="L101" s="1078"/>
      <c r="M101" s="1078"/>
      <c r="N101" s="1078"/>
      <c r="O101" s="1078"/>
      <c r="P101" s="1078"/>
      <c r="Q101" s="1078"/>
      <c r="R101" s="1078"/>
      <c r="S101" s="1078"/>
      <c r="T101" s="233"/>
      <c r="U101" s="244"/>
      <c r="V101" s="233"/>
      <c r="W101" s="233"/>
      <c r="X101" s="233"/>
      <c r="Z101" s="49"/>
      <c r="AA101" s="63"/>
    </row>
    <row r="102" spans="1:27" s="801" customFormat="1" x14ac:dyDescent="0.3">
      <c r="A102" s="291"/>
      <c r="B102" s="292"/>
      <c r="C102" s="81"/>
      <c r="D102" s="293"/>
      <c r="E102" s="1078"/>
      <c r="F102" s="1078"/>
      <c r="G102" s="1078"/>
      <c r="H102" s="1078"/>
      <c r="I102" s="1078"/>
      <c r="J102" s="233"/>
      <c r="K102" s="293"/>
      <c r="L102" s="1078"/>
      <c r="M102" s="1078"/>
      <c r="N102" s="1078"/>
      <c r="O102" s="1078"/>
      <c r="P102" s="1078"/>
      <c r="Q102" s="1078"/>
      <c r="R102" s="1078"/>
      <c r="S102" s="1078"/>
      <c r="T102" s="233"/>
      <c r="U102" s="244"/>
      <c r="V102" s="233"/>
      <c r="W102" s="233"/>
      <c r="X102" s="233"/>
      <c r="Y102" s="49"/>
      <c r="Z102" s="49"/>
    </row>
    <row r="103" spans="1:27" s="802" customFormat="1" x14ac:dyDescent="0.3">
      <c r="A103" s="291"/>
      <c r="B103" s="292"/>
      <c r="C103" s="81"/>
      <c r="D103" s="293"/>
      <c r="E103" s="1078"/>
      <c r="F103" s="1078"/>
      <c r="G103" s="1078"/>
      <c r="H103" s="1078"/>
      <c r="I103" s="1078"/>
      <c r="J103" s="233"/>
      <c r="K103" s="293"/>
      <c r="L103" s="1078"/>
      <c r="M103" s="1078"/>
      <c r="N103" s="1078"/>
      <c r="O103" s="1078"/>
      <c r="P103" s="1078"/>
      <c r="Q103" s="1078"/>
      <c r="R103" s="1078"/>
      <c r="S103" s="1078"/>
      <c r="T103" s="233"/>
      <c r="U103" s="244"/>
      <c r="V103" s="233"/>
      <c r="W103" s="233"/>
      <c r="X103" s="233"/>
      <c r="Y103" s="49"/>
      <c r="Z103" s="49"/>
    </row>
    <row r="104" spans="1:27" s="802" customFormat="1" x14ac:dyDescent="0.3">
      <c r="A104" s="47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239"/>
      <c r="V104" s="49"/>
      <c r="W104" s="49"/>
      <c r="X104" s="49"/>
      <c r="Y104" s="49"/>
      <c r="Z104" s="49"/>
    </row>
    <row r="105" spans="1:27" s="802" customFormat="1" ht="18" x14ac:dyDescent="0.35">
      <c r="A105" s="76"/>
      <c r="B105" s="77" t="s">
        <v>100</v>
      </c>
      <c r="C105" s="394" t="s">
        <v>100</v>
      </c>
      <c r="D105" s="394"/>
      <c r="E105" s="394"/>
      <c r="F105" s="394"/>
      <c r="G105" s="394"/>
      <c r="H105" s="394"/>
      <c r="I105" s="394"/>
      <c r="J105" s="394"/>
      <c r="K105" s="133" t="s">
        <v>100</v>
      </c>
      <c r="L105" s="133"/>
      <c r="M105" s="133"/>
      <c r="N105" s="133"/>
      <c r="O105" s="133"/>
      <c r="P105" s="133"/>
      <c r="Q105" s="133"/>
      <c r="R105" s="133"/>
      <c r="S105" s="49"/>
      <c r="T105" s="49"/>
      <c r="U105" s="245"/>
      <c r="V105" s="65"/>
      <c r="W105" s="65"/>
      <c r="X105" s="65"/>
      <c r="Y105" s="65"/>
      <c r="Z105" s="49"/>
    </row>
    <row r="106" spans="1:27" s="802" customFormat="1" ht="18" x14ac:dyDescent="0.35">
      <c r="A106" s="76"/>
      <c r="B106" s="78" t="s">
        <v>121</v>
      </c>
      <c r="C106" s="68" t="s">
        <v>120</v>
      </c>
      <c r="D106" s="68"/>
      <c r="E106" s="68"/>
      <c r="F106" s="68"/>
      <c r="G106" s="68"/>
      <c r="H106" s="68"/>
      <c r="I106" s="68"/>
      <c r="J106" s="68"/>
      <c r="K106" s="119" t="s">
        <v>159</v>
      </c>
      <c r="L106" s="119"/>
      <c r="M106" s="119"/>
      <c r="N106" s="119"/>
      <c r="O106" s="119"/>
      <c r="P106" s="119"/>
      <c r="Q106" s="119"/>
      <c r="R106" s="119"/>
      <c r="S106" s="49"/>
      <c r="T106" s="49"/>
      <c r="U106" s="246"/>
      <c r="V106" s="65"/>
      <c r="W106" s="65"/>
      <c r="X106" s="65"/>
      <c r="Y106" s="65"/>
      <c r="Z106" s="49"/>
    </row>
    <row r="107" spans="1:27" s="802" customFormat="1" ht="18" x14ac:dyDescent="0.35">
      <c r="A107" s="76"/>
      <c r="B107" s="120" t="s">
        <v>119</v>
      </c>
      <c r="C107" s="68" t="s">
        <v>117</v>
      </c>
      <c r="D107" s="68"/>
      <c r="E107" s="68"/>
      <c r="F107" s="68"/>
      <c r="G107" s="68"/>
      <c r="H107" s="68"/>
      <c r="I107" s="68"/>
      <c r="J107" s="68"/>
      <c r="K107" s="119" t="s">
        <v>163</v>
      </c>
      <c r="L107" s="119"/>
      <c r="M107" s="119"/>
      <c r="N107" s="119"/>
      <c r="O107" s="119"/>
      <c r="P107" s="119"/>
      <c r="Q107" s="119"/>
      <c r="R107" s="119"/>
      <c r="S107" s="49"/>
      <c r="T107" s="49"/>
      <c r="U107" s="246"/>
      <c r="V107" s="65"/>
      <c r="W107" s="65"/>
      <c r="X107" s="65"/>
      <c r="Y107" s="65"/>
      <c r="Z107" s="49"/>
    </row>
    <row r="108" spans="1:27" s="63" customFormat="1" ht="18" x14ac:dyDescent="0.35">
      <c r="A108" s="76"/>
      <c r="B108" s="120" t="s">
        <v>158</v>
      </c>
      <c r="C108" s="68" t="s">
        <v>118</v>
      </c>
      <c r="D108" s="68"/>
      <c r="E108" s="68"/>
      <c r="F108" s="68"/>
      <c r="G108" s="68"/>
      <c r="H108" s="68"/>
      <c r="I108" s="68"/>
      <c r="J108" s="68"/>
      <c r="K108" s="119" t="s">
        <v>166</v>
      </c>
      <c r="L108" s="119"/>
      <c r="M108" s="119"/>
      <c r="N108" s="119"/>
      <c r="O108" s="119"/>
      <c r="P108" s="119"/>
      <c r="Q108" s="119"/>
      <c r="R108" s="119"/>
      <c r="S108" s="49"/>
      <c r="T108" s="49"/>
      <c r="U108" s="246"/>
      <c r="V108" s="65"/>
      <c r="W108" s="65"/>
      <c r="X108" s="65"/>
      <c r="Y108" s="65"/>
      <c r="Z108" s="49"/>
    </row>
    <row r="109" spans="1:27" s="63" customFormat="1" ht="18" x14ac:dyDescent="0.35">
      <c r="A109" s="76"/>
      <c r="B109" s="81"/>
      <c r="C109" s="68" t="s">
        <v>167</v>
      </c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6"/>
      <c r="O109" s="66"/>
      <c r="P109" s="66"/>
      <c r="Q109" s="66"/>
      <c r="R109" s="66"/>
      <c r="S109" s="49"/>
      <c r="T109" s="49"/>
      <c r="U109" s="247"/>
      <c r="V109" s="65"/>
      <c r="W109" s="65"/>
      <c r="X109" s="65"/>
      <c r="Y109" s="65"/>
      <c r="Z109" s="49"/>
    </row>
    <row r="110" spans="1:27" s="63" customFormat="1" ht="18" x14ac:dyDescent="0.35">
      <c r="A110" s="76"/>
      <c r="B110" s="67"/>
      <c r="C110" s="66"/>
      <c r="D110" s="66"/>
      <c r="E110" s="66"/>
      <c r="F110" s="76"/>
      <c r="G110" s="76"/>
      <c r="H110" s="66"/>
      <c r="I110" s="66"/>
      <c r="J110" s="66"/>
      <c r="K110" s="76"/>
      <c r="L110" s="76"/>
      <c r="M110" s="76"/>
      <c r="N110" s="66"/>
      <c r="O110" s="66"/>
      <c r="P110" s="66"/>
      <c r="Q110" s="66"/>
      <c r="R110" s="66"/>
      <c r="S110" s="49"/>
      <c r="T110" s="49"/>
      <c r="U110" s="247"/>
      <c r="V110" s="65"/>
      <c r="W110" s="65"/>
      <c r="X110" s="65"/>
      <c r="Y110" s="65"/>
      <c r="Z110" s="49"/>
    </row>
    <row r="111" spans="1:27" s="63" customFormat="1" ht="18" x14ac:dyDescent="0.35">
      <c r="A111" s="76"/>
      <c r="B111" s="77" t="s">
        <v>100</v>
      </c>
      <c r="C111" s="66"/>
      <c r="D111" s="49"/>
      <c r="E111" s="49"/>
      <c r="F111" s="49"/>
      <c r="G111" s="49"/>
      <c r="H111" s="49"/>
      <c r="I111" s="49"/>
      <c r="J111" s="49"/>
      <c r="K111" s="134" t="s">
        <v>100</v>
      </c>
      <c r="L111" s="134"/>
      <c r="M111" s="134"/>
      <c r="N111" s="134"/>
      <c r="O111" s="134"/>
      <c r="P111" s="134"/>
      <c r="Q111" s="134"/>
      <c r="R111" s="134"/>
      <c r="S111" s="49"/>
      <c r="T111" s="49"/>
      <c r="U111" s="248"/>
      <c r="V111" s="65"/>
      <c r="W111" s="65"/>
      <c r="X111" s="65"/>
      <c r="Y111" s="65"/>
      <c r="Z111" s="49"/>
    </row>
    <row r="112" spans="1:27" ht="18" x14ac:dyDescent="0.35">
      <c r="A112" s="76"/>
      <c r="B112" s="335" t="s">
        <v>143</v>
      </c>
      <c r="C112" s="68"/>
      <c r="D112" s="49"/>
      <c r="E112" s="49"/>
      <c r="F112" s="49"/>
      <c r="G112" s="49"/>
      <c r="H112" s="49"/>
      <c r="I112" s="49"/>
      <c r="J112" s="49"/>
      <c r="K112" s="135" t="s">
        <v>128</v>
      </c>
      <c r="L112" s="135"/>
      <c r="M112" s="135"/>
      <c r="N112" s="135"/>
      <c r="O112" s="135"/>
      <c r="P112" s="135"/>
      <c r="Q112" s="135"/>
      <c r="R112" s="135"/>
      <c r="S112" s="49"/>
      <c r="T112" s="49"/>
      <c r="U112" s="249"/>
      <c r="V112" s="65"/>
      <c r="W112" s="65"/>
      <c r="X112" s="65"/>
      <c r="Y112" s="65"/>
      <c r="Z112" s="49"/>
      <c r="AA112" s="49"/>
    </row>
    <row r="113" spans="1:27" s="801" customFormat="1" ht="18" x14ac:dyDescent="0.35">
      <c r="A113" s="76"/>
      <c r="B113" s="78" t="s">
        <v>155</v>
      </c>
      <c r="C113" s="68"/>
      <c r="D113" s="49"/>
      <c r="E113" s="49"/>
      <c r="F113" s="49"/>
      <c r="G113" s="49"/>
      <c r="H113" s="49"/>
      <c r="I113" s="49"/>
      <c r="J113" s="49"/>
      <c r="K113" s="135" t="s">
        <v>129</v>
      </c>
      <c r="L113" s="135"/>
      <c r="M113" s="135"/>
      <c r="N113" s="135"/>
      <c r="O113" s="135"/>
      <c r="P113" s="135"/>
      <c r="Q113" s="135"/>
      <c r="R113" s="135"/>
      <c r="S113" s="49"/>
      <c r="T113" s="49"/>
      <c r="U113" s="249"/>
      <c r="V113" s="65"/>
      <c r="W113" s="65"/>
      <c r="X113" s="65"/>
      <c r="Y113" s="65"/>
      <c r="Z113" s="49"/>
    </row>
    <row r="114" spans="1:27" ht="18" x14ac:dyDescent="0.35">
      <c r="A114" s="76"/>
      <c r="B114" s="78" t="s">
        <v>118</v>
      </c>
      <c r="C114" s="79"/>
      <c r="D114" s="49"/>
      <c r="E114" s="49"/>
      <c r="F114" s="49"/>
      <c r="G114" s="49"/>
      <c r="H114" s="49"/>
      <c r="I114" s="49"/>
      <c r="J114" s="49"/>
      <c r="K114" s="135" t="s">
        <v>130</v>
      </c>
      <c r="L114" s="135"/>
      <c r="M114" s="135"/>
      <c r="N114" s="135"/>
      <c r="O114" s="135"/>
      <c r="P114" s="135"/>
      <c r="Q114" s="135"/>
      <c r="R114" s="135"/>
      <c r="S114" s="49"/>
      <c r="T114" s="49"/>
      <c r="U114" s="249"/>
      <c r="V114" s="65"/>
      <c r="W114" s="65"/>
      <c r="X114" s="65"/>
      <c r="Y114" s="65"/>
      <c r="Z114" s="49"/>
      <c r="AA114" s="63"/>
    </row>
    <row r="115" spans="1:27" ht="18" x14ac:dyDescent="0.35">
      <c r="A115" s="76"/>
      <c r="B115" s="207" t="s">
        <v>165</v>
      </c>
      <c r="C115" s="66"/>
      <c r="D115" s="49"/>
      <c r="E115" s="49"/>
      <c r="F115" s="49"/>
      <c r="G115" s="49"/>
      <c r="H115" s="49"/>
      <c r="I115" s="49"/>
      <c r="J115" s="49"/>
      <c r="K115" s="119" t="s">
        <v>166</v>
      </c>
      <c r="L115" s="119"/>
      <c r="M115" s="119"/>
      <c r="N115" s="119"/>
      <c r="O115" s="119"/>
      <c r="P115" s="119"/>
      <c r="Q115" s="119"/>
      <c r="R115" s="119"/>
      <c r="S115" s="49"/>
      <c r="T115" s="49"/>
      <c r="U115" s="246"/>
      <c r="V115" s="65"/>
      <c r="W115" s="65"/>
      <c r="X115" s="65"/>
      <c r="Y115" s="65"/>
      <c r="Z115" s="49"/>
      <c r="AA115" s="63"/>
    </row>
    <row r="116" spans="1:27" x14ac:dyDescent="0.3">
      <c r="W116" s="63"/>
      <c r="X116" s="63"/>
      <c r="Y116" s="63"/>
      <c r="AA116" s="63"/>
    </row>
    <row r="117" spans="1:27" x14ac:dyDescent="0.3">
      <c r="W117" s="63"/>
      <c r="X117" s="63"/>
      <c r="Y117" s="63"/>
      <c r="AA117" s="63"/>
    </row>
    <row r="118" spans="1:27" x14ac:dyDescent="0.3">
      <c r="W118" s="63"/>
      <c r="X118" s="63"/>
      <c r="Y118" s="63"/>
      <c r="AA118" s="63"/>
    </row>
    <row r="119" spans="1:27" x14ac:dyDescent="0.3">
      <c r="W119" s="63"/>
      <c r="X119" s="63"/>
      <c r="Y119" s="63"/>
      <c r="AA119" s="63"/>
    </row>
    <row r="120" spans="1:27" x14ac:dyDescent="0.3">
      <c r="W120" s="63"/>
      <c r="X120" s="63"/>
      <c r="Y120" s="63"/>
      <c r="AA120" s="63"/>
    </row>
    <row r="121" spans="1:27" x14ac:dyDescent="0.3">
      <c r="W121" s="63"/>
      <c r="X121" s="63"/>
      <c r="Y121" s="63"/>
      <c r="AA121" s="63"/>
    </row>
    <row r="122" spans="1:27" x14ac:dyDescent="0.3">
      <c r="W122" s="63"/>
      <c r="X122" s="63"/>
      <c r="Y122" s="63"/>
      <c r="AA122" s="63"/>
    </row>
    <row r="123" spans="1:27" x14ac:dyDescent="0.3">
      <c r="W123" s="63"/>
      <c r="X123" s="63"/>
      <c r="Y123" s="63"/>
      <c r="AA123" s="63"/>
    </row>
    <row r="124" spans="1:27" x14ac:dyDescent="0.3">
      <c r="W124" s="63"/>
      <c r="X124" s="63"/>
      <c r="Y124" s="63"/>
      <c r="AA124" s="63"/>
    </row>
    <row r="125" spans="1:27" x14ac:dyDescent="0.3">
      <c r="W125" s="63"/>
      <c r="X125" s="63"/>
      <c r="Y125" s="63"/>
      <c r="AA125" s="63"/>
    </row>
    <row r="126" spans="1:27" x14ac:dyDescent="0.3">
      <c r="W126" s="63"/>
      <c r="X126" s="63"/>
      <c r="Y126" s="63"/>
      <c r="AA126" s="63"/>
    </row>
    <row r="127" spans="1:27" x14ac:dyDescent="0.3">
      <c r="W127" s="63"/>
      <c r="X127" s="63"/>
      <c r="Y127" s="63"/>
      <c r="AA127" s="63"/>
    </row>
    <row r="128" spans="1:27" x14ac:dyDescent="0.3">
      <c r="W128" s="63"/>
      <c r="X128" s="63"/>
      <c r="Y128" s="63"/>
      <c r="AA128" s="63"/>
    </row>
    <row r="129" spans="23:27" x14ac:dyDescent="0.3">
      <c r="W129" s="63"/>
      <c r="X129" s="63"/>
      <c r="Y129" s="63"/>
      <c r="AA129" s="63"/>
    </row>
    <row r="130" spans="23:27" x14ac:dyDescent="0.3">
      <c r="W130" s="63"/>
      <c r="X130" s="63"/>
      <c r="Y130" s="63"/>
      <c r="AA130" s="63"/>
    </row>
    <row r="131" spans="23:27" x14ac:dyDescent="0.3">
      <c r="W131" s="63"/>
      <c r="X131" s="63"/>
      <c r="Y131" s="63"/>
      <c r="AA131" s="63"/>
    </row>
    <row r="132" spans="23:27" x14ac:dyDescent="0.3">
      <c r="W132" s="63"/>
      <c r="X132" s="63"/>
      <c r="Y132" s="63"/>
      <c r="AA132" s="63"/>
    </row>
    <row r="133" spans="23:27" x14ac:dyDescent="0.3">
      <c r="W133" s="63"/>
      <c r="X133" s="63"/>
      <c r="Y133" s="63"/>
      <c r="AA133" s="63"/>
    </row>
    <row r="134" spans="23:27" x14ac:dyDescent="0.3">
      <c r="W134" s="63"/>
      <c r="X134" s="63"/>
      <c r="Y134" s="63"/>
      <c r="AA134" s="63"/>
    </row>
    <row r="135" spans="23:27" x14ac:dyDescent="0.3">
      <c r="W135" s="63"/>
      <c r="X135" s="63"/>
      <c r="Y135" s="63"/>
      <c r="AA135" s="63"/>
    </row>
    <row r="136" spans="23:27" x14ac:dyDescent="0.3">
      <c r="W136" s="63"/>
      <c r="X136" s="63"/>
      <c r="Y136" s="63"/>
      <c r="AA136" s="63"/>
    </row>
    <row r="137" spans="23:27" x14ac:dyDescent="0.3">
      <c r="W137" s="63"/>
      <c r="X137" s="63"/>
      <c r="Y137" s="63"/>
      <c r="AA137" s="63"/>
    </row>
    <row r="138" spans="23:27" x14ac:dyDescent="0.3">
      <c r="W138" s="63"/>
      <c r="X138" s="63"/>
      <c r="Y138" s="63"/>
      <c r="AA138" s="63"/>
    </row>
    <row r="139" spans="23:27" x14ac:dyDescent="0.3">
      <c r="W139" s="63"/>
      <c r="X139" s="63"/>
      <c r="Y139" s="63"/>
      <c r="AA139" s="63"/>
    </row>
    <row r="140" spans="23:27" x14ac:dyDescent="0.3">
      <c r="W140" s="63"/>
      <c r="X140" s="63"/>
      <c r="Y140" s="63"/>
      <c r="AA140" s="63"/>
    </row>
    <row r="141" spans="23:27" x14ac:dyDescent="0.3">
      <c r="W141" s="63"/>
      <c r="X141" s="63"/>
      <c r="Y141" s="63"/>
      <c r="AA141" s="63"/>
    </row>
    <row r="142" spans="23:27" x14ac:dyDescent="0.3">
      <c r="W142" s="63"/>
      <c r="X142" s="63"/>
      <c r="Y142" s="63"/>
      <c r="AA142" s="63"/>
    </row>
    <row r="143" spans="23:27" x14ac:dyDescent="0.3">
      <c r="W143" s="63"/>
      <c r="X143" s="63"/>
      <c r="Y143" s="63"/>
      <c r="AA143" s="63"/>
    </row>
    <row r="144" spans="23:27" x14ac:dyDescent="0.3">
      <c r="W144" s="63"/>
      <c r="X144" s="63"/>
      <c r="Y144" s="63"/>
      <c r="AA144" s="63"/>
    </row>
    <row r="145" spans="23:27" x14ac:dyDescent="0.3">
      <c r="W145" s="63"/>
      <c r="X145" s="63"/>
      <c r="Y145" s="63"/>
      <c r="AA145" s="63"/>
    </row>
    <row r="146" spans="23:27" x14ac:dyDescent="0.3">
      <c r="W146" s="63"/>
      <c r="X146" s="63"/>
      <c r="Y146" s="63"/>
      <c r="AA146" s="63"/>
    </row>
    <row r="147" spans="23:27" x14ac:dyDescent="0.3">
      <c r="W147" s="63"/>
      <c r="X147" s="63"/>
      <c r="Y147" s="63"/>
      <c r="AA147" s="63"/>
    </row>
    <row r="148" spans="23:27" x14ac:dyDescent="0.3">
      <c r="W148" s="63"/>
      <c r="X148" s="63"/>
      <c r="Y148" s="63"/>
      <c r="AA148" s="63"/>
    </row>
    <row r="149" spans="23:27" x14ac:dyDescent="0.3">
      <c r="W149" s="63"/>
      <c r="X149" s="63"/>
      <c r="Y149" s="63"/>
      <c r="AA149" s="63"/>
    </row>
    <row r="150" spans="23:27" x14ac:dyDescent="0.3">
      <c r="W150" s="63"/>
      <c r="X150" s="63"/>
      <c r="Y150" s="63"/>
      <c r="AA150" s="63"/>
    </row>
    <row r="151" spans="23:27" x14ac:dyDescent="0.3">
      <c r="W151" s="63"/>
      <c r="X151" s="63"/>
      <c r="Y151" s="63"/>
      <c r="AA151" s="63"/>
    </row>
  </sheetData>
  <mergeCells count="62">
    <mergeCell ref="A1:T1"/>
    <mergeCell ref="A2:A7"/>
    <mergeCell ref="B2:B7"/>
    <mergeCell ref="C2:F2"/>
    <mergeCell ref="G2:G7"/>
    <mergeCell ref="H2:N2"/>
    <mergeCell ref="O2:T2"/>
    <mergeCell ref="C3:C7"/>
    <mergeCell ref="D3:D7"/>
    <mergeCell ref="E3:F3"/>
    <mergeCell ref="Q3:R3"/>
    <mergeCell ref="S3:T3"/>
    <mergeCell ref="E4:E7"/>
    <mergeCell ref="F4:F7"/>
    <mergeCell ref="I4:I7"/>
    <mergeCell ref="V44:Y44"/>
    <mergeCell ref="A45:T45"/>
    <mergeCell ref="V47:Y47"/>
    <mergeCell ref="V49:W49"/>
    <mergeCell ref="X49:Y49"/>
    <mergeCell ref="U9:U10"/>
    <mergeCell ref="V9:Y9"/>
    <mergeCell ref="A10:T10"/>
    <mergeCell ref="A26:T26"/>
    <mergeCell ref="A30:T30"/>
    <mergeCell ref="H3:H7"/>
    <mergeCell ref="I3:L3"/>
    <mergeCell ref="M3:M7"/>
    <mergeCell ref="E102:I102"/>
    <mergeCell ref="L102:S102"/>
    <mergeCell ref="A51:T51"/>
    <mergeCell ref="A50:T50"/>
    <mergeCell ref="A9:T9"/>
    <mergeCell ref="N3:N7"/>
    <mergeCell ref="J4:L4"/>
    <mergeCell ref="O4:T4"/>
    <mergeCell ref="J5:J7"/>
    <mergeCell ref="K5:K7"/>
    <mergeCell ref="L5:L7"/>
    <mergeCell ref="O6:T6"/>
    <mergeCell ref="O3:P3"/>
    <mergeCell ref="E103:I103"/>
    <mergeCell ref="L103:S103"/>
    <mergeCell ref="A89:T89"/>
    <mergeCell ref="A90:B90"/>
    <mergeCell ref="E101:I101"/>
    <mergeCell ref="L101:S101"/>
    <mergeCell ref="A97:X97"/>
    <mergeCell ref="V51:Y51"/>
    <mergeCell ref="E99:I99"/>
    <mergeCell ref="L99:S99"/>
    <mergeCell ref="E100:I100"/>
    <mergeCell ref="L100:S100"/>
    <mergeCell ref="A52:T52"/>
    <mergeCell ref="A62:T62"/>
    <mergeCell ref="A63:T63"/>
    <mergeCell ref="A84:T84"/>
    <mergeCell ref="B85:B87"/>
    <mergeCell ref="C92:L92"/>
    <mergeCell ref="C93:L93"/>
    <mergeCell ref="C94:L94"/>
    <mergeCell ref="C95:L95"/>
  </mergeCells>
  <pageMargins left="0.7" right="0.7" top="0.75" bottom="0.75" header="0.3" footer="0.3"/>
  <pageSetup paperSize="9" scale="44" orientation="portrait" r:id="rId1"/>
  <rowBreaks count="1" manualBreakCount="1">
    <brk id="49" max="20" man="1"/>
  </rowBreaks>
  <colBreaks count="1" manualBreakCount="1">
    <brk id="20" max="117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6</vt:i4>
      </vt:variant>
    </vt:vector>
  </HeadingPairs>
  <TitlesOfParts>
    <vt:vector size="12" baseType="lpstr">
      <vt:lpstr>титул</vt:lpstr>
      <vt:lpstr>Навчальний план</vt:lpstr>
      <vt:lpstr>титул зфн</vt:lpstr>
      <vt:lpstr>НП зфн</vt:lpstr>
      <vt:lpstr>титул 9кл</vt:lpstr>
      <vt:lpstr>НП 9кл</vt:lpstr>
      <vt:lpstr>'Навчальний план'!Область_друку</vt:lpstr>
      <vt:lpstr>'НП 9кл'!Область_друку</vt:lpstr>
      <vt:lpstr>'НП зфн'!Область_друку</vt:lpstr>
      <vt:lpstr>титул!Область_друку</vt:lpstr>
      <vt:lpstr>'титул 9кл'!Область_друку</vt:lpstr>
      <vt:lpstr>'титул зфн'!Область_друку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2025-09-12T06:08:43Z</cp:lastPrinted>
  <dcterms:created xsi:type="dcterms:W3CDTF">2023-02-03T09:14:54Z</dcterms:created>
  <dcterms:modified xsi:type="dcterms:W3CDTF">2026-06-09T10:30:15Z</dcterms:modified>
</cp:coreProperties>
</file>