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опп нп 2026\готово\"/>
    </mc:Choice>
  </mc:AlternateContent>
  <bookViews>
    <workbookView xWindow="0" yWindow="0" windowWidth="23040" windowHeight="9072" tabRatio="763" firstSheet="3" activeTab="4"/>
  </bookViews>
  <sheets>
    <sheet name="K_PGS_01 (3)" sheetId="1" state="hidden" r:id="rId1"/>
    <sheet name="K_PGS_03" sheetId="2" state="hidden" r:id="rId2"/>
    <sheet name="RUPpgs03_з триместрами" sheetId="3" state="hidden" r:id="rId3"/>
    <sheet name="Титул " sheetId="4" r:id="rId4"/>
    <sheet name="док.філософії" sheetId="5" r:id="rId5"/>
  </sheets>
  <definedNames>
    <definedName name="_xlnm._FilterDatabase" localSheetId="2" hidden="1">'RUPpgs03_з триместрами'!$C$7:$C$100</definedName>
    <definedName name="А">#REF!</definedName>
    <definedName name="А1">#REF!</definedName>
    <definedName name="_xlnm.Print_Area" localSheetId="0">'K_PGS_01 (3)'!$A$1:$BJ$27</definedName>
    <definedName name="_xlnm.Print_Area" localSheetId="1">K_PGS_03!$A$1:$BJ$27</definedName>
    <definedName name="_xlnm.Print_Area" localSheetId="4">док.філософії!$A$1:$U$56</definedName>
    <definedName name="_xlnm.Print_Area" localSheetId="3">'Титул '!$A$1:$BA$36</definedName>
    <definedName name="с22">#REF!</definedName>
    <definedName name="с22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5" l="1"/>
  <c r="P23" i="5"/>
  <c r="O23" i="5"/>
  <c r="N23" i="5"/>
  <c r="L23" i="5"/>
  <c r="K23" i="5"/>
  <c r="J23" i="5"/>
  <c r="G23" i="5"/>
  <c r="I22" i="5"/>
  <c r="M22" i="5" s="1"/>
  <c r="H22" i="5"/>
  <c r="V22" i="5" l="1"/>
  <c r="M36" i="4"/>
  <c r="K36" i="4"/>
  <c r="J36" i="4"/>
  <c r="H36" i="4"/>
  <c r="F36" i="4"/>
  <c r="D36" i="4"/>
  <c r="B36" i="4"/>
  <c r="O35" i="4"/>
  <c r="O34" i="4"/>
  <c r="O33" i="4"/>
  <c r="O32" i="4"/>
  <c r="O36" i="4" l="1"/>
  <c r="I15" i="5"/>
  <c r="H15" i="5"/>
  <c r="I14" i="5"/>
  <c r="H14" i="5"/>
  <c r="I16" i="5"/>
  <c r="H16" i="5"/>
  <c r="I13" i="5"/>
  <c r="H13" i="5"/>
  <c r="V15" i="5" l="1"/>
  <c r="M13" i="5"/>
  <c r="V16" i="5"/>
  <c r="V14" i="5"/>
  <c r="V13" i="5"/>
  <c r="M14" i="5"/>
  <c r="M15" i="5"/>
  <c r="M16" i="5"/>
  <c r="I11" i="5"/>
  <c r="I23" i="5" s="1"/>
  <c r="I18" i="5"/>
  <c r="I21" i="5"/>
  <c r="I20" i="5"/>
  <c r="H18" i="5"/>
  <c r="Z33" i="5" l="1"/>
  <c r="V18" i="5" l="1"/>
  <c r="V34" i="5" l="1"/>
  <c r="V35" i="5"/>
  <c r="Y33" i="5" l="1"/>
  <c r="X33" i="5"/>
  <c r="W33" i="5"/>
  <c r="F30" i="5" l="1"/>
  <c r="E25" i="5" l="1"/>
  <c r="P25" i="5"/>
  <c r="H21" i="5" l="1"/>
  <c r="V21" i="5" s="1"/>
  <c r="M21" i="5" l="1"/>
  <c r="L33" i="5"/>
  <c r="N25" i="5"/>
  <c r="N33" i="5" s="1"/>
  <c r="O25" i="5"/>
  <c r="Q25" i="5"/>
  <c r="Q33" i="5" s="1"/>
  <c r="H27" i="5"/>
  <c r="H28" i="5"/>
  <c r="M27" i="5" l="1"/>
  <c r="M28" i="5"/>
  <c r="V27" i="5"/>
  <c r="P33" i="5"/>
  <c r="V28" i="5"/>
  <c r="H30" i="5" l="1"/>
  <c r="F23" i="5"/>
  <c r="H20" i="5"/>
  <c r="M30" i="5" l="1"/>
  <c r="J33" i="5" l="1"/>
  <c r="I25" i="5"/>
  <c r="I33" i="5" s="1"/>
  <c r="H11" i="5"/>
  <c r="H23" i="5" s="1"/>
  <c r="M11" i="5" l="1"/>
  <c r="H26" i="5" l="1"/>
  <c r="O33" i="5"/>
  <c r="K33" i="5"/>
  <c r="G25" i="5"/>
  <c r="G33" i="5" s="1"/>
  <c r="E33" i="5"/>
  <c r="C25" i="5"/>
  <c r="C33" i="5" s="1"/>
  <c r="B8" i="5"/>
  <c r="C8" i="5" s="1"/>
  <c r="D8" i="5" s="1"/>
  <c r="E8" i="5" s="1"/>
  <c r="F8" i="5" s="1"/>
  <c r="G8" i="5" s="1"/>
  <c r="H8" i="5" s="1"/>
  <c r="I8" i="5" s="1"/>
  <c r="J8" i="5" s="1"/>
  <c r="K8" i="5" s="1"/>
  <c r="L8" i="5" s="1"/>
  <c r="M8" i="5" s="1"/>
  <c r="O5" i="5"/>
  <c r="N84" i="3"/>
  <c r="M84" i="3"/>
  <c r="L84" i="3"/>
  <c r="K84" i="3"/>
  <c r="J84" i="3"/>
  <c r="I84" i="3"/>
  <c r="BO83" i="3"/>
  <c r="BB83" i="3"/>
  <c r="AO83" i="3"/>
  <c r="AB83" i="3"/>
  <c r="J83" i="3"/>
  <c r="BO82" i="3"/>
  <c r="BB82" i="3"/>
  <c r="AO82" i="3"/>
  <c r="AB82" i="3"/>
  <c r="J82" i="3"/>
  <c r="BO81" i="3"/>
  <c r="BB81" i="3"/>
  <c r="AO81" i="3"/>
  <c r="AB81" i="3"/>
  <c r="J81" i="3"/>
  <c r="BO80" i="3"/>
  <c r="BB80" i="3"/>
  <c r="AO80" i="3"/>
  <c r="AB80" i="3"/>
  <c r="J80" i="3"/>
  <c r="BO79" i="3"/>
  <c r="BB79" i="3"/>
  <c r="AO79" i="3"/>
  <c r="AB79" i="3"/>
  <c r="J79" i="3"/>
  <c r="BO78" i="3"/>
  <c r="BB78" i="3"/>
  <c r="AO78" i="3"/>
  <c r="AB78" i="3"/>
  <c r="J78" i="3"/>
  <c r="I78" i="3" s="1"/>
  <c r="BO77" i="3"/>
  <c r="BB77" i="3"/>
  <c r="AO77" i="3"/>
  <c r="AB77" i="3"/>
  <c r="J77" i="3"/>
  <c r="I77" i="3" s="1"/>
  <c r="BO76" i="3"/>
  <c r="BB76" i="3"/>
  <c r="AO76" i="3"/>
  <c r="AB76" i="3"/>
  <c r="J76" i="3"/>
  <c r="BO75" i="3"/>
  <c r="BB75" i="3"/>
  <c r="AO75" i="3"/>
  <c r="AB75" i="3"/>
  <c r="J75" i="3"/>
  <c r="I75" i="3" s="1"/>
  <c r="H75" i="3" s="1"/>
  <c r="CM74" i="3"/>
  <c r="CL74" i="3"/>
  <c r="CK74" i="3"/>
  <c r="CJ74" i="3"/>
  <c r="CI74" i="3"/>
  <c r="CH74" i="3"/>
  <c r="CG74" i="3"/>
  <c r="CF74" i="3"/>
  <c r="CE74" i="3"/>
  <c r="CD74" i="3"/>
  <c r="CC74" i="3"/>
  <c r="CB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BO73" i="3"/>
  <c r="BB73" i="3"/>
  <c r="AO73" i="3"/>
  <c r="AB73" i="3"/>
  <c r="J73" i="3"/>
  <c r="I73" i="3" s="1"/>
  <c r="H73" i="3" s="1"/>
  <c r="BO72" i="3"/>
  <c r="BB72" i="3"/>
  <c r="AO72" i="3"/>
  <c r="AB72" i="3"/>
  <c r="J72" i="3"/>
  <c r="I72" i="3" s="1"/>
  <c r="H72" i="3" s="1"/>
  <c r="BO71" i="3"/>
  <c r="BB71" i="3"/>
  <c r="AO71" i="3"/>
  <c r="AB71" i="3"/>
  <c r="J71" i="3"/>
  <c r="BO70" i="3"/>
  <c r="BB70" i="3"/>
  <c r="AO70" i="3"/>
  <c r="AB70" i="3"/>
  <c r="J70" i="3"/>
  <c r="I70" i="3" s="1"/>
  <c r="H70" i="3" s="1"/>
  <c r="BO69" i="3"/>
  <c r="BB69" i="3"/>
  <c r="AO69" i="3"/>
  <c r="AB69" i="3"/>
  <c r="J69" i="3"/>
  <c r="I69" i="3" s="1"/>
  <c r="BO68" i="3"/>
  <c r="BB68" i="3"/>
  <c r="AO68" i="3"/>
  <c r="AB68" i="3"/>
  <c r="J68" i="3"/>
  <c r="BO67" i="3"/>
  <c r="BB67" i="3"/>
  <c r="AO67" i="3"/>
  <c r="AB67" i="3"/>
  <c r="J67" i="3"/>
  <c r="I67" i="3" s="1"/>
  <c r="BO66" i="3"/>
  <c r="BB66" i="3"/>
  <c r="AO66" i="3"/>
  <c r="AB66" i="3"/>
  <c r="J66" i="3"/>
  <c r="I66" i="3" s="1"/>
  <c r="CM65" i="3"/>
  <c r="CL65" i="3"/>
  <c r="CK65" i="3"/>
  <c r="CJ65" i="3"/>
  <c r="CI65" i="3"/>
  <c r="CH65" i="3"/>
  <c r="CG65" i="3"/>
  <c r="CF65" i="3"/>
  <c r="CE65" i="3"/>
  <c r="CD65" i="3"/>
  <c r="CC65" i="3"/>
  <c r="CB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BO64" i="3"/>
  <c r="BB64" i="3"/>
  <c r="AO64" i="3"/>
  <c r="AB64" i="3"/>
  <c r="J64" i="3"/>
  <c r="I64" i="3" s="1"/>
  <c r="BO63" i="3"/>
  <c r="BB63" i="3"/>
  <c r="AO63" i="3"/>
  <c r="AB63" i="3"/>
  <c r="J63" i="3"/>
  <c r="I63" i="3" s="1"/>
  <c r="BO62" i="3"/>
  <c r="BB62" i="3"/>
  <c r="AO62" i="3"/>
  <c r="AB62" i="3"/>
  <c r="J62" i="3"/>
  <c r="BO61" i="3"/>
  <c r="BB61" i="3"/>
  <c r="AO61" i="3"/>
  <c r="AB61" i="3"/>
  <c r="J61" i="3"/>
  <c r="I61" i="3" s="1"/>
  <c r="H61" i="3" s="1"/>
  <c r="BO60" i="3"/>
  <c r="BB60" i="3"/>
  <c r="AO60" i="3"/>
  <c r="AB60" i="3"/>
  <c r="J60" i="3"/>
  <c r="I60" i="3" s="1"/>
  <c r="BO59" i="3"/>
  <c r="BB59" i="3"/>
  <c r="AO59" i="3"/>
  <c r="AB59" i="3"/>
  <c r="J59" i="3"/>
  <c r="I59" i="3" s="1"/>
  <c r="BO58" i="3"/>
  <c r="BB58" i="3"/>
  <c r="AO58" i="3"/>
  <c r="AB58" i="3"/>
  <c r="J58" i="3"/>
  <c r="I58" i="3" s="1"/>
  <c r="BO57" i="3"/>
  <c r="BB57" i="3"/>
  <c r="AO57" i="3"/>
  <c r="AB57" i="3"/>
  <c r="J57" i="3"/>
  <c r="I57" i="3" s="1"/>
  <c r="CM56" i="3"/>
  <c r="CL56" i="3"/>
  <c r="CK56" i="3"/>
  <c r="CJ56" i="3"/>
  <c r="CI56" i="3"/>
  <c r="CH56" i="3"/>
  <c r="CG56" i="3"/>
  <c r="CF56" i="3"/>
  <c r="CE56" i="3"/>
  <c r="CD56" i="3"/>
  <c r="CC56" i="3"/>
  <c r="C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BO55" i="3"/>
  <c r="BB55" i="3"/>
  <c r="AO55" i="3"/>
  <c r="AB55" i="3"/>
  <c r="J55" i="3"/>
  <c r="BO54" i="3"/>
  <c r="BB54" i="3"/>
  <c r="AO54" i="3"/>
  <c r="AB54" i="3"/>
  <c r="J54" i="3"/>
  <c r="I54" i="3" s="1"/>
  <c r="BO53" i="3"/>
  <c r="BB53" i="3"/>
  <c r="AO53" i="3"/>
  <c r="AB53" i="3"/>
  <c r="J53" i="3"/>
  <c r="I53" i="3" s="1"/>
  <c r="H53" i="3" s="1"/>
  <c r="BO52" i="3"/>
  <c r="BB52" i="3"/>
  <c r="AO52" i="3"/>
  <c r="AB52" i="3"/>
  <c r="J52" i="3"/>
  <c r="I52" i="3" s="1"/>
  <c r="BO51" i="3"/>
  <c r="BB51" i="3"/>
  <c r="AO51" i="3"/>
  <c r="AB51" i="3"/>
  <c r="J51" i="3"/>
  <c r="BO50" i="3"/>
  <c r="BB50" i="3"/>
  <c r="AO50" i="3"/>
  <c r="AB50" i="3"/>
  <c r="J50" i="3"/>
  <c r="I50" i="3" s="1"/>
  <c r="BO49" i="3"/>
  <c r="BB49" i="3"/>
  <c r="AO49" i="3"/>
  <c r="AB49" i="3"/>
  <c r="J49" i="3"/>
  <c r="I49" i="3" s="1"/>
  <c r="H49" i="3" s="1"/>
  <c r="BO48" i="3"/>
  <c r="BB48" i="3"/>
  <c r="AO48" i="3"/>
  <c r="AB48" i="3"/>
  <c r="J48" i="3"/>
  <c r="I48" i="3" s="1"/>
  <c r="BO47" i="3"/>
  <c r="BB47" i="3"/>
  <c r="AO47" i="3"/>
  <c r="AB47" i="3"/>
  <c r="J47" i="3"/>
  <c r="BO46" i="3"/>
  <c r="BB46" i="3"/>
  <c r="AO46" i="3"/>
  <c r="AB46" i="3"/>
  <c r="J46" i="3"/>
  <c r="I46" i="3" s="1"/>
  <c r="BO45" i="3"/>
  <c r="BB45" i="3"/>
  <c r="AO45" i="3"/>
  <c r="AB45" i="3"/>
  <c r="J45" i="3"/>
  <c r="I45" i="3" s="1"/>
  <c r="H45" i="3" s="1"/>
  <c r="BO44" i="3"/>
  <c r="BB44" i="3"/>
  <c r="AO44" i="3"/>
  <c r="AB44" i="3"/>
  <c r="J44" i="3"/>
  <c r="I44" i="3" s="1"/>
  <c r="BO43" i="3"/>
  <c r="BB43" i="3"/>
  <c r="AO43" i="3"/>
  <c r="AB43" i="3"/>
  <c r="J43" i="3"/>
  <c r="I43" i="3" s="1"/>
  <c r="BO42" i="3"/>
  <c r="BB42" i="3"/>
  <c r="AO42" i="3"/>
  <c r="AB42" i="3"/>
  <c r="J42" i="3"/>
  <c r="I42" i="3" s="1"/>
  <c r="BO41" i="3"/>
  <c r="BB41" i="3"/>
  <c r="AO41" i="3"/>
  <c r="AB41" i="3"/>
  <c r="J41" i="3"/>
  <c r="H41" i="3" s="1"/>
  <c r="BO40" i="3"/>
  <c r="BB40" i="3"/>
  <c r="AO40" i="3"/>
  <c r="AB40" i="3"/>
  <c r="J40" i="3"/>
  <c r="I40" i="3" s="1"/>
  <c r="BO39" i="3"/>
  <c r="BB39" i="3"/>
  <c r="AO39" i="3"/>
  <c r="AB39" i="3"/>
  <c r="J39" i="3"/>
  <c r="I39" i="3" s="1"/>
  <c r="H39" i="3" s="1"/>
  <c r="BO38" i="3"/>
  <c r="BB38" i="3"/>
  <c r="AO38" i="3"/>
  <c r="AB38" i="3"/>
  <c r="J38" i="3"/>
  <c r="I38" i="3" s="1"/>
  <c r="BO37" i="3"/>
  <c r="BB37" i="3"/>
  <c r="AO37" i="3"/>
  <c r="AB37" i="3"/>
  <c r="J37" i="3"/>
  <c r="I37" i="3" s="1"/>
  <c r="BO36" i="3"/>
  <c r="BB36" i="3"/>
  <c r="AO36" i="3"/>
  <c r="AB36" i="3"/>
  <c r="J36" i="3"/>
  <c r="I36" i="3" s="1"/>
  <c r="H36" i="3" s="1"/>
  <c r="BO35" i="3"/>
  <c r="BB35" i="3"/>
  <c r="AO35" i="3"/>
  <c r="AB35" i="3"/>
  <c r="J35" i="3"/>
  <c r="I35" i="3" s="1"/>
  <c r="H35" i="3" s="1"/>
  <c r="BO34" i="3"/>
  <c r="BB34" i="3"/>
  <c r="AO34" i="3"/>
  <c r="AB34" i="3"/>
  <c r="J34" i="3"/>
  <c r="I34" i="3" s="1"/>
  <c r="BO33" i="3"/>
  <c r="BB33" i="3"/>
  <c r="AO33" i="3"/>
  <c r="AB33" i="3"/>
  <c r="J33" i="3"/>
  <c r="I33" i="3" s="1"/>
  <c r="CM32" i="3"/>
  <c r="CL32" i="3"/>
  <c r="CK32" i="3"/>
  <c r="CJ32" i="3"/>
  <c r="CI32" i="3"/>
  <c r="CH32" i="3"/>
  <c r="CG32" i="3"/>
  <c r="CF32" i="3"/>
  <c r="CE32" i="3"/>
  <c r="CD32" i="3"/>
  <c r="CC32" i="3"/>
  <c r="CB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G32" i="3"/>
  <c r="BO31" i="3"/>
  <c r="BB31" i="3"/>
  <c r="AO31" i="3"/>
  <c r="AB31" i="3"/>
  <c r="J31" i="3"/>
  <c r="I31" i="3" s="1"/>
  <c r="BO30" i="3"/>
  <c r="BB30" i="3"/>
  <c r="AO30" i="3"/>
  <c r="AB30" i="3"/>
  <c r="J30" i="3"/>
  <c r="BO29" i="3"/>
  <c r="BB29" i="3"/>
  <c r="AO29" i="3"/>
  <c r="AB29" i="3"/>
  <c r="J29" i="3"/>
  <c r="BO28" i="3"/>
  <c r="BB28" i="3"/>
  <c r="AO28" i="3"/>
  <c r="AB28" i="3"/>
  <c r="J28" i="3"/>
  <c r="I28" i="3" s="1"/>
  <c r="H28" i="3" s="1"/>
  <c r="BO27" i="3"/>
  <c r="BB27" i="3"/>
  <c r="AO27" i="3"/>
  <c r="AB27" i="3"/>
  <c r="J27" i="3"/>
  <c r="I27" i="3" s="1"/>
  <c r="H27" i="3" s="1"/>
  <c r="BO26" i="3"/>
  <c r="BB26" i="3"/>
  <c r="AO26" i="3"/>
  <c r="AB26" i="3"/>
  <c r="J26" i="3"/>
  <c r="I26" i="3" s="1"/>
  <c r="BO25" i="3"/>
  <c r="BB25" i="3"/>
  <c r="AO25" i="3"/>
  <c r="AB25" i="3"/>
  <c r="J25" i="3"/>
  <c r="I25" i="3" s="1"/>
  <c r="H25" i="3" s="1"/>
  <c r="BO24" i="3"/>
  <c r="BB24" i="3"/>
  <c r="AO24" i="3"/>
  <c r="AB24" i="3"/>
  <c r="J24" i="3"/>
  <c r="I24" i="3" s="1"/>
  <c r="BO23" i="3"/>
  <c r="BB23" i="3"/>
  <c r="AO23" i="3"/>
  <c r="AB23" i="3"/>
  <c r="J23" i="3"/>
  <c r="I23" i="3" s="1"/>
  <c r="BO22" i="3"/>
  <c r="BB22" i="3"/>
  <c r="AO22" i="3"/>
  <c r="AB22" i="3"/>
  <c r="J22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BO20" i="3"/>
  <c r="BB20" i="3"/>
  <c r="AO20" i="3"/>
  <c r="AB20" i="3"/>
  <c r="J20" i="3"/>
  <c r="I20" i="3" s="1"/>
  <c r="H20" i="3" s="1"/>
  <c r="BO19" i="3"/>
  <c r="BB19" i="3"/>
  <c r="AO19" i="3"/>
  <c r="AB19" i="3"/>
  <c r="J19" i="3"/>
  <c r="I19" i="3" s="1"/>
  <c r="H19" i="3" s="1"/>
  <c r="BO18" i="3"/>
  <c r="BB18" i="3"/>
  <c r="AO18" i="3"/>
  <c r="AB18" i="3"/>
  <c r="J18" i="3"/>
  <c r="BO17" i="3"/>
  <c r="BB17" i="3"/>
  <c r="AO17" i="3"/>
  <c r="AB17" i="3"/>
  <c r="J17" i="3"/>
  <c r="I17" i="3" s="1"/>
  <c r="BO16" i="3"/>
  <c r="BB16" i="3"/>
  <c r="AO16" i="3"/>
  <c r="AB16" i="3"/>
  <c r="J16" i="3"/>
  <c r="I16" i="3" s="1"/>
  <c r="H16" i="3" s="1"/>
  <c r="BO15" i="3"/>
  <c r="BB15" i="3"/>
  <c r="AO15" i="3"/>
  <c r="AB15" i="3"/>
  <c r="J15" i="3"/>
  <c r="I15" i="3" s="1"/>
  <c r="H15" i="3" s="1"/>
  <c r="BO14" i="3"/>
  <c r="BB14" i="3"/>
  <c r="AO14" i="3"/>
  <c r="AB14" i="3"/>
  <c r="J14" i="3"/>
  <c r="BO13" i="3"/>
  <c r="BB13" i="3"/>
  <c r="AO13" i="3"/>
  <c r="AB13" i="3"/>
  <c r="J13" i="3"/>
  <c r="I13" i="3" s="1"/>
  <c r="BO12" i="3"/>
  <c r="BB12" i="3"/>
  <c r="AO12" i="3"/>
  <c r="AB12" i="3"/>
  <c r="J12" i="3"/>
  <c r="I12" i="3" s="1"/>
  <c r="H12" i="3" s="1"/>
  <c r="BO11" i="3"/>
  <c r="BB11" i="3"/>
  <c r="AO11" i="3"/>
  <c r="AB11" i="3"/>
  <c r="J11" i="3"/>
  <c r="I11" i="3" s="1"/>
  <c r="H11" i="3" s="1"/>
  <c r="BO10" i="3"/>
  <c r="BB10" i="3"/>
  <c r="AO10" i="3"/>
  <c r="AB10" i="3"/>
  <c r="J10" i="3"/>
  <c r="BO9" i="3"/>
  <c r="BB9" i="3"/>
  <c r="AO9" i="3"/>
  <c r="AB9" i="3"/>
  <c r="J9" i="3"/>
  <c r="I9" i="3" s="1"/>
  <c r="CM8" i="3"/>
  <c r="CL8" i="3"/>
  <c r="CK8" i="3"/>
  <c r="CJ8" i="3"/>
  <c r="CI8" i="3"/>
  <c r="CH8" i="3"/>
  <c r="CG8" i="3"/>
  <c r="CF8" i="3"/>
  <c r="CE8" i="3"/>
  <c r="CD8" i="3"/>
  <c r="CC8" i="3"/>
  <c r="CB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G8" i="3"/>
  <c r="CC7" i="3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BP7" i="3"/>
  <c r="BP19" i="3" s="1"/>
  <c r="BC7" i="3"/>
  <c r="BC33" i="3" s="1"/>
  <c r="AP7" i="3"/>
  <c r="AP19" i="3" s="1"/>
  <c r="AC7" i="3"/>
  <c r="AC16" i="3" s="1"/>
  <c r="J7" i="3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B7" i="3"/>
  <c r="C7" i="3" s="1"/>
  <c r="D7" i="3" s="1"/>
  <c r="E7" i="3" s="1"/>
  <c r="F7" i="3" s="1"/>
  <c r="G7" i="3" s="1"/>
  <c r="P4" i="3"/>
  <c r="Q4" i="3" s="1"/>
  <c r="R4" i="3" s="1"/>
  <c r="S4" i="3" s="1"/>
  <c r="T4" i="3" s="1"/>
  <c r="U4" i="3" s="1"/>
  <c r="V4" i="3" s="1"/>
  <c r="W4" i="3" s="1"/>
  <c r="X4" i="3" s="1"/>
  <c r="Y4" i="3" s="1"/>
  <c r="Z4" i="3" s="1"/>
  <c r="BH23" i="2"/>
  <c r="BG23" i="2"/>
  <c r="BF23" i="2"/>
  <c r="BE23" i="2"/>
  <c r="BD23" i="2"/>
  <c r="BC23" i="2"/>
  <c r="BB23" i="2"/>
  <c r="AX22" i="2"/>
  <c r="AY22" i="2" s="1"/>
  <c r="AZ22" i="2" s="1"/>
  <c r="BA22" i="2" s="1"/>
  <c r="AS22" i="2"/>
  <c r="AT22" i="2" s="1"/>
  <c r="AU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V22" i="2"/>
  <c r="W22" i="2" s="1"/>
  <c r="X22" i="2" s="1"/>
  <c r="Y22" i="2" s="1"/>
  <c r="Z22" i="2" s="1"/>
  <c r="AA22" i="2" s="1"/>
  <c r="AB22" i="2" s="1"/>
  <c r="T22" i="2"/>
  <c r="Q22" i="2"/>
  <c r="R22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BI21" i="2"/>
  <c r="BI20" i="2"/>
  <c r="BI19" i="2"/>
  <c r="BI18" i="2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U17" i="2"/>
  <c r="V17" i="2" s="1"/>
  <c r="W17" i="2" s="1"/>
  <c r="X17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BA16" i="2"/>
  <c r="AZ16" i="2"/>
  <c r="AX16" i="2"/>
  <c r="AY15" i="2" s="1"/>
  <c r="AY16" i="2" s="1"/>
  <c r="AK16" i="2"/>
  <c r="AL15" i="2" s="1"/>
  <c r="AL16" i="2" s="1"/>
  <c r="AM15" i="2" s="1"/>
  <c r="AM16" i="2" s="1"/>
  <c r="AN15" i="2" s="1"/>
  <c r="AG16" i="2"/>
  <c r="AH15" i="2" s="1"/>
  <c r="AH16" i="2" s="1"/>
  <c r="AI15" i="2" s="1"/>
  <c r="AI16" i="2" s="1"/>
  <c r="AB16" i="2"/>
  <c r="AC15" i="2" s="1"/>
  <c r="AC16" i="2" s="1"/>
  <c r="AD15" i="2" s="1"/>
  <c r="AD16" i="2" s="1"/>
  <c r="AE15" i="2" s="1"/>
  <c r="X16" i="2"/>
  <c r="Y15" i="2" s="1"/>
  <c r="Y16" i="2" s="1"/>
  <c r="Z15" i="2" s="1"/>
  <c r="Z16" i="2" s="1"/>
  <c r="T16" i="2"/>
  <c r="U15" i="2" s="1"/>
  <c r="U16" i="2" s="1"/>
  <c r="V15" i="2" s="1"/>
  <c r="V16" i="2" s="1"/>
  <c r="O16" i="2"/>
  <c r="L16" i="2"/>
  <c r="K16" i="2"/>
  <c r="G16" i="2"/>
  <c r="AT15" i="2"/>
  <c r="AT16" i="2" s="1"/>
  <c r="AU15" i="2" s="1"/>
  <c r="AU16" i="2" s="1"/>
  <c r="AV15" i="2" s="1"/>
  <c r="AV16" i="2" s="1"/>
  <c r="AW15" i="2" s="1"/>
  <c r="AP15" i="2"/>
  <c r="AP16" i="2" s="1"/>
  <c r="AQ15" i="2" s="1"/>
  <c r="AQ16" i="2" s="1"/>
  <c r="AR15" i="2" s="1"/>
  <c r="P15" i="2"/>
  <c r="P16" i="2" s="1"/>
  <c r="M15" i="2"/>
  <c r="M16" i="2" s="1"/>
  <c r="H15" i="2"/>
  <c r="H16" i="2" s="1"/>
  <c r="C15" i="2"/>
  <c r="C16" i="2" s="1"/>
  <c r="D15" i="2" s="1"/>
  <c r="D16" i="2" s="1"/>
  <c r="E15" i="2" s="1"/>
  <c r="E16" i="2" s="1"/>
  <c r="BH23" i="1"/>
  <c r="BG23" i="1"/>
  <c r="BF23" i="1"/>
  <c r="BE23" i="1"/>
  <c r="BD23" i="1"/>
  <c r="BC23" i="1"/>
  <c r="BB23" i="1"/>
  <c r="BI21" i="1"/>
  <c r="BI20" i="1"/>
  <c r="BI19" i="1"/>
  <c r="BI18" i="1"/>
  <c r="AX16" i="1"/>
  <c r="AY15" i="1" s="1"/>
  <c r="AY16" i="1" s="1"/>
  <c r="AZ15" i="1" s="1"/>
  <c r="AZ16" i="1" s="1"/>
  <c r="AS16" i="1"/>
  <c r="AT15" i="1" s="1"/>
  <c r="AT16" i="1" s="1"/>
  <c r="AU15" i="1" s="1"/>
  <c r="AU16" i="1" s="1"/>
  <c r="AV15" i="1" s="1"/>
  <c r="AV16" i="1" s="1"/>
  <c r="AW15" i="1" s="1"/>
  <c r="AF16" i="1"/>
  <c r="AG15" i="1" s="1"/>
  <c r="AG16" i="1" s="1"/>
  <c r="AH15" i="1" s="1"/>
  <c r="AH16" i="1" s="1"/>
  <c r="AI15" i="1" s="1"/>
  <c r="AI16" i="1" s="1"/>
  <c r="O16" i="1"/>
  <c r="F16" i="1"/>
  <c r="B16" i="1"/>
  <c r="AO15" i="1"/>
  <c r="AO16" i="1" s="1"/>
  <c r="AP15" i="1" s="1"/>
  <c r="AP16" i="1" s="1"/>
  <c r="AQ15" i="1" s="1"/>
  <c r="AQ16" i="1" s="1"/>
  <c r="AR15" i="1" s="1"/>
  <c r="AK15" i="1"/>
  <c r="AK16" i="1" s="1"/>
  <c r="AL15" i="1" s="1"/>
  <c r="AL16" i="1" s="1"/>
  <c r="AM15" i="1" s="1"/>
  <c r="AM16" i="1" s="1"/>
  <c r="AN15" i="1" s="1"/>
  <c r="AB15" i="1"/>
  <c r="AB16" i="1" s="1"/>
  <c r="AC15" i="1" s="1"/>
  <c r="AC16" i="1" s="1"/>
  <c r="AD15" i="1" s="1"/>
  <c r="AD16" i="1" s="1"/>
  <c r="AE15" i="1" s="1"/>
  <c r="X15" i="1"/>
  <c r="X16" i="1" s="1"/>
  <c r="Y15" i="1" s="1"/>
  <c r="Y16" i="1" s="1"/>
  <c r="Z15" i="1" s="1"/>
  <c r="Z16" i="1" s="1"/>
  <c r="T15" i="1"/>
  <c r="T16" i="1" s="1"/>
  <c r="U15" i="1" s="1"/>
  <c r="U16" i="1" s="1"/>
  <c r="V15" i="1" s="1"/>
  <c r="V16" i="1" s="1"/>
  <c r="P15" i="1"/>
  <c r="P16" i="1" s="1"/>
  <c r="K15" i="1"/>
  <c r="L15" i="1" s="1"/>
  <c r="G15" i="1"/>
  <c r="H15" i="1" s="1"/>
  <c r="C15" i="1"/>
  <c r="C16" i="1" s="1"/>
  <c r="V26" i="5" l="1"/>
  <c r="H25" i="5"/>
  <c r="H33" i="5" s="1"/>
  <c r="G31" i="5"/>
  <c r="Q15" i="2"/>
  <c r="Q16" i="2" s="1"/>
  <c r="BO32" i="3"/>
  <c r="BB32" i="3"/>
  <c r="AB56" i="3"/>
  <c r="D15" i="1"/>
  <c r="D16" i="1" s="1"/>
  <c r="H60" i="3"/>
  <c r="J74" i="3"/>
  <c r="J21" i="3"/>
  <c r="BB56" i="3"/>
  <c r="CC90" i="3"/>
  <c r="P93" i="3" s="1"/>
  <c r="CG90" i="3"/>
  <c r="T93" i="3" s="1"/>
  <c r="CK90" i="3"/>
  <c r="X93" i="3" s="1"/>
  <c r="BO21" i="3"/>
  <c r="BB21" i="3"/>
  <c r="AO21" i="3"/>
  <c r="CD90" i="3"/>
  <c r="Q93" i="3" s="1"/>
  <c r="CH90" i="3"/>
  <c r="U93" i="3" s="1"/>
  <c r="CL90" i="3"/>
  <c r="Y93" i="3" s="1"/>
  <c r="AO56" i="3"/>
  <c r="AO74" i="3"/>
  <c r="K16" i="1"/>
  <c r="BO56" i="3"/>
  <c r="AB65" i="3"/>
  <c r="AQ7" i="3"/>
  <c r="AQ83" i="3" s="1"/>
  <c r="BO8" i="3"/>
  <c r="AP11" i="3"/>
  <c r="AP12" i="3"/>
  <c r="AP15" i="3"/>
  <c r="AP16" i="3"/>
  <c r="AB21" i="3"/>
  <c r="H33" i="3"/>
  <c r="AB32" i="3"/>
  <c r="H40" i="3"/>
  <c r="H50" i="3"/>
  <c r="AO65" i="3"/>
  <c r="BB74" i="3"/>
  <c r="BI23" i="2"/>
  <c r="CB90" i="3"/>
  <c r="O93" i="3" s="1"/>
  <c r="CF90" i="3"/>
  <c r="S93" i="3" s="1"/>
  <c r="CJ90" i="3"/>
  <c r="W93" i="3" s="1"/>
  <c r="AO32" i="3"/>
  <c r="H38" i="3"/>
  <c r="H43" i="3"/>
  <c r="H48" i="3"/>
  <c r="H54" i="3"/>
  <c r="H58" i="3"/>
  <c r="H64" i="3"/>
  <c r="BB65" i="3"/>
  <c r="BO74" i="3"/>
  <c r="BI23" i="1"/>
  <c r="G16" i="1"/>
  <c r="I15" i="2"/>
  <c r="I16" i="2" s="1"/>
  <c r="BD7" i="3"/>
  <c r="BD77" i="3" s="1"/>
  <c r="AO8" i="3"/>
  <c r="BC11" i="3"/>
  <c r="BC12" i="3"/>
  <c r="BC15" i="3"/>
  <c r="BC16" i="3"/>
  <c r="BC19" i="3"/>
  <c r="I30" i="3"/>
  <c r="H30" i="3" s="1"/>
  <c r="J32" i="3"/>
  <c r="BO65" i="3"/>
  <c r="I71" i="3"/>
  <c r="I65" i="3" s="1"/>
  <c r="AB74" i="3"/>
  <c r="I79" i="3"/>
  <c r="H79" i="3" s="1"/>
  <c r="M18" i="5"/>
  <c r="I15" i="1"/>
  <c r="H16" i="1"/>
  <c r="L16" i="1"/>
  <c r="M15" i="1"/>
  <c r="AO17" i="2"/>
  <c r="AO15" i="2"/>
  <c r="N15" i="2"/>
  <c r="Q15" i="1"/>
  <c r="AD7" i="3"/>
  <c r="AB8" i="3"/>
  <c r="BB8" i="3"/>
  <c r="BP11" i="3"/>
  <c r="BP15" i="3"/>
  <c r="L90" i="3"/>
  <c r="L88" i="3"/>
  <c r="P90" i="3"/>
  <c r="P88" i="3"/>
  <c r="T90" i="3"/>
  <c r="T88" i="3"/>
  <c r="X90" i="3"/>
  <c r="X88" i="3"/>
  <c r="J8" i="3"/>
  <c r="H9" i="3"/>
  <c r="AC12" i="3"/>
  <c r="H13" i="3"/>
  <c r="H17" i="3"/>
  <c r="AC83" i="3"/>
  <c r="AC82" i="3"/>
  <c r="AC79" i="3"/>
  <c r="AC77" i="3"/>
  <c r="AC75" i="3"/>
  <c r="AC81" i="3"/>
  <c r="AC78" i="3"/>
  <c r="AC76" i="3"/>
  <c r="AC80" i="3"/>
  <c r="AC73" i="3"/>
  <c r="AC70" i="3"/>
  <c r="AC71" i="3"/>
  <c r="AC61" i="3"/>
  <c r="AC68" i="3"/>
  <c r="AC66" i="3"/>
  <c r="AC62" i="3"/>
  <c r="AC72" i="3"/>
  <c r="AC69" i="3"/>
  <c r="AC67" i="3"/>
  <c r="AC63" i="3"/>
  <c r="AC59" i="3"/>
  <c r="AC64" i="3"/>
  <c r="AC55" i="3"/>
  <c r="AC51" i="3"/>
  <c r="AC47" i="3"/>
  <c r="AC60" i="3"/>
  <c r="AC52" i="3"/>
  <c r="AC48" i="3"/>
  <c r="AC57" i="3"/>
  <c r="AC53" i="3"/>
  <c r="AC49" i="3"/>
  <c r="AC58" i="3"/>
  <c r="AC54" i="3"/>
  <c r="AC50" i="3"/>
  <c r="AC46" i="3"/>
  <c r="AC43" i="3"/>
  <c r="AC40" i="3"/>
  <c r="AC36" i="3"/>
  <c r="AC44" i="3"/>
  <c r="AC37" i="3"/>
  <c r="AC45" i="3"/>
  <c r="AC41" i="3"/>
  <c r="AC38" i="3"/>
  <c r="AC34" i="3"/>
  <c r="AC42" i="3"/>
  <c r="AC39" i="3"/>
  <c r="AC29" i="3"/>
  <c r="AC22" i="3"/>
  <c r="AC18" i="3"/>
  <c r="AC14" i="3"/>
  <c r="AC10" i="3"/>
  <c r="AC30" i="3"/>
  <c r="AC26" i="3"/>
  <c r="AC23" i="3"/>
  <c r="AC35" i="3"/>
  <c r="AC31" i="3"/>
  <c r="AC27" i="3"/>
  <c r="AC24" i="3"/>
  <c r="AC20" i="3"/>
  <c r="AC33" i="3"/>
  <c r="AC28" i="3"/>
  <c r="AC25" i="3"/>
  <c r="AC17" i="3"/>
  <c r="AC13" i="3"/>
  <c r="AC9" i="3"/>
  <c r="BP83" i="3"/>
  <c r="BP82" i="3"/>
  <c r="BP79" i="3"/>
  <c r="BP81" i="3"/>
  <c r="BP77" i="3"/>
  <c r="BP75" i="3"/>
  <c r="BP78" i="3"/>
  <c r="BP76" i="3"/>
  <c r="BP71" i="3"/>
  <c r="BP80" i="3"/>
  <c r="BP73" i="3"/>
  <c r="BP70" i="3"/>
  <c r="BP61" i="3"/>
  <c r="BP72" i="3"/>
  <c r="BP68" i="3"/>
  <c r="BP66" i="3"/>
  <c r="BP62" i="3"/>
  <c r="BP69" i="3"/>
  <c r="BP67" i="3"/>
  <c r="BP63" i="3"/>
  <c r="BP59" i="3"/>
  <c r="BP64" i="3"/>
  <c r="BP58" i="3"/>
  <c r="BP55" i="3"/>
  <c r="BP51" i="3"/>
  <c r="BP47" i="3"/>
  <c r="BP52" i="3"/>
  <c r="BP48" i="3"/>
  <c r="BP57" i="3"/>
  <c r="BP53" i="3"/>
  <c r="BP49" i="3"/>
  <c r="BP60" i="3"/>
  <c r="BP54" i="3"/>
  <c r="BP50" i="3"/>
  <c r="BP46" i="3"/>
  <c r="BP43" i="3"/>
  <c r="BP40" i="3"/>
  <c r="BP36" i="3"/>
  <c r="BP44" i="3"/>
  <c r="BP37" i="3"/>
  <c r="BP45" i="3"/>
  <c r="BP41" i="3"/>
  <c r="BP38" i="3"/>
  <c r="BP34" i="3"/>
  <c r="BP42" i="3"/>
  <c r="BP39" i="3"/>
  <c r="BP29" i="3"/>
  <c r="BP22" i="3"/>
  <c r="BP18" i="3"/>
  <c r="BP14" i="3"/>
  <c r="BP10" i="3"/>
  <c r="BQ7" i="3"/>
  <c r="BP30" i="3"/>
  <c r="BP26" i="3"/>
  <c r="BP23" i="3"/>
  <c r="BP35" i="3"/>
  <c r="BP33" i="3"/>
  <c r="BP31" i="3"/>
  <c r="BP27" i="3"/>
  <c r="BP24" i="3"/>
  <c r="BP20" i="3"/>
  <c r="BP28" i="3"/>
  <c r="BP25" i="3"/>
  <c r="BP17" i="3"/>
  <c r="BP13" i="3"/>
  <c r="BP9" i="3"/>
  <c r="M88" i="3"/>
  <c r="M90" i="3"/>
  <c r="Q88" i="3"/>
  <c r="Q90" i="3"/>
  <c r="U88" i="3"/>
  <c r="U90" i="3"/>
  <c r="Y88" i="3"/>
  <c r="Y90" i="3"/>
  <c r="I10" i="3"/>
  <c r="H10" i="3" s="1"/>
  <c r="AC11" i="3"/>
  <c r="BP12" i="3"/>
  <c r="I14" i="3"/>
  <c r="H14" i="3" s="1"/>
  <c r="AC15" i="3"/>
  <c r="BP16" i="3"/>
  <c r="I18" i="3"/>
  <c r="H18" i="3" s="1"/>
  <c r="AC19" i="3"/>
  <c r="AP83" i="3"/>
  <c r="AP82" i="3"/>
  <c r="AP81" i="3"/>
  <c r="AP79" i="3"/>
  <c r="AP77" i="3"/>
  <c r="AP75" i="3"/>
  <c r="AP80" i="3"/>
  <c r="AP78" i="3"/>
  <c r="AP76" i="3"/>
  <c r="AP73" i="3"/>
  <c r="AP70" i="3"/>
  <c r="AP71" i="3"/>
  <c r="AP61" i="3"/>
  <c r="AP72" i="3"/>
  <c r="AP68" i="3"/>
  <c r="AP66" i="3"/>
  <c r="AP62" i="3"/>
  <c r="AP69" i="3"/>
  <c r="AP67" i="3"/>
  <c r="AP63" i="3"/>
  <c r="AP59" i="3"/>
  <c r="AP64" i="3"/>
  <c r="AP58" i="3"/>
  <c r="AP55" i="3"/>
  <c r="AP51" i="3"/>
  <c r="AP47" i="3"/>
  <c r="AP52" i="3"/>
  <c r="AP48" i="3"/>
  <c r="AP57" i="3"/>
  <c r="AP53" i="3"/>
  <c r="AP49" i="3"/>
  <c r="AP60" i="3"/>
  <c r="AP54" i="3"/>
  <c r="AP50" i="3"/>
  <c r="AP46" i="3"/>
  <c r="AP43" i="3"/>
  <c r="AP40" i="3"/>
  <c r="AP36" i="3"/>
  <c r="AP44" i="3"/>
  <c r="AP37" i="3"/>
  <c r="AP45" i="3"/>
  <c r="AP41" i="3"/>
  <c r="AP38" i="3"/>
  <c r="AP34" i="3"/>
  <c r="AP42" i="3"/>
  <c r="AP39" i="3"/>
  <c r="K88" i="3"/>
  <c r="K90" i="3"/>
  <c r="O88" i="3"/>
  <c r="O90" i="3"/>
  <c r="S88" i="3"/>
  <c r="S90" i="3"/>
  <c r="W88" i="3"/>
  <c r="W90" i="3"/>
  <c r="AP9" i="3"/>
  <c r="BC9" i="3"/>
  <c r="AP13" i="3"/>
  <c r="BC13" i="3"/>
  <c r="AP17" i="3"/>
  <c r="BC17" i="3"/>
  <c r="I22" i="3"/>
  <c r="AP25" i="3"/>
  <c r="BC25" i="3"/>
  <c r="AP28" i="3"/>
  <c r="BC28" i="3"/>
  <c r="I29" i="3"/>
  <c r="H29" i="3" s="1"/>
  <c r="BD29" i="3"/>
  <c r="H34" i="3"/>
  <c r="AP20" i="3"/>
  <c r="BC20" i="3"/>
  <c r="H24" i="3"/>
  <c r="AP24" i="3"/>
  <c r="BC24" i="3"/>
  <c r="AP27" i="3"/>
  <c r="BC27" i="3"/>
  <c r="H31" i="3"/>
  <c r="AP31" i="3"/>
  <c r="BC31" i="3"/>
  <c r="AP35" i="3"/>
  <c r="BC35" i="3"/>
  <c r="H23" i="3"/>
  <c r="AP23" i="3"/>
  <c r="BC23" i="3"/>
  <c r="AP26" i="3"/>
  <c r="BC26" i="3"/>
  <c r="AP30" i="3"/>
  <c r="BC30" i="3"/>
  <c r="BC83" i="3"/>
  <c r="BC82" i="3"/>
  <c r="BC79" i="3"/>
  <c r="BC77" i="3"/>
  <c r="BC75" i="3"/>
  <c r="BC78" i="3"/>
  <c r="BC76" i="3"/>
  <c r="BC80" i="3"/>
  <c r="BC71" i="3"/>
  <c r="BC81" i="3"/>
  <c r="BC73" i="3"/>
  <c r="BC70" i="3"/>
  <c r="BC72" i="3"/>
  <c r="BC61" i="3"/>
  <c r="BC68" i="3"/>
  <c r="BC66" i="3"/>
  <c r="BC62" i="3"/>
  <c r="BC69" i="3"/>
  <c r="BC67" i="3"/>
  <c r="BC63" i="3"/>
  <c r="BC59" i="3"/>
  <c r="BC64" i="3"/>
  <c r="BC55" i="3"/>
  <c r="BC51" i="3"/>
  <c r="BC47" i="3"/>
  <c r="BC60" i="3"/>
  <c r="BC52" i="3"/>
  <c r="BC48" i="3"/>
  <c r="BC58" i="3"/>
  <c r="BC57" i="3"/>
  <c r="BC53" i="3"/>
  <c r="BC49" i="3"/>
  <c r="BC54" i="3"/>
  <c r="BC50" i="3"/>
  <c r="BC46" i="3"/>
  <c r="BC43" i="3"/>
  <c r="BC40" i="3"/>
  <c r="BC36" i="3"/>
  <c r="BC44" i="3"/>
  <c r="BC37" i="3"/>
  <c r="BC45" i="3"/>
  <c r="BC41" i="3"/>
  <c r="BC38" i="3"/>
  <c r="BC34" i="3"/>
  <c r="BC42" i="3"/>
  <c r="BC39" i="3"/>
  <c r="N88" i="3"/>
  <c r="N90" i="3"/>
  <c r="R88" i="3"/>
  <c r="R90" i="3"/>
  <c r="V88" i="3"/>
  <c r="V90" i="3"/>
  <c r="Z88" i="3"/>
  <c r="Z90" i="3"/>
  <c r="CE90" i="3"/>
  <c r="R93" i="3" s="1"/>
  <c r="CI90" i="3"/>
  <c r="V93" i="3" s="1"/>
  <c r="CM90" i="3"/>
  <c r="Z93" i="3" s="1"/>
  <c r="AP10" i="3"/>
  <c r="BC10" i="3"/>
  <c r="AP14" i="3"/>
  <c r="BC14" i="3"/>
  <c r="AP18" i="3"/>
  <c r="BC18" i="3"/>
  <c r="AP22" i="3"/>
  <c r="BC22" i="3"/>
  <c r="AP29" i="3"/>
  <c r="BC29" i="3"/>
  <c r="AP33" i="3"/>
  <c r="H42" i="3"/>
  <c r="H37" i="3"/>
  <c r="H44" i="3"/>
  <c r="I47" i="3"/>
  <c r="H57" i="3"/>
  <c r="H46" i="3"/>
  <c r="I51" i="3"/>
  <c r="H51" i="3" s="1"/>
  <c r="I55" i="3"/>
  <c r="H55" i="3" s="1"/>
  <c r="J56" i="3"/>
  <c r="H59" i="3"/>
  <c r="I62" i="3"/>
  <c r="I56" i="3" s="1"/>
  <c r="H52" i="3"/>
  <c r="H63" i="3"/>
  <c r="J65" i="3"/>
  <c r="H67" i="3"/>
  <c r="H69" i="3"/>
  <c r="H66" i="3"/>
  <c r="H77" i="3"/>
  <c r="H78" i="3"/>
  <c r="I81" i="3"/>
  <c r="H81" i="3" s="1"/>
  <c r="I83" i="3"/>
  <c r="H83" i="3" s="1"/>
  <c r="V11" i="5"/>
  <c r="M26" i="5"/>
  <c r="M25" i="5" s="1"/>
  <c r="BD44" i="3" l="1"/>
  <c r="BD36" i="3"/>
  <c r="BD15" i="3"/>
  <c r="BD70" i="3"/>
  <c r="BD82" i="3"/>
  <c r="R15" i="2"/>
  <c r="R16" i="2" s="1"/>
  <c r="E15" i="1"/>
  <c r="E16" i="1" s="1"/>
  <c r="AQ70" i="3"/>
  <c r="AQ80" i="3"/>
  <c r="BD39" i="3"/>
  <c r="BD68" i="3"/>
  <c r="BD53" i="3"/>
  <c r="BD18" i="3"/>
  <c r="BD41" i="3"/>
  <c r="BD55" i="3"/>
  <c r="BD48" i="3"/>
  <c r="BD67" i="3"/>
  <c r="AQ15" i="3"/>
  <c r="AQ44" i="3"/>
  <c r="AQ10" i="3"/>
  <c r="AQ67" i="3"/>
  <c r="AQ12" i="3"/>
  <c r="AQ30" i="3"/>
  <c r="AQ55" i="3"/>
  <c r="H62" i="3"/>
  <c r="AQ29" i="3"/>
  <c r="AQ35" i="3"/>
  <c r="AQ49" i="3"/>
  <c r="AQ68" i="3"/>
  <c r="AQ24" i="3"/>
  <c r="AQ41" i="3"/>
  <c r="AQ48" i="3"/>
  <c r="AQ72" i="3"/>
  <c r="BB90" i="3"/>
  <c r="O91" i="3" s="1"/>
  <c r="C93" i="3"/>
  <c r="V33" i="5"/>
  <c r="AO90" i="3"/>
  <c r="O95" i="3" s="1"/>
  <c r="BD17" i="3"/>
  <c r="BD13" i="3"/>
  <c r="BD9" i="3"/>
  <c r="BD16" i="3"/>
  <c r="BD20" i="3"/>
  <c r="BD12" i="3"/>
  <c r="BE7" i="3"/>
  <c r="AP32" i="3"/>
  <c r="BD26" i="3"/>
  <c r="BD19" i="3"/>
  <c r="BD24" i="3"/>
  <c r="BD25" i="3"/>
  <c r="BD40" i="3"/>
  <c r="BD42" i="3"/>
  <c r="BD45" i="3"/>
  <c r="BD46" i="3"/>
  <c r="BD50" i="3"/>
  <c r="BD57" i="3"/>
  <c r="BD52" i="3"/>
  <c r="BD71" i="3"/>
  <c r="BD69" i="3"/>
  <c r="BD73" i="3"/>
  <c r="BD79" i="3"/>
  <c r="BD76" i="3"/>
  <c r="AP56" i="3"/>
  <c r="AQ13" i="3"/>
  <c r="BP32" i="3"/>
  <c r="BP56" i="3"/>
  <c r="AC32" i="3"/>
  <c r="AQ14" i="3"/>
  <c r="AQ34" i="3"/>
  <c r="AQ27" i="3"/>
  <c r="AQ19" i="3"/>
  <c r="AQ36" i="3"/>
  <c r="AQ39" i="3"/>
  <c r="AQ45" i="3"/>
  <c r="AQ46" i="3"/>
  <c r="AQ58" i="3"/>
  <c r="AQ53" i="3"/>
  <c r="AQ52" i="3"/>
  <c r="AQ73" i="3"/>
  <c r="AQ69" i="3"/>
  <c r="AQ71" i="3"/>
  <c r="AQ75" i="3"/>
  <c r="AQ76" i="3"/>
  <c r="AB90" i="3"/>
  <c r="O94" i="3" s="1"/>
  <c r="H65" i="3"/>
  <c r="BD30" i="3"/>
  <c r="BD23" i="3"/>
  <c r="BC74" i="3"/>
  <c r="BD27" i="3"/>
  <c r="BD28" i="3"/>
  <c r="BD22" i="3"/>
  <c r="BD10" i="3"/>
  <c r="BD43" i="3"/>
  <c r="BD34" i="3"/>
  <c r="BD33" i="3"/>
  <c r="BD47" i="3"/>
  <c r="BD54" i="3"/>
  <c r="BD58" i="3"/>
  <c r="BD60" i="3"/>
  <c r="BD59" i="3"/>
  <c r="BD62" i="3"/>
  <c r="BD75" i="3"/>
  <c r="BD78" i="3"/>
  <c r="BD81" i="3"/>
  <c r="AQ20" i="3"/>
  <c r="AQ16" i="3"/>
  <c r="AQ18" i="3"/>
  <c r="AQ25" i="3"/>
  <c r="AQ31" i="3"/>
  <c r="AQ23" i="3"/>
  <c r="AQ40" i="3"/>
  <c r="AQ42" i="3"/>
  <c r="AQ33" i="3"/>
  <c r="AQ47" i="3"/>
  <c r="AQ50" i="3"/>
  <c r="AQ57" i="3"/>
  <c r="AQ60" i="3"/>
  <c r="AQ59" i="3"/>
  <c r="AQ62" i="3"/>
  <c r="AQ77" i="3"/>
  <c r="AQ82" i="3"/>
  <c r="AQ81" i="3"/>
  <c r="H71" i="3"/>
  <c r="I8" i="3"/>
  <c r="H8" i="3" s="1"/>
  <c r="I32" i="3"/>
  <c r="H32" i="3" s="1"/>
  <c r="H47" i="3"/>
  <c r="BD11" i="3"/>
  <c r="BC32" i="3"/>
  <c r="BD31" i="3"/>
  <c r="I21" i="3"/>
  <c r="H21" i="3" s="1"/>
  <c r="BD14" i="3"/>
  <c r="BD35" i="3"/>
  <c r="BD38" i="3"/>
  <c r="BD37" i="3"/>
  <c r="BD51" i="3"/>
  <c r="BD49" i="3"/>
  <c r="BD61" i="3"/>
  <c r="BD64" i="3"/>
  <c r="BD63" i="3"/>
  <c r="BD66" i="3"/>
  <c r="BD72" i="3"/>
  <c r="BD80" i="3"/>
  <c r="BD83" i="3"/>
  <c r="AQ17" i="3"/>
  <c r="AQ9" i="3"/>
  <c r="AR7" i="3"/>
  <c r="AR75" i="3" s="1"/>
  <c r="AQ22" i="3"/>
  <c r="AQ28" i="3"/>
  <c r="AQ11" i="3"/>
  <c r="AQ26" i="3"/>
  <c r="AQ43" i="3"/>
  <c r="AQ38" i="3"/>
  <c r="AQ37" i="3"/>
  <c r="AQ51" i="3"/>
  <c r="AQ54" i="3"/>
  <c r="AQ61" i="3"/>
  <c r="AQ64" i="3"/>
  <c r="AQ63" i="3"/>
  <c r="AQ66" i="3"/>
  <c r="AQ79" i="3"/>
  <c r="AQ78" i="3"/>
  <c r="BO90" i="3"/>
  <c r="O92" i="3" s="1"/>
  <c r="I74" i="3"/>
  <c r="H74" i="3" s="1"/>
  <c r="BC56" i="3"/>
  <c r="AP74" i="3"/>
  <c r="BP8" i="3"/>
  <c r="BP74" i="3"/>
  <c r="AC8" i="3"/>
  <c r="AC56" i="3"/>
  <c r="AC74" i="3"/>
  <c r="AC21" i="3"/>
  <c r="H22" i="3"/>
  <c r="H56" i="3"/>
  <c r="BC21" i="3"/>
  <c r="BC65" i="3"/>
  <c r="BC8" i="3"/>
  <c r="AP65" i="3"/>
  <c r="BQ83" i="3"/>
  <c r="BQ81" i="3"/>
  <c r="BQ76" i="3"/>
  <c r="BQ82" i="3"/>
  <c r="BQ80" i="3"/>
  <c r="BQ78" i="3"/>
  <c r="BQ75" i="3"/>
  <c r="BQ72" i="3"/>
  <c r="BQ79" i="3"/>
  <c r="BQ77" i="3"/>
  <c r="BQ68" i="3"/>
  <c r="BQ66" i="3"/>
  <c r="BQ62" i="3"/>
  <c r="BQ71" i="3"/>
  <c r="BQ69" i="3"/>
  <c r="BQ67" i="3"/>
  <c r="BQ63" i="3"/>
  <c r="BQ59" i="3"/>
  <c r="BQ73" i="3"/>
  <c r="BQ70" i="3"/>
  <c r="BQ64" i="3"/>
  <c r="BQ60" i="3"/>
  <c r="BQ52" i="3"/>
  <c r="BQ48" i="3"/>
  <c r="BQ61" i="3"/>
  <c r="BQ57" i="3"/>
  <c r="BQ53" i="3"/>
  <c r="BQ49" i="3"/>
  <c r="BQ54" i="3"/>
  <c r="BQ50" i="3"/>
  <c r="BQ58" i="3"/>
  <c r="BQ55" i="3"/>
  <c r="BQ51" i="3"/>
  <c r="BQ47" i="3"/>
  <c r="BQ46" i="3"/>
  <c r="BQ44" i="3"/>
  <c r="BQ37" i="3"/>
  <c r="BQ33" i="3"/>
  <c r="BQ45" i="3"/>
  <c r="BQ41" i="3"/>
  <c r="BQ38" i="3"/>
  <c r="BQ34" i="3"/>
  <c r="BQ42" i="3"/>
  <c r="BQ39" i="3"/>
  <c r="BQ35" i="3"/>
  <c r="BQ43" i="3"/>
  <c r="BQ40" i="3"/>
  <c r="BQ36" i="3"/>
  <c r="BQ30" i="3"/>
  <c r="BQ26" i="3"/>
  <c r="BQ23" i="3"/>
  <c r="BQ19" i="3"/>
  <c r="BQ15" i="3"/>
  <c r="BQ11" i="3"/>
  <c r="BQ31" i="3"/>
  <c r="BQ27" i="3"/>
  <c r="BQ24" i="3"/>
  <c r="BQ28" i="3"/>
  <c r="BQ25" i="3"/>
  <c r="BQ29" i="3"/>
  <c r="BQ22" i="3"/>
  <c r="BQ18" i="3"/>
  <c r="BQ14" i="3"/>
  <c r="BQ10" i="3"/>
  <c r="BR7" i="3"/>
  <c r="BQ20" i="3"/>
  <c r="BQ17" i="3"/>
  <c r="BQ13" i="3"/>
  <c r="BQ9" i="3"/>
  <c r="BQ16" i="3"/>
  <c r="BQ12" i="3"/>
  <c r="BP21" i="3"/>
  <c r="BP65" i="3"/>
  <c r="AC65" i="3"/>
  <c r="AD83" i="3"/>
  <c r="AD81" i="3"/>
  <c r="AD82" i="3"/>
  <c r="AD76" i="3"/>
  <c r="AD80" i="3"/>
  <c r="AD78" i="3"/>
  <c r="AD79" i="3"/>
  <c r="AD77" i="3"/>
  <c r="AD75" i="3"/>
  <c r="AD72" i="3"/>
  <c r="AD71" i="3"/>
  <c r="AD73" i="3"/>
  <c r="AD68" i="3"/>
  <c r="AD66" i="3"/>
  <c r="AD62" i="3"/>
  <c r="AD69" i="3"/>
  <c r="AD67" i="3"/>
  <c r="AD63" i="3"/>
  <c r="AD70" i="3"/>
  <c r="AD64" i="3"/>
  <c r="AD60" i="3"/>
  <c r="AD59" i="3"/>
  <c r="AD52" i="3"/>
  <c r="AD48" i="3"/>
  <c r="AD61" i="3"/>
  <c r="AD57" i="3"/>
  <c r="AD53" i="3"/>
  <c r="AD49" i="3"/>
  <c r="AD58" i="3"/>
  <c r="AD54" i="3"/>
  <c r="AD50" i="3"/>
  <c r="AD55" i="3"/>
  <c r="AD51" i="3"/>
  <c r="AD47" i="3"/>
  <c r="AD44" i="3"/>
  <c r="AD37" i="3"/>
  <c r="AD33" i="3"/>
  <c r="AD45" i="3"/>
  <c r="AD41" i="3"/>
  <c r="AD38" i="3"/>
  <c r="AD46" i="3"/>
  <c r="AD42" i="3"/>
  <c r="AD39" i="3"/>
  <c r="AD35" i="3"/>
  <c r="AD43" i="3"/>
  <c r="AD40" i="3"/>
  <c r="AD36" i="3"/>
  <c r="AD30" i="3"/>
  <c r="AD26" i="3"/>
  <c r="AD23" i="3"/>
  <c r="AD19" i="3"/>
  <c r="AD15" i="3"/>
  <c r="AD11" i="3"/>
  <c r="AE7" i="3"/>
  <c r="AD34" i="3"/>
  <c r="AD31" i="3"/>
  <c r="AD27" i="3"/>
  <c r="AD24" i="3"/>
  <c r="AD28" i="3"/>
  <c r="AD25" i="3"/>
  <c r="AD29" i="3"/>
  <c r="AD22" i="3"/>
  <c r="AD18" i="3"/>
  <c r="AD14" i="3"/>
  <c r="AD10" i="3"/>
  <c r="AD20" i="3"/>
  <c r="AD16" i="3"/>
  <c r="AD12" i="3"/>
  <c r="AD17" i="3"/>
  <c r="AD13" i="3"/>
  <c r="AD9" i="3"/>
  <c r="AP21" i="3"/>
  <c r="AP8" i="3"/>
  <c r="AR81" i="3"/>
  <c r="AR69" i="3"/>
  <c r="AR62" i="3"/>
  <c r="AR58" i="3"/>
  <c r="AR34" i="3"/>
  <c r="AR44" i="3"/>
  <c r="AS7" i="3"/>
  <c r="AR23" i="3"/>
  <c r="AR13" i="3"/>
  <c r="J88" i="3"/>
  <c r="J90" i="3"/>
  <c r="R15" i="1"/>
  <c r="Q16" i="1"/>
  <c r="N15" i="1"/>
  <c r="M16" i="1"/>
  <c r="J15" i="1"/>
  <c r="I16" i="1"/>
  <c r="AR18" i="3" l="1"/>
  <c r="AR22" i="3"/>
  <c r="AR24" i="3"/>
  <c r="AR43" i="3"/>
  <c r="AR48" i="3"/>
  <c r="AR59" i="3"/>
  <c r="AR64" i="3"/>
  <c r="AR80" i="3"/>
  <c r="AR77" i="3"/>
  <c r="BD21" i="3"/>
  <c r="BD74" i="3"/>
  <c r="AQ65" i="3"/>
  <c r="AQ56" i="3"/>
  <c r="AQ21" i="3"/>
  <c r="AQ8" i="3"/>
  <c r="BD32" i="3"/>
  <c r="AQ74" i="3"/>
  <c r="AQ32" i="3"/>
  <c r="BD65" i="3"/>
  <c r="BD8" i="3"/>
  <c r="AR17" i="3"/>
  <c r="AR35" i="3"/>
  <c r="AR61" i="3"/>
  <c r="AR76" i="3"/>
  <c r="AR83" i="3"/>
  <c r="AD74" i="3"/>
  <c r="BQ21" i="3"/>
  <c r="BE18" i="3"/>
  <c r="BE10" i="3"/>
  <c r="BE83" i="3"/>
  <c r="BE81" i="3"/>
  <c r="BE78" i="3"/>
  <c r="BE66" i="3"/>
  <c r="BE71" i="3"/>
  <c r="BE61" i="3"/>
  <c r="BE53" i="3"/>
  <c r="BE46" i="3"/>
  <c r="BE52" i="3"/>
  <c r="BE38" i="3"/>
  <c r="BE35" i="3"/>
  <c r="BE47" i="3"/>
  <c r="BE31" i="3"/>
  <c r="BE16" i="3"/>
  <c r="BE29" i="3"/>
  <c r="BE23" i="3"/>
  <c r="BE50" i="3"/>
  <c r="BE36" i="3"/>
  <c r="BE26" i="3"/>
  <c r="BE77" i="3"/>
  <c r="BE79" i="3"/>
  <c r="BE76" i="3"/>
  <c r="BE69" i="3"/>
  <c r="BE70" i="3"/>
  <c r="BE62" i="3"/>
  <c r="BE49" i="3"/>
  <c r="BE55" i="3"/>
  <c r="BE48" i="3"/>
  <c r="BE34" i="3"/>
  <c r="BE43" i="3"/>
  <c r="BE44" i="3"/>
  <c r="BE27" i="3"/>
  <c r="BE12" i="3"/>
  <c r="BE22" i="3"/>
  <c r="BE19" i="3"/>
  <c r="BF7" i="3"/>
  <c r="BE9" i="3"/>
  <c r="BE17" i="3"/>
  <c r="BE82" i="3"/>
  <c r="BE73" i="3"/>
  <c r="BE68" i="3"/>
  <c r="BE63" i="3"/>
  <c r="BE60" i="3"/>
  <c r="BE57" i="3"/>
  <c r="BE41" i="3"/>
  <c r="BE39" i="3"/>
  <c r="BE20" i="3"/>
  <c r="BE11" i="3"/>
  <c r="BE13" i="3"/>
  <c r="BE14" i="3"/>
  <c r="BE75" i="3"/>
  <c r="BE80" i="3"/>
  <c r="BE72" i="3"/>
  <c r="BE67" i="3"/>
  <c r="BE64" i="3"/>
  <c r="BE58" i="3"/>
  <c r="BE54" i="3"/>
  <c r="BE51" i="3"/>
  <c r="BE45" i="3"/>
  <c r="BE42" i="3"/>
  <c r="BE40" i="3"/>
  <c r="BE37" i="3"/>
  <c r="BE24" i="3"/>
  <c r="BE28" i="3"/>
  <c r="BE30" i="3"/>
  <c r="BE15" i="3"/>
  <c r="BE59" i="3"/>
  <c r="BE33" i="3"/>
  <c r="BE25" i="3"/>
  <c r="AR26" i="3"/>
  <c r="AR12" i="3"/>
  <c r="AR47" i="3"/>
  <c r="AR52" i="3"/>
  <c r="AR49" i="3"/>
  <c r="AR70" i="3"/>
  <c r="AR79" i="3"/>
  <c r="AR10" i="3"/>
  <c r="AR15" i="3"/>
  <c r="AR30" i="3"/>
  <c r="AR25" i="3"/>
  <c r="AR16" i="3"/>
  <c r="AR31" i="3"/>
  <c r="AR36" i="3"/>
  <c r="AR39" i="3"/>
  <c r="AR41" i="3"/>
  <c r="AR51" i="3"/>
  <c r="AR50" i="3"/>
  <c r="AR53" i="3"/>
  <c r="AR71" i="3"/>
  <c r="AR63" i="3"/>
  <c r="AR66" i="3"/>
  <c r="AR78" i="3"/>
  <c r="AR82" i="3"/>
  <c r="BD56" i="3"/>
  <c r="AR11" i="3"/>
  <c r="AR29" i="3"/>
  <c r="AR27" i="3"/>
  <c r="AR38" i="3"/>
  <c r="AR46" i="3"/>
  <c r="AR72" i="3"/>
  <c r="AR9" i="3"/>
  <c r="AR14" i="3"/>
  <c r="AR19" i="3"/>
  <c r="AR33" i="3"/>
  <c r="AR28" i="3"/>
  <c r="AR20" i="3"/>
  <c r="AR37" i="3"/>
  <c r="AR40" i="3"/>
  <c r="AR42" i="3"/>
  <c r="AR45" i="3"/>
  <c r="AR55" i="3"/>
  <c r="AR54" i="3"/>
  <c r="AR57" i="3"/>
  <c r="AR60" i="3"/>
  <c r="AR67" i="3"/>
  <c r="AR68" i="3"/>
  <c r="AR73" i="3"/>
  <c r="BQ65" i="3"/>
  <c r="BC90" i="3"/>
  <c r="P91" i="3" s="1"/>
  <c r="AC90" i="3"/>
  <c r="P94" i="3" s="1"/>
  <c r="AD8" i="3"/>
  <c r="BQ74" i="3"/>
  <c r="AS80" i="3"/>
  <c r="AS78" i="3"/>
  <c r="AS82" i="3"/>
  <c r="AS83" i="3"/>
  <c r="AS81" i="3"/>
  <c r="AS76" i="3"/>
  <c r="AS75" i="3"/>
  <c r="AS79" i="3"/>
  <c r="AS77" i="3"/>
  <c r="AS72" i="3"/>
  <c r="AS69" i="3"/>
  <c r="AS67" i="3"/>
  <c r="AS70" i="3"/>
  <c r="AS64" i="3"/>
  <c r="AS73" i="3"/>
  <c r="AS71" i="3"/>
  <c r="AS61" i="3"/>
  <c r="AS68" i="3"/>
  <c r="AS66" i="3"/>
  <c r="AS62" i="3"/>
  <c r="AS58" i="3"/>
  <c r="AS63" i="3"/>
  <c r="AS59" i="3"/>
  <c r="AS54" i="3"/>
  <c r="AS50" i="3"/>
  <c r="AS46" i="3"/>
  <c r="AS55" i="3"/>
  <c r="AS51" i="3"/>
  <c r="AS47" i="3"/>
  <c r="AS60" i="3"/>
  <c r="AS52" i="3"/>
  <c r="AS57" i="3"/>
  <c r="AS53" i="3"/>
  <c r="AS49" i="3"/>
  <c r="AS42" i="3"/>
  <c r="AS39" i="3"/>
  <c r="AS35" i="3"/>
  <c r="AS43" i="3"/>
  <c r="AS40" i="3"/>
  <c r="AS36" i="3"/>
  <c r="AS48" i="3"/>
  <c r="AS44" i="3"/>
  <c r="AS37" i="3"/>
  <c r="AS33" i="3"/>
  <c r="AS45" i="3"/>
  <c r="AS41" i="3"/>
  <c r="AS38" i="3"/>
  <c r="AS28" i="3"/>
  <c r="AS25" i="3"/>
  <c r="AS17" i="3"/>
  <c r="AS13" i="3"/>
  <c r="AS9" i="3"/>
  <c r="AS29" i="3"/>
  <c r="AS22" i="3"/>
  <c r="AS34" i="3"/>
  <c r="AS30" i="3"/>
  <c r="AS26" i="3"/>
  <c r="AS23" i="3"/>
  <c r="AS19" i="3"/>
  <c r="AS31" i="3"/>
  <c r="AS27" i="3"/>
  <c r="AS24" i="3"/>
  <c r="AS20" i="3"/>
  <c r="AS16" i="3"/>
  <c r="AS12" i="3"/>
  <c r="AT7" i="3"/>
  <c r="AS15" i="3"/>
  <c r="AS11" i="3"/>
  <c r="AS18" i="3"/>
  <c r="AS14" i="3"/>
  <c r="AS10" i="3"/>
  <c r="AP90" i="3"/>
  <c r="P95" i="3" s="1"/>
  <c r="AD21" i="3"/>
  <c r="AE83" i="3"/>
  <c r="AE81" i="3"/>
  <c r="AE77" i="3"/>
  <c r="AE75" i="3"/>
  <c r="AE79" i="3"/>
  <c r="AE78" i="3"/>
  <c r="AE76" i="3"/>
  <c r="AE73" i="3"/>
  <c r="AE80" i="3"/>
  <c r="AE82" i="3"/>
  <c r="AE68" i="3"/>
  <c r="AE66" i="3"/>
  <c r="AE69" i="3"/>
  <c r="AE67" i="3"/>
  <c r="AE63" i="3"/>
  <c r="AE72" i="3"/>
  <c r="AE70" i="3"/>
  <c r="AE64" i="3"/>
  <c r="AE60" i="3"/>
  <c r="AE71" i="3"/>
  <c r="AE61" i="3"/>
  <c r="AE62" i="3"/>
  <c r="AE57" i="3"/>
  <c r="AE53" i="3"/>
  <c r="AE49" i="3"/>
  <c r="AE58" i="3"/>
  <c r="AE54" i="3"/>
  <c r="AE50" i="3"/>
  <c r="AE46" i="3"/>
  <c r="AE55" i="3"/>
  <c r="AE51" i="3"/>
  <c r="AE59" i="3"/>
  <c r="AE52" i="3"/>
  <c r="AE48" i="3"/>
  <c r="AE45" i="3"/>
  <c r="AE41" i="3"/>
  <c r="AE38" i="3"/>
  <c r="AE34" i="3"/>
  <c r="AE42" i="3"/>
  <c r="AE39" i="3"/>
  <c r="AE35" i="3"/>
  <c r="AE43" i="3"/>
  <c r="AE40" i="3"/>
  <c r="AE36" i="3"/>
  <c r="AE47" i="3"/>
  <c r="AE44" i="3"/>
  <c r="AE37" i="3"/>
  <c r="AE31" i="3"/>
  <c r="AE27" i="3"/>
  <c r="AE24" i="3"/>
  <c r="AE20" i="3"/>
  <c r="AE16" i="3"/>
  <c r="AE12" i="3"/>
  <c r="AE28" i="3"/>
  <c r="AE25" i="3"/>
  <c r="AE33" i="3"/>
  <c r="AE29" i="3"/>
  <c r="AE22" i="3"/>
  <c r="AE30" i="3"/>
  <c r="AE26" i="3"/>
  <c r="AE23" i="3"/>
  <c r="AE19" i="3"/>
  <c r="AE15" i="3"/>
  <c r="AE11" i="3"/>
  <c r="AF7" i="3"/>
  <c r="AE18" i="3"/>
  <c r="AE17" i="3"/>
  <c r="AE14" i="3"/>
  <c r="AE13" i="3"/>
  <c r="AE10" i="3"/>
  <c r="AE9" i="3"/>
  <c r="AD56" i="3"/>
  <c r="AD65" i="3"/>
  <c r="BQ32" i="3"/>
  <c r="BQ56" i="3"/>
  <c r="BP90" i="3"/>
  <c r="P92" i="3" s="1"/>
  <c r="I90" i="3"/>
  <c r="AD32" i="3"/>
  <c r="BQ8" i="3"/>
  <c r="BR83" i="3"/>
  <c r="BR82" i="3"/>
  <c r="BR77" i="3"/>
  <c r="BR75" i="3"/>
  <c r="BR81" i="3"/>
  <c r="BR79" i="3"/>
  <c r="BR78" i="3"/>
  <c r="BR76" i="3"/>
  <c r="BR80" i="3"/>
  <c r="BR73" i="3"/>
  <c r="BR68" i="3"/>
  <c r="BR66" i="3"/>
  <c r="BR72" i="3"/>
  <c r="BR71" i="3"/>
  <c r="BR69" i="3"/>
  <c r="BR67" i="3"/>
  <c r="BR63" i="3"/>
  <c r="BR70" i="3"/>
  <c r="BR64" i="3"/>
  <c r="BR60" i="3"/>
  <c r="BR61" i="3"/>
  <c r="BR62" i="3"/>
  <c r="BR57" i="3"/>
  <c r="BR53" i="3"/>
  <c r="BR49" i="3"/>
  <c r="BR59" i="3"/>
  <c r="BR54" i="3"/>
  <c r="BR50" i="3"/>
  <c r="BR46" i="3"/>
  <c r="BR58" i="3"/>
  <c r="BR55" i="3"/>
  <c r="BR51" i="3"/>
  <c r="BR52" i="3"/>
  <c r="BR48" i="3"/>
  <c r="BR45" i="3"/>
  <c r="BR41" i="3"/>
  <c r="BR38" i="3"/>
  <c r="BR34" i="3"/>
  <c r="BR42" i="3"/>
  <c r="BR39" i="3"/>
  <c r="BR35" i="3"/>
  <c r="BR43" i="3"/>
  <c r="BR40" i="3"/>
  <c r="BR36" i="3"/>
  <c r="BR47" i="3"/>
  <c r="BR44" i="3"/>
  <c r="BR37" i="3"/>
  <c r="BR31" i="3"/>
  <c r="BR27" i="3"/>
  <c r="BR24" i="3"/>
  <c r="BR20" i="3"/>
  <c r="BR16" i="3"/>
  <c r="BR12" i="3"/>
  <c r="BR33" i="3"/>
  <c r="BR28" i="3"/>
  <c r="BR25" i="3"/>
  <c r="BR29" i="3"/>
  <c r="BR22" i="3"/>
  <c r="BR30" i="3"/>
  <c r="BR26" i="3"/>
  <c r="BR23" i="3"/>
  <c r="BR19" i="3"/>
  <c r="BR15" i="3"/>
  <c r="BR11" i="3"/>
  <c r="BR18" i="3"/>
  <c r="BR14" i="3"/>
  <c r="BR10" i="3"/>
  <c r="BR17" i="3"/>
  <c r="BR13" i="3"/>
  <c r="BR9" i="3"/>
  <c r="BS7" i="3"/>
  <c r="I88" i="3"/>
  <c r="I89" i="3" s="1"/>
  <c r="AQ90" i="3" l="1"/>
  <c r="Q95" i="3" s="1"/>
  <c r="BD90" i="3"/>
  <c r="Q91" i="3" s="1"/>
  <c r="AR8" i="3"/>
  <c r="AR56" i="3"/>
  <c r="AR21" i="3"/>
  <c r="AR65" i="3"/>
  <c r="AR32" i="3"/>
  <c r="BE74" i="3"/>
  <c r="AR74" i="3"/>
  <c r="BE21" i="3"/>
  <c r="BQ90" i="3"/>
  <c r="Q92" i="3" s="1"/>
  <c r="BE8" i="3"/>
  <c r="BR56" i="3"/>
  <c r="BE32" i="3"/>
  <c r="BE56" i="3"/>
  <c r="BF80" i="3"/>
  <c r="BF83" i="3"/>
  <c r="BF72" i="3"/>
  <c r="BF71" i="3"/>
  <c r="BF68" i="3"/>
  <c r="BF60" i="3"/>
  <c r="BF63" i="3"/>
  <c r="BF59" i="3"/>
  <c r="BF53" i="3"/>
  <c r="BF35" i="3"/>
  <c r="BF44" i="3"/>
  <c r="BF41" i="3"/>
  <c r="BF17" i="3"/>
  <c r="BF29" i="3"/>
  <c r="BF26" i="3"/>
  <c r="BF27" i="3"/>
  <c r="BF12" i="3"/>
  <c r="BF15" i="3"/>
  <c r="BF76" i="3"/>
  <c r="BF61" i="3"/>
  <c r="BF46" i="3"/>
  <c r="BF39" i="3"/>
  <c r="BF45" i="3"/>
  <c r="BF30" i="3"/>
  <c r="BF10" i="3"/>
  <c r="BF78" i="3"/>
  <c r="BF75" i="3"/>
  <c r="BF73" i="3"/>
  <c r="BF70" i="3"/>
  <c r="BF66" i="3"/>
  <c r="BF54" i="3"/>
  <c r="BF55" i="3"/>
  <c r="BF52" i="3"/>
  <c r="BF49" i="3"/>
  <c r="BF43" i="3"/>
  <c r="BF37" i="3"/>
  <c r="BF38" i="3"/>
  <c r="BF13" i="3"/>
  <c r="BF22" i="3"/>
  <c r="BF23" i="3"/>
  <c r="BF24" i="3"/>
  <c r="BF18" i="3"/>
  <c r="BF11" i="3"/>
  <c r="BF82" i="3"/>
  <c r="BF77" i="3"/>
  <c r="BF58" i="3"/>
  <c r="BF47" i="3"/>
  <c r="BF36" i="3"/>
  <c r="BG7" i="3"/>
  <c r="BF31" i="3"/>
  <c r="BF81" i="3"/>
  <c r="BF79" i="3"/>
  <c r="BF69" i="3"/>
  <c r="BF64" i="3"/>
  <c r="BF62" i="3"/>
  <c r="BF50" i="3"/>
  <c r="BF51" i="3"/>
  <c r="BF48" i="3"/>
  <c r="BF42" i="3"/>
  <c r="BF40" i="3"/>
  <c r="BF33" i="3"/>
  <c r="BF28" i="3"/>
  <c r="BF9" i="3"/>
  <c r="BF34" i="3"/>
  <c r="BF19" i="3"/>
  <c r="BF20" i="3"/>
  <c r="BF14" i="3"/>
  <c r="BF67" i="3"/>
  <c r="BF57" i="3"/>
  <c r="BF25" i="3"/>
  <c r="BF16" i="3"/>
  <c r="BE65" i="3"/>
  <c r="BS82" i="3"/>
  <c r="BS83" i="3"/>
  <c r="BS81" i="3"/>
  <c r="BS80" i="3"/>
  <c r="BS78" i="3"/>
  <c r="BS76" i="3"/>
  <c r="BS75" i="3"/>
  <c r="BS79" i="3"/>
  <c r="BS77" i="3"/>
  <c r="BS72" i="3"/>
  <c r="BS71" i="3"/>
  <c r="BS69" i="3"/>
  <c r="BS67" i="3"/>
  <c r="BS70" i="3"/>
  <c r="BS64" i="3"/>
  <c r="BS60" i="3"/>
  <c r="BS73" i="3"/>
  <c r="BS61" i="3"/>
  <c r="BS68" i="3"/>
  <c r="BS66" i="3"/>
  <c r="BS62" i="3"/>
  <c r="BS58" i="3"/>
  <c r="BS59" i="3"/>
  <c r="BS54" i="3"/>
  <c r="BS50" i="3"/>
  <c r="BS46" i="3"/>
  <c r="BS55" i="3"/>
  <c r="BS51" i="3"/>
  <c r="BS47" i="3"/>
  <c r="BS63" i="3"/>
  <c r="BS52" i="3"/>
  <c r="BS48" i="3"/>
  <c r="BS57" i="3"/>
  <c r="BS53" i="3"/>
  <c r="BS49" i="3"/>
  <c r="BS45" i="3"/>
  <c r="BS42" i="3"/>
  <c r="BS39" i="3"/>
  <c r="BS35" i="3"/>
  <c r="BS43" i="3"/>
  <c r="BS40" i="3"/>
  <c r="BS36" i="3"/>
  <c r="BS44" i="3"/>
  <c r="BS37" i="3"/>
  <c r="BS33" i="3"/>
  <c r="BS41" i="3"/>
  <c r="BS38" i="3"/>
  <c r="BS28" i="3"/>
  <c r="BS25" i="3"/>
  <c r="BS17" i="3"/>
  <c r="BS13" i="3"/>
  <c r="BS9" i="3"/>
  <c r="BS29" i="3"/>
  <c r="BS22" i="3"/>
  <c r="BS30" i="3"/>
  <c r="BS26" i="3"/>
  <c r="BS23" i="3"/>
  <c r="BS19" i="3"/>
  <c r="BS34" i="3"/>
  <c r="BS31" i="3"/>
  <c r="BS27" i="3"/>
  <c r="BS24" i="3"/>
  <c r="BS20" i="3"/>
  <c r="BS16" i="3"/>
  <c r="BS12" i="3"/>
  <c r="BS15" i="3"/>
  <c r="BS11" i="3"/>
  <c r="BT7" i="3"/>
  <c r="BS18" i="3"/>
  <c r="BS14" i="3"/>
  <c r="BS10" i="3"/>
  <c r="AT83" i="3"/>
  <c r="AT82" i="3"/>
  <c r="AT79" i="3"/>
  <c r="AT81" i="3"/>
  <c r="AT77" i="3"/>
  <c r="AT75" i="3"/>
  <c r="AT78" i="3"/>
  <c r="AT76" i="3"/>
  <c r="AT71" i="3"/>
  <c r="AT80" i="3"/>
  <c r="AT73" i="3"/>
  <c r="AT70" i="3"/>
  <c r="AT61" i="3"/>
  <c r="AT68" i="3"/>
  <c r="AT66" i="3"/>
  <c r="AT62" i="3"/>
  <c r="AT72" i="3"/>
  <c r="AT69" i="3"/>
  <c r="AT67" i="3"/>
  <c r="AT63" i="3"/>
  <c r="AT59" i="3"/>
  <c r="AT55" i="3"/>
  <c r="AT51" i="3"/>
  <c r="AT47" i="3"/>
  <c r="AT60" i="3"/>
  <c r="AT58" i="3"/>
  <c r="AT52" i="3"/>
  <c r="AT48" i="3"/>
  <c r="AT57" i="3"/>
  <c r="AT53" i="3"/>
  <c r="AT49" i="3"/>
  <c r="AT64" i="3"/>
  <c r="AT54" i="3"/>
  <c r="AT50" i="3"/>
  <c r="AT46" i="3"/>
  <c r="AT43" i="3"/>
  <c r="AT40" i="3"/>
  <c r="AT36" i="3"/>
  <c r="AT44" i="3"/>
  <c r="AT37" i="3"/>
  <c r="AT45" i="3"/>
  <c r="AT41" i="3"/>
  <c r="AT38" i="3"/>
  <c r="AT34" i="3"/>
  <c r="AT42" i="3"/>
  <c r="AT39" i="3"/>
  <c r="AT29" i="3"/>
  <c r="AT22" i="3"/>
  <c r="AT18" i="3"/>
  <c r="AT14" i="3"/>
  <c r="AT10" i="3"/>
  <c r="AT35" i="3"/>
  <c r="AT30" i="3"/>
  <c r="AT26" i="3"/>
  <c r="AT23" i="3"/>
  <c r="AT33" i="3"/>
  <c r="AT31" i="3"/>
  <c r="AT27" i="3"/>
  <c r="AT24" i="3"/>
  <c r="AT20" i="3"/>
  <c r="AT28" i="3"/>
  <c r="AT25" i="3"/>
  <c r="AT17" i="3"/>
  <c r="AT13" i="3"/>
  <c r="AT9" i="3"/>
  <c r="AT16" i="3"/>
  <c r="AT15" i="3"/>
  <c r="AT12" i="3"/>
  <c r="AT11" i="3"/>
  <c r="AT19" i="3"/>
  <c r="AU7" i="3"/>
  <c r="AS21" i="3"/>
  <c r="BR8" i="3"/>
  <c r="BR21" i="3"/>
  <c r="BR32" i="3"/>
  <c r="AE32" i="3"/>
  <c r="AE65" i="3"/>
  <c r="AE74" i="3"/>
  <c r="AE8" i="3"/>
  <c r="AE56" i="3"/>
  <c r="AS8" i="3"/>
  <c r="AS32" i="3"/>
  <c r="AS56" i="3"/>
  <c r="AD90" i="3"/>
  <c r="Q94" i="3" s="1"/>
  <c r="H88" i="3"/>
  <c r="AF80" i="3"/>
  <c r="AF78" i="3"/>
  <c r="AF83" i="3"/>
  <c r="AF82" i="3"/>
  <c r="AF76" i="3"/>
  <c r="AF81" i="3"/>
  <c r="AF79" i="3"/>
  <c r="AF77" i="3"/>
  <c r="AF75" i="3"/>
  <c r="AF73" i="3"/>
  <c r="AF69" i="3"/>
  <c r="AF67" i="3"/>
  <c r="AF72" i="3"/>
  <c r="AF70" i="3"/>
  <c r="AF64" i="3"/>
  <c r="AF71" i="3"/>
  <c r="AF61" i="3"/>
  <c r="AF68" i="3"/>
  <c r="AF66" i="3"/>
  <c r="AF62" i="3"/>
  <c r="AF60" i="3"/>
  <c r="AF58" i="3"/>
  <c r="AF54" i="3"/>
  <c r="AF50" i="3"/>
  <c r="AF55" i="3"/>
  <c r="AF51" i="3"/>
  <c r="AF47" i="3"/>
  <c r="AF59" i="3"/>
  <c r="AF52" i="3"/>
  <c r="AF63" i="3"/>
  <c r="AF57" i="3"/>
  <c r="AF53" i="3"/>
  <c r="AF49" i="3"/>
  <c r="AF42" i="3"/>
  <c r="AF39" i="3"/>
  <c r="AF35" i="3"/>
  <c r="AF48" i="3"/>
  <c r="AF46" i="3"/>
  <c r="AF43" i="3"/>
  <c r="AF40" i="3"/>
  <c r="AF36" i="3"/>
  <c r="AF44" i="3"/>
  <c r="AF37" i="3"/>
  <c r="AF33" i="3"/>
  <c r="AF45" i="3"/>
  <c r="AF41" i="3"/>
  <c r="AF38" i="3"/>
  <c r="AF34" i="3"/>
  <c r="AF28" i="3"/>
  <c r="AF25" i="3"/>
  <c r="AF17" i="3"/>
  <c r="AF13" i="3"/>
  <c r="AF9" i="3"/>
  <c r="AF29" i="3"/>
  <c r="AF22" i="3"/>
  <c r="AF30" i="3"/>
  <c r="AF26" i="3"/>
  <c r="AF23" i="3"/>
  <c r="AF31" i="3"/>
  <c r="AF27" i="3"/>
  <c r="AF24" i="3"/>
  <c r="AF20" i="3"/>
  <c r="AF16" i="3"/>
  <c r="AF12" i="3"/>
  <c r="AF18" i="3"/>
  <c r="AF14" i="3"/>
  <c r="AF10" i="3"/>
  <c r="AG7" i="3"/>
  <c r="AF19" i="3"/>
  <c r="AF15" i="3"/>
  <c r="AF11" i="3"/>
  <c r="BR65" i="3"/>
  <c r="BR74" i="3"/>
  <c r="AE21" i="3"/>
  <c r="AS65" i="3"/>
  <c r="AS74" i="3"/>
  <c r="AR90" i="3" l="1"/>
  <c r="R95" i="3" s="1"/>
  <c r="BF65" i="3"/>
  <c r="BF56" i="3"/>
  <c r="BF32" i="3"/>
  <c r="BG79" i="3"/>
  <c r="BG78" i="3"/>
  <c r="BG70" i="3"/>
  <c r="BG62" i="3"/>
  <c r="BG63" i="3"/>
  <c r="BG47" i="3"/>
  <c r="BG53" i="3"/>
  <c r="BG58" i="3"/>
  <c r="BG43" i="3"/>
  <c r="BG37" i="3"/>
  <c r="BG34" i="3"/>
  <c r="BG22" i="3"/>
  <c r="BG35" i="3"/>
  <c r="BG31" i="3"/>
  <c r="BG33" i="3"/>
  <c r="BG13" i="3"/>
  <c r="BG16" i="3"/>
  <c r="BG71" i="3"/>
  <c r="BG67" i="3"/>
  <c r="BG60" i="3"/>
  <c r="BG38" i="3"/>
  <c r="BG23" i="3"/>
  <c r="BG11" i="3"/>
  <c r="BG83" i="3"/>
  <c r="BG77" i="3"/>
  <c r="BG76" i="3"/>
  <c r="BG61" i="3"/>
  <c r="BG72" i="3"/>
  <c r="BG59" i="3"/>
  <c r="BG52" i="3"/>
  <c r="BG49" i="3"/>
  <c r="BG54" i="3"/>
  <c r="BG40" i="3"/>
  <c r="BG45" i="3"/>
  <c r="BG42" i="3"/>
  <c r="BG18" i="3"/>
  <c r="BG30" i="3"/>
  <c r="BG27" i="3"/>
  <c r="BG28" i="3"/>
  <c r="BG9" i="3"/>
  <c r="BG12" i="3"/>
  <c r="BG81" i="3"/>
  <c r="BG66" i="3"/>
  <c r="BG51" i="3"/>
  <c r="BG46" i="3"/>
  <c r="BG29" i="3"/>
  <c r="BG17" i="3"/>
  <c r="BG82" i="3"/>
  <c r="BG75" i="3"/>
  <c r="BG80" i="3"/>
  <c r="BG68" i="3"/>
  <c r="BG69" i="3"/>
  <c r="BG55" i="3"/>
  <c r="BG48" i="3"/>
  <c r="BG64" i="3"/>
  <c r="BG50" i="3"/>
  <c r="BG36" i="3"/>
  <c r="BG41" i="3"/>
  <c r="BG39" i="3"/>
  <c r="BG14" i="3"/>
  <c r="BG26" i="3"/>
  <c r="BG24" i="3"/>
  <c r="BG25" i="3"/>
  <c r="BH7" i="3"/>
  <c r="BG15" i="3"/>
  <c r="BG73" i="3"/>
  <c r="BG57" i="3"/>
  <c r="BG44" i="3"/>
  <c r="BG10" i="3"/>
  <c r="BG20" i="3"/>
  <c r="BG19" i="3"/>
  <c r="BE90" i="3"/>
  <c r="R91" i="3" s="1"/>
  <c r="BF8" i="3"/>
  <c r="BF21" i="3"/>
  <c r="BF74" i="3"/>
  <c r="AG83" i="3"/>
  <c r="AG82" i="3"/>
  <c r="AG79" i="3"/>
  <c r="AG81" i="3"/>
  <c r="AG77" i="3"/>
  <c r="AG78" i="3"/>
  <c r="AG76" i="3"/>
  <c r="AG80" i="3"/>
  <c r="AG75" i="3"/>
  <c r="AG73" i="3"/>
  <c r="AG72" i="3"/>
  <c r="AG70" i="3"/>
  <c r="AG71" i="3"/>
  <c r="AG61" i="3"/>
  <c r="AG68" i="3"/>
  <c r="AG66" i="3"/>
  <c r="AG62" i="3"/>
  <c r="AG69" i="3"/>
  <c r="AG67" i="3"/>
  <c r="AG63" i="3"/>
  <c r="AG59" i="3"/>
  <c r="AG55" i="3"/>
  <c r="AG51" i="3"/>
  <c r="AG47" i="3"/>
  <c r="AG52" i="3"/>
  <c r="AG48" i="3"/>
  <c r="AG57" i="3"/>
  <c r="AG53" i="3"/>
  <c r="AG49" i="3"/>
  <c r="AG64" i="3"/>
  <c r="AG60" i="3"/>
  <c r="AG58" i="3"/>
  <c r="AG54" i="3"/>
  <c r="AG50" i="3"/>
  <c r="AG46" i="3"/>
  <c r="AG43" i="3"/>
  <c r="AG40" i="3"/>
  <c r="AG36" i="3"/>
  <c r="AG44" i="3"/>
  <c r="AG37" i="3"/>
  <c r="AG45" i="3"/>
  <c r="AG41" i="3"/>
  <c r="AG38" i="3"/>
  <c r="AG34" i="3"/>
  <c r="AG42" i="3"/>
  <c r="AG39" i="3"/>
  <c r="AG29" i="3"/>
  <c r="AG22" i="3"/>
  <c r="AG18" i="3"/>
  <c r="AG14" i="3"/>
  <c r="AG10" i="3"/>
  <c r="AG35" i="3"/>
  <c r="AG33" i="3"/>
  <c r="AG30" i="3"/>
  <c r="AG26" i="3"/>
  <c r="AG23" i="3"/>
  <c r="AG31" i="3"/>
  <c r="AG27" i="3"/>
  <c r="AG24" i="3"/>
  <c r="AG20" i="3"/>
  <c r="AG28" i="3"/>
  <c r="AG25" i="3"/>
  <c r="AG17" i="3"/>
  <c r="AG13" i="3"/>
  <c r="AG9" i="3"/>
  <c r="AH7" i="3"/>
  <c r="AG19" i="3"/>
  <c r="AG15" i="3"/>
  <c r="AG11" i="3"/>
  <c r="AG16" i="3"/>
  <c r="AG12" i="3"/>
  <c r="AF32" i="3"/>
  <c r="AS90" i="3"/>
  <c r="S95" i="3" s="1"/>
  <c r="AT32" i="3"/>
  <c r="AT21" i="3"/>
  <c r="BT83" i="3"/>
  <c r="BT82" i="3"/>
  <c r="BT79" i="3"/>
  <c r="BT77" i="3"/>
  <c r="BT75" i="3"/>
  <c r="BT80" i="3"/>
  <c r="BT71" i="3"/>
  <c r="BT81" i="3"/>
  <c r="BT78" i="3"/>
  <c r="BT76" i="3"/>
  <c r="BT73" i="3"/>
  <c r="BT72" i="3"/>
  <c r="BT70" i="3"/>
  <c r="BT61" i="3"/>
  <c r="BT68" i="3"/>
  <c r="BT66" i="3"/>
  <c r="BT62" i="3"/>
  <c r="BT69" i="3"/>
  <c r="BT67" i="3"/>
  <c r="BT63" i="3"/>
  <c r="BT59" i="3"/>
  <c r="BT55" i="3"/>
  <c r="BT51" i="3"/>
  <c r="BT47" i="3"/>
  <c r="BT58" i="3"/>
  <c r="BT52" i="3"/>
  <c r="BT48" i="3"/>
  <c r="BT60" i="3"/>
  <c r="BT57" i="3"/>
  <c r="BT53" i="3"/>
  <c r="BT49" i="3"/>
  <c r="BT64" i="3"/>
  <c r="BT54" i="3"/>
  <c r="BT50" i="3"/>
  <c r="BT46" i="3"/>
  <c r="BT43" i="3"/>
  <c r="BT40" i="3"/>
  <c r="BT36" i="3"/>
  <c r="BT44" i="3"/>
  <c r="BT37" i="3"/>
  <c r="BT41" i="3"/>
  <c r="BT38" i="3"/>
  <c r="BT34" i="3"/>
  <c r="BT45" i="3"/>
  <c r="BT42" i="3"/>
  <c r="BT39" i="3"/>
  <c r="BT33" i="3"/>
  <c r="BT29" i="3"/>
  <c r="BT22" i="3"/>
  <c r="BT18" i="3"/>
  <c r="BT14" i="3"/>
  <c r="BT10" i="3"/>
  <c r="BU7" i="3"/>
  <c r="BT35" i="3"/>
  <c r="BT30" i="3"/>
  <c r="BT26" i="3"/>
  <c r="BT23" i="3"/>
  <c r="BT31" i="3"/>
  <c r="BT27" i="3"/>
  <c r="BT24" i="3"/>
  <c r="BT20" i="3"/>
  <c r="BT28" i="3"/>
  <c r="BT25" i="3"/>
  <c r="BT17" i="3"/>
  <c r="BT13" i="3"/>
  <c r="BT9" i="3"/>
  <c r="BT15" i="3"/>
  <c r="BT11" i="3"/>
  <c r="BT19" i="3"/>
  <c r="BT16" i="3"/>
  <c r="BT12" i="3"/>
  <c r="BS8" i="3"/>
  <c r="BS65" i="3"/>
  <c r="AF21" i="3"/>
  <c r="AF56" i="3"/>
  <c r="AF65" i="3"/>
  <c r="AU83" i="3"/>
  <c r="AU81" i="3"/>
  <c r="AU82" i="3"/>
  <c r="AU76" i="3"/>
  <c r="AU80" i="3"/>
  <c r="AU78" i="3"/>
  <c r="AU79" i="3"/>
  <c r="AU77" i="3"/>
  <c r="AU72" i="3"/>
  <c r="AU75" i="3"/>
  <c r="AU73" i="3"/>
  <c r="AU71" i="3"/>
  <c r="AU68" i="3"/>
  <c r="AU66" i="3"/>
  <c r="AU62" i="3"/>
  <c r="AU69" i="3"/>
  <c r="AU67" i="3"/>
  <c r="AU63" i="3"/>
  <c r="AU59" i="3"/>
  <c r="AU70" i="3"/>
  <c r="AU64" i="3"/>
  <c r="AU60" i="3"/>
  <c r="AU61" i="3"/>
  <c r="AU58" i="3"/>
  <c r="AU52" i="3"/>
  <c r="AU48" i="3"/>
  <c r="AU57" i="3"/>
  <c r="AU53" i="3"/>
  <c r="AU49" i="3"/>
  <c r="AU54" i="3"/>
  <c r="AU50" i="3"/>
  <c r="AU55" i="3"/>
  <c r="AU51" i="3"/>
  <c r="AU47" i="3"/>
  <c r="AU44" i="3"/>
  <c r="AU37" i="3"/>
  <c r="AU33" i="3"/>
  <c r="AU45" i="3"/>
  <c r="AU41" i="3"/>
  <c r="AU38" i="3"/>
  <c r="AU42" i="3"/>
  <c r="AU39" i="3"/>
  <c r="AU35" i="3"/>
  <c r="AU46" i="3"/>
  <c r="AU43" i="3"/>
  <c r="AU40" i="3"/>
  <c r="AU30" i="3"/>
  <c r="AU26" i="3"/>
  <c r="AU23" i="3"/>
  <c r="AU19" i="3"/>
  <c r="AU15" i="3"/>
  <c r="AU11" i="3"/>
  <c r="AU34" i="3"/>
  <c r="AU31" i="3"/>
  <c r="AU27" i="3"/>
  <c r="AU24" i="3"/>
  <c r="AU28" i="3"/>
  <c r="AU25" i="3"/>
  <c r="AU36" i="3"/>
  <c r="AU29" i="3"/>
  <c r="AU22" i="3"/>
  <c r="AU18" i="3"/>
  <c r="AU14" i="3"/>
  <c r="AU10" i="3"/>
  <c r="AU17" i="3"/>
  <c r="AU13" i="3"/>
  <c r="AU9" i="3"/>
  <c r="AV7" i="3"/>
  <c r="AU20" i="3"/>
  <c r="AU16" i="3"/>
  <c r="AU12" i="3"/>
  <c r="AT65" i="3"/>
  <c r="BS74" i="3"/>
  <c r="BR90" i="3"/>
  <c r="R92" i="3" s="1"/>
  <c r="AT74" i="3"/>
  <c r="BS21" i="3"/>
  <c r="AF8" i="3"/>
  <c r="AF74" i="3"/>
  <c r="AE90" i="3"/>
  <c r="R94" i="3" s="1"/>
  <c r="AT8" i="3"/>
  <c r="AT56" i="3"/>
  <c r="BS32" i="3"/>
  <c r="BS56" i="3"/>
  <c r="BG56" i="3" l="1"/>
  <c r="BF90" i="3"/>
  <c r="S91" i="3" s="1"/>
  <c r="BG74" i="3"/>
  <c r="BH83" i="3"/>
  <c r="BH78" i="3"/>
  <c r="BH79" i="3"/>
  <c r="BH66" i="3"/>
  <c r="BH63" i="3"/>
  <c r="BH64" i="3"/>
  <c r="BH48" i="3"/>
  <c r="BH58" i="3"/>
  <c r="BH51" i="3"/>
  <c r="BH33" i="3"/>
  <c r="BH34" i="3"/>
  <c r="BH46" i="3"/>
  <c r="BH26" i="3"/>
  <c r="BH11" i="3"/>
  <c r="BH28" i="3"/>
  <c r="BH22" i="3"/>
  <c r="BH16" i="3"/>
  <c r="BH13" i="3"/>
  <c r="BH55" i="3"/>
  <c r="BH17" i="3"/>
  <c r="BH81" i="3"/>
  <c r="BH82" i="3"/>
  <c r="BH77" i="3"/>
  <c r="BH62" i="3"/>
  <c r="BH59" i="3"/>
  <c r="BH60" i="3"/>
  <c r="BH57" i="3"/>
  <c r="BH54" i="3"/>
  <c r="BH47" i="3"/>
  <c r="BH45" i="3"/>
  <c r="BH42" i="3"/>
  <c r="BH43" i="3"/>
  <c r="BH23" i="3"/>
  <c r="BH31" i="3"/>
  <c r="BH25" i="3"/>
  <c r="BH18" i="3"/>
  <c r="BH12" i="3"/>
  <c r="BH9" i="3"/>
  <c r="BH67" i="3"/>
  <c r="BH49" i="3"/>
  <c r="BH38" i="3"/>
  <c r="BH30" i="3"/>
  <c r="BH24" i="3"/>
  <c r="BH10" i="3"/>
  <c r="BH76" i="3"/>
  <c r="BH75" i="3"/>
  <c r="BH71" i="3"/>
  <c r="BH69" i="3"/>
  <c r="BH73" i="3"/>
  <c r="BH61" i="3"/>
  <c r="BH53" i="3"/>
  <c r="BH50" i="3"/>
  <c r="BH44" i="3"/>
  <c r="BH41" i="3"/>
  <c r="BH39" i="3"/>
  <c r="BH40" i="3"/>
  <c r="BH19" i="3"/>
  <c r="BH27" i="3"/>
  <c r="BH36" i="3"/>
  <c r="BH14" i="3"/>
  <c r="BH20" i="3"/>
  <c r="BI7" i="3"/>
  <c r="BH80" i="3"/>
  <c r="BH72" i="3"/>
  <c r="BH68" i="3"/>
  <c r="BH70" i="3"/>
  <c r="BH52" i="3"/>
  <c r="BH37" i="3"/>
  <c r="BH35" i="3"/>
  <c r="BH15" i="3"/>
  <c r="BH29" i="3"/>
  <c r="BG8" i="3"/>
  <c r="BG21" i="3"/>
  <c r="AU21" i="3"/>
  <c r="BT56" i="3"/>
  <c r="AG65" i="3"/>
  <c r="BG65" i="3"/>
  <c r="BG32" i="3"/>
  <c r="AT90" i="3"/>
  <c r="T95" i="3" s="1"/>
  <c r="BS90" i="3"/>
  <c r="S92" i="3" s="1"/>
  <c r="BT32" i="3"/>
  <c r="AH83" i="3"/>
  <c r="AH81" i="3"/>
  <c r="AH76" i="3"/>
  <c r="AH82" i="3"/>
  <c r="AH80" i="3"/>
  <c r="AH78" i="3"/>
  <c r="AH75" i="3"/>
  <c r="AH72" i="3"/>
  <c r="AH79" i="3"/>
  <c r="AH77" i="3"/>
  <c r="AH71" i="3"/>
  <c r="AH68" i="3"/>
  <c r="AH66" i="3"/>
  <c r="AH62" i="3"/>
  <c r="AH69" i="3"/>
  <c r="AH67" i="3"/>
  <c r="AH63" i="3"/>
  <c r="AH59" i="3"/>
  <c r="AH73" i="3"/>
  <c r="AH70" i="3"/>
  <c r="AH64" i="3"/>
  <c r="AH60" i="3"/>
  <c r="AH61" i="3"/>
  <c r="AH52" i="3"/>
  <c r="AH48" i="3"/>
  <c r="AH57" i="3"/>
  <c r="AH53" i="3"/>
  <c r="AH49" i="3"/>
  <c r="AH58" i="3"/>
  <c r="AH54" i="3"/>
  <c r="AH50" i="3"/>
  <c r="AH55" i="3"/>
  <c r="AH51" i="3"/>
  <c r="AH47" i="3"/>
  <c r="AH46" i="3"/>
  <c r="AH44" i="3"/>
  <c r="AH37" i="3"/>
  <c r="AH33" i="3"/>
  <c r="AH45" i="3"/>
  <c r="AH41" i="3"/>
  <c r="AH38" i="3"/>
  <c r="AH42" i="3"/>
  <c r="AH39" i="3"/>
  <c r="AH35" i="3"/>
  <c r="AH43" i="3"/>
  <c r="AH40" i="3"/>
  <c r="AH30" i="3"/>
  <c r="AH26" i="3"/>
  <c r="AH23" i="3"/>
  <c r="AH19" i="3"/>
  <c r="AH15" i="3"/>
  <c r="AH11" i="3"/>
  <c r="AI7" i="3"/>
  <c r="AH31" i="3"/>
  <c r="AH27" i="3"/>
  <c r="AH24" i="3"/>
  <c r="AH28" i="3"/>
  <c r="AH25" i="3"/>
  <c r="AH36" i="3"/>
  <c r="AH34" i="3"/>
  <c r="AH29" i="3"/>
  <c r="AH22" i="3"/>
  <c r="AH18" i="3"/>
  <c r="AH14" i="3"/>
  <c r="AH10" i="3"/>
  <c r="AH17" i="3"/>
  <c r="AH13" i="3"/>
  <c r="AH9" i="3"/>
  <c r="AH16" i="3"/>
  <c r="AH12" i="3"/>
  <c r="AH20" i="3"/>
  <c r="AU32" i="3"/>
  <c r="BU83" i="3"/>
  <c r="BU81" i="3"/>
  <c r="BU76" i="3"/>
  <c r="BU80" i="3"/>
  <c r="BU78" i="3"/>
  <c r="BU79" i="3"/>
  <c r="BU77" i="3"/>
  <c r="BU72" i="3"/>
  <c r="BU82" i="3"/>
  <c r="BU75" i="3"/>
  <c r="BU73" i="3"/>
  <c r="BU68" i="3"/>
  <c r="BU66" i="3"/>
  <c r="BU62" i="3"/>
  <c r="BU69" i="3"/>
  <c r="BU67" i="3"/>
  <c r="BU63" i="3"/>
  <c r="BU59" i="3"/>
  <c r="BU71" i="3"/>
  <c r="BU70" i="3"/>
  <c r="BU64" i="3"/>
  <c r="BU60" i="3"/>
  <c r="BU61" i="3"/>
  <c r="BU58" i="3"/>
  <c r="BU52" i="3"/>
  <c r="BU48" i="3"/>
  <c r="BU57" i="3"/>
  <c r="BU53" i="3"/>
  <c r="BU49" i="3"/>
  <c r="BU54" i="3"/>
  <c r="BU50" i="3"/>
  <c r="BU55" i="3"/>
  <c r="BU51" i="3"/>
  <c r="BU47" i="3"/>
  <c r="BU44" i="3"/>
  <c r="BU37" i="3"/>
  <c r="BU33" i="3"/>
  <c r="BU41" i="3"/>
  <c r="BU38" i="3"/>
  <c r="BU34" i="3"/>
  <c r="BU45" i="3"/>
  <c r="BU42" i="3"/>
  <c r="BU39" i="3"/>
  <c r="BU35" i="3"/>
  <c r="BU46" i="3"/>
  <c r="BU43" i="3"/>
  <c r="BU40" i="3"/>
  <c r="BU30" i="3"/>
  <c r="BU26" i="3"/>
  <c r="BU23" i="3"/>
  <c r="BU19" i="3"/>
  <c r="BU15" i="3"/>
  <c r="BU11" i="3"/>
  <c r="BU31" i="3"/>
  <c r="BU27" i="3"/>
  <c r="BU24" i="3"/>
  <c r="BU28" i="3"/>
  <c r="BU25" i="3"/>
  <c r="BU36" i="3"/>
  <c r="BU29" i="3"/>
  <c r="BU22" i="3"/>
  <c r="BU18" i="3"/>
  <c r="BU14" i="3"/>
  <c r="BU10" i="3"/>
  <c r="BV7" i="3"/>
  <c r="BU17" i="3"/>
  <c r="BU13" i="3"/>
  <c r="BU9" i="3"/>
  <c r="BU16" i="3"/>
  <c r="BU12" i="3"/>
  <c r="BU20" i="3"/>
  <c r="BT21" i="3"/>
  <c r="BT74" i="3"/>
  <c r="AG21" i="3"/>
  <c r="AV83" i="3"/>
  <c r="AV81" i="3"/>
  <c r="AV77" i="3"/>
  <c r="AV75" i="3"/>
  <c r="AV79" i="3"/>
  <c r="AV78" i="3"/>
  <c r="AV76" i="3"/>
  <c r="AV80" i="3"/>
  <c r="AV73" i="3"/>
  <c r="AV82" i="3"/>
  <c r="AV71" i="3"/>
  <c r="AV68" i="3"/>
  <c r="AV66" i="3"/>
  <c r="AV69" i="3"/>
  <c r="AV67" i="3"/>
  <c r="AV63" i="3"/>
  <c r="AV72" i="3"/>
  <c r="AV70" i="3"/>
  <c r="AV64" i="3"/>
  <c r="AV60" i="3"/>
  <c r="AV61" i="3"/>
  <c r="AV57" i="3"/>
  <c r="AV53" i="3"/>
  <c r="AV49" i="3"/>
  <c r="AV54" i="3"/>
  <c r="AV50" i="3"/>
  <c r="AV46" i="3"/>
  <c r="AV55" i="3"/>
  <c r="AV51" i="3"/>
  <c r="AV62" i="3"/>
  <c r="AV59" i="3"/>
  <c r="AV58" i="3"/>
  <c r="AV52" i="3"/>
  <c r="AV48" i="3"/>
  <c r="AV45" i="3"/>
  <c r="AV41" i="3"/>
  <c r="AV38" i="3"/>
  <c r="AV34" i="3"/>
  <c r="AV42" i="3"/>
  <c r="AV39" i="3"/>
  <c r="AV35" i="3"/>
  <c r="AV47" i="3"/>
  <c r="AV43" i="3"/>
  <c r="AV40" i="3"/>
  <c r="AV36" i="3"/>
  <c r="AV44" i="3"/>
  <c r="AV37" i="3"/>
  <c r="AV31" i="3"/>
  <c r="AV27" i="3"/>
  <c r="AV24" i="3"/>
  <c r="AV20" i="3"/>
  <c r="AV16" i="3"/>
  <c r="AV12" i="3"/>
  <c r="AW7" i="3"/>
  <c r="AV33" i="3"/>
  <c r="AV28" i="3"/>
  <c r="AV25" i="3"/>
  <c r="AV29" i="3"/>
  <c r="AV22" i="3"/>
  <c r="AV30" i="3"/>
  <c r="AV26" i="3"/>
  <c r="AV23" i="3"/>
  <c r="AV19" i="3"/>
  <c r="AV15" i="3"/>
  <c r="AV11" i="3"/>
  <c r="AV17" i="3"/>
  <c r="AV13" i="3"/>
  <c r="AV9" i="3"/>
  <c r="AV18" i="3"/>
  <c r="AV14" i="3"/>
  <c r="AV10" i="3"/>
  <c r="BT65" i="3"/>
  <c r="AG56" i="3"/>
  <c r="AU8" i="3"/>
  <c r="AU56" i="3"/>
  <c r="AF90" i="3"/>
  <c r="S94" i="3" s="1"/>
  <c r="AU65" i="3"/>
  <c r="AU74" i="3"/>
  <c r="BT8" i="3"/>
  <c r="AG8" i="3"/>
  <c r="AG32" i="3"/>
  <c r="AG74" i="3"/>
  <c r="AH8" i="3" l="1"/>
  <c r="BU8" i="3"/>
  <c r="BH74" i="3"/>
  <c r="BH8" i="3"/>
  <c r="AV65" i="3"/>
  <c r="AG90" i="3"/>
  <c r="T94" i="3" s="1"/>
  <c r="BG90" i="3"/>
  <c r="T91" i="3" s="1"/>
  <c r="BH21" i="3"/>
  <c r="BH65" i="3"/>
  <c r="BI83" i="3"/>
  <c r="BI79" i="3"/>
  <c r="BI73" i="3"/>
  <c r="BI69" i="3"/>
  <c r="BI70" i="3"/>
  <c r="BI61" i="3"/>
  <c r="BI59" i="3"/>
  <c r="BI46" i="3"/>
  <c r="BI52" i="3"/>
  <c r="BI38" i="3"/>
  <c r="BI35" i="3"/>
  <c r="BI36" i="3"/>
  <c r="BI27" i="3"/>
  <c r="BI12" i="3"/>
  <c r="BI29" i="3"/>
  <c r="BI23" i="3"/>
  <c r="BI18" i="3"/>
  <c r="BI13" i="3"/>
  <c r="BI76" i="3"/>
  <c r="BI71" i="3"/>
  <c r="BI50" i="3"/>
  <c r="BI39" i="3"/>
  <c r="BI16" i="3"/>
  <c r="BI26" i="3"/>
  <c r="BI77" i="3"/>
  <c r="BI81" i="3"/>
  <c r="BI80" i="3"/>
  <c r="BI67" i="3"/>
  <c r="BI64" i="3"/>
  <c r="BI57" i="3"/>
  <c r="BI58" i="3"/>
  <c r="BI55" i="3"/>
  <c r="BI48" i="3"/>
  <c r="BI34" i="3"/>
  <c r="BI47" i="3"/>
  <c r="BI44" i="3"/>
  <c r="BI24" i="3"/>
  <c r="BI28" i="3"/>
  <c r="BI22" i="3"/>
  <c r="BI19" i="3"/>
  <c r="BI14" i="3"/>
  <c r="BI9" i="3"/>
  <c r="BI82" i="3"/>
  <c r="BI66" i="3"/>
  <c r="BI49" i="3"/>
  <c r="BI41" i="3"/>
  <c r="BI40" i="3"/>
  <c r="BI33" i="3"/>
  <c r="BI17" i="3"/>
  <c r="BI75" i="3"/>
  <c r="BI78" i="3"/>
  <c r="BI68" i="3"/>
  <c r="BI63" i="3"/>
  <c r="BI60" i="3"/>
  <c r="BI53" i="3"/>
  <c r="BI54" i="3"/>
  <c r="BI51" i="3"/>
  <c r="BI45" i="3"/>
  <c r="BI42" i="3"/>
  <c r="BI43" i="3"/>
  <c r="BI37" i="3"/>
  <c r="BI20" i="3"/>
  <c r="BI25" i="3"/>
  <c r="BI30" i="3"/>
  <c r="BI15" i="3"/>
  <c r="BI10" i="3"/>
  <c r="BJ7" i="3"/>
  <c r="BI72" i="3"/>
  <c r="BI62" i="3"/>
  <c r="BI31" i="3"/>
  <c r="BI11" i="3"/>
  <c r="BH32" i="3"/>
  <c r="BH56" i="3"/>
  <c r="BT90" i="3"/>
  <c r="T92" i="3" s="1"/>
  <c r="AU90" i="3"/>
  <c r="U95" i="3" s="1"/>
  <c r="AV8" i="3"/>
  <c r="AV74" i="3"/>
  <c r="BU56" i="3"/>
  <c r="AH74" i="3"/>
  <c r="AV21" i="3"/>
  <c r="AV32" i="3"/>
  <c r="BU74" i="3"/>
  <c r="AH21" i="3"/>
  <c r="AH32" i="3"/>
  <c r="AH56" i="3"/>
  <c r="AW80" i="3"/>
  <c r="AW78" i="3"/>
  <c r="AW83" i="3"/>
  <c r="AW82" i="3"/>
  <c r="AW76" i="3"/>
  <c r="AW81" i="3"/>
  <c r="AW75" i="3"/>
  <c r="AW79" i="3"/>
  <c r="AW77" i="3"/>
  <c r="AW73" i="3"/>
  <c r="AW69" i="3"/>
  <c r="AW67" i="3"/>
  <c r="AW72" i="3"/>
  <c r="AW70" i="3"/>
  <c r="AW64" i="3"/>
  <c r="AW61" i="3"/>
  <c r="AW71" i="3"/>
  <c r="AW68" i="3"/>
  <c r="AW66" i="3"/>
  <c r="AW62" i="3"/>
  <c r="AW58" i="3"/>
  <c r="AW60" i="3"/>
  <c r="AW54" i="3"/>
  <c r="AW50" i="3"/>
  <c r="AW46" i="3"/>
  <c r="AW55" i="3"/>
  <c r="AW51" i="3"/>
  <c r="AW47" i="3"/>
  <c r="AW59" i="3"/>
  <c r="AW52" i="3"/>
  <c r="AW63" i="3"/>
  <c r="AW57" i="3"/>
  <c r="AW53" i="3"/>
  <c r="AW49" i="3"/>
  <c r="AW42" i="3"/>
  <c r="AW39" i="3"/>
  <c r="AW35" i="3"/>
  <c r="AW48" i="3"/>
  <c r="AW43" i="3"/>
  <c r="AW40" i="3"/>
  <c r="AW36" i="3"/>
  <c r="AW44" i="3"/>
  <c r="AW37" i="3"/>
  <c r="AW33" i="3"/>
  <c r="AW45" i="3"/>
  <c r="AW41" i="3"/>
  <c r="AW38" i="3"/>
  <c r="AW34" i="3"/>
  <c r="AW28" i="3"/>
  <c r="AW25" i="3"/>
  <c r="AW17" i="3"/>
  <c r="AW13" i="3"/>
  <c r="AW9" i="3"/>
  <c r="AW29" i="3"/>
  <c r="AW22" i="3"/>
  <c r="AW30" i="3"/>
  <c r="AW26" i="3"/>
  <c r="AW23" i="3"/>
  <c r="AW19" i="3"/>
  <c r="AW31" i="3"/>
  <c r="AW27" i="3"/>
  <c r="AW24" i="3"/>
  <c r="AW20" i="3"/>
  <c r="AW16" i="3"/>
  <c r="AW12" i="3"/>
  <c r="AX7" i="3"/>
  <c r="AW18" i="3"/>
  <c r="AW14" i="3"/>
  <c r="AW10" i="3"/>
  <c r="AW15" i="3"/>
  <c r="AW11" i="3"/>
  <c r="AV56" i="3"/>
  <c r="BV83" i="3"/>
  <c r="BV77" i="3"/>
  <c r="BV75" i="3"/>
  <c r="BV82" i="3"/>
  <c r="BV81" i="3"/>
  <c r="BV79" i="3"/>
  <c r="BV73" i="3"/>
  <c r="BV78" i="3"/>
  <c r="BV76" i="3"/>
  <c r="BV80" i="3"/>
  <c r="BV68" i="3"/>
  <c r="BV66" i="3"/>
  <c r="BV69" i="3"/>
  <c r="BV67" i="3"/>
  <c r="BV63" i="3"/>
  <c r="BV71" i="3"/>
  <c r="BV70" i="3"/>
  <c r="BV64" i="3"/>
  <c r="BV60" i="3"/>
  <c r="BV72" i="3"/>
  <c r="BV61" i="3"/>
  <c r="BV57" i="3"/>
  <c r="BV53" i="3"/>
  <c r="BV49" i="3"/>
  <c r="BV54" i="3"/>
  <c r="BV50" i="3"/>
  <c r="BV46" i="3"/>
  <c r="BV55" i="3"/>
  <c r="BV51" i="3"/>
  <c r="BV62" i="3"/>
  <c r="BV59" i="3"/>
  <c r="BV58" i="3"/>
  <c r="BV52" i="3"/>
  <c r="BV48" i="3"/>
  <c r="BV41" i="3"/>
  <c r="BV38" i="3"/>
  <c r="BV34" i="3"/>
  <c r="BV45" i="3"/>
  <c r="BV42" i="3"/>
  <c r="BV39" i="3"/>
  <c r="BV35" i="3"/>
  <c r="BV47" i="3"/>
  <c r="BV43" i="3"/>
  <c r="BV40" i="3"/>
  <c r="BV36" i="3"/>
  <c r="BV44" i="3"/>
  <c r="BV37" i="3"/>
  <c r="BV31" i="3"/>
  <c r="BV27" i="3"/>
  <c r="BV24" i="3"/>
  <c r="BV20" i="3"/>
  <c r="BV16" i="3"/>
  <c r="BV12" i="3"/>
  <c r="BV28" i="3"/>
  <c r="BV25" i="3"/>
  <c r="BV29" i="3"/>
  <c r="BV22" i="3"/>
  <c r="BV33" i="3"/>
  <c r="BV30" i="3"/>
  <c r="BV26" i="3"/>
  <c r="BV23" i="3"/>
  <c r="BV19" i="3"/>
  <c r="BV15" i="3"/>
  <c r="BV11" i="3"/>
  <c r="BW7" i="3"/>
  <c r="BV18" i="3"/>
  <c r="BV14" i="3"/>
  <c r="BV10" i="3"/>
  <c r="BV17" i="3"/>
  <c r="BV13" i="3"/>
  <c r="BV9" i="3"/>
  <c r="BU21" i="3"/>
  <c r="BU32" i="3"/>
  <c r="BU65" i="3"/>
  <c r="AI83" i="3"/>
  <c r="AI82" i="3"/>
  <c r="AI77" i="3"/>
  <c r="AI75" i="3"/>
  <c r="AI79" i="3"/>
  <c r="AI81" i="3"/>
  <c r="AI80" i="3"/>
  <c r="AI73" i="3"/>
  <c r="AI78" i="3"/>
  <c r="AI76" i="3"/>
  <c r="AI68" i="3"/>
  <c r="AI66" i="3"/>
  <c r="AI69" i="3"/>
  <c r="AI67" i="3"/>
  <c r="AI63" i="3"/>
  <c r="AI70" i="3"/>
  <c r="AI64" i="3"/>
  <c r="AI60" i="3"/>
  <c r="AI72" i="3"/>
  <c r="AI71" i="3"/>
  <c r="AI61" i="3"/>
  <c r="AI57" i="3"/>
  <c r="AI53" i="3"/>
  <c r="AI49" i="3"/>
  <c r="AI59" i="3"/>
  <c r="AI58" i="3"/>
  <c r="AI54" i="3"/>
  <c r="AI50" i="3"/>
  <c r="AI46" i="3"/>
  <c r="AI55" i="3"/>
  <c r="AI51" i="3"/>
  <c r="AI62" i="3"/>
  <c r="AI52" i="3"/>
  <c r="AI48" i="3"/>
  <c r="AI45" i="3"/>
  <c r="AI41" i="3"/>
  <c r="AI38" i="3"/>
  <c r="AI34" i="3"/>
  <c r="AI42" i="3"/>
  <c r="AI39" i="3"/>
  <c r="AI35" i="3"/>
  <c r="AI47" i="3"/>
  <c r="AI43" i="3"/>
  <c r="AI40" i="3"/>
  <c r="AI36" i="3"/>
  <c r="AI44" i="3"/>
  <c r="AI37" i="3"/>
  <c r="AI33" i="3"/>
  <c r="AI31" i="3"/>
  <c r="AI27" i="3"/>
  <c r="AI24" i="3"/>
  <c r="AI20" i="3"/>
  <c r="AI16" i="3"/>
  <c r="AI12" i="3"/>
  <c r="AI28" i="3"/>
  <c r="AI25" i="3"/>
  <c r="AI29" i="3"/>
  <c r="AI22" i="3"/>
  <c r="AI30" i="3"/>
  <c r="AI26" i="3"/>
  <c r="AI23" i="3"/>
  <c r="AI19" i="3"/>
  <c r="AI15" i="3"/>
  <c r="AI11" i="3"/>
  <c r="AJ7" i="3"/>
  <c r="AI18" i="3"/>
  <c r="AI17" i="3"/>
  <c r="AI14" i="3"/>
  <c r="AI13" i="3"/>
  <c r="AI10" i="3"/>
  <c r="AI9" i="3"/>
  <c r="AH65" i="3"/>
  <c r="BI74" i="3" l="1"/>
  <c r="BI8" i="3"/>
  <c r="BI56" i="3"/>
  <c r="BU90" i="3"/>
  <c r="U92" i="3" s="1"/>
  <c r="BI32" i="3"/>
  <c r="BI65" i="3"/>
  <c r="AI32" i="3"/>
  <c r="AI74" i="3"/>
  <c r="BV32" i="3"/>
  <c r="AH90" i="3"/>
  <c r="U94" i="3" s="1"/>
  <c r="BJ78" i="3"/>
  <c r="BJ76" i="3"/>
  <c r="BJ72" i="3"/>
  <c r="BJ64" i="3"/>
  <c r="BJ68" i="3"/>
  <c r="BJ63" i="3"/>
  <c r="BJ46" i="3"/>
  <c r="BJ60" i="3"/>
  <c r="BJ53" i="3"/>
  <c r="BJ35" i="3"/>
  <c r="BJ44" i="3"/>
  <c r="BJ41" i="3"/>
  <c r="BJ17" i="3"/>
  <c r="BJ34" i="3"/>
  <c r="BJ26" i="3"/>
  <c r="BJ27" i="3"/>
  <c r="BJ12" i="3"/>
  <c r="BJ14" i="3"/>
  <c r="BJ81" i="3"/>
  <c r="BJ50" i="3"/>
  <c r="BJ39" i="3"/>
  <c r="BJ45" i="3"/>
  <c r="BJ31" i="3"/>
  <c r="BJ18" i="3"/>
  <c r="BJ82" i="3"/>
  <c r="BJ75" i="3"/>
  <c r="BJ69" i="3"/>
  <c r="BJ73" i="3"/>
  <c r="BJ66" i="3"/>
  <c r="BJ59" i="3"/>
  <c r="BJ55" i="3"/>
  <c r="BJ52" i="3"/>
  <c r="BJ49" i="3"/>
  <c r="BJ43" i="3"/>
  <c r="BJ37" i="3"/>
  <c r="BJ38" i="3"/>
  <c r="BJ13" i="3"/>
  <c r="BJ29" i="3"/>
  <c r="BJ23" i="3"/>
  <c r="BJ24" i="3"/>
  <c r="BJ15" i="3"/>
  <c r="BJ10" i="3"/>
  <c r="BJ80" i="3"/>
  <c r="BJ70" i="3"/>
  <c r="BJ61" i="3"/>
  <c r="BJ47" i="3"/>
  <c r="BJ36" i="3"/>
  <c r="BK7" i="3"/>
  <c r="BJ16" i="3"/>
  <c r="BJ83" i="3"/>
  <c r="BJ79" i="3"/>
  <c r="BJ67" i="3"/>
  <c r="BJ71" i="3"/>
  <c r="BJ62" i="3"/>
  <c r="BJ54" i="3"/>
  <c r="BJ51" i="3"/>
  <c r="BJ48" i="3"/>
  <c r="BJ42" i="3"/>
  <c r="BJ40" i="3"/>
  <c r="BJ33" i="3"/>
  <c r="BJ28" i="3"/>
  <c r="BJ9" i="3"/>
  <c r="BJ22" i="3"/>
  <c r="BJ19" i="3"/>
  <c r="BJ20" i="3"/>
  <c r="BJ11" i="3"/>
  <c r="BJ77" i="3"/>
  <c r="BJ58" i="3"/>
  <c r="BJ57" i="3"/>
  <c r="BJ25" i="3"/>
  <c r="BJ30" i="3"/>
  <c r="BI21" i="3"/>
  <c r="BH90" i="3"/>
  <c r="U91" i="3" s="1"/>
  <c r="AI8" i="3"/>
  <c r="BW82" i="3"/>
  <c r="BW83" i="3"/>
  <c r="BW80" i="3"/>
  <c r="BW78" i="3"/>
  <c r="BW81" i="3"/>
  <c r="BW76" i="3"/>
  <c r="BW75" i="3"/>
  <c r="BW79" i="3"/>
  <c r="BW77" i="3"/>
  <c r="BW72" i="3"/>
  <c r="BW73" i="3"/>
  <c r="BW69" i="3"/>
  <c r="BW67" i="3"/>
  <c r="BW71" i="3"/>
  <c r="BW70" i="3"/>
  <c r="BW64" i="3"/>
  <c r="BW60" i="3"/>
  <c r="BW61" i="3"/>
  <c r="BW68" i="3"/>
  <c r="BW66" i="3"/>
  <c r="BW62" i="3"/>
  <c r="BW58" i="3"/>
  <c r="BW54" i="3"/>
  <c r="BW50" i="3"/>
  <c r="BW46" i="3"/>
  <c r="BW63" i="3"/>
  <c r="BW55" i="3"/>
  <c r="BW51" i="3"/>
  <c r="BW47" i="3"/>
  <c r="BW59" i="3"/>
  <c r="BW52" i="3"/>
  <c r="BW48" i="3"/>
  <c r="BW57" i="3"/>
  <c r="BW53" i="3"/>
  <c r="BW49" i="3"/>
  <c r="BW45" i="3"/>
  <c r="BW42" i="3"/>
  <c r="BW39" i="3"/>
  <c r="BW35" i="3"/>
  <c r="BW43" i="3"/>
  <c r="BW40" i="3"/>
  <c r="BW36" i="3"/>
  <c r="BW44" i="3"/>
  <c r="BW37" i="3"/>
  <c r="BW33" i="3"/>
  <c r="BW41" i="3"/>
  <c r="BW38" i="3"/>
  <c r="BW28" i="3"/>
  <c r="BW25" i="3"/>
  <c r="BW17" i="3"/>
  <c r="BW13" i="3"/>
  <c r="BW9" i="3"/>
  <c r="BW29" i="3"/>
  <c r="BW22" i="3"/>
  <c r="BW34" i="3"/>
  <c r="BW30" i="3"/>
  <c r="BW26" i="3"/>
  <c r="BW23" i="3"/>
  <c r="BW19" i="3"/>
  <c r="BW31" i="3"/>
  <c r="BW27" i="3"/>
  <c r="BW24" i="3"/>
  <c r="BW20" i="3"/>
  <c r="BW16" i="3"/>
  <c r="BW12" i="3"/>
  <c r="BX7" i="3"/>
  <c r="BW18" i="3"/>
  <c r="BW14" i="3"/>
  <c r="BW10" i="3"/>
  <c r="BW15" i="3"/>
  <c r="BW11" i="3"/>
  <c r="BV21" i="3"/>
  <c r="AW8" i="3"/>
  <c r="AV90" i="3"/>
  <c r="V95" i="3" s="1"/>
  <c r="AX83" i="3"/>
  <c r="AX82" i="3"/>
  <c r="AX79" i="3"/>
  <c r="AX81" i="3"/>
  <c r="AX77" i="3"/>
  <c r="AX75" i="3"/>
  <c r="AX80" i="3"/>
  <c r="AX71" i="3"/>
  <c r="AX78" i="3"/>
  <c r="AX76" i="3"/>
  <c r="AX73" i="3"/>
  <c r="AX72" i="3"/>
  <c r="AX70" i="3"/>
  <c r="AX61" i="3"/>
  <c r="AX68" i="3"/>
  <c r="AX66" i="3"/>
  <c r="AX62" i="3"/>
  <c r="AX69" i="3"/>
  <c r="AX67" i="3"/>
  <c r="AX63" i="3"/>
  <c r="AX59" i="3"/>
  <c r="AX55" i="3"/>
  <c r="AX51" i="3"/>
  <c r="AX47" i="3"/>
  <c r="AX52" i="3"/>
  <c r="AX48" i="3"/>
  <c r="AX64" i="3"/>
  <c r="AX58" i="3"/>
  <c r="AX57" i="3"/>
  <c r="AX53" i="3"/>
  <c r="AX49" i="3"/>
  <c r="AX60" i="3"/>
  <c r="AX54" i="3"/>
  <c r="AX50" i="3"/>
  <c r="AX46" i="3"/>
  <c r="AX43" i="3"/>
  <c r="AX40" i="3"/>
  <c r="AX36" i="3"/>
  <c r="AX44" i="3"/>
  <c r="AX37" i="3"/>
  <c r="AX45" i="3"/>
  <c r="AX41" i="3"/>
  <c r="AX38" i="3"/>
  <c r="AX34" i="3"/>
  <c r="AX42" i="3"/>
  <c r="AX39" i="3"/>
  <c r="AX35" i="3"/>
  <c r="AX33" i="3"/>
  <c r="AX29" i="3"/>
  <c r="AX22" i="3"/>
  <c r="AX18" i="3"/>
  <c r="AX14" i="3"/>
  <c r="AX10" i="3"/>
  <c r="AX30" i="3"/>
  <c r="AX26" i="3"/>
  <c r="AX23" i="3"/>
  <c r="AX31" i="3"/>
  <c r="AX27" i="3"/>
  <c r="AX24" i="3"/>
  <c r="AX20" i="3"/>
  <c r="AX28" i="3"/>
  <c r="AX25" i="3"/>
  <c r="AX17" i="3"/>
  <c r="AX13" i="3"/>
  <c r="AX9" i="3"/>
  <c r="AX19" i="3"/>
  <c r="AY7" i="3"/>
  <c r="AX16" i="3"/>
  <c r="AX15" i="3"/>
  <c r="AX12" i="3"/>
  <c r="AX11" i="3"/>
  <c r="AI21" i="3"/>
  <c r="AI56" i="3"/>
  <c r="BV65" i="3"/>
  <c r="AW32" i="3"/>
  <c r="AW56" i="3"/>
  <c r="AI65" i="3"/>
  <c r="BV56" i="3"/>
  <c r="AJ83" i="3"/>
  <c r="AJ81" i="3"/>
  <c r="AJ80" i="3"/>
  <c r="AJ78" i="3"/>
  <c r="AJ76" i="3"/>
  <c r="AJ75" i="3"/>
  <c r="AJ79" i="3"/>
  <c r="AJ77" i="3"/>
  <c r="AJ82" i="3"/>
  <c r="AJ69" i="3"/>
  <c r="AJ67" i="3"/>
  <c r="AJ70" i="3"/>
  <c r="AJ64" i="3"/>
  <c r="AJ73" i="3"/>
  <c r="AJ72" i="3"/>
  <c r="AJ71" i="3"/>
  <c r="AJ61" i="3"/>
  <c r="AJ68" i="3"/>
  <c r="AJ66" i="3"/>
  <c r="AJ62" i="3"/>
  <c r="AJ58" i="3"/>
  <c r="AJ59" i="3"/>
  <c r="AJ54" i="3"/>
  <c r="AJ50" i="3"/>
  <c r="AJ55" i="3"/>
  <c r="AJ51" i="3"/>
  <c r="AJ47" i="3"/>
  <c r="AJ63" i="3"/>
  <c r="AJ60" i="3"/>
  <c r="AJ52" i="3"/>
  <c r="AJ57" i="3"/>
  <c r="AJ53" i="3"/>
  <c r="AJ49" i="3"/>
  <c r="AJ48" i="3"/>
  <c r="AJ42" i="3"/>
  <c r="AJ39" i="3"/>
  <c r="AJ35" i="3"/>
  <c r="AJ43" i="3"/>
  <c r="AJ40" i="3"/>
  <c r="AJ36" i="3"/>
  <c r="AJ44" i="3"/>
  <c r="AJ37" i="3"/>
  <c r="AJ33" i="3"/>
  <c r="AJ46" i="3"/>
  <c r="AJ45" i="3"/>
  <c r="AJ41" i="3"/>
  <c r="AJ38" i="3"/>
  <c r="AJ28" i="3"/>
  <c r="AJ25" i="3"/>
  <c r="AJ17" i="3"/>
  <c r="AJ13" i="3"/>
  <c r="AJ9" i="3"/>
  <c r="AJ29" i="3"/>
  <c r="AJ22" i="3"/>
  <c r="AJ34" i="3"/>
  <c r="AJ30" i="3"/>
  <c r="AJ26" i="3"/>
  <c r="AJ23" i="3"/>
  <c r="AJ31" i="3"/>
  <c r="AJ27" i="3"/>
  <c r="AJ24" i="3"/>
  <c r="AJ20" i="3"/>
  <c r="AJ16" i="3"/>
  <c r="AJ12" i="3"/>
  <c r="AK7" i="3"/>
  <c r="AJ19" i="3"/>
  <c r="AJ15" i="3"/>
  <c r="AJ11" i="3"/>
  <c r="AJ18" i="3"/>
  <c r="AJ14" i="3"/>
  <c r="AJ10" i="3"/>
  <c r="BV8" i="3"/>
  <c r="BV74" i="3"/>
  <c r="AW21" i="3"/>
  <c r="AW65" i="3"/>
  <c r="AW74" i="3"/>
  <c r="BJ32" i="3" l="1"/>
  <c r="BJ21" i="3"/>
  <c r="BJ8" i="3"/>
  <c r="BJ74" i="3"/>
  <c r="AJ56" i="3"/>
  <c r="AX74" i="3"/>
  <c r="BW32" i="3"/>
  <c r="BW56" i="3"/>
  <c r="BJ56" i="3"/>
  <c r="BJ65" i="3"/>
  <c r="BK83" i="3"/>
  <c r="BK77" i="3"/>
  <c r="BK80" i="3"/>
  <c r="BK72" i="3"/>
  <c r="BK62" i="3"/>
  <c r="BK59" i="3"/>
  <c r="BK47" i="3"/>
  <c r="BK64" i="3"/>
  <c r="BK54" i="3"/>
  <c r="BK40" i="3"/>
  <c r="BK45" i="3"/>
  <c r="BK42" i="3"/>
  <c r="BK22" i="3"/>
  <c r="BK33" i="3"/>
  <c r="BK31" i="3"/>
  <c r="BK28" i="3"/>
  <c r="BK9" i="3"/>
  <c r="BK11" i="3"/>
  <c r="BK82" i="3"/>
  <c r="BK75" i="3"/>
  <c r="BK71" i="3"/>
  <c r="BK61" i="3"/>
  <c r="BK69" i="3"/>
  <c r="BK58" i="3"/>
  <c r="BK60" i="3"/>
  <c r="BK57" i="3"/>
  <c r="BK50" i="3"/>
  <c r="BK36" i="3"/>
  <c r="BK41" i="3"/>
  <c r="BK39" i="3"/>
  <c r="BK18" i="3"/>
  <c r="BK30" i="3"/>
  <c r="BK27" i="3"/>
  <c r="BK25" i="3"/>
  <c r="BL7" i="3"/>
  <c r="BK16" i="3"/>
  <c r="BK79" i="3"/>
  <c r="BK78" i="3"/>
  <c r="BK73" i="3"/>
  <c r="BK68" i="3"/>
  <c r="BK67" i="3"/>
  <c r="BK55" i="3"/>
  <c r="BK52" i="3"/>
  <c r="BK53" i="3"/>
  <c r="BK46" i="3"/>
  <c r="BK44" i="3"/>
  <c r="BK38" i="3"/>
  <c r="BK35" i="3"/>
  <c r="BK14" i="3"/>
  <c r="BK26" i="3"/>
  <c r="BK24" i="3"/>
  <c r="BK17" i="3"/>
  <c r="BK19" i="3"/>
  <c r="BK12" i="3"/>
  <c r="BK81" i="3"/>
  <c r="BK76" i="3"/>
  <c r="BK70" i="3"/>
  <c r="BK66" i="3"/>
  <c r="BK63" i="3"/>
  <c r="BK51" i="3"/>
  <c r="BK48" i="3"/>
  <c r="BK49" i="3"/>
  <c r="BK43" i="3"/>
  <c r="BK37" i="3"/>
  <c r="BK34" i="3"/>
  <c r="BK29" i="3"/>
  <c r="BK10" i="3"/>
  <c r="BK23" i="3"/>
  <c r="BK20" i="3"/>
  <c r="BK13" i="3"/>
  <c r="BK15" i="3"/>
  <c r="BI90" i="3"/>
  <c r="V91" i="3" s="1"/>
  <c r="AJ32" i="3"/>
  <c r="AJ65" i="3"/>
  <c r="AW90" i="3"/>
  <c r="W95" i="3" s="1"/>
  <c r="AJ21" i="3"/>
  <c r="AJ74" i="3"/>
  <c r="AX8" i="3"/>
  <c r="AX56" i="3"/>
  <c r="BW8" i="3"/>
  <c r="BW65" i="3"/>
  <c r="AI90" i="3"/>
  <c r="V94" i="3" s="1"/>
  <c r="AX21" i="3"/>
  <c r="AK83" i="3"/>
  <c r="AK82" i="3"/>
  <c r="AK79" i="3"/>
  <c r="AK77" i="3"/>
  <c r="AK75" i="3"/>
  <c r="AK78" i="3"/>
  <c r="AK76" i="3"/>
  <c r="AK81" i="3"/>
  <c r="AK80" i="3"/>
  <c r="AK73" i="3"/>
  <c r="AK70" i="3"/>
  <c r="AK72" i="3"/>
  <c r="AK71" i="3"/>
  <c r="AK61" i="3"/>
  <c r="AK68" i="3"/>
  <c r="AK66" i="3"/>
  <c r="AK62" i="3"/>
  <c r="AK69" i="3"/>
  <c r="AK67" i="3"/>
  <c r="AK63" i="3"/>
  <c r="AK59" i="3"/>
  <c r="AK58" i="3"/>
  <c r="AK55" i="3"/>
  <c r="AK51" i="3"/>
  <c r="AK47" i="3"/>
  <c r="AK60" i="3"/>
  <c r="AK52" i="3"/>
  <c r="AK48" i="3"/>
  <c r="AK64" i="3"/>
  <c r="AK57" i="3"/>
  <c r="AK53" i="3"/>
  <c r="AK49" i="3"/>
  <c r="AK54" i="3"/>
  <c r="AK50" i="3"/>
  <c r="AK46" i="3"/>
  <c r="AK43" i="3"/>
  <c r="AK40" i="3"/>
  <c r="AK36" i="3"/>
  <c r="AK44" i="3"/>
  <c r="AK37" i="3"/>
  <c r="AK45" i="3"/>
  <c r="AK41" i="3"/>
  <c r="AK38" i="3"/>
  <c r="AK34" i="3"/>
  <c r="AK42" i="3"/>
  <c r="AK39" i="3"/>
  <c r="AK35" i="3"/>
  <c r="AK29" i="3"/>
  <c r="AK22" i="3"/>
  <c r="AK18" i="3"/>
  <c r="AK14" i="3"/>
  <c r="AK10" i="3"/>
  <c r="AK30" i="3"/>
  <c r="AK26" i="3"/>
  <c r="AK23" i="3"/>
  <c r="AK31" i="3"/>
  <c r="AK27" i="3"/>
  <c r="AK24" i="3"/>
  <c r="AK20" i="3"/>
  <c r="AK33" i="3"/>
  <c r="AK28" i="3"/>
  <c r="AK25" i="3"/>
  <c r="AK17" i="3"/>
  <c r="AK13" i="3"/>
  <c r="AK9" i="3"/>
  <c r="AK19" i="3"/>
  <c r="AK15" i="3"/>
  <c r="AK11" i="3"/>
  <c r="AK16" i="3"/>
  <c r="AK12" i="3"/>
  <c r="AL7" i="3"/>
  <c r="AX32" i="3"/>
  <c r="AX65" i="3"/>
  <c r="BW74" i="3"/>
  <c r="BV90" i="3"/>
  <c r="V92" i="3" s="1"/>
  <c r="AJ8" i="3"/>
  <c r="AY83" i="3"/>
  <c r="AY81" i="3"/>
  <c r="AY76" i="3"/>
  <c r="AY82" i="3"/>
  <c r="AY80" i="3"/>
  <c r="AY78" i="3"/>
  <c r="AY75" i="3"/>
  <c r="AY72" i="3"/>
  <c r="AY79" i="3"/>
  <c r="AY77" i="3"/>
  <c r="AY68" i="3"/>
  <c r="AY66" i="3"/>
  <c r="AY62" i="3"/>
  <c r="AY71" i="3"/>
  <c r="AY69" i="3"/>
  <c r="AY67" i="3"/>
  <c r="AY63" i="3"/>
  <c r="AY59" i="3"/>
  <c r="AY73" i="3"/>
  <c r="AY70" i="3"/>
  <c r="AY64" i="3"/>
  <c r="AY60" i="3"/>
  <c r="AY52" i="3"/>
  <c r="AY48" i="3"/>
  <c r="AY58" i="3"/>
  <c r="AY57" i="3"/>
  <c r="AY53" i="3"/>
  <c r="AY49" i="3"/>
  <c r="AY54" i="3"/>
  <c r="AY50" i="3"/>
  <c r="AY61" i="3"/>
  <c r="AY55" i="3"/>
  <c r="AY51" i="3"/>
  <c r="AY47" i="3"/>
  <c r="AY44" i="3"/>
  <c r="AY37" i="3"/>
  <c r="AY33" i="3"/>
  <c r="AY45" i="3"/>
  <c r="AY41" i="3"/>
  <c r="AY38" i="3"/>
  <c r="AY34" i="3"/>
  <c r="AY46" i="3"/>
  <c r="AY42" i="3"/>
  <c r="AY39" i="3"/>
  <c r="AY35" i="3"/>
  <c r="AY43" i="3"/>
  <c r="AY40" i="3"/>
  <c r="AY30" i="3"/>
  <c r="AY26" i="3"/>
  <c r="AY23" i="3"/>
  <c r="AY19" i="3"/>
  <c r="AY15" i="3"/>
  <c r="AY11" i="3"/>
  <c r="AY31" i="3"/>
  <c r="AY27" i="3"/>
  <c r="AY24" i="3"/>
  <c r="AY36" i="3"/>
  <c r="AY28" i="3"/>
  <c r="AY25" i="3"/>
  <c r="AY29" i="3"/>
  <c r="AY22" i="3"/>
  <c r="AY18" i="3"/>
  <c r="AY14" i="3"/>
  <c r="AY10" i="3"/>
  <c r="AY17" i="3"/>
  <c r="AY13" i="3"/>
  <c r="AY9" i="3"/>
  <c r="AZ7" i="3"/>
  <c r="AY16" i="3"/>
  <c r="AY12" i="3"/>
  <c r="AY20" i="3"/>
  <c r="BX83" i="3"/>
  <c r="BX82" i="3"/>
  <c r="BX81" i="3"/>
  <c r="BX79" i="3"/>
  <c r="BX77" i="3"/>
  <c r="BX75" i="3"/>
  <c r="BX78" i="3"/>
  <c r="BX76" i="3"/>
  <c r="BX71" i="3"/>
  <c r="BX80" i="3"/>
  <c r="BX73" i="3"/>
  <c r="BX70" i="3"/>
  <c r="BX61" i="3"/>
  <c r="BX72" i="3"/>
  <c r="BX68" i="3"/>
  <c r="BX66" i="3"/>
  <c r="BX62" i="3"/>
  <c r="BX69" i="3"/>
  <c r="BX67" i="3"/>
  <c r="BX63" i="3"/>
  <c r="BX59" i="3"/>
  <c r="BX55" i="3"/>
  <c r="BX51" i="3"/>
  <c r="BX47" i="3"/>
  <c r="BX60" i="3"/>
  <c r="BX52" i="3"/>
  <c r="BX48" i="3"/>
  <c r="BX64" i="3"/>
  <c r="BX58" i="3"/>
  <c r="BX57" i="3"/>
  <c r="BX53" i="3"/>
  <c r="BX49" i="3"/>
  <c r="BX54" i="3"/>
  <c r="BX50" i="3"/>
  <c r="BX46" i="3"/>
  <c r="BX45" i="3"/>
  <c r="BX43" i="3"/>
  <c r="BX40" i="3"/>
  <c r="BX36" i="3"/>
  <c r="BX44" i="3"/>
  <c r="BX37" i="3"/>
  <c r="BX41" i="3"/>
  <c r="BX38" i="3"/>
  <c r="BX34" i="3"/>
  <c r="BX42" i="3"/>
  <c r="BX39" i="3"/>
  <c r="BX35" i="3"/>
  <c r="BX29" i="3"/>
  <c r="BX22" i="3"/>
  <c r="BX18" i="3"/>
  <c r="BX14" i="3"/>
  <c r="BX10" i="3"/>
  <c r="BY7" i="3"/>
  <c r="BX30" i="3"/>
  <c r="BX26" i="3"/>
  <c r="BX23" i="3"/>
  <c r="BX33" i="3"/>
  <c r="BX31" i="3"/>
  <c r="BX27" i="3"/>
  <c r="BX24" i="3"/>
  <c r="BX20" i="3"/>
  <c r="BX28" i="3"/>
  <c r="BX25" i="3"/>
  <c r="BX17" i="3"/>
  <c r="BX13" i="3"/>
  <c r="BX9" i="3"/>
  <c r="BX19" i="3"/>
  <c r="BX16" i="3"/>
  <c r="BX12" i="3"/>
  <c r="BX15" i="3"/>
  <c r="BX11" i="3"/>
  <c r="BW21" i="3"/>
  <c r="AJ90" i="3" l="1"/>
  <c r="W94" i="3" s="1"/>
  <c r="BL75" i="3"/>
  <c r="BL47" i="3"/>
  <c r="BL31" i="3"/>
  <c r="BL59" i="3"/>
  <c r="BL49" i="3"/>
  <c r="BL41" i="3"/>
  <c r="BL40" i="3"/>
  <c r="BL25" i="3"/>
  <c r="BL9" i="3"/>
  <c r="BL71" i="3"/>
  <c r="BL54" i="3"/>
  <c r="BL39" i="3"/>
  <c r="BL24" i="3"/>
  <c r="BL73" i="3"/>
  <c r="BL44" i="3"/>
  <c r="BL27" i="3"/>
  <c r="BL76" i="3"/>
  <c r="BL69" i="3"/>
  <c r="BL48" i="3"/>
  <c r="BL38" i="3"/>
  <c r="BL15" i="3"/>
  <c r="BM7" i="3"/>
  <c r="BL37" i="3"/>
  <c r="BL10" i="3"/>
  <c r="BL83" i="3"/>
  <c r="BL80" i="3"/>
  <c r="BL72" i="3"/>
  <c r="BL68" i="3"/>
  <c r="BL67" i="3"/>
  <c r="BL64" i="3"/>
  <c r="BL57" i="3"/>
  <c r="BL50" i="3"/>
  <c r="BL51" i="3"/>
  <c r="BL33" i="3"/>
  <c r="BL34" i="3"/>
  <c r="BL35" i="3"/>
  <c r="BL26" i="3"/>
  <c r="BL11" i="3"/>
  <c r="BL36" i="3"/>
  <c r="BL22" i="3"/>
  <c r="BL17" i="3"/>
  <c r="BL20" i="3"/>
  <c r="BL81" i="3"/>
  <c r="BL78" i="3"/>
  <c r="BL66" i="3"/>
  <c r="BL63" i="3"/>
  <c r="BL60" i="3"/>
  <c r="BL53" i="3"/>
  <c r="BL61" i="3"/>
  <c r="BL45" i="3"/>
  <c r="BL46" i="3"/>
  <c r="BL43" i="3"/>
  <c r="BL23" i="3"/>
  <c r="BL28" i="3"/>
  <c r="BL18" i="3"/>
  <c r="BL13" i="3"/>
  <c r="BL16" i="3"/>
  <c r="BL82" i="3"/>
  <c r="BL79" i="3"/>
  <c r="BL62" i="3"/>
  <c r="BL52" i="3"/>
  <c r="BL58" i="3"/>
  <c r="BL42" i="3"/>
  <c r="BL19" i="3"/>
  <c r="BL14" i="3"/>
  <c r="BL12" i="3"/>
  <c r="BL77" i="3"/>
  <c r="BL70" i="3"/>
  <c r="BL55" i="3"/>
  <c r="BL30" i="3"/>
  <c r="BL29" i="3"/>
  <c r="AY56" i="3"/>
  <c r="BK65" i="3"/>
  <c r="BK56" i="3"/>
  <c r="BK32" i="3"/>
  <c r="BK8" i="3"/>
  <c r="BK21" i="3"/>
  <c r="BJ90" i="3"/>
  <c r="W91" i="3" s="1"/>
  <c r="BX32" i="3"/>
  <c r="BX21" i="3"/>
  <c r="AX90" i="3"/>
  <c r="X95" i="3" s="1"/>
  <c r="BK74" i="3"/>
  <c r="BX65" i="3"/>
  <c r="AY8" i="3"/>
  <c r="AY74" i="3"/>
  <c r="AK8" i="3"/>
  <c r="AK21" i="3"/>
  <c r="AK74" i="3"/>
  <c r="BY83" i="3"/>
  <c r="BY81" i="3"/>
  <c r="BY76" i="3"/>
  <c r="BY82" i="3"/>
  <c r="BY80" i="3"/>
  <c r="BY78" i="3"/>
  <c r="BY75" i="3"/>
  <c r="BY72" i="3"/>
  <c r="BY79" i="3"/>
  <c r="BY77" i="3"/>
  <c r="BY71" i="3"/>
  <c r="BY68" i="3"/>
  <c r="BY66" i="3"/>
  <c r="BY62" i="3"/>
  <c r="BY69" i="3"/>
  <c r="BY67" i="3"/>
  <c r="BY63" i="3"/>
  <c r="BY59" i="3"/>
  <c r="BY73" i="3"/>
  <c r="BY70" i="3"/>
  <c r="BY64" i="3"/>
  <c r="BY60" i="3"/>
  <c r="BY52" i="3"/>
  <c r="BY48" i="3"/>
  <c r="BY58" i="3"/>
  <c r="BY57" i="3"/>
  <c r="BY53" i="3"/>
  <c r="BY49" i="3"/>
  <c r="BY54" i="3"/>
  <c r="BY50" i="3"/>
  <c r="BY61" i="3"/>
  <c r="BY55" i="3"/>
  <c r="BY51" i="3"/>
  <c r="BY47" i="3"/>
  <c r="BY44" i="3"/>
  <c r="BY37" i="3"/>
  <c r="BY33" i="3"/>
  <c r="BY41" i="3"/>
  <c r="BY38" i="3"/>
  <c r="BY34" i="3"/>
  <c r="BY46" i="3"/>
  <c r="BY42" i="3"/>
  <c r="BY39" i="3"/>
  <c r="BY35" i="3"/>
  <c r="BY45" i="3"/>
  <c r="BY43" i="3"/>
  <c r="BY40" i="3"/>
  <c r="BY30" i="3"/>
  <c r="BY26" i="3"/>
  <c r="BY23" i="3"/>
  <c r="BY19" i="3"/>
  <c r="BY15" i="3"/>
  <c r="BY11" i="3"/>
  <c r="BY31" i="3"/>
  <c r="BY27" i="3"/>
  <c r="BY24" i="3"/>
  <c r="BY36" i="3"/>
  <c r="BY28" i="3"/>
  <c r="BY25" i="3"/>
  <c r="BY29" i="3"/>
  <c r="BY22" i="3"/>
  <c r="BY18" i="3"/>
  <c r="BY14" i="3"/>
  <c r="BY10" i="3"/>
  <c r="BZ7" i="3"/>
  <c r="BY20" i="3"/>
  <c r="BY17" i="3"/>
  <c r="BY13" i="3"/>
  <c r="BY9" i="3"/>
  <c r="BY16" i="3"/>
  <c r="BY12" i="3"/>
  <c r="AY65" i="3"/>
  <c r="AK56" i="3"/>
  <c r="AK32" i="3"/>
  <c r="AK65" i="3"/>
  <c r="BW90" i="3"/>
  <c r="W92" i="3" s="1"/>
  <c r="AZ83" i="3"/>
  <c r="AZ82" i="3"/>
  <c r="AZ77" i="3"/>
  <c r="AZ75" i="3"/>
  <c r="AZ81" i="3"/>
  <c r="AZ79" i="3"/>
  <c r="AZ73" i="3"/>
  <c r="AZ78" i="3"/>
  <c r="AZ76" i="3"/>
  <c r="AZ80" i="3"/>
  <c r="AZ68" i="3"/>
  <c r="AZ66" i="3"/>
  <c r="AZ71" i="3"/>
  <c r="AZ69" i="3"/>
  <c r="AZ67" i="3"/>
  <c r="AZ63" i="3"/>
  <c r="AZ70" i="3"/>
  <c r="AZ64" i="3"/>
  <c r="AZ60" i="3"/>
  <c r="AZ72" i="3"/>
  <c r="AZ61" i="3"/>
  <c r="AZ58" i="3"/>
  <c r="AZ57" i="3"/>
  <c r="AZ53" i="3"/>
  <c r="AZ49" i="3"/>
  <c r="AZ59" i="3"/>
  <c r="AZ54" i="3"/>
  <c r="AZ50" i="3"/>
  <c r="AZ46" i="3"/>
  <c r="AZ62" i="3"/>
  <c r="AZ55" i="3"/>
  <c r="AZ51" i="3"/>
  <c r="AZ52" i="3"/>
  <c r="AZ48" i="3"/>
  <c r="AZ45" i="3"/>
  <c r="AZ41" i="3"/>
  <c r="AZ38" i="3"/>
  <c r="AZ34" i="3"/>
  <c r="AZ47" i="3"/>
  <c r="AZ42" i="3"/>
  <c r="AZ39" i="3"/>
  <c r="AZ35" i="3"/>
  <c r="AZ43" i="3"/>
  <c r="AZ40" i="3"/>
  <c r="AZ36" i="3"/>
  <c r="AZ44" i="3"/>
  <c r="AZ37" i="3"/>
  <c r="AZ31" i="3"/>
  <c r="AZ27" i="3"/>
  <c r="AZ24" i="3"/>
  <c r="AZ20" i="3"/>
  <c r="AZ16" i="3"/>
  <c r="AZ12" i="3"/>
  <c r="AZ28" i="3"/>
  <c r="AZ25" i="3"/>
  <c r="AZ29" i="3"/>
  <c r="AZ22" i="3"/>
  <c r="AZ33" i="3"/>
  <c r="AZ30" i="3"/>
  <c r="AZ26" i="3"/>
  <c r="AZ23" i="3"/>
  <c r="AZ19" i="3"/>
  <c r="AZ15" i="3"/>
  <c r="AZ11" i="3"/>
  <c r="AZ18" i="3"/>
  <c r="AZ14" i="3"/>
  <c r="AZ10" i="3"/>
  <c r="AZ17" i="3"/>
  <c r="AZ13" i="3"/>
  <c r="AZ9" i="3"/>
  <c r="BX8" i="3"/>
  <c r="BX56" i="3"/>
  <c r="BX74" i="3"/>
  <c r="AY21" i="3"/>
  <c r="AY32" i="3"/>
  <c r="AL83" i="3"/>
  <c r="AL81" i="3"/>
  <c r="AL76" i="3"/>
  <c r="AL82" i="3"/>
  <c r="AL80" i="3"/>
  <c r="AL78" i="3"/>
  <c r="AL79" i="3"/>
  <c r="AL77" i="3"/>
  <c r="AL72" i="3"/>
  <c r="AL75" i="3"/>
  <c r="AL71" i="3"/>
  <c r="AL73" i="3"/>
  <c r="AL68" i="3"/>
  <c r="AL66" i="3"/>
  <c r="AL62" i="3"/>
  <c r="AL69" i="3"/>
  <c r="AL67" i="3"/>
  <c r="AL63" i="3"/>
  <c r="AL59" i="3"/>
  <c r="AL70" i="3"/>
  <c r="AL64" i="3"/>
  <c r="AL60" i="3"/>
  <c r="AL52" i="3"/>
  <c r="AL48" i="3"/>
  <c r="AL57" i="3"/>
  <c r="AL53" i="3"/>
  <c r="AL49" i="3"/>
  <c r="AL54" i="3"/>
  <c r="AL50" i="3"/>
  <c r="AL61" i="3"/>
  <c r="AL58" i="3"/>
  <c r="AL55" i="3"/>
  <c r="AL51" i="3"/>
  <c r="AL47" i="3"/>
  <c r="AL44" i="3"/>
  <c r="AL37" i="3"/>
  <c r="AL33" i="3"/>
  <c r="AL45" i="3"/>
  <c r="AL41" i="3"/>
  <c r="AL38" i="3"/>
  <c r="AL46" i="3"/>
  <c r="AL42" i="3"/>
  <c r="AL39" i="3"/>
  <c r="AL35" i="3"/>
  <c r="AL43" i="3"/>
  <c r="AL40" i="3"/>
  <c r="AL30" i="3"/>
  <c r="AL26" i="3"/>
  <c r="AL23" i="3"/>
  <c r="AL19" i="3"/>
  <c r="AL15" i="3"/>
  <c r="AL11" i="3"/>
  <c r="AM7" i="3"/>
  <c r="AL34" i="3"/>
  <c r="AL31" i="3"/>
  <c r="AL27" i="3"/>
  <c r="AL24" i="3"/>
  <c r="AL36" i="3"/>
  <c r="AL28" i="3"/>
  <c r="AL25" i="3"/>
  <c r="AL29" i="3"/>
  <c r="AL22" i="3"/>
  <c r="AL18" i="3"/>
  <c r="AL14" i="3"/>
  <c r="AL10" i="3"/>
  <c r="AL16" i="3"/>
  <c r="AL12" i="3"/>
  <c r="AL20" i="3"/>
  <c r="AL17" i="3"/>
  <c r="AL13" i="3"/>
  <c r="AL9" i="3"/>
  <c r="BX90" i="3" l="1"/>
  <c r="X92" i="3" s="1"/>
  <c r="AZ56" i="3"/>
  <c r="BK90" i="3"/>
  <c r="X91" i="3" s="1"/>
  <c r="BL21" i="3"/>
  <c r="BL32" i="3"/>
  <c r="BM83" i="3"/>
  <c r="BM79" i="3"/>
  <c r="BM78" i="3"/>
  <c r="BM68" i="3"/>
  <c r="BM63" i="3"/>
  <c r="BM61" i="3"/>
  <c r="BM54" i="3"/>
  <c r="BM58" i="3"/>
  <c r="BM52" i="3"/>
  <c r="BM38" i="3"/>
  <c r="BM39" i="3"/>
  <c r="BM36" i="3"/>
  <c r="BM31" i="3"/>
  <c r="BM16" i="3"/>
  <c r="BM29" i="3"/>
  <c r="BM23" i="3"/>
  <c r="BM17" i="3"/>
  <c r="BM14" i="3"/>
  <c r="BM81" i="3"/>
  <c r="BM82" i="3"/>
  <c r="BM76" i="3"/>
  <c r="BM66" i="3"/>
  <c r="BM70" i="3"/>
  <c r="BM57" i="3"/>
  <c r="BM50" i="3"/>
  <c r="BM55" i="3"/>
  <c r="BM48" i="3"/>
  <c r="BM34" i="3"/>
  <c r="BM35" i="3"/>
  <c r="BM44" i="3"/>
  <c r="BM27" i="3"/>
  <c r="BM12" i="3"/>
  <c r="BM22" i="3"/>
  <c r="BM19" i="3"/>
  <c r="BM13" i="3"/>
  <c r="BM10" i="3"/>
  <c r="BM77" i="3"/>
  <c r="BM80" i="3"/>
  <c r="BM72" i="3"/>
  <c r="BM69" i="3"/>
  <c r="BM64" i="3"/>
  <c r="BM53" i="3"/>
  <c r="BM46" i="3"/>
  <c r="BM51" i="3"/>
  <c r="BM45" i="3"/>
  <c r="BM47" i="3"/>
  <c r="BM43" i="3"/>
  <c r="BM37" i="3"/>
  <c r="BM24" i="3"/>
  <c r="BM28" i="3"/>
  <c r="BM30" i="3"/>
  <c r="BM15" i="3"/>
  <c r="BM9" i="3"/>
  <c r="BM75" i="3"/>
  <c r="BM73" i="3"/>
  <c r="BM71" i="3"/>
  <c r="BM67" i="3"/>
  <c r="BM60" i="3"/>
  <c r="BM49" i="3"/>
  <c r="BM62" i="3"/>
  <c r="BM59" i="3"/>
  <c r="BM41" i="3"/>
  <c r="BM42" i="3"/>
  <c r="BM40" i="3"/>
  <c r="BM33" i="3"/>
  <c r="BM20" i="3"/>
  <c r="BM25" i="3"/>
  <c r="BM26" i="3"/>
  <c r="BM11" i="3"/>
  <c r="BM18" i="3"/>
  <c r="BL56" i="3"/>
  <c r="BL65" i="3"/>
  <c r="BL8" i="3"/>
  <c r="BL74" i="3"/>
  <c r="AL8" i="3"/>
  <c r="AZ8" i="3"/>
  <c r="AZ32" i="3"/>
  <c r="BY74" i="3"/>
  <c r="AL21" i="3"/>
  <c r="AL65" i="3"/>
  <c r="AL74" i="3"/>
  <c r="AZ21" i="3"/>
  <c r="BY56" i="3"/>
  <c r="AK90" i="3"/>
  <c r="X94" i="3" s="1"/>
  <c r="AY90" i="3"/>
  <c r="Y95" i="3" s="1"/>
  <c r="AM83" i="3"/>
  <c r="AM77" i="3"/>
  <c r="AM75" i="3"/>
  <c r="AM82" i="3"/>
  <c r="AM81" i="3"/>
  <c r="AM79" i="3"/>
  <c r="AM78" i="3"/>
  <c r="AM76" i="3"/>
  <c r="AM73" i="3"/>
  <c r="AM80" i="3"/>
  <c r="AM72" i="3"/>
  <c r="AM68" i="3"/>
  <c r="AM66" i="3"/>
  <c r="AM69" i="3"/>
  <c r="AM67" i="3"/>
  <c r="AM63" i="3"/>
  <c r="AM70" i="3"/>
  <c r="AM64" i="3"/>
  <c r="AM60" i="3"/>
  <c r="AM71" i="3"/>
  <c r="AM61" i="3"/>
  <c r="AM57" i="3"/>
  <c r="AM53" i="3"/>
  <c r="AM49" i="3"/>
  <c r="AM54" i="3"/>
  <c r="AM50" i="3"/>
  <c r="AM46" i="3"/>
  <c r="AM62" i="3"/>
  <c r="AM58" i="3"/>
  <c r="AM55" i="3"/>
  <c r="AM51" i="3"/>
  <c r="AM59" i="3"/>
  <c r="AM52" i="3"/>
  <c r="AM48" i="3"/>
  <c r="AM45" i="3"/>
  <c r="AM41" i="3"/>
  <c r="AM38" i="3"/>
  <c r="AM34" i="3"/>
  <c r="AM47" i="3"/>
  <c r="AM42" i="3"/>
  <c r="AM39" i="3"/>
  <c r="AM35" i="3"/>
  <c r="AM43" i="3"/>
  <c r="AM40" i="3"/>
  <c r="AM36" i="3"/>
  <c r="AM44" i="3"/>
  <c r="AM37" i="3"/>
  <c r="AM31" i="3"/>
  <c r="AM27" i="3"/>
  <c r="AM24" i="3"/>
  <c r="AM20" i="3"/>
  <c r="AM16" i="3"/>
  <c r="AM12" i="3"/>
  <c r="AM28" i="3"/>
  <c r="AM25" i="3"/>
  <c r="AM33" i="3"/>
  <c r="AM29" i="3"/>
  <c r="AM22" i="3"/>
  <c r="AM30" i="3"/>
  <c r="AM26" i="3"/>
  <c r="AM23" i="3"/>
  <c r="AM19" i="3"/>
  <c r="AM15" i="3"/>
  <c r="AM11" i="3"/>
  <c r="AM18" i="3"/>
  <c r="AM17" i="3"/>
  <c r="AM14" i="3"/>
  <c r="AM13" i="3"/>
  <c r="AM10" i="3"/>
  <c r="AM9" i="3"/>
  <c r="AL32" i="3"/>
  <c r="AL56" i="3"/>
  <c r="AZ65" i="3"/>
  <c r="AZ74" i="3"/>
  <c r="BY8" i="3"/>
  <c r="BZ83" i="3"/>
  <c r="BZ82" i="3"/>
  <c r="BZ77" i="3"/>
  <c r="BZ75" i="3"/>
  <c r="BZ79" i="3"/>
  <c r="BZ78" i="3"/>
  <c r="BZ76" i="3"/>
  <c r="BZ80" i="3"/>
  <c r="BZ73" i="3"/>
  <c r="BZ81" i="3"/>
  <c r="BZ68" i="3"/>
  <c r="BZ66" i="3"/>
  <c r="BZ72" i="3"/>
  <c r="BZ69" i="3"/>
  <c r="BZ67" i="3"/>
  <c r="BZ63" i="3"/>
  <c r="BZ70" i="3"/>
  <c r="BZ64" i="3"/>
  <c r="BZ60" i="3"/>
  <c r="BZ71" i="3"/>
  <c r="BZ61" i="3"/>
  <c r="BZ58" i="3"/>
  <c r="BZ57" i="3"/>
  <c r="BZ53" i="3"/>
  <c r="BZ49" i="3"/>
  <c r="BZ59" i="3"/>
  <c r="BZ54" i="3"/>
  <c r="BZ50" i="3"/>
  <c r="BZ46" i="3"/>
  <c r="BZ62" i="3"/>
  <c r="BZ55" i="3"/>
  <c r="BZ51" i="3"/>
  <c r="BZ52" i="3"/>
  <c r="BZ48" i="3"/>
  <c r="BZ41" i="3"/>
  <c r="BZ38" i="3"/>
  <c r="BZ34" i="3"/>
  <c r="BZ47" i="3"/>
  <c r="BZ42" i="3"/>
  <c r="BZ39" i="3"/>
  <c r="BZ35" i="3"/>
  <c r="BZ45" i="3"/>
  <c r="BZ43" i="3"/>
  <c r="BZ40" i="3"/>
  <c r="BZ36" i="3"/>
  <c r="BZ44" i="3"/>
  <c r="BZ37" i="3"/>
  <c r="BZ31" i="3"/>
  <c r="BZ27" i="3"/>
  <c r="BZ24" i="3"/>
  <c r="BZ20" i="3"/>
  <c r="BZ16" i="3"/>
  <c r="BZ12" i="3"/>
  <c r="BZ33" i="3"/>
  <c r="BZ28" i="3"/>
  <c r="BZ25" i="3"/>
  <c r="BZ29" i="3"/>
  <c r="BZ22" i="3"/>
  <c r="BZ30" i="3"/>
  <c r="BZ26" i="3"/>
  <c r="BZ23" i="3"/>
  <c r="BZ19" i="3"/>
  <c r="BZ15" i="3"/>
  <c r="BZ11" i="3"/>
  <c r="BZ18" i="3"/>
  <c r="BZ14" i="3"/>
  <c r="BZ10" i="3"/>
  <c r="BZ17" i="3"/>
  <c r="BZ13" i="3"/>
  <c r="BZ9" i="3"/>
  <c r="BY21" i="3"/>
  <c r="BY32" i="3"/>
  <c r="BY65" i="3"/>
  <c r="BM74" i="3" l="1"/>
  <c r="AM32" i="3"/>
  <c r="BL90" i="3"/>
  <c r="Y91" i="3" s="1"/>
  <c r="BM32" i="3"/>
  <c r="BM8" i="3"/>
  <c r="BM21" i="3"/>
  <c r="BM56" i="3"/>
  <c r="BM65" i="3"/>
  <c r="BZ65" i="3"/>
  <c r="BZ74" i="3"/>
  <c r="BY90" i="3"/>
  <c r="Y92" i="3" s="1"/>
  <c r="AM74" i="3"/>
  <c r="BZ56" i="3"/>
  <c r="AM8" i="3"/>
  <c r="AM21" i="3"/>
  <c r="AM56" i="3"/>
  <c r="AZ90" i="3"/>
  <c r="Z95" i="3" s="1"/>
  <c r="C95" i="3" s="1"/>
  <c r="BZ8" i="3"/>
  <c r="BZ21" i="3"/>
  <c r="BZ32" i="3"/>
  <c r="AM65" i="3"/>
  <c r="AL90" i="3"/>
  <c r="Y94" i="3" s="1"/>
  <c r="BM90" i="3" l="1"/>
  <c r="Z91" i="3" s="1"/>
  <c r="C91" i="3" s="1"/>
  <c r="AM90" i="3"/>
  <c r="Z94" i="3" s="1"/>
  <c r="C94" i="3" s="1"/>
  <c r="BZ90" i="3"/>
  <c r="Z92" i="3" s="1"/>
  <c r="C92" i="3" s="1"/>
  <c r="V20" i="5" l="1"/>
  <c r="M20" i="5"/>
  <c r="M23" i="5" s="1"/>
  <c r="M33" i="5" l="1"/>
</calcChain>
</file>

<file path=xl/sharedStrings.xml><?xml version="1.0" encoding="utf-8"?>
<sst xmlns="http://schemas.openxmlformats.org/spreadsheetml/2006/main" count="897" uniqueCount="417">
  <si>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</si>
  <si>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</si>
  <si>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</si>
  <si>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</si>
  <si>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</si>
  <si>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</si>
  <si>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</si>
  <si>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</si>
  <si>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</si>
  <si>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</si>
  <si>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</si>
  <si>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</si>
  <si>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</si>
  <si>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</si>
  <si>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</si>
  <si>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</si>
  <si>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</si>
  <si>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</si>
  <si>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</si>
  <si>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</si>
  <si>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</si>
  <si>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</si>
  <si>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</si>
  <si>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</si>
  <si>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</si>
  <si>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</si>
  <si>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</si>
  <si>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</si>
  <si>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</si>
  <si>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</si>
  <si>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</si>
  <si>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</si>
  <si>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</si>
  <si>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</si>
  <si>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</si>
  <si>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</si>
  <si>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</si>
  <si>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</si>
  <si>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</si>
  <si>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</si>
  <si>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</si>
  <si>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</si>
  <si>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</si>
  <si>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</si>
  <si>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</si>
  <si>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</si>
  <si>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</si>
  <si>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</si>
  <si>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</si>
  <si>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</si>
  <si>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</si>
  <si>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</si>
  <si>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</si>
  <si>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</si>
  <si>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</si>
  <si>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</si>
  <si>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</si>
  <si>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</si>
  <si>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</si>
  <si>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</si>
  <si>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</si>
  <si>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</si>
  <si>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</si>
  <si>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</si>
  <si>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</si>
  <si>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</si>
  <si>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</si>
  <si>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</si>
  <si>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</si>
  <si>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</si>
  <si>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</si>
  <si>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</si>
  <si>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</si>
  <si>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</si>
  <si>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</si>
  <si>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</si>
  <si>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</si>
  <si>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</si>
  <si>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</si>
  <si>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</si>
  <si>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</si>
  <si>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</si>
  <si>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</si>
  <si>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</si>
  <si>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</si>
  <si>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</si>
  <si>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</si>
  <si>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</si>
  <si>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</si>
  <si>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</si>
  <si>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</si>
  <si>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</si>
  <si>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</si>
  <si>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</si>
  <si>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</si>
  <si>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</si>
  <si>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</si>
  <si>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</si>
  <si>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</si>
  <si>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</si>
  <si>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</si>
  <si>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</si>
  <si>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</si>
  <si>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</si>
  <si>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</si>
  <si>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</si>
  <si>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</si>
  <si>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</si>
  <si>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</si>
  <si>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</si>
  <si>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</si>
  <si>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</si>
  <si>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</si>
  <si>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</si>
  <si>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</si>
  <si>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</si>
  <si>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</si>
  <si>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</si>
  <si>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</si>
  <si>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</si>
  <si>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</si>
  <si>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</si>
  <si>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</si>
  <si>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</si>
  <si>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</si>
  <si>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</si>
  <si>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</si>
  <si>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</si>
  <si>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</si>
  <si>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</si>
  <si>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</si>
  <si>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</si>
  <si>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</si>
  <si>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</si>
  <si>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</si>
  <si>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</si>
  <si>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</si>
  <si>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</si>
  <si>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</si>
  <si>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</si>
  <si>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</si>
  <si>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</si>
  <si>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</si>
  <si>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</si>
  <si>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</si>
  <si>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</si>
  <si>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</si>
  <si>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</si>
  <si>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</si>
  <si>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</si>
  <si>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</si>
  <si>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</si>
  <si>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</si>
  <si>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</si>
  <si>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</si>
  <si>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</si>
  <si>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</si>
  <si>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</si>
  <si>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</si>
  <si>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</si>
  <si>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</si>
  <si>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</si>
  <si>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</si>
  <si>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</si>
  <si>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</si>
  <si>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</si>
  <si>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</si>
  <si>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</si>
  <si>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</si>
  <si>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</si>
  <si>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</si>
  <si>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</si>
  <si>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</si>
  <si>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</si>
  <si>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</si>
  <si>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</si>
  <si>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</si>
  <si>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</si>
  <si>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</si>
  <si>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</si>
  <si>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</si>
  <si>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</si>
  <si>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</si>
  <si>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</si>
  <si>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</si>
  <si>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</si>
  <si>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</si>
  <si>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</si>
  <si>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</si>
  <si>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</si>
  <si>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</si>
  <si>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</si>
  <si>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</si>
  <si>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</si>
  <si>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</si>
  <si>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</si>
  <si>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</si>
  <si>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</si>
  <si>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</si>
  <si>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</si>
  <si>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</si>
  <si>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</si>
  <si>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</si>
  <si>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</si>
  <si>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</si>
  <si>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</si>
  <si>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</si>
  <si>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</si>
  <si>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</si>
  <si>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</si>
  <si>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</si>
  <si>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</si>
  <si>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</si>
  <si>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</si>
  <si>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</si>
  <si>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</si>
  <si>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</si>
  <si>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</si>
  <si>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</si>
  <si>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</si>
  <si>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</si>
  <si>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</si>
  <si>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</si>
  <si>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</si>
  <si>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</si>
  <si>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</si>
  <si>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</si>
  <si>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</si>
  <si>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</si>
  <si>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</si>
  <si>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</si>
  <si>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</si>
  <si>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</si>
  <si>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</si>
  <si>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</si>
  <si>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</si>
  <si>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</si>
  <si>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</si>
  <si>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</si>
  <si>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</si>
  <si>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</si>
  <si>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</si>
  <si>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</si>
  <si>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</si>
  <si>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</si>
  <si>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</si>
  <si>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</si>
  <si>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</si>
  <si>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</si>
  <si>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</si>
  <si>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</si>
  <si>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</si>
  <si>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</si>
  <si>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</si>
  <si>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</si>
  <si>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</si>
  <si>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</si>
  <si>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</si>
  <si>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</si>
  <si>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</si>
  <si>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</si>
  <si>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</si>
  <si>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</si>
  <si>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</si>
  <si>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Разом</t>
  </si>
  <si>
    <t>Тижні</t>
  </si>
  <si>
    <t>Назва
 практики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</si>
  <si>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</si>
  <si>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</si>
  <si>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</si>
  <si>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</si>
  <si>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</si>
  <si>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</si>
  <si>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</si>
  <si>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</si>
  <si>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</si>
  <si>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</si>
  <si>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</si>
  <si>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</si>
  <si>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</si>
  <si>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</si>
  <si>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</si>
  <si>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</si>
  <si>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</si>
  <si>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</si>
  <si>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міжнародного університету</t>
  </si>
  <si>
    <t>розвитку людини "Україна"</t>
  </si>
  <si>
    <t>ПОГОДЖЕНО</t>
  </si>
  <si>
    <t>І курс</t>
  </si>
  <si>
    <t>Н А В Ч А Л Ь Н И Й    П Л А Н</t>
  </si>
  <si>
    <t>ІІІ. ПРАКТИКА</t>
  </si>
  <si>
    <t>II. ЗВЕДЕНІ ДАНІ ПРО БЮДЖЕТ ЧАСУ, тижні</t>
  </si>
  <si>
    <t xml:space="preserve">ЗАГАЛЬНА КІЛЬКІСТЬ ГОДИН </t>
  </si>
  <si>
    <t>Шифр за ОПП</t>
  </si>
  <si>
    <t>Т</t>
  </si>
  <si>
    <t>С</t>
  </si>
  <si>
    <t>П</t>
  </si>
  <si>
    <t>З</t>
  </si>
  <si>
    <t>кількість тижнів у семестрі</t>
  </si>
  <si>
    <t>Голова Науково-методичного об'єднання</t>
  </si>
  <si>
    <t>1 сем</t>
  </si>
  <si>
    <t>2 сем</t>
  </si>
  <si>
    <t>3 сем</t>
  </si>
  <si>
    <t>проєкти</t>
  </si>
  <si>
    <t>Частка вибіркових компонент у загальному обсязі освітньої програми, %</t>
  </si>
  <si>
    <t>Кредити</t>
  </si>
  <si>
    <t xml:space="preserve">Іноземна мова для наукового та ділового спілкування </t>
  </si>
  <si>
    <t xml:space="preserve">Асистентська педагогічна практика </t>
  </si>
  <si>
    <t>1.1. Цикл загальнонаукової (філософської) підготовки</t>
  </si>
  <si>
    <t>1.2. Цикл дослідницької та академічної підготовки</t>
  </si>
  <si>
    <t>1.3. Цикл мовної підготовки</t>
  </si>
  <si>
    <t xml:space="preserve">1.4. Цикл спеціальної підготовки </t>
  </si>
  <si>
    <t>ІІ. Вибіркові компоненти освітньої програми</t>
  </si>
  <si>
    <t>ІІІ. Практична підготовка</t>
  </si>
  <si>
    <t>ОК 1.1.1</t>
  </si>
  <si>
    <t>ОК 1.2.1</t>
  </si>
  <si>
    <t>ОК 1.2.2</t>
  </si>
  <si>
    <t>ОК 1.2.3</t>
  </si>
  <si>
    <t>ОК 1.3.1</t>
  </si>
  <si>
    <t>ОК 1.4.1</t>
  </si>
  <si>
    <t>ОК 1.4.2</t>
  </si>
  <si>
    <t>ІІ курс</t>
  </si>
  <si>
    <t>ВК 2.1</t>
  </si>
  <si>
    <t>ВК 2.2</t>
  </si>
  <si>
    <t>ВК 2.3</t>
  </si>
  <si>
    <t>ОК 1.2.4</t>
  </si>
  <si>
    <t>І</t>
  </si>
  <si>
    <t>ЗД</t>
  </si>
  <si>
    <t>Написання дисертаційної роботи</t>
  </si>
  <si>
    <t>Звітування</t>
  </si>
  <si>
    <t>Захист</t>
  </si>
  <si>
    <t xml:space="preserve">Форма
 випускової атестації                                         </t>
  </si>
  <si>
    <t>Асистентська педагогічна практика</t>
  </si>
  <si>
    <t>Захист дисертаційної роботи</t>
  </si>
  <si>
    <t>ІV-VIII</t>
  </si>
  <si>
    <t>ПР 1</t>
  </si>
  <si>
    <t>Всього ОК</t>
  </si>
  <si>
    <t>Всього ВК</t>
  </si>
  <si>
    <t xml:space="preserve">ЗА ОСВІТНЬО-НАУКОВОЮ ПРОГРАМОЮ </t>
  </si>
  <si>
    <t>Методи обробки експериментальних даних</t>
  </si>
  <si>
    <t xml:space="preserve">Інформаційно-аналітичні системи </t>
  </si>
  <si>
    <t>ІІ. НАУКОВА СКЛАДОВА</t>
  </si>
  <si>
    <t>ПЛАН НАУКОВОЇ РОБОТИ</t>
  </si>
  <si>
    <t>Рік підготовки</t>
  </si>
  <si>
    <t>Зміст наукової роботи аспіранта</t>
  </si>
  <si>
    <t>Форма контролю</t>
  </si>
  <si>
    <t>1 рік</t>
  </si>
  <si>
    <t>3 рік</t>
  </si>
  <si>
    <t>4 рік</t>
  </si>
  <si>
    <t>Вибір та обґрунтування теми власного наукового дослідження, визначення змісту, строків виконання та обсягу наукових робіт; вибір та обґрунтування методології проведення власного наукового дослідження, здійснення огляду та аналізу існуючих поглядів та підходів, що розвинулися в сучасній науці за обраним напрямом.
Підготовка та публікація не менше 1-ї статті (як правило, оглядової)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</si>
  <si>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2 рік</t>
  </si>
  <si>
    <t>Проведення під керівництвом наукового керівника власного наукового дослідження, що передбачає вирішення дослідницьких завдань шляхом застосування комплексу теоретичних та емпіричних методів.
Підготовка та публікація не менше однієї статті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</si>
  <si>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Аналіз та узагальнення отриманих результатів власного наукового дослідження; обґрунтування наукової новизни отриманих результатів, їх теоретичного та/або практичного значення.
Підготовка та публікація не менше однієї статті у наукових фахових виданнях за темою дослідження; участь у науково-практичних конференціях (семінарах) із публікацією тез доповідей</t>
  </si>
  <si>
    <t>Оформлення наукових досягнень аспіранта у вигляді дисертації, підведення підсумків щодо повноти висвітлення результатів дисертації в наукових статтях відповідно чинних вимог. Впровадження одержаних результатів та отримання підтверджувальних документів. Подання документів на попередню експертизу дисертації. Підготовка наукової доповіді для випускної атестації (захисту дисертації)</t>
  </si>
  <si>
    <t>Екзаменаційна сесія</t>
  </si>
  <si>
    <t>__________ Петро ТАЛАНЧУК</t>
  </si>
  <si>
    <t>Філософія науки</t>
  </si>
  <si>
    <t>Методологія наукових досліджень</t>
  </si>
  <si>
    <t>Педагогіка вищої школи</t>
  </si>
  <si>
    <t>4 сем</t>
  </si>
  <si>
    <t>Начальник відділу</t>
  </si>
  <si>
    <t>методичної роботи</t>
  </si>
  <si>
    <t>______________Вікторія БАУЛА</t>
  </si>
  <si>
    <t xml:space="preserve">Науковий текст та академічна доброчесність </t>
  </si>
  <si>
    <t>Інформаційні технології та управління даними дослідження</t>
  </si>
  <si>
    <t>ІІІ курс</t>
  </si>
  <si>
    <t>ІV курс</t>
  </si>
  <si>
    <t>Затвердження індивідуального плану роботи аспіранта на вченій раді інституту, звітування про хід виконання індивідуального плану аспіранта двічі на рік</t>
  </si>
  <si>
    <t xml:space="preserve">Звітування про хід виконання індивідуального плану аспіранта двічі на рік </t>
  </si>
  <si>
    <t>Звітування про хід виконання індивідуального плану аспіранта чотири рази на рік</t>
  </si>
  <si>
    <t xml:space="preserve">Звітування про хід виконання індивідуального плану аспіранта чотири рази на рік, надання висновку про наукову новизну, теоретичне та практичне значення результатів дисертації </t>
  </si>
  <si>
    <r>
      <rPr>
        <sz val="12"/>
        <rFont val="Times New Roman"/>
        <family val="1"/>
        <charset val="204"/>
      </rPr>
      <t>підготовки</t>
    </r>
    <r>
      <rPr>
        <b/>
        <u/>
        <sz val="12"/>
        <rFont val="Times New Roman"/>
        <family val="1"/>
        <charset val="204"/>
      </rPr>
      <t xml:space="preserve"> доктора філософії 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(третій рівень вищої освіти)</t>
    </r>
  </si>
  <si>
    <t>Інститут комп'ютерних технологій</t>
  </si>
  <si>
    <t>Президент Відкритого</t>
  </si>
  <si>
    <t>рішенням Вченої ради</t>
  </si>
  <si>
    <t>Університету "Україна"</t>
  </si>
  <si>
    <t xml:space="preserve">Директор Інституту </t>
  </si>
  <si>
    <t>комп'ютерних технологій</t>
  </si>
  <si>
    <t>__________________Наталія ОДРІБЕЦЬ</t>
  </si>
  <si>
    <t>з інформаційних та комп'ютерно-інтегрованих технологій</t>
  </si>
  <si>
    <t>ID 78645</t>
  </si>
  <si>
    <t>Управління інноваційними проєктами</t>
  </si>
  <si>
    <t>ОК 1.4.3</t>
  </si>
  <si>
    <t>І . ГРАФІК ОСВІТНЬОГО ПРОЦЕСУ</t>
  </si>
  <si>
    <t>Відкритий міжнародний університет розвитку людини "Україна"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</si>
  <si>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З - звітування; П – практика; К – канікули; Д – написання дисертаційної роботи; ЗД – захист дисертації.</t>
    </r>
  </si>
  <si>
    <t>Відповідальна за наукову</t>
  </si>
  <si>
    <t>та міжнародну діяльність</t>
  </si>
  <si>
    <t>V. ПЛАН ОСВІТНЬОГО ПРОЦЕСУ</t>
  </si>
  <si>
    <t>Заклад вищої освіти</t>
  </si>
  <si>
    <t>ЗАТВЕРДЖУЮ:</t>
  </si>
  <si>
    <t>ЗАТВЕРДЖЕНО:</t>
  </si>
  <si>
    <t>Галузь знань F Інформаційні технології</t>
  </si>
  <si>
    <t>Спеціальність F7 Комп'ютерна інженерія</t>
  </si>
  <si>
    <t xml:space="preserve"> На основі освітньо-кваліфікаційного рівня "спеціаліст", освітнього ступеня "магістр"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</si>
  <si>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</si>
  <si>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t xml:space="preserve">Термін навчання:  4 роки 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</si>
  <si>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доктор філософії з комп'ютерної інженерії </t>
    </r>
  </si>
  <si>
    <r>
      <t xml:space="preserve">Форма здобуття освіти: </t>
    </r>
    <r>
      <rPr>
        <b/>
        <sz val="10"/>
        <rFont val="Times New Roman"/>
        <family val="1"/>
        <charset val="204"/>
      </rPr>
      <t>денна</t>
    </r>
  </si>
  <si>
    <t>КОМП'ЮТЕРНА ІНЖЕНЕРІЯ</t>
  </si>
  <si>
    <t>Computer Engineering</t>
  </si>
  <si>
    <t>"___" квітня 2026 р.</t>
  </si>
  <si>
    <t>Завідувач кафедри комп'ютерної інженерії</t>
  </si>
  <si>
    <t>_________________ Андрій ТОПАЛОВ</t>
  </si>
  <si>
    <t>"___" ________2026 р.</t>
  </si>
  <si>
    <t>"10" квітня 2026 р.</t>
  </si>
  <si>
    <t xml:space="preserve">В.о. проректора з освітньої діяльності </t>
  </si>
  <si>
    <t>___________ Світлана НЕСТЕРЕНКО</t>
  </si>
  <si>
    <t>"17" квітня 2026 р.</t>
  </si>
  <si>
    <t>протокол № 2</t>
  </si>
  <si>
    <t xml:space="preserve">                             від 30 квітня 2026 року</t>
  </si>
  <si>
    <t>30 квітня 2026 року</t>
  </si>
  <si>
    <t>______________Катерина ШАФРАНОВА</t>
  </si>
  <si>
    <t>______________  Ірина МОРОЗОВА</t>
  </si>
  <si>
    <t>НАЗВА ОСВІТНІХ КОМПОНЕНТІВ</t>
  </si>
  <si>
    <t>І. Обов'язкові освітні компоненти</t>
  </si>
  <si>
    <t>Вибіркові компоненти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</si>
</sst>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19]dd\.mmm"/>
    <numFmt numFmtId="165" formatCode="0.0"/>
    <numFmt numFmtId="166" formatCode="\1\.0"/>
    <numFmt numFmtId="167" formatCode="\1\.00"/>
    <numFmt numFmtId="168" formatCode="\2\.0"/>
    <numFmt numFmtId="169" formatCode="\3\.0"/>
    <numFmt numFmtId="170" formatCode="\3\.00"/>
    <numFmt numFmtId="171" formatCode="0.0%"/>
  </numFmts>
  <fonts count="64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2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8"/>
      <name val="Times New Roman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sz val="10"/>
      <color indexed="56"/>
      <name val="Arial Cyr"/>
      <charset val="204"/>
    </font>
    <font>
      <sz val="8"/>
      <color indexed="56"/>
      <name val="Arial Cyr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indexed="5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Calibri"/>
      <family val="2"/>
    </font>
    <font>
      <u/>
      <sz val="11"/>
      <color theme="1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2"/>
      <name val="Arial Cyr"/>
    </font>
    <font>
      <sz val="12"/>
      <name val="Calibri"/>
      <family val="2"/>
      <charset val="204"/>
    </font>
    <font>
      <sz val="12"/>
      <name val="Arial Cyr"/>
    </font>
    <font>
      <sz val="12"/>
      <color indexed="58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>
      <alignment vertical="center"/>
    </xf>
    <xf numFmtId="0" fontId="22" fillId="0" borderId="0">
      <protection locked="0"/>
    </xf>
    <xf numFmtId="0" fontId="43" fillId="0" borderId="0">
      <protection locked="0"/>
    </xf>
    <xf numFmtId="9" fontId="43" fillId="0" borderId="0">
      <alignment vertical="top"/>
      <protection locked="0"/>
    </xf>
    <xf numFmtId="0" fontId="17" fillId="0" borderId="0">
      <protection locked="0"/>
    </xf>
    <xf numFmtId="0" fontId="17" fillId="0" borderId="0"/>
    <xf numFmtId="0" fontId="2" fillId="0" borderId="0"/>
    <xf numFmtId="0" fontId="5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59" fillId="0" borderId="0"/>
    <xf numFmtId="0" fontId="17" fillId="0" borderId="0"/>
    <xf numFmtId="0" fontId="17" fillId="0" borderId="0"/>
  </cellStyleXfs>
  <cellXfs count="739">
    <xf numFmtId="0" fontId="0" fillId="0" borderId="0" xfId="0">
      <alignment vertic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/>
    <xf numFmtId="0" fontId="4" fillId="0" borderId="0" xfId="0" quotePrefix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/>
    <xf numFmtId="0" fontId="6" fillId="0" borderId="0" xfId="0" quotePrefix="1" applyFont="1" applyAlignment="1">
      <alignment horizontal="center"/>
    </xf>
    <xf numFmtId="0" fontId="9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0" fontId="6" fillId="0" borderId="1" xfId="0" applyFont="1" applyBorder="1" applyAlignment="1"/>
    <xf numFmtId="0" fontId="13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3" xfId="0" applyFont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4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6" fillId="0" borderId="8" xfId="0" applyFont="1" applyBorder="1" applyAlignment="1">
      <alignment horizontal="centerContinuous"/>
    </xf>
    <xf numFmtId="0" fontId="16" fillId="0" borderId="10" xfId="0" applyFont="1" applyBorder="1" applyAlignment="1">
      <alignment horizontal="centerContinuous"/>
    </xf>
    <xf numFmtId="0" fontId="16" fillId="0" borderId="9" xfId="0" applyFont="1" applyBorder="1" applyAlignment="1">
      <alignment horizontal="centerContinuous"/>
    </xf>
    <xf numFmtId="0" fontId="1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/>
    <xf numFmtId="0" fontId="16" fillId="0" borderId="11" xfId="0" applyFont="1" applyBorder="1" applyAlignment="1">
      <alignment horizontal="centerContinuous"/>
    </xf>
    <xf numFmtId="0" fontId="16" fillId="0" borderId="12" xfId="0" applyFont="1" applyBorder="1" applyAlignment="1"/>
    <xf numFmtId="0" fontId="16" fillId="0" borderId="10" xfId="0" applyFont="1" applyBorder="1" applyAlignment="1"/>
    <xf numFmtId="0" fontId="9" fillId="0" borderId="13" xfId="0" applyFont="1" applyBorder="1" applyAlignment="1">
      <alignment horizontal="centerContinuous"/>
    </xf>
    <xf numFmtId="0" fontId="6" fillId="0" borderId="14" xfId="0" applyFont="1" applyBorder="1" applyAlignment="1"/>
    <xf numFmtId="0" fontId="4" fillId="0" borderId="14" xfId="0" applyFont="1" applyBorder="1" applyAlignment="1"/>
    <xf numFmtId="0" fontId="13" fillId="0" borderId="14" xfId="0" applyFont="1" applyBorder="1" applyAlignment="1">
      <alignment horizontal="centerContinuous"/>
    </xf>
    <xf numFmtId="0" fontId="5" fillId="0" borderId="15" xfId="0" applyFont="1" applyBorder="1" applyAlignment="1">
      <alignment horizontal="centerContinuous"/>
    </xf>
    <xf numFmtId="0" fontId="10" fillId="0" borderId="14" xfId="0" applyFont="1" applyBorder="1" applyAlignment="1">
      <alignment horizontal="center"/>
    </xf>
    <xf numFmtId="0" fontId="13" fillId="0" borderId="14" xfId="0" applyFont="1" applyBorder="1" applyAlignment="1"/>
    <xf numFmtId="0" fontId="18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Continuous"/>
    </xf>
    <xf numFmtId="0" fontId="9" fillId="0" borderId="17" xfId="0" applyFont="1" applyBorder="1" applyAlignment="1">
      <alignment horizontal="centerContinuous"/>
    </xf>
    <xf numFmtId="0" fontId="6" fillId="0" borderId="10" xfId="0" applyFont="1" applyBorder="1" applyAlignment="1"/>
    <xf numFmtId="0" fontId="4" fillId="0" borderId="10" xfId="0" applyFont="1" applyBorder="1" applyAlignment="1"/>
    <xf numFmtId="0" fontId="13" fillId="0" borderId="10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"/>
    </xf>
    <xf numFmtId="0" fontId="13" fillId="0" borderId="10" xfId="0" applyFont="1" applyBorder="1" applyAlignment="1"/>
    <xf numFmtId="0" fontId="18" fillId="0" borderId="10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Continuous"/>
    </xf>
    <xf numFmtId="0" fontId="19" fillId="0" borderId="10" xfId="0" applyFont="1" applyBorder="1" applyAlignment="1"/>
    <xf numFmtId="0" fontId="9" fillId="0" borderId="19" xfId="0" applyFont="1" applyBorder="1" applyAlignment="1">
      <alignment horizontal="centerContinuous"/>
    </xf>
    <xf numFmtId="0" fontId="6" fillId="0" borderId="12" xfId="0" applyFont="1" applyBorder="1" applyAlignment="1"/>
    <xf numFmtId="0" fontId="10" fillId="0" borderId="12" xfId="0" applyFont="1" applyBorder="1" applyAlignment="1">
      <alignment horizontal="centerContinuous"/>
    </xf>
    <xf numFmtId="0" fontId="13" fillId="0" borderId="12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3" fillId="0" borderId="0" xfId="0" applyFont="1" applyAlignment="1"/>
    <xf numFmtId="0" fontId="12" fillId="0" borderId="21" xfId="0" applyFont="1" applyBorder="1" applyAlignment="1"/>
    <xf numFmtId="0" fontId="18" fillId="0" borderId="21" xfId="0" applyFont="1" applyBorder="1" applyAlignment="1">
      <alignment horizontal="centerContinuous"/>
    </xf>
    <xf numFmtId="0" fontId="16" fillId="0" borderId="21" xfId="0" applyFont="1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20" fillId="0" borderId="0" xfId="0" applyFont="1" applyAlignment="1"/>
    <xf numFmtId="0" fontId="20" fillId="0" borderId="0" xfId="0" applyFont="1" applyAlignment="1">
      <alignment horizontal="centerContinuous"/>
    </xf>
    <xf numFmtId="0" fontId="8" fillId="0" borderId="21" xfId="0" applyFont="1" applyBorder="1" applyAlignment="1">
      <alignment horizontal="center"/>
    </xf>
    <xf numFmtId="164" fontId="17" fillId="0" borderId="0" xfId="0" applyNumberFormat="1" applyFont="1" applyAlignment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7" fillId="0" borderId="0" xfId="0" applyFont="1" applyAlignment="1">
      <alignment horizontal="centerContinuous"/>
    </xf>
    <xf numFmtId="0" fontId="17" fillId="0" borderId="22" xfId="0" applyFont="1" applyBorder="1" applyAlignment="1"/>
    <xf numFmtId="0" fontId="17" fillId="0" borderId="23" xfId="0" applyFont="1" applyBorder="1" applyAlignment="1"/>
    <xf numFmtId="0" fontId="17" fillId="0" borderId="26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27" xfId="0" applyFont="1" applyBorder="1" applyAlignment="1"/>
    <xf numFmtId="0" fontId="17" fillId="0" borderId="2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27" xfId="0" applyFont="1" applyBorder="1" applyAlignment="1">
      <alignment horizontal="center" textRotation="90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/>
    <xf numFmtId="0" fontId="17" fillId="0" borderId="27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7" fillId="0" borderId="10" xfId="0" applyFont="1" applyBorder="1" applyAlignment="1"/>
    <xf numFmtId="0" fontId="17" fillId="0" borderId="32" xfId="0" applyFont="1" applyBorder="1" applyAlignment="1"/>
    <xf numFmtId="0" fontId="17" fillId="0" borderId="33" xfId="0" applyFont="1" applyBorder="1" applyAlignment="1"/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center" textRotation="90"/>
    </xf>
    <xf numFmtId="0" fontId="17" fillId="0" borderId="33" xfId="0" applyFont="1" applyBorder="1" applyAlignment="1">
      <alignment horizontal="centerContinuous"/>
    </xf>
    <xf numFmtId="0" fontId="17" fillId="0" borderId="35" xfId="0" applyFont="1" applyBorder="1" applyAlignment="1">
      <alignment horizontal="centerContinuous"/>
    </xf>
    <xf numFmtId="0" fontId="22" fillId="0" borderId="10" xfId="0" applyFont="1" applyBorder="1" applyAlignment="1"/>
    <xf numFmtId="0" fontId="17" fillId="0" borderId="15" xfId="0" applyFont="1" applyBorder="1" applyAlignment="1"/>
    <xf numFmtId="165" fontId="23" fillId="0" borderId="36" xfId="0" applyNumberFormat="1" applyFont="1" applyBorder="1" applyAlignment="1"/>
    <xf numFmtId="1" fontId="23" fillId="0" borderId="10" xfId="0" applyNumberFormat="1" applyFont="1" applyBorder="1" applyAlignment="1"/>
    <xf numFmtId="166" fontId="17" fillId="0" borderId="37" xfId="0" applyNumberFormat="1" applyFont="1" applyBorder="1" applyAlignment="1">
      <alignment horizontal="center"/>
    </xf>
    <xf numFmtId="165" fontId="24" fillId="0" borderId="9" xfId="0" applyNumberFormat="1" applyFont="1" applyBorder="1" applyAlignment="1"/>
    <xf numFmtId="1" fontId="25" fillId="0" borderId="38" xfId="0" applyNumberFormat="1" applyFont="1" applyBorder="1" applyAlignment="1" applyProtection="1">
      <alignment horizontal="center" vertical="center"/>
      <protection hidden="1"/>
    </xf>
    <xf numFmtId="166" fontId="17" fillId="0" borderId="37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167" fontId="17" fillId="0" borderId="37" xfId="0" applyNumberFormat="1" applyFont="1" applyBorder="1" applyAlignment="1">
      <alignment horizontal="center"/>
    </xf>
    <xf numFmtId="165" fontId="23" fillId="0" borderId="10" xfId="0" applyNumberFormat="1" applyFont="1" applyBorder="1" applyAlignment="1"/>
    <xf numFmtId="0" fontId="23" fillId="0" borderId="10" xfId="0" applyFont="1" applyBorder="1" applyAlignment="1"/>
    <xf numFmtId="168" fontId="17" fillId="0" borderId="9" xfId="0" applyNumberFormat="1" applyFont="1" applyBorder="1" applyAlignment="1"/>
    <xf numFmtId="1" fontId="25" fillId="0" borderId="39" xfId="0" applyNumberFormat="1" applyFont="1" applyBorder="1" applyAlignment="1" applyProtection="1">
      <alignment horizontal="center" vertical="center"/>
      <protection hidden="1"/>
    </xf>
    <xf numFmtId="0" fontId="17" fillId="0" borderId="9" xfId="0" applyFont="1" applyBorder="1" applyAlignment="1">
      <alignment horizontal="left"/>
    </xf>
    <xf numFmtId="49" fontId="17" fillId="0" borderId="9" xfId="0" applyNumberFormat="1" applyFont="1" applyBorder="1" applyAlignment="1">
      <alignment horizontal="center"/>
    </xf>
    <xf numFmtId="0" fontId="17" fillId="0" borderId="0" xfId="0" quotePrefix="1" applyFont="1" applyAlignment="1">
      <alignment horizontal="left"/>
    </xf>
    <xf numFmtId="0" fontId="26" fillId="0" borderId="0" xfId="0" applyFont="1" applyAlignment="1"/>
    <xf numFmtId="169" fontId="17" fillId="0" borderId="9" xfId="0" applyNumberFormat="1" applyFont="1" applyBorder="1" applyAlignment="1"/>
    <xf numFmtId="170" fontId="17" fillId="0" borderId="9" xfId="0" applyNumberFormat="1" applyFont="1" applyBorder="1" applyAlignment="1"/>
    <xf numFmtId="0" fontId="17" fillId="0" borderId="9" xfId="0" quotePrefix="1" applyFont="1" applyBorder="1" applyAlignment="1">
      <alignment horizontal="left"/>
    </xf>
    <xf numFmtId="0" fontId="23" fillId="0" borderId="9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0" xfId="0" applyFont="1" applyAlignment="1"/>
    <xf numFmtId="49" fontId="17" fillId="0" borderId="9" xfId="0" applyNumberFormat="1" applyFont="1" applyBorder="1" applyAlignment="1">
      <alignment horizontal="centerContinuous"/>
    </xf>
    <xf numFmtId="49" fontId="17" fillId="0" borderId="10" xfId="0" applyNumberFormat="1" applyFont="1" applyBorder="1" applyAlignment="1">
      <alignment horizontal="centerContinuous"/>
    </xf>
    <xf numFmtId="0" fontId="26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49" fontId="17" fillId="0" borderId="9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top"/>
    </xf>
    <xf numFmtId="49" fontId="17" fillId="0" borderId="11" xfId="0" applyNumberFormat="1" applyFont="1" applyBorder="1" applyAlignment="1">
      <alignment horizontal="center" vertical="top"/>
    </xf>
    <xf numFmtId="0" fontId="17" fillId="0" borderId="40" xfId="0" applyFont="1" applyBorder="1" applyAlignment="1"/>
    <xf numFmtId="0" fontId="17" fillId="0" borderId="40" xfId="0" applyFont="1" applyBorder="1" applyAlignment="1">
      <alignment horizontal="center"/>
    </xf>
    <xf numFmtId="0" fontId="17" fillId="0" borderId="11" xfId="0" applyFont="1" applyBorder="1" applyAlignment="1"/>
    <xf numFmtId="0" fontId="17" fillId="0" borderId="41" xfId="0" applyFont="1" applyBorder="1" applyAlignment="1"/>
    <xf numFmtId="0" fontId="17" fillId="0" borderId="42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31" xfId="0" applyFont="1" applyBorder="1" applyAlignment="1"/>
    <xf numFmtId="0" fontId="17" fillId="0" borderId="14" xfId="0" applyFont="1" applyBorder="1" applyAlignment="1"/>
    <xf numFmtId="0" fontId="17" fillId="0" borderId="2" xfId="0" applyFont="1" applyBorder="1" applyAlignment="1"/>
    <xf numFmtId="0" fontId="17" fillId="0" borderId="37" xfId="0" applyFont="1" applyBorder="1" applyAlignment="1"/>
    <xf numFmtId="49" fontId="17" fillId="0" borderId="29" xfId="0" applyNumberFormat="1" applyFont="1" applyBorder="1" applyAlignment="1">
      <alignment horizontal="center" vertical="top"/>
    </xf>
    <xf numFmtId="0" fontId="17" fillId="0" borderId="31" xfId="0" applyFont="1" applyBorder="1" applyAlignment="1">
      <alignment horizontal="left" vertical="center" wrapText="1"/>
    </xf>
    <xf numFmtId="0" fontId="27" fillId="0" borderId="9" xfId="0" applyFont="1" applyBorder="1" applyAlignment="1"/>
    <xf numFmtId="0" fontId="17" fillId="0" borderId="7" xfId="0" applyFont="1" applyBorder="1" applyAlignment="1"/>
    <xf numFmtId="165" fontId="23" fillId="0" borderId="7" xfId="0" applyNumberFormat="1" applyFont="1" applyBorder="1" applyAlignment="1">
      <alignment horizontal="center"/>
    </xf>
    <xf numFmtId="170" fontId="17" fillId="0" borderId="11" xfId="0" applyNumberFormat="1" applyFont="1" applyBorder="1" applyAlignment="1"/>
    <xf numFmtId="0" fontId="27" fillId="0" borderId="0" xfId="0" applyFont="1" applyAlignment="1"/>
    <xf numFmtId="1" fontId="17" fillId="0" borderId="9" xfId="0" applyNumberFormat="1" applyFont="1" applyBorder="1" applyAlignment="1"/>
    <xf numFmtId="0" fontId="17" fillId="0" borderId="6" xfId="0" applyFont="1" applyBorder="1" applyAlignment="1"/>
    <xf numFmtId="0" fontId="17" fillId="0" borderId="4" xfId="0" applyFont="1" applyBorder="1" applyAlignment="1"/>
    <xf numFmtId="1" fontId="17" fillId="0" borderId="10" xfId="0" applyNumberFormat="1" applyFont="1" applyBorder="1" applyAlignment="1"/>
    <xf numFmtId="0" fontId="17" fillId="0" borderId="43" xfId="0" applyFont="1" applyBorder="1" applyAlignment="1"/>
    <xf numFmtId="0" fontId="17" fillId="0" borderId="12" xfId="0" applyFont="1" applyBorder="1" applyAlignment="1"/>
    <xf numFmtId="49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/>
    <xf numFmtId="0" fontId="17" fillId="0" borderId="44" xfId="0" applyFont="1" applyBorder="1" applyAlignment="1"/>
    <xf numFmtId="0" fontId="27" fillId="0" borderId="0" xfId="0" applyFont="1" applyAlignment="1">
      <alignment horizontal="centerContinuous"/>
    </xf>
    <xf numFmtId="0" fontId="17" fillId="0" borderId="45" xfId="0" applyFont="1" applyBorder="1" applyAlignment="1">
      <alignment horizontal="centerContinuous"/>
    </xf>
    <xf numFmtId="0" fontId="27" fillId="0" borderId="46" xfId="0" applyFont="1" applyBorder="1" applyAlignment="1">
      <alignment horizontal="centerContinuous"/>
    </xf>
    <xf numFmtId="0" fontId="27" fillId="0" borderId="47" xfId="0" applyFont="1" applyBorder="1" applyAlignment="1">
      <alignment horizontal="centerContinuous"/>
    </xf>
    <xf numFmtId="0" fontId="27" fillId="0" borderId="27" xfId="0" applyFont="1" applyBorder="1" applyAlignment="1">
      <alignment horizontal="centerContinuous"/>
    </xf>
    <xf numFmtId="0" fontId="17" fillId="0" borderId="45" xfId="0" applyFont="1" applyBorder="1" applyAlignment="1"/>
    <xf numFmtId="0" fontId="17" fillId="0" borderId="48" xfId="0" applyFont="1" applyBorder="1" applyAlignment="1"/>
    <xf numFmtId="0" fontId="17" fillId="0" borderId="43" xfId="0" applyFont="1" applyBorder="1" applyAlignment="1">
      <alignment horizontal="centerContinuous"/>
    </xf>
    <xf numFmtId="0" fontId="28" fillId="0" borderId="12" xfId="0" applyFont="1" applyBorder="1" applyAlignment="1"/>
    <xf numFmtId="0" fontId="28" fillId="0" borderId="20" xfId="0" applyFont="1" applyBorder="1" applyAlignment="1"/>
    <xf numFmtId="0" fontId="17" fillId="0" borderId="41" xfId="0" applyFont="1" applyBorder="1" applyAlignment="1">
      <alignment horizontal="centerContinuous"/>
    </xf>
    <xf numFmtId="0" fontId="27" fillId="0" borderId="41" xfId="0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0" fontId="17" fillId="0" borderId="49" xfId="0" applyFont="1" applyBorder="1" applyAlignment="1"/>
    <xf numFmtId="0" fontId="17" fillId="0" borderId="1" xfId="0" applyFont="1" applyBorder="1" applyAlignment="1">
      <alignment horizontal="centerContinuous"/>
    </xf>
    <xf numFmtId="0" fontId="17" fillId="0" borderId="18" xfId="0" applyFont="1" applyBorder="1" applyAlignment="1">
      <alignment horizontal="centerContinuous"/>
    </xf>
    <xf numFmtId="0" fontId="17" fillId="0" borderId="47" xfId="0" applyFont="1" applyBorder="1" applyAlignment="1">
      <alignment horizontal="centerContinuous"/>
    </xf>
    <xf numFmtId="0" fontId="17" fillId="0" borderId="50" xfId="0" applyFont="1" applyBorder="1" applyAlignment="1"/>
    <xf numFmtId="0" fontId="17" fillId="0" borderId="51" xfId="0" applyFont="1" applyBorder="1" applyAlignment="1">
      <alignment horizontal="centerContinuous"/>
    </xf>
    <xf numFmtId="0" fontId="17" fillId="0" borderId="50" xfId="0" applyFont="1" applyBorder="1" applyAlignment="1">
      <alignment horizontal="centerContinuous"/>
    </xf>
    <xf numFmtId="0" fontId="17" fillId="0" borderId="12" xfId="0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17" fillId="0" borderId="52" xfId="0" applyFont="1" applyBorder="1" applyAlignment="1"/>
    <xf numFmtId="0" fontId="29" fillId="0" borderId="0" xfId="0" applyFont="1" applyAlignment="1"/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37" fillId="0" borderId="0" xfId="0" applyFont="1" applyAlignment="1"/>
    <xf numFmtId="0" fontId="29" fillId="0" borderId="0" xfId="2" applyFont="1" applyAlignment="1" applyProtection="1">
      <alignment vertical="center"/>
    </xf>
    <xf numFmtId="0" fontId="29" fillId="0" borderId="0" xfId="2" applyFont="1" applyAlignment="1" applyProtection="1">
      <alignment horizontal="center" vertical="center"/>
    </xf>
    <xf numFmtId="0" fontId="32" fillId="0" borderId="0" xfId="2" applyFont="1" applyAlignment="1" applyProtection="1">
      <alignment vertical="center"/>
    </xf>
    <xf numFmtId="0" fontId="37" fillId="0" borderId="0" xfId="2" applyFont="1" applyAlignment="1" applyProtection="1">
      <alignment vertical="center"/>
    </xf>
    <xf numFmtId="9" fontId="29" fillId="0" borderId="0" xfId="3" applyFont="1" applyAlignment="1" applyProtection="1">
      <alignment vertical="center"/>
    </xf>
    <xf numFmtId="0" fontId="29" fillId="0" borderId="0" xfId="2" applyFont="1" applyAlignment="1" applyProtection="1">
      <alignment horizontal="left" vertical="center"/>
    </xf>
    <xf numFmtId="0" fontId="37" fillId="0" borderId="0" xfId="2" applyFont="1" applyAlignment="1" applyProtection="1">
      <alignment horizontal="left" vertical="center"/>
    </xf>
    <xf numFmtId="0" fontId="29" fillId="3" borderId="0" xfId="2" applyFont="1" applyFill="1" applyAlignment="1" applyProtection="1">
      <alignment vertical="center"/>
    </xf>
    <xf numFmtId="1" fontId="39" fillId="0" borderId="0" xfId="2" applyNumberFormat="1" applyFont="1" applyAlignment="1" applyProtection="1">
      <alignment horizontal="center" vertical="center"/>
    </xf>
    <xf numFmtId="0" fontId="39" fillId="0" borderId="0" xfId="2" applyFont="1" applyAlignment="1" applyProtection="1">
      <alignment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/>
    <xf numFmtId="0" fontId="33" fillId="0" borderId="10" xfId="0" applyFont="1" applyBorder="1" applyAlignment="1">
      <alignment horizontal="center" vertical="center" wrapText="1"/>
    </xf>
    <xf numFmtId="0" fontId="35" fillId="0" borderId="0" xfId="0" applyFont="1">
      <alignment vertical="center"/>
    </xf>
    <xf numFmtId="9" fontId="37" fillId="0" borderId="0" xfId="3" applyFont="1" applyAlignment="1" applyProtection="1">
      <alignment vertical="center"/>
    </xf>
    <xf numFmtId="0" fontId="29" fillId="0" borderId="10" xfId="0" applyFont="1" applyBorder="1" applyAlignment="1">
      <alignment horizontal="center" vertical="center"/>
    </xf>
    <xf numFmtId="0" fontId="32" fillId="0" borderId="10" xfId="2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/>
    <xf numFmtId="0" fontId="37" fillId="0" borderId="10" xfId="2" applyFont="1" applyBorder="1" applyAlignment="1" applyProtection="1">
      <alignment horizontal="center" vertical="center"/>
    </xf>
    <xf numFmtId="0" fontId="39" fillId="0" borderId="10" xfId="2" applyFont="1" applyBorder="1" applyAlignment="1" applyProtection="1">
      <alignment horizontal="center" vertical="center"/>
    </xf>
    <xf numFmtId="0" fontId="37" fillId="0" borderId="28" xfId="2" applyFont="1" applyBorder="1" applyAlignment="1" applyProtection="1">
      <alignment horizontal="center" vertical="center"/>
    </xf>
    <xf numFmtId="0" fontId="37" fillId="0" borderId="0" xfId="2" applyFont="1" applyAlignment="1" applyProtection="1">
      <alignment horizontal="center" vertical="center"/>
    </xf>
    <xf numFmtId="0" fontId="32" fillId="0" borderId="0" xfId="2" applyFont="1" applyAlignment="1" applyProtection="1">
      <alignment horizontal="center" vertical="center"/>
    </xf>
    <xf numFmtId="0" fontId="51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7" fillId="4" borderId="10" xfId="2" applyFont="1" applyFill="1" applyBorder="1" applyAlignment="1" applyProtection="1">
      <alignment horizontal="center" vertical="center"/>
    </xf>
    <xf numFmtId="0" fontId="29" fillId="3" borderId="0" xfId="2" applyFont="1" applyFill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7" fillId="5" borderId="10" xfId="2" applyFont="1" applyFill="1" applyBorder="1" applyAlignment="1" applyProtection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35" fillId="0" borderId="0" xfId="0" applyFont="1" applyAlignment="1"/>
    <xf numFmtId="0" fontId="37" fillId="0" borderId="0" xfId="12" applyFont="1" applyAlignment="1">
      <alignment horizontal="left" vertical="center" wrapText="1"/>
    </xf>
    <xf numFmtId="0" fontId="37" fillId="0" borderId="0" xfId="12" applyFont="1" applyAlignment="1">
      <alignment vertical="center"/>
    </xf>
    <xf numFmtId="0" fontId="37" fillId="0" borderId="0" xfId="12" applyFont="1" applyAlignment="1">
      <alignment vertical="center" wrapText="1"/>
    </xf>
    <xf numFmtId="0" fontId="37" fillId="0" borderId="0" xfId="2" applyFont="1" applyAlignment="1" applyProtection="1">
      <alignment horizontal="center" vertical="center"/>
    </xf>
    <xf numFmtId="0" fontId="36" fillId="0" borderId="77" xfId="2" applyFont="1" applyFill="1" applyBorder="1" applyAlignment="1" applyProtection="1">
      <alignment horizontal="center" vertical="center"/>
    </xf>
    <xf numFmtId="0" fontId="36" fillId="0" borderId="68" xfId="2" applyFont="1" applyFill="1" applyBorder="1" applyAlignment="1" applyProtection="1">
      <alignment horizontal="center" vertical="center"/>
    </xf>
    <xf numFmtId="0" fontId="32" fillId="0" borderId="16" xfId="2" applyFont="1" applyFill="1" applyBorder="1" applyAlignment="1">
      <alignment horizontal="center" vertical="center" wrapText="1"/>
      <protection locked="0"/>
    </xf>
    <xf numFmtId="0" fontId="32" fillId="0" borderId="18" xfId="2" applyFont="1" applyFill="1" applyBorder="1" applyAlignment="1">
      <alignment horizontal="center" vertical="center" wrapText="1"/>
      <protection locked="0"/>
    </xf>
    <xf numFmtId="0" fontId="32" fillId="0" borderId="50" xfId="2" applyFont="1" applyFill="1" applyBorder="1" applyAlignment="1">
      <alignment horizontal="center" vertical="center" wrapText="1"/>
      <protection locked="0"/>
    </xf>
    <xf numFmtId="0" fontId="40" fillId="0" borderId="0" xfId="0" applyFont="1" applyFill="1" applyAlignment="1"/>
    <xf numFmtId="0" fontId="35" fillId="0" borderId="0" xfId="0" applyFont="1" applyFill="1" applyAlignment="1"/>
    <xf numFmtId="0" fontId="29" fillId="0" borderId="0" xfId="0" applyFont="1" applyFill="1" applyAlignment="1"/>
    <xf numFmtId="0" fontId="37" fillId="2" borderId="0" xfId="0" applyFont="1" applyFill="1" applyAlignment="1">
      <alignment horizontal="left" vertical="center"/>
    </xf>
    <xf numFmtId="0" fontId="37" fillId="2" borderId="0" xfId="0" applyFont="1" applyFill="1">
      <alignment vertical="center"/>
    </xf>
    <xf numFmtId="0" fontId="37" fillId="2" borderId="0" xfId="0" applyFont="1" applyFill="1" applyAlignment="1">
      <alignment horizontal="center" vertical="center"/>
    </xf>
    <xf numFmtId="0" fontId="29" fillId="2" borderId="0" xfId="2" applyFont="1" applyFill="1" applyAlignment="1" applyProtection="1">
      <alignment vertical="center"/>
    </xf>
    <xf numFmtId="0" fontId="32" fillId="2" borderId="0" xfId="2" applyFont="1" applyFill="1" applyAlignment="1" applyProtection="1">
      <alignment vertical="center"/>
    </xf>
    <xf numFmtId="1" fontId="31" fillId="0" borderId="0" xfId="2" applyNumberFormat="1" applyFont="1" applyFill="1" applyBorder="1" applyAlignment="1" applyProtection="1">
      <alignment horizontal="center" vertical="center"/>
    </xf>
    <xf numFmtId="0" fontId="29" fillId="0" borderId="0" xfId="12" applyFont="1" applyFill="1"/>
    <xf numFmtId="0" fontId="30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top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>
      <alignment vertical="center"/>
    </xf>
    <xf numFmtId="0" fontId="29" fillId="0" borderId="0" xfId="0" applyFont="1" applyFill="1" applyAlignment="1">
      <alignment horizontal="left"/>
    </xf>
    <xf numFmtId="0" fontId="36" fillId="0" borderId="0" xfId="0" applyFont="1" applyFill="1">
      <alignment vertical="center"/>
    </xf>
    <xf numFmtId="0" fontId="37" fillId="0" borderId="0" xfId="0" applyFont="1" applyFill="1" applyAlignment="1"/>
    <xf numFmtId="0" fontId="29" fillId="0" borderId="0" xfId="0" applyFont="1" applyFill="1" applyAlignment="1">
      <alignment horizontal="center"/>
    </xf>
    <xf numFmtId="0" fontId="37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/>
    <xf numFmtId="0" fontId="38" fillId="0" borderId="0" xfId="0" applyFont="1" applyFill="1" applyAlignment="1">
      <alignment horizontal="right" vertical="center"/>
    </xf>
    <xf numFmtId="0" fontId="35" fillId="0" borderId="44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shrinkToFit="1"/>
    </xf>
    <xf numFmtId="0" fontId="29" fillId="0" borderId="65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/>
    <xf numFmtId="0" fontId="29" fillId="0" borderId="65" xfId="0" applyFont="1" applyFill="1" applyBorder="1" applyAlignment="1"/>
    <xf numFmtId="0" fontId="35" fillId="0" borderId="83" xfId="0" applyFont="1" applyFill="1" applyBorder="1" applyAlignment="1">
      <alignment horizontal="centerContinuous"/>
    </xf>
    <xf numFmtId="0" fontId="29" fillId="0" borderId="1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31" xfId="0" applyFont="1" applyFill="1" applyBorder="1" applyAlignment="1">
      <alignment horizontal="center" vertical="center" shrinkToFit="1"/>
    </xf>
    <xf numFmtId="0" fontId="33" fillId="0" borderId="10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9" fillId="0" borderId="84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9" fillId="0" borderId="51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shrinkToFit="1"/>
    </xf>
    <xf numFmtId="0" fontId="29" fillId="0" borderId="86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/>
    <xf numFmtId="0" fontId="29" fillId="0" borderId="29" xfId="0" applyFont="1" applyFill="1" applyBorder="1" applyAlignment="1"/>
    <xf numFmtId="0" fontId="29" fillId="0" borderId="86" xfId="0" applyFont="1" applyFill="1" applyBorder="1" applyAlignment="1"/>
    <xf numFmtId="0" fontId="29" fillId="0" borderId="17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horizontal="center" vertical="center" shrinkToFit="1"/>
    </xf>
    <xf numFmtId="0" fontId="29" fillId="0" borderId="30" xfId="0" applyFont="1" applyFill="1" applyBorder="1" applyAlignment="1">
      <alignment horizontal="center" vertical="center" shrinkToFit="1"/>
    </xf>
    <xf numFmtId="0" fontId="29" fillId="0" borderId="29" xfId="0" applyFont="1" applyFill="1" applyBorder="1" applyAlignment="1">
      <alignment horizontal="center" vertical="center"/>
    </xf>
    <xf numFmtId="0" fontId="33" fillId="0" borderId="86" xfId="0" applyFont="1" applyFill="1" applyBorder="1" applyAlignment="1">
      <alignment horizontal="center" vertical="center"/>
    </xf>
    <xf numFmtId="0" fontId="35" fillId="0" borderId="85" xfId="0" applyFont="1" applyFill="1" applyBorder="1" applyAlignment="1">
      <alignment horizontal="centerContinuous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shrinkToFit="1"/>
    </xf>
    <xf numFmtId="0" fontId="29" fillId="0" borderId="91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 shrinkToFit="1"/>
    </xf>
    <xf numFmtId="0" fontId="33" fillId="0" borderId="87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33" fillId="0" borderId="12" xfId="0" applyFont="1" applyFill="1" applyBorder="1" applyAlignment="1"/>
    <xf numFmtId="0" fontId="29" fillId="0" borderId="87" xfId="0" applyFont="1" applyFill="1" applyBorder="1" applyAlignment="1"/>
    <xf numFmtId="0" fontId="29" fillId="0" borderId="43" xfId="0" applyFont="1" applyFill="1" applyBorder="1" applyAlignment="1"/>
    <xf numFmtId="0" fontId="29" fillId="0" borderId="12" xfId="0" applyFont="1" applyFill="1" applyBorder="1" applyAlignment="1"/>
    <xf numFmtId="0" fontId="29" fillId="0" borderId="61" xfId="0" applyFont="1" applyFill="1" applyBorder="1" applyAlignment="1"/>
    <xf numFmtId="0" fontId="41" fillId="0" borderId="88" xfId="0" applyFont="1" applyFill="1" applyBorder="1" applyAlignment="1">
      <alignment horizontal="left"/>
    </xf>
    <xf numFmtId="0" fontId="32" fillId="0" borderId="0" xfId="0" applyFont="1" applyFill="1" applyAlignment="1">
      <alignment horizontal="center"/>
    </xf>
    <xf numFmtId="0" fontId="42" fillId="0" borderId="0" xfId="0" applyFont="1" applyFill="1" applyAlignment="1"/>
    <xf numFmtId="0" fontId="41" fillId="0" borderId="13" xfId="0" applyFont="1" applyFill="1" applyBorder="1" applyAlignment="1">
      <alignment horizontal="center" vertical="center" textRotation="90" wrapText="1"/>
    </xf>
    <xf numFmtId="0" fontId="41" fillId="0" borderId="14" xfId="0" applyFont="1" applyFill="1" applyBorder="1" applyAlignment="1">
      <alignment vertical="center" textRotation="90" wrapText="1"/>
    </xf>
    <xf numFmtId="0" fontId="41" fillId="0" borderId="0" xfId="0" applyFont="1" applyFill="1" applyAlignment="1">
      <alignment horizontal="center" vertical="center" textRotation="90" wrapText="1"/>
    </xf>
    <xf numFmtId="0" fontId="35" fillId="0" borderId="0" xfId="0" applyFont="1" applyFill="1">
      <alignment vertical="center"/>
    </xf>
    <xf numFmtId="0" fontId="41" fillId="0" borderId="17" xfId="0" applyFont="1" applyFill="1" applyBorder="1" applyAlignment="1">
      <alignment horizontal="center" vertical="center"/>
    </xf>
    <xf numFmtId="0" fontId="35" fillId="0" borderId="10" xfId="0" applyFont="1" applyFill="1" applyBorder="1" applyAlignment="1"/>
    <xf numFmtId="0" fontId="41" fillId="0" borderId="0" xfId="0" applyFont="1" applyFill="1" applyAlignment="1">
      <alignment horizontal="center"/>
    </xf>
    <xf numFmtId="0" fontId="41" fillId="0" borderId="67" xfId="0" applyFont="1" applyFill="1" applyBorder="1" applyAlignment="1">
      <alignment horizontal="center" vertical="center"/>
    </xf>
    <xf numFmtId="0" fontId="35" fillId="0" borderId="28" xfId="0" applyFont="1" applyFill="1" applyBorder="1" applyAlignment="1"/>
    <xf numFmtId="0" fontId="41" fillId="0" borderId="78" xfId="0" applyFont="1" applyFill="1" applyBorder="1" applyAlignment="1">
      <alignment horizontal="center" vertical="center"/>
    </xf>
    <xf numFmtId="0" fontId="41" fillId="0" borderId="79" xfId="0" applyFont="1" applyFill="1" applyBorder="1" applyAlignment="1">
      <alignment horizontal="center"/>
    </xf>
    <xf numFmtId="0" fontId="29" fillId="0" borderId="0" xfId="0" applyFont="1" applyFill="1" applyAlignment="1">
      <alignment vertical="center" wrapText="1"/>
    </xf>
    <xf numFmtId="0" fontId="61" fillId="0" borderId="0" xfId="0" applyFont="1" applyFill="1" applyAlignment="1">
      <alignment vertical="center" wrapText="1"/>
    </xf>
    <xf numFmtId="0" fontId="29" fillId="0" borderId="0" xfId="0" applyFont="1" applyFill="1" applyBorder="1" applyAlignment="1"/>
    <xf numFmtId="0" fontId="37" fillId="0" borderId="0" xfId="0" applyFont="1" applyFill="1" applyAlignment="1">
      <alignment vertical="center"/>
    </xf>
    <xf numFmtId="0" fontId="29" fillId="0" borderId="0" xfId="4" applyFont="1" applyFill="1" applyAlignment="1" applyProtection="1">
      <alignment vertical="center" wrapText="1"/>
    </xf>
    <xf numFmtId="0" fontId="29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31" fillId="0" borderId="17" xfId="2" applyFont="1" applyFill="1" applyBorder="1" applyAlignment="1" applyProtection="1">
      <alignment horizontal="center" vertical="center"/>
    </xf>
    <xf numFmtId="0" fontId="31" fillId="0" borderId="10" xfId="2" applyFont="1" applyFill="1" applyBorder="1" applyAlignment="1" applyProtection="1">
      <alignment horizontal="center" vertical="center"/>
    </xf>
    <xf numFmtId="0" fontId="31" fillId="0" borderId="29" xfId="2" applyFont="1" applyFill="1" applyBorder="1" applyAlignment="1" applyProtection="1">
      <alignment horizontal="center" vertical="center"/>
    </xf>
    <xf numFmtId="0" fontId="31" fillId="0" borderId="18" xfId="2" applyFont="1" applyFill="1" applyBorder="1" applyAlignment="1" applyProtection="1">
      <alignment horizontal="center" vertical="center"/>
    </xf>
    <xf numFmtId="0" fontId="31" fillId="0" borderId="31" xfId="2" applyFont="1" applyFill="1" applyBorder="1" applyAlignment="1" applyProtection="1">
      <alignment horizontal="center" vertical="center"/>
    </xf>
    <xf numFmtId="0" fontId="31" fillId="0" borderId="19" xfId="2" applyFont="1" applyFill="1" applyBorder="1" applyAlignment="1" applyProtection="1">
      <alignment horizontal="center" vertical="center"/>
    </xf>
    <xf numFmtId="0" fontId="31" fillId="0" borderId="12" xfId="2" applyFont="1" applyFill="1" applyBorder="1" applyAlignment="1" applyProtection="1">
      <alignment horizontal="center" vertical="center"/>
    </xf>
    <xf numFmtId="0" fontId="31" fillId="0" borderId="61" xfId="2" applyFont="1" applyFill="1" applyBorder="1" applyAlignment="1" applyProtection="1">
      <alignment horizontal="center" vertical="center"/>
    </xf>
    <xf numFmtId="0" fontId="31" fillId="0" borderId="20" xfId="2" applyFont="1" applyFill="1" applyBorder="1" applyAlignment="1" applyProtection="1">
      <alignment horizontal="center" vertical="center"/>
    </xf>
    <xf numFmtId="0" fontId="31" fillId="0" borderId="43" xfId="2" applyFont="1" applyFill="1" applyBorder="1" applyAlignment="1" applyProtection="1">
      <alignment horizontal="center" vertical="center"/>
    </xf>
    <xf numFmtId="0" fontId="31" fillId="0" borderId="92" xfId="2" applyFont="1" applyFill="1" applyBorder="1" applyAlignment="1" applyProtection="1">
      <alignment horizontal="center" vertical="center"/>
    </xf>
    <xf numFmtId="0" fontId="31" fillId="0" borderId="93" xfId="2" applyFont="1" applyFill="1" applyBorder="1" applyAlignment="1" applyProtection="1">
      <alignment horizontal="center" vertical="center"/>
    </xf>
    <xf numFmtId="0" fontId="31" fillId="0" borderId="9" xfId="2" applyFont="1" applyFill="1" applyBorder="1" applyAlignment="1" applyProtection="1">
      <alignment horizontal="center" vertical="center"/>
    </xf>
    <xf numFmtId="0" fontId="31" fillId="0" borderId="37" xfId="2" applyFont="1" applyFill="1" applyBorder="1" applyAlignment="1" applyProtection="1">
      <alignment horizontal="center" vertical="center"/>
    </xf>
    <xf numFmtId="0" fontId="31" fillId="0" borderId="50" xfId="2" applyFont="1" applyFill="1" applyBorder="1" applyAlignment="1" applyProtection="1">
      <alignment horizontal="center" vertical="center"/>
    </xf>
    <xf numFmtId="2" fontId="32" fillId="0" borderId="84" xfId="2" applyNumberFormat="1" applyFont="1" applyFill="1" applyBorder="1" applyAlignment="1">
      <alignment horizontal="center" vertical="center" wrapText="1"/>
      <protection locked="0"/>
    </xf>
    <xf numFmtId="0" fontId="32" fillId="0" borderId="15" xfId="2" applyFont="1" applyFill="1" applyBorder="1" applyAlignment="1" applyProtection="1">
      <alignment horizontal="left" vertical="center" wrapText="1" shrinkToFit="1"/>
    </xf>
    <xf numFmtId="0" fontId="32" fillId="0" borderId="15" xfId="2" applyFont="1" applyFill="1" applyBorder="1" applyAlignment="1" applyProtection="1">
      <alignment horizontal="center" vertical="center"/>
    </xf>
    <xf numFmtId="0" fontId="32" fillId="0" borderId="42" xfId="2" applyFont="1" applyFill="1" applyBorder="1" applyAlignment="1" applyProtection="1">
      <alignment horizontal="center" vertical="center"/>
    </xf>
    <xf numFmtId="0" fontId="32" fillId="0" borderId="7" xfId="2" applyFont="1" applyFill="1" applyBorder="1" applyAlignment="1">
      <alignment horizontal="center" vertical="center"/>
      <protection locked="0"/>
    </xf>
    <xf numFmtId="1" fontId="36" fillId="0" borderId="15" xfId="2" applyNumberFormat="1" applyFont="1" applyFill="1" applyBorder="1" applyAlignment="1" applyProtection="1">
      <alignment horizontal="center" vertical="center"/>
    </xf>
    <xf numFmtId="1" fontId="32" fillId="0" borderId="15" xfId="2" applyNumberFormat="1" applyFont="1" applyFill="1" applyBorder="1" applyAlignment="1">
      <alignment horizontal="center" vertical="center" wrapText="1"/>
      <protection locked="0"/>
    </xf>
    <xf numFmtId="1" fontId="32" fillId="0" borderId="15" xfId="2" applyNumberFormat="1" applyFont="1" applyFill="1" applyBorder="1" applyAlignment="1" applyProtection="1">
      <alignment horizontal="center" vertical="center"/>
    </xf>
    <xf numFmtId="1" fontId="32" fillId="0" borderId="42" xfId="2" applyNumberFormat="1" applyFont="1" applyFill="1" applyBorder="1" applyAlignment="1" applyProtection="1">
      <alignment horizontal="center" vertical="center"/>
    </xf>
    <xf numFmtId="1" fontId="32" fillId="0" borderId="77" xfId="2" applyNumberFormat="1" applyFont="1" applyFill="1" applyBorder="1" applyAlignment="1">
      <alignment horizontal="center" vertical="center"/>
      <protection locked="0"/>
    </xf>
    <xf numFmtId="0" fontId="32" fillId="0" borderId="84" xfId="2" applyFont="1" applyFill="1" applyBorder="1" applyAlignment="1" applyProtection="1">
      <alignment horizontal="center" vertical="center"/>
    </xf>
    <xf numFmtId="0" fontId="32" fillId="0" borderId="51" xfId="2" applyFont="1" applyFill="1" applyBorder="1" applyAlignment="1" applyProtection="1">
      <alignment horizontal="center" vertical="center"/>
    </xf>
    <xf numFmtId="166" fontId="32" fillId="0" borderId="84" xfId="0" applyNumberFormat="1" applyFont="1" applyFill="1" applyBorder="1" applyAlignment="1" applyProtection="1">
      <alignment horizontal="center" vertical="center"/>
      <protection locked="0"/>
    </xf>
    <xf numFmtId="0" fontId="32" fillId="0" borderId="15" xfId="0" applyFont="1" applyFill="1" applyBorder="1" applyAlignment="1">
      <alignment vertical="center" wrapText="1"/>
    </xf>
    <xf numFmtId="0" fontId="57" fillId="0" borderId="7" xfId="0" applyFont="1" applyFill="1" applyBorder="1" applyAlignment="1" applyProtection="1">
      <alignment horizontal="center" vertical="center" wrapText="1"/>
      <protection locked="0"/>
    </xf>
    <xf numFmtId="0" fontId="57" fillId="0" borderId="42" xfId="0" applyFont="1" applyFill="1" applyBorder="1" applyAlignment="1" applyProtection="1">
      <alignment horizontal="center" vertical="center" wrapText="1"/>
      <protection locked="0"/>
    </xf>
    <xf numFmtId="0" fontId="37" fillId="0" borderId="15" xfId="2" applyFont="1" applyFill="1" applyBorder="1" applyAlignment="1" applyProtection="1">
      <alignment vertical="center"/>
    </xf>
    <xf numFmtId="0" fontId="58" fillId="0" borderId="47" xfId="0" applyFont="1" applyFill="1" applyBorder="1" applyAlignment="1" applyProtection="1">
      <alignment horizontal="center" vertical="center" wrapText="1"/>
      <protection locked="0"/>
    </xf>
    <xf numFmtId="1" fontId="57" fillId="0" borderId="77" xfId="0" applyNumberFormat="1" applyFont="1" applyFill="1" applyBorder="1" applyAlignment="1">
      <alignment horizontal="center" vertical="center"/>
    </xf>
    <xf numFmtId="1" fontId="36" fillId="0" borderId="7" xfId="0" applyNumberFormat="1" applyFont="1" applyFill="1" applyBorder="1" applyAlignment="1">
      <alignment horizontal="center" vertical="center"/>
    </xf>
    <xf numFmtId="0" fontId="57" fillId="0" borderId="15" xfId="0" applyFont="1" applyFill="1" applyBorder="1" applyAlignment="1" applyProtection="1">
      <alignment horizontal="center" vertical="center" wrapText="1"/>
      <protection locked="0"/>
    </xf>
    <xf numFmtId="1" fontId="5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13" xfId="0" applyFont="1" applyFill="1" applyBorder="1" applyAlignment="1" applyProtection="1">
      <alignment horizontal="center" vertical="center" wrapText="1"/>
      <protection locked="0"/>
    </xf>
    <xf numFmtId="0" fontId="57" fillId="0" borderId="14" xfId="0" applyFont="1" applyFill="1" applyBorder="1" applyAlignment="1" applyProtection="1">
      <alignment horizontal="center" vertical="center" wrapText="1"/>
      <protection locked="0"/>
    </xf>
    <xf numFmtId="0" fontId="32" fillId="0" borderId="14" xfId="0" applyFont="1" applyFill="1" applyBorder="1" applyAlignment="1" applyProtection="1">
      <alignment horizontal="center" vertical="center"/>
      <protection locked="0"/>
    </xf>
    <xf numFmtId="0" fontId="32" fillId="0" borderId="16" xfId="0" applyFont="1" applyFill="1" applyBorder="1" applyAlignment="1" applyProtection="1">
      <alignment horizontal="center" vertical="center"/>
      <protection locked="0"/>
    </xf>
    <xf numFmtId="0" fontId="32" fillId="0" borderId="7" xfId="0" applyFont="1" applyFill="1" applyBorder="1" applyAlignment="1" applyProtection="1">
      <alignment horizontal="center" vertical="center"/>
      <protection locked="0"/>
    </xf>
    <xf numFmtId="0" fontId="32" fillId="0" borderId="15" xfId="0" applyFont="1" applyFill="1" applyBorder="1" applyAlignment="1" applyProtection="1">
      <alignment horizontal="center" vertical="center"/>
      <protection locked="0"/>
    </xf>
    <xf numFmtId="0" fontId="32" fillId="0" borderId="46" xfId="2" applyFont="1" applyFill="1" applyBorder="1" applyAlignment="1" applyProtection="1">
      <alignment horizontal="center" vertical="center"/>
    </xf>
    <xf numFmtId="166" fontId="32" fillId="0" borderId="17" xfId="0" applyNumberFormat="1" applyFont="1" applyFill="1" applyBorder="1" applyAlignment="1" applyProtection="1">
      <alignment horizontal="center" vertical="center"/>
      <protection locked="0"/>
    </xf>
    <xf numFmtId="0" fontId="32" fillId="0" borderId="10" xfId="2" applyFont="1" applyFill="1" applyBorder="1" applyAlignment="1" applyProtection="1">
      <alignment horizontal="left" vertical="center" wrapText="1" shrinkToFit="1"/>
    </xf>
    <xf numFmtId="0" fontId="57" fillId="0" borderId="10" xfId="0" applyFont="1" applyFill="1" applyBorder="1" applyAlignment="1" applyProtection="1">
      <alignment horizontal="center" vertical="center" wrapText="1"/>
      <protection locked="0"/>
    </xf>
    <xf numFmtId="0" fontId="57" fillId="0" borderId="29" xfId="0" applyFont="1" applyFill="1" applyBorder="1" applyAlignment="1" applyProtection="1">
      <alignment horizontal="center" vertical="center" wrapText="1"/>
      <protection locked="0"/>
    </xf>
    <xf numFmtId="0" fontId="37" fillId="0" borderId="10" xfId="2" applyFont="1" applyFill="1" applyBorder="1" applyAlignment="1" applyProtection="1">
      <alignment vertical="center"/>
    </xf>
    <xf numFmtId="0" fontId="58" fillId="0" borderId="86" xfId="0" applyFont="1" applyFill="1" applyBorder="1" applyAlignment="1" applyProtection="1">
      <alignment horizontal="center" vertical="center" wrapText="1"/>
      <protection locked="0"/>
    </xf>
    <xf numFmtId="1" fontId="57" fillId="0" borderId="68" xfId="0" applyNumberFormat="1" applyFont="1" applyFill="1" applyBorder="1" applyAlignment="1">
      <alignment horizontal="center" vertical="center"/>
    </xf>
    <xf numFmtId="1" fontId="57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17" xfId="0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 applyProtection="1">
      <alignment horizontal="center" vertical="center"/>
      <protection locked="0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0" fontId="32" fillId="0" borderId="31" xfId="0" applyFont="1" applyFill="1" applyBorder="1" applyAlignment="1" applyProtection="1">
      <alignment horizontal="center" vertical="center"/>
      <protection locked="0"/>
    </xf>
    <xf numFmtId="0" fontId="32" fillId="0" borderId="30" xfId="2" applyFont="1" applyFill="1" applyBorder="1" applyAlignment="1" applyProtection="1">
      <alignment horizontal="center" vertical="center"/>
    </xf>
    <xf numFmtId="0" fontId="32" fillId="0" borderId="18" xfId="2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>
      <alignment horizontal="left" vertical="center" wrapText="1"/>
    </xf>
    <xf numFmtId="1" fontId="36" fillId="0" borderId="31" xfId="0" applyNumberFormat="1" applyFont="1" applyFill="1" applyBorder="1" applyAlignment="1">
      <alignment horizontal="center" vertical="center"/>
    </xf>
    <xf numFmtId="0" fontId="32" fillId="0" borderId="57" xfId="2" applyFont="1" applyFill="1" applyBorder="1" applyAlignment="1" applyProtection="1">
      <alignment horizontal="center" vertical="center"/>
    </xf>
    <xf numFmtId="0" fontId="32" fillId="0" borderId="89" xfId="2" applyFont="1" applyFill="1" applyBorder="1" applyAlignment="1" applyProtection="1">
      <alignment horizontal="center" vertical="center"/>
    </xf>
    <xf numFmtId="0" fontId="57" fillId="0" borderId="84" xfId="0" applyFont="1" applyFill="1" applyBorder="1" applyAlignment="1" applyProtection="1">
      <alignment horizontal="center" vertical="center" wrapText="1"/>
      <protection locked="0"/>
    </xf>
    <xf numFmtId="0" fontId="32" fillId="0" borderId="51" xfId="0" applyFont="1" applyFill="1" applyBorder="1" applyAlignment="1" applyProtection="1">
      <alignment horizontal="center" vertical="center"/>
      <protection locked="0"/>
    </xf>
    <xf numFmtId="0" fontId="32" fillId="0" borderId="30" xfId="2" applyFont="1" applyFill="1" applyBorder="1" applyAlignment="1">
      <alignment horizontal="center" vertical="center"/>
      <protection locked="0"/>
    </xf>
    <xf numFmtId="0" fontId="32" fillId="0" borderId="18" xfId="2" applyFont="1" applyFill="1" applyBorder="1" applyAlignment="1">
      <alignment horizontal="center" vertical="center"/>
      <protection locked="0"/>
    </xf>
    <xf numFmtId="2" fontId="32" fillId="0" borderId="66" xfId="2" applyNumberFormat="1" applyFont="1" applyFill="1" applyBorder="1" applyAlignment="1">
      <alignment horizontal="center" vertical="center" wrapText="1"/>
      <protection locked="0"/>
    </xf>
    <xf numFmtId="0" fontId="32" fillId="0" borderId="9" xfId="2" applyFont="1" applyFill="1" applyBorder="1" applyAlignment="1" applyProtection="1">
      <alignment vertical="center" wrapText="1"/>
    </xf>
    <xf numFmtId="0" fontId="32" fillId="0" borderId="9" xfId="2" applyFont="1" applyFill="1" applyBorder="1" applyAlignment="1">
      <alignment horizontal="center" vertical="center"/>
      <protection locked="0"/>
    </xf>
    <xf numFmtId="0" fontId="32" fillId="0" borderId="37" xfId="2" applyFont="1" applyFill="1" applyBorder="1" applyAlignment="1" applyProtection="1">
      <alignment horizontal="center" vertical="center"/>
    </xf>
    <xf numFmtId="0" fontId="36" fillId="0" borderId="54" xfId="2" applyFont="1" applyFill="1" applyBorder="1" applyAlignment="1">
      <alignment horizontal="center" vertical="center"/>
      <protection locked="0"/>
    </xf>
    <xf numFmtId="0" fontId="32" fillId="0" borderId="27" xfId="2" applyFont="1" applyFill="1" applyBorder="1" applyAlignment="1">
      <alignment horizontal="center" vertical="center"/>
      <protection locked="0"/>
    </xf>
    <xf numFmtId="1" fontId="36" fillId="0" borderId="9" xfId="2" applyNumberFormat="1" applyFont="1" applyFill="1" applyBorder="1" applyAlignment="1" applyProtection="1">
      <alignment horizontal="center" vertical="center"/>
    </xf>
    <xf numFmtId="1" fontId="32" fillId="0" borderId="9" xfId="2" applyNumberFormat="1" applyFont="1" applyFill="1" applyBorder="1" applyAlignment="1">
      <alignment horizontal="center" vertical="center"/>
      <protection locked="0"/>
    </xf>
    <xf numFmtId="1" fontId="37" fillId="0" borderId="9" xfId="2" applyNumberFormat="1" applyFont="1" applyFill="1" applyBorder="1" applyAlignment="1">
      <alignment horizontal="center" vertical="center"/>
      <protection locked="0"/>
    </xf>
    <xf numFmtId="1" fontId="32" fillId="0" borderId="54" xfId="2" applyNumberFormat="1" applyFont="1" applyFill="1" applyBorder="1" applyAlignment="1">
      <alignment horizontal="center" vertical="center"/>
      <protection locked="0"/>
    </xf>
    <xf numFmtId="0" fontId="32" fillId="0" borderId="37" xfId="2" applyFont="1" applyFill="1" applyBorder="1" applyAlignment="1">
      <alignment horizontal="center" vertical="center"/>
      <protection locked="0"/>
    </xf>
    <xf numFmtId="0" fontId="32" fillId="0" borderId="50" xfId="2" applyFont="1" applyFill="1" applyBorder="1" applyAlignment="1">
      <alignment horizontal="center" vertical="center"/>
      <protection locked="0"/>
    </xf>
    <xf numFmtId="0" fontId="32" fillId="0" borderId="9" xfId="2" applyFont="1" applyFill="1" applyBorder="1" applyAlignment="1">
      <alignment horizontal="left" vertical="center" wrapText="1"/>
      <protection locked="0"/>
    </xf>
    <xf numFmtId="0" fontId="32" fillId="0" borderId="15" xfId="2" applyFont="1" applyFill="1" applyBorder="1" applyAlignment="1">
      <alignment horizontal="center" vertical="center"/>
      <protection locked="0"/>
    </xf>
    <xf numFmtId="2" fontId="32" fillId="0" borderId="17" xfId="2" applyNumberFormat="1" applyFont="1" applyFill="1" applyBorder="1" applyAlignment="1">
      <alignment horizontal="center" vertical="center" wrapText="1"/>
      <protection locked="0"/>
    </xf>
    <xf numFmtId="0" fontId="32" fillId="0" borderId="10" xfId="2" applyFont="1" applyFill="1" applyBorder="1" applyAlignment="1">
      <alignment horizontal="center" vertical="center"/>
      <protection locked="0"/>
    </xf>
    <xf numFmtId="0" fontId="32" fillId="0" borderId="10" xfId="2" applyFont="1" applyFill="1" applyBorder="1" applyAlignment="1" applyProtection="1">
      <alignment horizontal="center" vertical="center"/>
    </xf>
    <xf numFmtId="0" fontId="32" fillId="0" borderId="31" xfId="2" applyFont="1" applyFill="1" applyBorder="1" applyAlignment="1">
      <alignment horizontal="center" vertical="center"/>
      <protection locked="0"/>
    </xf>
    <xf numFmtId="1" fontId="32" fillId="0" borderId="10" xfId="2" applyNumberFormat="1" applyFont="1" applyFill="1" applyBorder="1" applyAlignment="1">
      <alignment horizontal="center" vertical="center" wrapText="1"/>
      <protection locked="0"/>
    </xf>
    <xf numFmtId="1" fontId="32" fillId="0" borderId="10" xfId="2" applyNumberFormat="1" applyFont="1" applyFill="1" applyBorder="1" applyAlignment="1" applyProtection="1">
      <alignment horizontal="center" vertical="center"/>
    </xf>
    <xf numFmtId="1" fontId="32" fillId="0" borderId="29" xfId="2" applyNumberFormat="1" applyFont="1" applyFill="1" applyBorder="1" applyAlignment="1" applyProtection="1">
      <alignment horizontal="center" vertical="center"/>
    </xf>
    <xf numFmtId="1" fontId="32" fillId="0" borderId="68" xfId="2" applyNumberFormat="1" applyFont="1" applyFill="1" applyBorder="1" applyAlignment="1">
      <alignment horizontal="center" vertical="center"/>
      <protection locked="0"/>
    </xf>
    <xf numFmtId="0" fontId="32" fillId="0" borderId="17" xfId="2" applyFont="1" applyFill="1" applyBorder="1" applyAlignment="1" applyProtection="1">
      <alignment horizontal="center" vertical="center"/>
    </xf>
    <xf numFmtId="0" fontId="32" fillId="0" borderId="29" xfId="2" applyFont="1" applyFill="1" applyBorder="1" applyAlignment="1" applyProtection="1">
      <alignment horizontal="center" vertical="center"/>
    </xf>
    <xf numFmtId="0" fontId="32" fillId="0" borderId="9" xfId="2" applyFont="1" applyFill="1" applyBorder="1" applyAlignment="1" applyProtection="1">
      <alignment horizontal="left" vertical="center" wrapText="1" shrinkToFit="1"/>
    </xf>
    <xf numFmtId="0" fontId="32" fillId="0" borderId="9" xfId="2" applyFont="1" applyFill="1" applyBorder="1" applyAlignment="1" applyProtection="1">
      <alignment horizontal="center" vertical="center"/>
    </xf>
    <xf numFmtId="0" fontId="36" fillId="0" borderId="54" xfId="2" applyFont="1" applyFill="1" applyBorder="1" applyAlignment="1" applyProtection="1">
      <alignment horizontal="center" vertical="center"/>
    </xf>
    <xf numFmtId="1" fontId="32" fillId="0" borderId="9" xfId="2" applyNumberFormat="1" applyFont="1" applyFill="1" applyBorder="1" applyAlignment="1">
      <alignment horizontal="center" vertical="center" wrapText="1"/>
      <protection locked="0"/>
    </xf>
    <xf numFmtId="1" fontId="32" fillId="0" borderId="27" xfId="2" applyNumberFormat="1" applyFont="1" applyFill="1" applyBorder="1" applyAlignment="1" applyProtection="1">
      <alignment horizontal="center" vertical="center"/>
    </xf>
    <xf numFmtId="1" fontId="32" fillId="0" borderId="0" xfId="2" applyNumberFormat="1" applyFont="1" applyFill="1" applyBorder="1" applyAlignment="1" applyProtection="1">
      <alignment horizontal="center" vertical="center"/>
    </xf>
    <xf numFmtId="0" fontId="32" fillId="0" borderId="66" xfId="2" applyFont="1" applyFill="1" applyBorder="1" applyAlignment="1" applyProtection="1">
      <alignment horizontal="center" vertical="center"/>
    </xf>
    <xf numFmtId="0" fontId="32" fillId="0" borderId="27" xfId="2" applyFont="1" applyFill="1" applyBorder="1" applyAlignment="1" applyProtection="1">
      <alignment horizontal="center" vertical="center"/>
    </xf>
    <xf numFmtId="0" fontId="32" fillId="0" borderId="12" xfId="2" applyFont="1" applyFill="1" applyBorder="1" applyAlignment="1" applyProtection="1">
      <alignment horizontal="center" vertical="center"/>
    </xf>
    <xf numFmtId="0" fontId="32" fillId="0" borderId="0" xfId="2" applyFont="1" applyFill="1" applyBorder="1" applyAlignment="1" applyProtection="1">
      <alignment horizontal="center" vertical="center"/>
    </xf>
    <xf numFmtId="0" fontId="32" fillId="0" borderId="45" xfId="2" applyFont="1" applyFill="1" applyBorder="1" applyAlignment="1" applyProtection="1">
      <alignment horizontal="center" vertical="center"/>
    </xf>
    <xf numFmtId="168" fontId="36" fillId="0" borderId="78" xfId="2" applyNumberFormat="1" applyFont="1" applyFill="1" applyBorder="1" applyAlignment="1" applyProtection="1">
      <alignment vertical="center"/>
    </xf>
    <xf numFmtId="0" fontId="36" fillId="0" borderId="79" xfId="2" applyFont="1" applyFill="1" applyBorder="1" applyAlignment="1">
      <alignment horizontal="center" vertical="center" wrapText="1"/>
      <protection locked="0"/>
    </xf>
    <xf numFmtId="0" fontId="36" fillId="0" borderId="79" xfId="2" applyFont="1" applyFill="1" applyBorder="1" applyAlignment="1" applyProtection="1">
      <alignment horizontal="center" vertical="center"/>
    </xf>
    <xf numFmtId="1" fontId="36" fillId="0" borderId="21" xfId="2" applyNumberFormat="1" applyFont="1" applyFill="1" applyBorder="1" applyAlignment="1" applyProtection="1">
      <alignment horizontal="center" vertical="center"/>
    </xf>
    <xf numFmtId="0" fontId="32" fillId="0" borderId="82" xfId="2" applyFont="1" applyFill="1" applyBorder="1" applyAlignment="1">
      <alignment horizontal="center" vertical="center"/>
      <protection locked="0"/>
    </xf>
    <xf numFmtId="1" fontId="36" fillId="0" borderId="82" xfId="2" applyNumberFormat="1" applyFont="1" applyFill="1" applyBorder="1" applyAlignment="1" applyProtection="1">
      <alignment horizontal="center" vertical="center"/>
    </xf>
    <xf numFmtId="1" fontId="36" fillId="0" borderId="79" xfId="2" applyNumberFormat="1" applyFont="1" applyFill="1" applyBorder="1" applyAlignment="1" applyProtection="1">
      <alignment horizontal="center" vertical="center"/>
    </xf>
    <xf numFmtId="1" fontId="36" fillId="0" borderId="76" xfId="2" applyNumberFormat="1" applyFont="1" applyFill="1" applyBorder="1" applyAlignment="1" applyProtection="1">
      <alignment horizontal="center" vertical="center"/>
    </xf>
    <xf numFmtId="1" fontId="36" fillId="0" borderId="78" xfId="2" applyNumberFormat="1" applyFont="1" applyFill="1" applyBorder="1" applyAlignment="1" applyProtection="1">
      <alignment horizontal="center" vertical="center"/>
    </xf>
    <xf numFmtId="0" fontId="36" fillId="0" borderId="48" xfId="2" applyFont="1" applyFill="1" applyBorder="1" applyAlignment="1" applyProtection="1">
      <alignment vertical="center"/>
    </xf>
    <xf numFmtId="0" fontId="36" fillId="0" borderId="41" xfId="2" applyFont="1" applyFill="1" applyBorder="1" applyAlignment="1" applyProtection="1">
      <alignment horizontal="center" vertical="center"/>
    </xf>
    <xf numFmtId="0" fontId="36" fillId="0" borderId="11" xfId="2" applyFont="1" applyFill="1" applyBorder="1" applyAlignment="1" applyProtection="1">
      <alignment horizontal="center" vertical="center"/>
    </xf>
    <xf numFmtId="0" fontId="36" fillId="0" borderId="55" xfId="2" applyFont="1" applyFill="1" applyBorder="1" applyAlignment="1" applyProtection="1">
      <alignment horizontal="center" vertical="center"/>
    </xf>
    <xf numFmtId="0" fontId="36" fillId="0" borderId="90" xfId="2" applyFont="1" applyFill="1" applyBorder="1" applyAlignment="1" applyProtection="1">
      <alignment horizontal="center" vertical="center"/>
    </xf>
    <xf numFmtId="0" fontId="36" fillId="0" borderId="49" xfId="2" applyFont="1" applyFill="1" applyBorder="1" applyAlignment="1" applyProtection="1">
      <alignment horizontal="center" vertical="center"/>
    </xf>
    <xf numFmtId="0" fontId="32" fillId="0" borderId="10" xfId="2" applyFont="1" applyFill="1" applyBorder="1" applyAlignment="1">
      <alignment horizontal="center" vertical="center" wrapText="1"/>
      <protection locked="0"/>
    </xf>
    <xf numFmtId="0" fontId="36" fillId="0" borderId="68" xfId="2" applyFont="1" applyFill="1" applyBorder="1" applyAlignment="1">
      <alignment horizontal="center" vertical="center" wrapText="1"/>
      <protection locked="0"/>
    </xf>
    <xf numFmtId="1" fontId="32" fillId="0" borderId="31" xfId="2" applyNumberFormat="1" applyFont="1" applyFill="1" applyBorder="1" applyAlignment="1" applyProtection="1">
      <alignment horizontal="center" vertical="center"/>
    </xf>
    <xf numFmtId="0" fontId="32" fillId="0" borderId="29" xfId="2" applyFont="1" applyFill="1" applyBorder="1" applyAlignment="1">
      <alignment horizontal="center" vertical="center" wrapText="1"/>
      <protection locked="0"/>
    </xf>
    <xf numFmtId="1" fontId="32" fillId="0" borderId="83" xfId="2" applyNumberFormat="1" applyFont="1" applyFill="1" applyBorder="1" applyAlignment="1">
      <alignment horizontal="center" vertical="center"/>
      <protection locked="0"/>
    </xf>
    <xf numFmtId="0" fontId="32" fillId="0" borderId="13" xfId="2" applyFont="1" applyFill="1" applyBorder="1" applyAlignment="1">
      <alignment horizontal="center" vertical="center" wrapText="1"/>
      <protection locked="0"/>
    </xf>
    <xf numFmtId="0" fontId="32" fillId="0" borderId="14" xfId="2" applyFont="1" applyFill="1" applyBorder="1" applyAlignment="1">
      <alignment horizontal="center" vertical="center" wrapText="1"/>
      <protection locked="0"/>
    </xf>
    <xf numFmtId="0" fontId="32" fillId="0" borderId="5" xfId="2" applyFont="1" applyFill="1" applyBorder="1" applyAlignment="1">
      <alignment horizontal="center" vertical="center" wrapText="1"/>
      <protection locked="0"/>
    </xf>
    <xf numFmtId="2" fontId="32" fillId="0" borderId="67" xfId="2" applyNumberFormat="1" applyFont="1" applyFill="1" applyBorder="1" applyAlignment="1">
      <alignment horizontal="center" vertical="center" wrapText="1"/>
      <protection locked="0"/>
    </xf>
    <xf numFmtId="0" fontId="32" fillId="0" borderId="28" xfId="2" applyFont="1" applyFill="1" applyBorder="1" applyAlignment="1">
      <alignment horizontal="center" vertical="center" wrapText="1"/>
      <protection locked="0"/>
    </xf>
    <xf numFmtId="0" fontId="36" fillId="0" borderId="69" xfId="2" applyFont="1" applyFill="1" applyBorder="1" applyAlignment="1">
      <alignment horizontal="center" vertical="center" wrapText="1"/>
      <protection locked="0"/>
    </xf>
    <xf numFmtId="1" fontId="32" fillId="0" borderId="28" xfId="2" applyNumberFormat="1" applyFont="1" applyFill="1" applyBorder="1" applyAlignment="1">
      <alignment horizontal="center" vertical="center" wrapText="1"/>
      <protection locked="0"/>
    </xf>
    <xf numFmtId="0" fontId="32" fillId="0" borderId="59" xfId="2" applyFont="1" applyFill="1" applyBorder="1" applyAlignment="1">
      <alignment horizontal="center" vertical="center" wrapText="1"/>
      <protection locked="0"/>
    </xf>
    <xf numFmtId="0" fontId="32" fillId="0" borderId="17" xfId="2" applyFont="1" applyFill="1" applyBorder="1" applyAlignment="1">
      <alignment horizontal="center" vertical="center" wrapText="1"/>
      <protection locked="0"/>
    </xf>
    <xf numFmtId="1" fontId="32" fillId="0" borderId="58" xfId="2" applyNumberFormat="1" applyFont="1" applyFill="1" applyBorder="1" applyAlignment="1" applyProtection="1">
      <alignment horizontal="center" vertical="center"/>
    </xf>
    <xf numFmtId="1" fontId="32" fillId="0" borderId="56" xfId="2" applyNumberFormat="1" applyFont="1" applyFill="1" applyBorder="1" applyAlignment="1">
      <alignment horizontal="center" vertical="center"/>
      <protection locked="0"/>
    </xf>
    <xf numFmtId="0" fontId="32" fillId="0" borderId="66" xfId="2" applyFont="1" applyFill="1" applyBorder="1" applyAlignment="1">
      <alignment horizontal="center" vertical="center" wrapText="1"/>
      <protection locked="0"/>
    </xf>
    <xf numFmtId="0" fontId="32" fillId="0" borderId="9" xfId="2" applyFont="1" applyFill="1" applyBorder="1" applyAlignment="1">
      <alignment horizontal="center" vertical="center" wrapText="1"/>
      <protection locked="0"/>
    </xf>
    <xf numFmtId="0" fontId="32" fillId="0" borderId="37" xfId="2" applyFont="1" applyFill="1" applyBorder="1" applyAlignment="1">
      <alignment horizontal="center" vertical="center" wrapText="1"/>
      <protection locked="0"/>
    </xf>
    <xf numFmtId="168" fontId="32" fillId="0" borderId="66" xfId="2" applyNumberFormat="1" applyFont="1" applyFill="1" applyBorder="1" applyAlignment="1">
      <alignment horizontal="center" vertical="center"/>
      <protection locked="0"/>
    </xf>
    <xf numFmtId="0" fontId="36" fillId="0" borderId="9" xfId="2" applyFont="1" applyFill="1" applyBorder="1" applyAlignment="1" applyProtection="1">
      <alignment horizontal="left" vertical="center"/>
    </xf>
    <xf numFmtId="0" fontId="36" fillId="0" borderId="9" xfId="2" applyFont="1" applyFill="1" applyBorder="1" applyAlignment="1" applyProtection="1">
      <alignment horizontal="center" vertical="center"/>
    </xf>
    <xf numFmtId="0" fontId="36" fillId="0" borderId="54" xfId="2" applyFont="1" applyFill="1" applyBorder="1" applyAlignment="1">
      <alignment horizontal="center" vertical="center" wrapText="1"/>
      <protection locked="0"/>
    </xf>
    <xf numFmtId="1" fontId="36" fillId="0" borderId="37" xfId="2" applyNumberFormat="1" applyFont="1" applyFill="1" applyBorder="1" applyAlignment="1" applyProtection="1">
      <alignment horizontal="center" vertical="center"/>
    </xf>
    <xf numFmtId="1" fontId="36" fillId="0" borderId="27" xfId="2" applyNumberFormat="1" applyFont="1" applyFill="1" applyBorder="1" applyAlignment="1" applyProtection="1">
      <alignment horizontal="center" vertical="center"/>
    </xf>
    <xf numFmtId="1" fontId="36" fillId="0" borderId="50" xfId="2" applyNumberFormat="1" applyFont="1" applyFill="1" applyBorder="1" applyAlignment="1" applyProtection="1">
      <alignment horizontal="center" vertical="center"/>
    </xf>
    <xf numFmtId="0" fontId="49" fillId="0" borderId="79" xfId="2" applyFont="1" applyFill="1" applyBorder="1" applyAlignment="1" applyProtection="1">
      <alignment horizontal="center" vertical="center"/>
    </xf>
    <xf numFmtId="171" fontId="49" fillId="0" borderId="21" xfId="2" applyNumberFormat="1" applyFont="1" applyFill="1" applyBorder="1" applyAlignment="1" applyProtection="1">
      <alignment horizontal="center" vertical="center"/>
    </xf>
    <xf numFmtId="171" fontId="49" fillId="0" borderId="82" xfId="3" applyNumberFormat="1" applyFont="1" applyFill="1" applyBorder="1" applyAlignment="1" applyProtection="1">
      <alignment horizontal="center" vertical="center"/>
    </xf>
    <xf numFmtId="0" fontId="49" fillId="0" borderId="80" xfId="2" applyFont="1" applyFill="1" applyBorder="1" applyAlignment="1" applyProtection="1">
      <alignment horizontal="center" vertical="center"/>
    </xf>
    <xf numFmtId="0" fontId="49" fillId="0" borderId="21" xfId="2" applyFont="1" applyFill="1" applyBorder="1" applyAlignment="1" applyProtection="1">
      <alignment horizontal="center" vertical="center"/>
    </xf>
    <xf numFmtId="0" fontId="49" fillId="0" borderId="81" xfId="2" applyFont="1" applyFill="1" applyBorder="1" applyAlignment="1" applyProtection="1">
      <alignment horizontal="center" vertical="center"/>
    </xf>
    <xf numFmtId="0" fontId="31" fillId="0" borderId="0" xfId="2" applyFont="1" applyFill="1" applyAlignment="1" applyProtection="1">
      <alignment vertical="center"/>
    </xf>
    <xf numFmtId="168" fontId="47" fillId="0" borderId="0" xfId="2" applyNumberFormat="1" applyFont="1" applyFill="1" applyAlignment="1" applyProtection="1">
      <alignment horizontal="center" vertical="center"/>
    </xf>
    <xf numFmtId="168" fontId="50" fillId="0" borderId="0" xfId="2" applyNumberFormat="1" applyFont="1" applyFill="1" applyAlignment="1" applyProtection="1">
      <alignment horizontal="center" vertical="center"/>
    </xf>
    <xf numFmtId="0" fontId="47" fillId="0" borderId="0" xfId="2" applyFont="1" applyFill="1" applyAlignment="1" applyProtection="1">
      <alignment horizontal="right" vertical="center"/>
    </xf>
    <xf numFmtId="1" fontId="47" fillId="0" borderId="78" xfId="2" applyNumberFormat="1" applyFont="1" applyFill="1" applyBorder="1" applyAlignment="1" applyProtection="1">
      <alignment horizontal="center" vertical="center"/>
    </xf>
    <xf numFmtId="1" fontId="47" fillId="0" borderId="79" xfId="2" applyNumberFormat="1" applyFont="1" applyFill="1" applyBorder="1" applyAlignment="1" applyProtection="1">
      <alignment horizontal="center" vertical="center"/>
    </xf>
    <xf numFmtId="1" fontId="47" fillId="0" borderId="76" xfId="2" applyNumberFormat="1" applyFont="1" applyFill="1" applyBorder="1" applyAlignment="1" applyProtection="1">
      <alignment horizontal="center" vertical="center"/>
    </xf>
    <xf numFmtId="1" fontId="47" fillId="0" borderId="21" xfId="2" applyNumberFormat="1" applyFont="1" applyFill="1" applyBorder="1" applyAlignment="1" applyProtection="1">
      <alignment horizontal="center" vertical="center"/>
    </xf>
    <xf numFmtId="1" fontId="47" fillId="0" borderId="81" xfId="2" applyNumberFormat="1" applyFont="1" applyFill="1" applyBorder="1" applyAlignment="1" applyProtection="1">
      <alignment horizontal="center" vertical="center"/>
    </xf>
    <xf numFmtId="1" fontId="47" fillId="0" borderId="0" xfId="2" applyNumberFormat="1" applyFont="1" applyFill="1" applyAlignment="1" applyProtection="1">
      <alignment horizontal="center" vertical="center"/>
    </xf>
    <xf numFmtId="170" fontId="31" fillId="0" borderId="0" xfId="2" applyNumberFormat="1" applyFont="1" applyFill="1" applyAlignment="1" applyProtection="1">
      <alignment vertical="center"/>
    </xf>
    <xf numFmtId="1" fontId="31" fillId="0" borderId="10" xfId="2" applyNumberFormat="1" applyFont="1" applyFill="1" applyBorder="1" applyAlignment="1" applyProtection="1">
      <alignment horizontal="center" vertical="center"/>
    </xf>
    <xf numFmtId="1" fontId="31" fillId="0" borderId="31" xfId="2" applyNumberFormat="1" applyFont="1" applyFill="1" applyBorder="1" applyAlignment="1" applyProtection="1">
      <alignment horizontal="center" vertical="center"/>
    </xf>
    <xf numFmtId="1" fontId="31" fillId="0" borderId="30" xfId="2" applyNumberFormat="1" applyFont="1" applyFill="1" applyBorder="1" applyAlignment="1" applyProtection="1">
      <alignment horizontal="center" vertical="center"/>
    </xf>
    <xf numFmtId="1" fontId="31" fillId="0" borderId="18" xfId="2" applyNumberFormat="1" applyFont="1" applyFill="1" applyBorder="1" applyAlignment="1" applyProtection="1">
      <alignment horizontal="center" vertical="center"/>
    </xf>
    <xf numFmtId="1" fontId="31" fillId="0" borderId="0" xfId="2" applyNumberFormat="1" applyFont="1" applyFill="1" applyAlignment="1" applyProtection="1">
      <alignment horizontal="center" vertical="center"/>
    </xf>
    <xf numFmtId="1" fontId="31" fillId="0" borderId="12" xfId="2" applyNumberFormat="1" applyFont="1" applyFill="1" applyBorder="1" applyAlignment="1" applyProtection="1">
      <alignment horizontal="center" vertical="center"/>
    </xf>
    <xf numFmtId="1" fontId="31" fillId="0" borderId="43" xfId="2" applyNumberFormat="1" applyFont="1" applyFill="1" applyBorder="1" applyAlignment="1" applyProtection="1">
      <alignment horizontal="center" vertical="center"/>
    </xf>
    <xf numFmtId="1" fontId="31" fillId="0" borderId="91" xfId="2" applyNumberFormat="1" applyFont="1" applyFill="1" applyBorder="1" applyAlignment="1" applyProtection="1">
      <alignment horizontal="center" vertical="center"/>
    </xf>
    <xf numFmtId="1" fontId="31" fillId="0" borderId="20" xfId="2" applyNumberFormat="1" applyFont="1" applyFill="1" applyBorder="1" applyAlignment="1" applyProtection="1">
      <alignment horizontal="center" vertical="center"/>
    </xf>
    <xf numFmtId="0" fontId="47" fillId="0" borderId="0" xfId="2" applyFont="1" applyFill="1" applyBorder="1" applyAlignment="1" applyProtection="1">
      <alignment vertical="center"/>
    </xf>
    <xf numFmtId="9" fontId="37" fillId="3" borderId="0" xfId="3" applyFont="1" applyFill="1" applyAlignment="1" applyProtection="1">
      <alignment vertical="center"/>
    </xf>
    <xf numFmtId="0" fontId="37" fillId="6" borderId="10" xfId="2" applyFont="1" applyFill="1" applyBorder="1" applyAlignment="1" applyProtection="1">
      <alignment horizontal="center" vertical="center"/>
    </xf>
    <xf numFmtId="0" fontId="37" fillId="2" borderId="0" xfId="2" applyFont="1" applyFill="1" applyAlignment="1" applyProtection="1">
      <alignment horizontal="left" vertical="center"/>
    </xf>
    <xf numFmtId="0" fontId="32" fillId="2" borderId="0" xfId="2" applyFont="1" applyFill="1" applyAlignment="1" applyProtection="1">
      <alignment horizontal="left" vertical="center"/>
    </xf>
    <xf numFmtId="1" fontId="32" fillId="7" borderId="15" xfId="2" applyNumberFormat="1" applyFont="1" applyFill="1" applyBorder="1" applyAlignment="1">
      <alignment horizontal="center" vertical="center" wrapText="1"/>
      <protection locked="0"/>
    </xf>
    <xf numFmtId="0" fontId="57" fillId="7" borderId="15" xfId="0" applyFont="1" applyFill="1" applyBorder="1" applyAlignment="1" applyProtection="1">
      <alignment horizontal="center" vertical="center" wrapText="1"/>
      <protection locked="0"/>
    </xf>
    <xf numFmtId="0" fontId="57" fillId="7" borderId="42" xfId="0" applyFont="1" applyFill="1" applyBorder="1" applyAlignment="1" applyProtection="1">
      <alignment horizontal="center" vertical="center" wrapText="1"/>
      <protection locked="0"/>
    </xf>
    <xf numFmtId="0" fontId="33" fillId="8" borderId="90" xfId="4" applyFont="1" applyFill="1" applyBorder="1" applyAlignment="1" applyProtection="1">
      <alignment horizontal="centerContinuous"/>
    </xf>
    <xf numFmtId="0" fontId="33" fillId="8" borderId="11" xfId="4" applyFont="1" applyFill="1" applyBorder="1" applyAlignment="1" applyProtection="1">
      <alignment horizontal="centerContinuous"/>
    </xf>
    <xf numFmtId="0" fontId="33" fillId="8" borderId="1" xfId="4" applyFont="1" applyFill="1" applyBorder="1" applyAlignment="1" applyProtection="1">
      <alignment horizontal="centerContinuous"/>
    </xf>
    <xf numFmtId="0" fontId="33" fillId="8" borderId="52" xfId="4" applyFont="1" applyFill="1" applyBorder="1" applyAlignment="1" applyProtection="1">
      <alignment horizontal="centerContinuous"/>
    </xf>
    <xf numFmtId="0" fontId="33" fillId="8" borderId="40" xfId="4" applyFont="1" applyFill="1" applyBorder="1" applyAlignment="1" applyProtection="1">
      <alignment horizontal="centerContinuous"/>
    </xf>
    <xf numFmtId="0" fontId="33" fillId="8" borderId="49" xfId="4" applyFont="1" applyFill="1" applyBorder="1" applyAlignment="1" applyProtection="1">
      <alignment horizontal="centerContinuous"/>
    </xf>
    <xf numFmtId="0" fontId="33" fillId="8" borderId="41" xfId="4" applyFont="1" applyFill="1" applyBorder="1" applyAlignment="1" applyProtection="1">
      <alignment horizontal="centerContinuous"/>
    </xf>
    <xf numFmtId="0" fontId="33" fillId="8" borderId="11" xfId="4" applyFont="1" applyFill="1" applyBorder="1" applyAlignment="1" applyProtection="1">
      <alignment horizontal="center"/>
    </xf>
    <xf numFmtId="0" fontId="33" fillId="8" borderId="52" xfId="4" applyFont="1" applyFill="1" applyBorder="1" applyAlignment="1" applyProtection="1">
      <alignment horizontal="center"/>
    </xf>
    <xf numFmtId="0" fontId="35" fillId="9" borderId="13" xfId="12" applyFont="1" applyFill="1" applyBorder="1" applyAlignment="1">
      <alignment horizontal="center" vertical="center"/>
    </xf>
    <xf numFmtId="0" fontId="35" fillId="9" borderId="14" xfId="12" applyFont="1" applyFill="1" applyBorder="1" applyAlignment="1">
      <alignment horizontal="center" vertical="center"/>
    </xf>
    <xf numFmtId="0" fontId="35" fillId="9" borderId="6" xfId="12" applyFont="1" applyFill="1" applyBorder="1" applyAlignment="1">
      <alignment horizontal="center" vertical="center"/>
    </xf>
    <xf numFmtId="0" fontId="35" fillId="9" borderId="16" xfId="12" applyFont="1" applyFill="1" applyBorder="1" applyAlignment="1">
      <alignment horizontal="center" vertical="center"/>
    </xf>
    <xf numFmtId="0" fontId="35" fillId="9" borderId="4" xfId="12" applyFont="1" applyFill="1" applyBorder="1" applyAlignment="1">
      <alignment horizontal="center" vertical="center"/>
    </xf>
    <xf numFmtId="0" fontId="35" fillId="9" borderId="65" xfId="12" applyFont="1" applyFill="1" applyBorder="1" applyAlignment="1">
      <alignment horizontal="center" vertical="center"/>
    </xf>
    <xf numFmtId="0" fontId="35" fillId="9" borderId="5" xfId="12" applyFont="1" applyFill="1" applyBorder="1" applyAlignment="1">
      <alignment horizontal="center" vertical="center"/>
    </xf>
    <xf numFmtId="0" fontId="35" fillId="9" borderId="67" xfId="12" applyFont="1" applyFill="1" applyBorder="1" applyAlignment="1">
      <alignment horizontal="center" vertical="center"/>
    </xf>
    <xf numFmtId="0" fontId="35" fillId="9" borderId="28" xfId="12" applyFont="1" applyFill="1" applyBorder="1" applyAlignment="1">
      <alignment horizontal="center" vertical="center"/>
    </xf>
    <xf numFmtId="0" fontId="35" fillId="9" borderId="57" xfId="12" applyFont="1" applyFill="1" applyBorder="1" applyAlignment="1">
      <alignment horizontal="center" vertical="center"/>
    </xf>
    <xf numFmtId="0" fontId="35" fillId="9" borderId="89" xfId="12" applyFont="1" applyFill="1" applyBorder="1" applyAlignment="1">
      <alignment horizontal="center" vertical="center"/>
    </xf>
    <xf numFmtId="0" fontId="35" fillId="9" borderId="58" xfId="12" applyFont="1" applyFill="1" applyBorder="1" applyAlignment="1">
      <alignment horizontal="center" vertical="center"/>
    </xf>
    <xf numFmtId="0" fontId="35" fillId="9" borderId="60" xfId="12" applyFont="1" applyFill="1" applyBorder="1" applyAlignment="1">
      <alignment horizontal="center" vertical="center"/>
    </xf>
    <xf numFmtId="0" fontId="35" fillId="9" borderId="12" xfId="12" applyFont="1" applyFill="1" applyBorder="1" applyAlignment="1">
      <alignment horizontal="center" vertical="center"/>
    </xf>
    <xf numFmtId="0" fontId="35" fillId="9" borderId="59" xfId="12" applyFont="1" applyFill="1" applyBorder="1" applyAlignment="1">
      <alignment horizontal="center" vertical="center"/>
    </xf>
    <xf numFmtId="0" fontId="37" fillId="7" borderId="0" xfId="0" applyFont="1" applyFill="1">
      <alignment vertical="center"/>
    </xf>
    <xf numFmtId="0" fontId="37" fillId="7" borderId="0" xfId="0" applyFont="1" applyFill="1" applyAlignment="1">
      <alignment horizontal="center" vertical="center"/>
    </xf>
    <xf numFmtId="0" fontId="29" fillId="7" borderId="0" xfId="2" applyFont="1" applyFill="1" applyAlignment="1" applyProtection="1">
      <alignment vertical="center"/>
    </xf>
    <xf numFmtId="0" fontId="32" fillId="7" borderId="0" xfId="2" applyFont="1" applyFill="1" applyAlignment="1" applyProtection="1">
      <alignment vertical="center"/>
    </xf>
    <xf numFmtId="0" fontId="37" fillId="7" borderId="0" xfId="2" applyFont="1" applyFill="1" applyAlignment="1" applyProtection="1">
      <alignment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1" fillId="0" borderId="0" xfId="4" applyFont="1" applyAlignment="1" applyProtection="1">
      <alignment horizontal="center" wrapText="1"/>
    </xf>
    <xf numFmtId="0" fontId="33" fillId="0" borderId="0" xfId="0" applyFont="1" applyFill="1" applyAlignment="1">
      <alignment horizontal="left"/>
    </xf>
    <xf numFmtId="0" fontId="62" fillId="0" borderId="0" xfId="0" applyFont="1" applyFill="1" applyAlignment="1">
      <alignment horizontal="center" vertical="top"/>
    </xf>
    <xf numFmtId="0" fontId="63" fillId="0" borderId="0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41" fillId="0" borderId="14" xfId="0" applyFont="1" applyFill="1" applyBorder="1" applyAlignment="1">
      <alignment horizontal="center" vertical="center" textRotation="90"/>
    </xf>
    <xf numFmtId="0" fontId="41" fillId="0" borderId="14" xfId="0" applyFont="1" applyFill="1" applyBorder="1" applyAlignment="1">
      <alignment horizontal="center" vertical="center" textRotation="90" wrapText="1"/>
    </xf>
    <xf numFmtId="0" fontId="41" fillId="0" borderId="16" xfId="0" applyFont="1" applyFill="1" applyBorder="1" applyAlignment="1">
      <alignment horizontal="center" vertical="center" textRotation="90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textRotation="90"/>
    </xf>
    <xf numFmtId="0" fontId="41" fillId="0" borderId="5" xfId="0" applyFont="1" applyFill="1" applyBorder="1" applyAlignment="1">
      <alignment horizontal="center" vertical="center" textRotation="90" wrapText="1"/>
    </xf>
    <xf numFmtId="0" fontId="41" fillId="0" borderId="65" xfId="0" applyFont="1" applyFill="1" applyBorder="1" applyAlignment="1">
      <alignment horizontal="center" vertical="center" textRotation="90" wrapText="1"/>
    </xf>
    <xf numFmtId="0" fontId="29" fillId="8" borderId="74" xfId="4" applyFont="1" applyFill="1" applyBorder="1" applyAlignment="1" applyProtection="1">
      <alignment horizontal="center" vertical="center"/>
    </xf>
    <xf numFmtId="0" fontId="60" fillId="8" borderId="75" xfId="0" applyFont="1" applyFill="1" applyBorder="1" applyAlignment="1">
      <alignment vertical="center"/>
    </xf>
    <xf numFmtId="0" fontId="60" fillId="8" borderId="76" xfId="0" applyFont="1" applyFill="1" applyBorder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/>
    </xf>
    <xf numFmtId="0" fontId="0" fillId="8" borderId="75" xfId="0" applyFill="1" applyBorder="1" applyAlignment="1">
      <alignment vertical="center"/>
    </xf>
    <xf numFmtId="0" fontId="0" fillId="8" borderId="76" xfId="0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29" fillId="8" borderId="75" xfId="4" applyFont="1" applyFill="1" applyBorder="1" applyAlignment="1" applyProtection="1">
      <alignment horizontal="center" vertical="center"/>
    </xf>
    <xf numFmtId="0" fontId="35" fillId="0" borderId="10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1" fillId="0" borderId="18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 vertical="center" textRotation="90" wrapText="1"/>
    </xf>
    <xf numFmtId="0" fontId="35" fillId="0" borderId="29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29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>
      <alignment vertical="center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5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/>
    </xf>
    <xf numFmtId="0" fontId="41" fillId="0" borderId="28" xfId="0" applyFont="1" applyFill="1" applyBorder="1" applyAlignment="1">
      <alignment horizontal="center"/>
    </xf>
    <xf numFmtId="0" fontId="41" fillId="0" borderId="89" xfId="0" applyFont="1" applyFill="1" applyBorder="1" applyAlignment="1">
      <alignment horizontal="center"/>
    </xf>
    <xf numFmtId="0" fontId="41" fillId="0" borderId="80" xfId="0" applyFont="1" applyFill="1" applyBorder="1" applyAlignment="1">
      <alignment horizontal="center"/>
    </xf>
    <xf numFmtId="0" fontId="41" fillId="0" borderId="82" xfId="0" applyFont="1" applyFill="1" applyBorder="1" applyAlignment="1">
      <alignment horizontal="center"/>
    </xf>
    <xf numFmtId="0" fontId="41" fillId="0" borderId="79" xfId="0" applyFont="1" applyFill="1" applyBorder="1" applyAlignment="1">
      <alignment horizontal="center"/>
    </xf>
    <xf numFmtId="0" fontId="41" fillId="0" borderId="81" xfId="0" applyFont="1" applyFill="1" applyBorder="1" applyAlignment="1">
      <alignment horizontal="center"/>
    </xf>
    <xf numFmtId="0" fontId="35" fillId="0" borderId="59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0" fontId="34" fillId="0" borderId="0" xfId="0" applyFont="1" applyFill="1" applyAlignment="1">
      <alignment horizontal="center" vertical="top"/>
    </xf>
    <xf numFmtId="0" fontId="47" fillId="0" borderId="0" xfId="0" applyFont="1" applyFill="1" applyAlignment="1">
      <alignment horizontal="center" vertical="center"/>
    </xf>
    <xf numFmtId="0" fontId="29" fillId="0" borderId="0" xfId="4" applyFont="1" applyFill="1" applyAlignment="1" applyProtection="1">
      <alignment horizontal="left" vertical="center" wrapText="1"/>
    </xf>
    <xf numFmtId="0" fontId="39" fillId="8" borderId="0" xfId="0" applyFont="1" applyFill="1" applyAlignment="1">
      <alignment horizontal="center"/>
    </xf>
    <xf numFmtId="0" fontId="0" fillId="8" borderId="75" xfId="0" applyFill="1" applyBorder="1" applyAlignment="1"/>
    <xf numFmtId="0" fontId="0" fillId="8" borderId="76" xfId="0" applyFill="1" applyBorder="1" applyAlignment="1"/>
    <xf numFmtId="0" fontId="33" fillId="8" borderId="94" xfId="4" applyFont="1" applyFill="1" applyBorder="1" applyAlignment="1" applyProtection="1">
      <alignment horizontal="center" vertical="center" wrapText="1"/>
    </xf>
    <xf numFmtId="0" fontId="33" fillId="8" borderId="62" xfId="4" applyFont="1" applyFill="1" applyBorder="1" applyAlignment="1" applyProtection="1">
      <alignment horizontal="center" vertical="center" wrapText="1"/>
    </xf>
    <xf numFmtId="0" fontId="17" fillId="8" borderId="62" xfId="4" applyFont="1" applyFill="1" applyBorder="1" applyAlignment="1" applyProtection="1">
      <alignment horizontal="center" vertical="center" wrapText="1"/>
    </xf>
    <xf numFmtId="0" fontId="17" fillId="8" borderId="48" xfId="4" applyFont="1" applyFill="1" applyBorder="1" applyAlignment="1" applyProtection="1">
      <alignment horizontal="center" vertical="center" wrapText="1"/>
    </xf>
    <xf numFmtId="0" fontId="32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0" fontId="39" fillId="0" borderId="37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42" xfId="0" applyFont="1" applyBorder="1" applyAlignment="1">
      <alignment horizontal="center"/>
    </xf>
    <xf numFmtId="0" fontId="39" fillId="0" borderId="46" xfId="0" applyFont="1" applyBorder="1" applyAlignment="1">
      <alignment horizontal="center"/>
    </xf>
    <xf numFmtId="0" fontId="39" fillId="0" borderId="46" xfId="0" applyFont="1" applyBorder="1" applyAlignment="1">
      <alignment horizontal="center" vertical="center"/>
    </xf>
    <xf numFmtId="0" fontId="36" fillId="0" borderId="0" xfId="2" applyFont="1" applyAlignment="1" applyProtection="1">
      <alignment horizontal="center" vertical="center"/>
    </xf>
    <xf numFmtId="0" fontId="46" fillId="0" borderId="0" xfId="2" applyFont="1" applyAlignment="1" applyProtection="1">
      <alignment horizontal="center" vertical="center"/>
    </xf>
    <xf numFmtId="0" fontId="31" fillId="0" borderId="84" xfId="2" applyFont="1" applyFill="1" applyBorder="1" applyAlignment="1" applyProtection="1">
      <alignment horizontal="center" vertical="center"/>
    </xf>
    <xf numFmtId="0" fontId="31" fillId="0" borderId="15" xfId="2" applyFont="1" applyFill="1" applyBorder="1" applyAlignment="1" applyProtection="1">
      <alignment horizontal="center" vertical="center"/>
    </xf>
    <xf numFmtId="0" fontId="31" fillId="0" borderId="7" xfId="2" applyFont="1" applyFill="1" applyBorder="1" applyAlignment="1" applyProtection="1">
      <alignment horizontal="center" vertical="center"/>
    </xf>
    <xf numFmtId="0" fontId="36" fillId="0" borderId="28" xfId="2" applyFont="1" applyFill="1" applyBorder="1" applyAlignment="1" applyProtection="1">
      <alignment horizontal="center" vertical="center" wrapText="1"/>
    </xf>
    <xf numFmtId="0" fontId="36" fillId="0" borderId="9" xfId="2" applyFont="1" applyFill="1" applyBorder="1" applyAlignment="1" applyProtection="1">
      <alignment horizontal="center" vertical="center" wrapText="1"/>
    </xf>
    <xf numFmtId="0" fontId="37" fillId="0" borderId="0" xfId="2" applyFont="1" applyAlignment="1" applyProtection="1">
      <alignment horizontal="center" vertical="center"/>
    </xf>
    <xf numFmtId="0" fontId="47" fillId="0" borderId="83" xfId="2" applyFont="1" applyFill="1" applyBorder="1" applyAlignment="1" applyProtection="1">
      <alignment vertical="center"/>
    </xf>
    <xf numFmtId="0" fontId="47" fillId="0" borderId="30" xfId="2" applyFont="1" applyFill="1" applyBorder="1" applyAlignment="1" applyProtection="1">
      <alignment vertical="center"/>
    </xf>
    <xf numFmtId="0" fontId="47" fillId="0" borderId="31" xfId="2" applyFont="1" applyFill="1" applyBorder="1" applyAlignment="1" applyProtection="1">
      <alignment vertical="center"/>
    </xf>
    <xf numFmtId="0" fontId="47" fillId="0" borderId="85" xfId="2" applyFont="1" applyFill="1" applyBorder="1" applyAlignment="1" applyProtection="1">
      <alignment vertical="center"/>
    </xf>
    <xf numFmtId="0" fontId="47" fillId="0" borderId="91" xfId="2" applyFont="1" applyFill="1" applyBorder="1" applyAlignment="1" applyProtection="1">
      <alignment vertical="center"/>
    </xf>
    <xf numFmtId="0" fontId="47" fillId="0" borderId="43" xfId="2" applyFont="1" applyFill="1" applyBorder="1" applyAlignment="1" applyProtection="1">
      <alignment vertical="center"/>
    </xf>
    <xf numFmtId="0" fontId="49" fillId="0" borderId="74" xfId="2" applyFont="1" applyFill="1" applyBorder="1" applyAlignment="1" applyProtection="1">
      <alignment vertical="center" wrapText="1"/>
    </xf>
    <xf numFmtId="0" fontId="49" fillId="0" borderId="82" xfId="2" applyFont="1" applyFill="1" applyBorder="1" applyAlignment="1" applyProtection="1">
      <alignment vertical="center" wrapText="1"/>
    </xf>
    <xf numFmtId="168" fontId="47" fillId="0" borderId="74" xfId="2" applyNumberFormat="1" applyFont="1" applyFill="1" applyBorder="1" applyAlignment="1" applyProtection="1">
      <alignment horizontal="center" vertical="center"/>
    </xf>
    <xf numFmtId="168" fontId="47" fillId="0" borderId="75" xfId="2" applyNumberFormat="1" applyFont="1" applyFill="1" applyBorder="1" applyAlignment="1" applyProtection="1">
      <alignment horizontal="center" vertical="center"/>
    </xf>
    <xf numFmtId="168" fontId="47" fillId="0" borderId="76" xfId="2" applyNumberFormat="1" applyFont="1" applyFill="1" applyBorder="1" applyAlignment="1" applyProtection="1">
      <alignment horizontal="center" vertical="center"/>
    </xf>
    <xf numFmtId="0" fontId="31" fillId="0" borderId="42" xfId="2" applyFont="1" applyFill="1" applyBorder="1" applyAlignment="1" applyProtection="1">
      <alignment horizontal="center" vertical="center"/>
    </xf>
    <xf numFmtId="2" fontId="36" fillId="0" borderId="74" xfId="2" applyNumberFormat="1" applyFont="1" applyFill="1" applyBorder="1" applyAlignment="1">
      <alignment horizontal="center" vertical="center" wrapText="1"/>
      <protection locked="0"/>
    </xf>
    <xf numFmtId="0" fontId="54" fillId="0" borderId="75" xfId="0" applyFont="1" applyFill="1" applyBorder="1">
      <alignment vertical="center"/>
    </xf>
    <xf numFmtId="0" fontId="0" fillId="0" borderId="75" xfId="0" applyFill="1" applyBorder="1">
      <alignment vertical="center"/>
    </xf>
    <xf numFmtId="0" fontId="0" fillId="0" borderId="76" xfId="0" applyFill="1" applyBorder="1">
      <alignment vertical="center"/>
    </xf>
    <xf numFmtId="167" fontId="36" fillId="0" borderId="74" xfId="2" applyNumberFormat="1" applyFont="1" applyFill="1" applyBorder="1" applyAlignment="1" applyProtection="1">
      <alignment horizontal="center" vertical="center"/>
    </xf>
    <xf numFmtId="0" fontId="55" fillId="0" borderId="75" xfId="2" applyFont="1" applyFill="1" applyBorder="1" applyAlignment="1" applyProtection="1">
      <alignment vertical="center"/>
    </xf>
    <xf numFmtId="0" fontId="56" fillId="0" borderId="75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7" fillId="2" borderId="0" xfId="2" applyFont="1" applyFill="1" applyAlignment="1" applyProtection="1">
      <alignment horizontal="left" vertical="center" wrapText="1"/>
    </xf>
    <xf numFmtId="0" fontId="47" fillId="0" borderId="74" xfId="2" applyFont="1" applyFill="1" applyBorder="1" applyAlignment="1" applyProtection="1">
      <alignment horizontal="center" vertical="center"/>
    </xf>
    <xf numFmtId="0" fontId="47" fillId="0" borderId="75" xfId="2" applyFont="1" applyFill="1" applyBorder="1" applyAlignment="1" applyProtection="1">
      <alignment horizontal="center" vertical="center"/>
    </xf>
    <xf numFmtId="0" fontId="31" fillId="0" borderId="51" xfId="2" applyFont="1" applyFill="1" applyBorder="1" applyAlignment="1" applyProtection="1">
      <alignment horizontal="center" vertical="center"/>
    </xf>
    <xf numFmtId="0" fontId="31" fillId="0" borderId="63" xfId="2" applyFont="1" applyFill="1" applyBorder="1" applyAlignment="1" applyProtection="1">
      <alignment horizontal="center" vertical="center" textRotation="90"/>
    </xf>
    <xf numFmtId="0" fontId="31" fillId="0" borderId="66" xfId="2" applyFont="1" applyFill="1" applyBorder="1" applyAlignment="1" applyProtection="1">
      <alignment horizontal="center" vertical="center" textRotation="90"/>
    </xf>
    <xf numFmtId="0" fontId="31" fillId="0" borderId="28" xfId="2" applyFont="1" applyFill="1" applyBorder="1" applyAlignment="1" applyProtection="1">
      <alignment horizontal="center" vertical="center" textRotation="90"/>
    </xf>
    <xf numFmtId="0" fontId="31" fillId="0" borderId="9" xfId="2" applyFont="1" applyFill="1" applyBorder="1" applyAlignment="1" applyProtection="1">
      <alignment horizontal="center" vertical="center" textRotation="90"/>
    </xf>
    <xf numFmtId="0" fontId="31" fillId="0" borderId="5" xfId="2" applyFont="1" applyFill="1" applyBorder="1" applyAlignment="1" applyProtection="1">
      <alignment horizontal="center" vertical="center" wrapText="1"/>
    </xf>
    <xf numFmtId="0" fontId="31" fillId="0" borderId="6" xfId="2" applyFont="1" applyFill="1" applyBorder="1" applyAlignment="1" applyProtection="1">
      <alignment horizontal="center" vertical="center" wrapText="1"/>
    </xf>
    <xf numFmtId="0" fontId="31" fillId="0" borderId="53" xfId="2" applyFont="1" applyFill="1" applyBorder="1" applyAlignment="1" applyProtection="1">
      <alignment horizontal="center" vertical="center" textRotation="90" wrapText="1"/>
    </xf>
    <xf numFmtId="0" fontId="31" fillId="0" borderId="54" xfId="2" applyFont="1" applyFill="1" applyBorder="1" applyAlignment="1" applyProtection="1">
      <alignment horizontal="center" vertical="center" textRotation="90" wrapText="1"/>
    </xf>
    <xf numFmtId="0" fontId="31" fillId="0" borderId="70" xfId="2" applyFont="1" applyFill="1" applyBorder="1" applyAlignment="1" applyProtection="1">
      <alignment horizontal="center" vertical="center" textRotation="90" wrapText="1"/>
    </xf>
    <xf numFmtId="0" fontId="31" fillId="0" borderId="59" xfId="2" applyFont="1" applyFill="1" applyBorder="1" applyAlignment="1" applyProtection="1">
      <alignment horizontal="center" vertical="center" textRotation="90" wrapText="1"/>
    </xf>
    <xf numFmtId="0" fontId="31" fillId="0" borderId="37" xfId="2" applyFont="1" applyFill="1" applyBorder="1" applyAlignment="1" applyProtection="1">
      <alignment horizontal="center" vertical="center" textRotation="90" wrapText="1"/>
    </xf>
    <xf numFmtId="0" fontId="31" fillId="0" borderId="72" xfId="2" applyFont="1" applyFill="1" applyBorder="1" applyAlignment="1" applyProtection="1">
      <alignment horizontal="center" vertical="center" textRotation="90" wrapText="1"/>
    </xf>
    <xf numFmtId="0" fontId="31" fillId="0" borderId="28" xfId="2" applyFont="1" applyFill="1" applyBorder="1" applyAlignment="1" applyProtection="1">
      <alignment horizontal="center" vertical="center" textRotation="90" wrapText="1"/>
    </xf>
    <xf numFmtId="0" fontId="31" fillId="0" borderId="9" xfId="2" applyFont="1" applyFill="1" applyBorder="1" applyAlignment="1" applyProtection="1">
      <alignment horizontal="center" vertical="center" textRotation="90" wrapText="1"/>
    </xf>
    <xf numFmtId="0" fontId="31" fillId="0" borderId="32" xfId="2" applyFont="1" applyFill="1" applyBorder="1" applyAlignment="1" applyProtection="1">
      <alignment horizontal="center" vertical="center" textRotation="90" wrapText="1"/>
    </xf>
    <xf numFmtId="0" fontId="31" fillId="0" borderId="64" xfId="2" applyFont="1" applyFill="1" applyBorder="1" applyAlignment="1" applyProtection="1">
      <alignment horizontal="center" vertical="center"/>
    </xf>
    <xf numFmtId="0" fontId="31" fillId="0" borderId="6" xfId="2" applyFont="1" applyFill="1" applyBorder="1" applyAlignment="1" applyProtection="1">
      <alignment horizontal="center" vertical="center"/>
    </xf>
    <xf numFmtId="0" fontId="31" fillId="0" borderId="65" xfId="2" applyFont="1" applyFill="1" applyBorder="1" applyAlignment="1" applyProtection="1">
      <alignment horizontal="center" vertical="center"/>
    </xf>
    <xf numFmtId="0" fontId="31" fillId="0" borderId="67" xfId="2" applyFont="1" applyFill="1" applyBorder="1" applyAlignment="1" applyProtection="1">
      <alignment horizontal="center" vertical="center" textRotation="90" wrapText="1"/>
    </xf>
    <xf numFmtId="0" fontId="31" fillId="0" borderId="66" xfId="2" applyFont="1" applyFill="1" applyBorder="1" applyAlignment="1" applyProtection="1">
      <alignment horizontal="center" vertical="center" textRotation="90" wrapText="1"/>
    </xf>
    <xf numFmtId="0" fontId="31" fillId="0" borderId="71" xfId="2" applyFont="1" applyFill="1" applyBorder="1" applyAlignment="1" applyProtection="1">
      <alignment horizontal="center" vertical="center" textRotation="90" wrapText="1"/>
    </xf>
    <xf numFmtId="0" fontId="47" fillId="0" borderId="1" xfId="2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53" fillId="0" borderId="74" xfId="2" applyFont="1" applyFill="1" applyBorder="1" applyAlignment="1" applyProtection="1">
      <alignment horizontal="center" vertical="center" wrapText="1"/>
    </xf>
    <xf numFmtId="0" fontId="53" fillId="0" borderId="75" xfId="2" applyFont="1" applyFill="1" applyBorder="1" applyAlignment="1" applyProtection="1">
      <alignment horizontal="center" vertical="center" wrapText="1"/>
    </xf>
    <xf numFmtId="0" fontId="0" fillId="0" borderId="75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0" fontId="31" fillId="0" borderId="62" xfId="2" applyFont="1" applyFill="1" applyBorder="1" applyAlignment="1" applyProtection="1">
      <alignment horizontal="center" vertical="center" wrapText="1"/>
    </xf>
    <xf numFmtId="0" fontId="31" fillId="0" borderId="0" xfId="2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48" fillId="0" borderId="75" xfId="2" applyFont="1" applyFill="1" applyBorder="1" applyAlignment="1" applyProtection="1">
      <alignment horizontal="center" vertical="center"/>
    </xf>
    <xf numFmtId="0" fontId="31" fillId="0" borderId="59" xfId="2" applyFont="1" applyFill="1" applyBorder="1" applyAlignment="1" applyProtection="1">
      <alignment horizontal="center" vertical="center" textRotation="90"/>
    </xf>
    <xf numFmtId="0" fontId="31" fillId="0" borderId="37" xfId="2" applyFont="1" applyFill="1" applyBorder="1" applyAlignment="1" applyProtection="1">
      <alignment horizontal="center" vertical="center" textRotation="90"/>
    </xf>
    <xf numFmtId="0" fontId="31" fillId="0" borderId="68" xfId="2" applyFont="1" applyFill="1" applyBorder="1" applyAlignment="1" applyProtection="1">
      <alignment horizontal="center" vertical="center" textRotation="90"/>
    </xf>
    <xf numFmtId="0" fontId="31" fillId="0" borderId="69" xfId="2" applyFont="1" applyFill="1" applyBorder="1" applyAlignment="1" applyProtection="1">
      <alignment horizontal="center" vertical="center" textRotation="90"/>
    </xf>
    <xf numFmtId="0" fontId="31" fillId="0" borderId="73" xfId="2" applyFont="1" applyFill="1" applyBorder="1" applyAlignment="1" applyProtection="1">
      <alignment horizontal="center" vertical="center" textRotation="90"/>
    </xf>
    <xf numFmtId="0" fontId="31" fillId="0" borderId="29" xfId="2" applyFont="1" applyFill="1" applyBorder="1" applyAlignment="1" applyProtection="1">
      <alignment horizontal="center" vertical="center"/>
    </xf>
    <xf numFmtId="0" fontId="31" fillId="0" borderId="30" xfId="2" applyFont="1" applyFill="1" applyBorder="1" applyAlignment="1" applyProtection="1">
      <alignment horizontal="center" vertical="center"/>
    </xf>
    <xf numFmtId="0" fontId="31" fillId="0" borderId="10" xfId="2" applyFont="1" applyFill="1" applyBorder="1" applyAlignment="1" applyProtection="1">
      <alignment horizontal="center" vertical="center"/>
    </xf>
    <xf numFmtId="0" fontId="31" fillId="7" borderId="2" xfId="2" applyFont="1" applyFill="1" applyBorder="1" applyAlignment="1" applyProtection="1">
      <alignment horizontal="center" vertical="center" wrapText="1"/>
    </xf>
    <xf numFmtId="0" fontId="31" fillId="7" borderId="9" xfId="2" applyFont="1" applyFill="1" applyBorder="1" applyAlignment="1" applyProtection="1">
      <alignment horizontal="center" vertical="center" wrapText="1"/>
    </xf>
    <xf numFmtId="0" fontId="31" fillId="7" borderId="32" xfId="2" applyFont="1" applyFill="1" applyBorder="1" applyAlignment="1" applyProtection="1">
      <alignment horizontal="center" vertical="center" wrapText="1"/>
    </xf>
  </cellXfs>
  <cellStyles count="14">
    <cellStyle name="Відсотковий 2" xfId="9"/>
    <cellStyle name="Гиперссылка 2" xfId="7"/>
    <cellStyle name="Звичайний" xfId="0" builtinId="0"/>
    <cellStyle name="Звичайний 2" xfId="10"/>
    <cellStyle name="Звичайний 3" xfId="8"/>
    <cellStyle name="Звичайний 4" xfId="11"/>
    <cellStyle name="Обычный 2" xfId="1"/>
    <cellStyle name="Обычный 2 2" xfId="4"/>
    <cellStyle name="Обычный 2 3" xfId="12"/>
    <cellStyle name="Обычный 3" xfId="2"/>
    <cellStyle name="Обычный 4" xfId="5"/>
    <cellStyle name="Обычный 5" xfId="6"/>
    <cellStyle name="Обычный_Зразок ПМ бакал.11_12 20.01.11 (1)" xfId="13"/>
    <cellStyle name="Процентный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6B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ColWidth="10" defaultRowHeight="13.2"/>
  <cols>
    <col min="1" max="1" width="4.109375" customWidth="1"/>
    <col min="2" max="13" width="3" customWidth="1"/>
    <col min="14" max="14" width="3.4414062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4414062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" t="s">
        <v>7</v>
      </c>
      <c r="B1" s="542" t="s">
        <v>155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2"/>
      <c r="O1" s="2"/>
      <c r="P1" s="2"/>
      <c r="Q1" s="3"/>
      <c r="R1" s="542"/>
      <c r="S1" s="542"/>
      <c r="T1" s="542"/>
      <c r="U1" s="542"/>
      <c r="V1" s="542"/>
      <c r="W1" s="542"/>
      <c r="X1" s="542"/>
      <c r="Y1" s="542"/>
      <c r="Z1" s="542"/>
      <c r="AA1" s="4"/>
      <c r="AB1" s="4"/>
      <c r="AC1" s="542"/>
      <c r="AD1" s="542"/>
      <c r="AE1" s="542"/>
      <c r="AF1" s="542"/>
      <c r="AG1" s="542"/>
      <c r="AH1" s="542"/>
      <c r="AI1" s="542"/>
      <c r="AJ1" s="542"/>
      <c r="AK1" s="542"/>
      <c r="AL1" s="4"/>
      <c r="AM1" s="4"/>
      <c r="AN1" s="542"/>
      <c r="AO1" s="542"/>
      <c r="AP1" s="542"/>
      <c r="AQ1" s="542"/>
      <c r="AR1" s="542"/>
      <c r="AS1" s="542"/>
      <c r="AT1" s="542"/>
      <c r="AU1" s="542"/>
      <c r="AV1" s="542"/>
      <c r="AW1" s="4"/>
      <c r="AX1" s="5"/>
      <c r="AY1" s="5"/>
      <c r="AZ1" s="6"/>
      <c r="BA1" s="6"/>
      <c r="BB1" s="6" t="s">
        <v>214</v>
      </c>
      <c r="BC1" s="6"/>
      <c r="BD1" s="6"/>
      <c r="BE1" s="6"/>
      <c r="BF1" s="6"/>
      <c r="BG1" s="6"/>
      <c r="BH1" s="6"/>
      <c r="BI1" s="6"/>
      <c r="BJ1" s="6"/>
      <c r="BK1" s="7"/>
    </row>
    <row r="2" spans="1:63" ht="18" customHeight="1">
      <c r="A2" s="8" t="s">
        <v>219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10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10"/>
      <c r="AN2" s="546"/>
      <c r="AO2" s="546"/>
      <c r="AP2" s="546"/>
      <c r="AQ2" s="546"/>
      <c r="AR2" s="546"/>
      <c r="AS2" s="546"/>
      <c r="AT2" s="546"/>
      <c r="AU2" s="546"/>
      <c r="AV2" s="546"/>
      <c r="AW2" s="546"/>
      <c r="AX2" s="11"/>
      <c r="AY2" s="541" t="s">
        <v>156</v>
      </c>
      <c r="AZ2" s="541"/>
      <c r="BA2" s="541"/>
      <c r="BB2" s="541"/>
      <c r="BC2" s="541"/>
      <c r="BD2" s="541"/>
      <c r="BE2" s="541"/>
      <c r="BF2" s="541"/>
      <c r="BG2" s="541"/>
      <c r="BH2" s="541"/>
      <c r="BI2" s="541"/>
      <c r="BJ2" s="541"/>
      <c r="BK2" s="7"/>
    </row>
    <row r="3" spans="1:63" ht="18">
      <c r="A3" s="543" t="s">
        <v>228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12"/>
      <c r="Q3" s="12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"/>
      <c r="AN3" s="543"/>
      <c r="AO3" s="543"/>
      <c r="AP3" s="543"/>
      <c r="AQ3" s="543"/>
      <c r="AR3" s="543"/>
      <c r="AS3" s="543"/>
      <c r="AT3" s="543"/>
      <c r="AU3" s="543"/>
      <c r="AV3" s="543"/>
      <c r="AW3" s="543"/>
      <c r="AX3" s="5"/>
      <c r="AY3" s="5"/>
      <c r="AZ3" s="5"/>
      <c r="BA3" s="5"/>
      <c r="BB3" s="13" t="s">
        <v>157</v>
      </c>
      <c r="BC3" s="13"/>
      <c r="BD3" s="13"/>
      <c r="BE3" s="5" t="s">
        <v>229</v>
      </c>
      <c r="BF3" s="14"/>
      <c r="BG3" s="14"/>
      <c r="BH3" s="14"/>
      <c r="BI3" s="5"/>
      <c r="BJ3" s="5"/>
      <c r="BK3" s="7"/>
    </row>
    <row r="4" spans="1:63" ht="18">
      <c r="A4" s="544" t="s">
        <v>158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12"/>
      <c r="Q4" s="12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15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15"/>
      <c r="AN4" s="543"/>
      <c r="AO4" s="543"/>
      <c r="AP4" s="543"/>
      <c r="AQ4" s="543"/>
      <c r="AR4" s="543"/>
      <c r="AS4" s="543"/>
      <c r="AT4" s="543"/>
      <c r="AU4" s="543"/>
      <c r="AV4" s="543"/>
      <c r="AW4" s="543"/>
      <c r="AX4" s="5"/>
      <c r="AY4" s="5"/>
      <c r="AZ4" s="5"/>
      <c r="BA4" s="5"/>
      <c r="BB4" s="548" t="s">
        <v>225</v>
      </c>
      <c r="BC4" s="549"/>
      <c r="BD4" s="549"/>
      <c r="BE4" s="549"/>
      <c r="BF4" s="549"/>
      <c r="BG4" s="549"/>
      <c r="BH4" s="549"/>
      <c r="BI4" s="5"/>
      <c r="BJ4" s="5"/>
      <c r="BK4" s="7"/>
    </row>
    <row r="5" spans="1:63" ht="18">
      <c r="A5" s="5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6"/>
      <c r="S5" s="16"/>
      <c r="T5" s="5"/>
      <c r="U5" s="15"/>
      <c r="V5" s="15"/>
      <c r="W5" s="15"/>
      <c r="X5" s="15"/>
      <c r="Y5" s="15"/>
      <c r="Z5" s="15"/>
      <c r="AA5" s="15"/>
      <c r="AB5" s="15"/>
      <c r="AC5" s="15"/>
      <c r="AD5" s="1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7"/>
      <c r="BC5" s="18"/>
      <c r="BD5" s="18"/>
      <c r="BE5" s="18"/>
      <c r="BF5" s="18"/>
      <c r="BG5" s="18"/>
      <c r="BH5" s="18"/>
      <c r="BI5" s="5"/>
      <c r="BJ5" s="5"/>
      <c r="BK5" s="7"/>
    </row>
    <row r="6" spans="1:63" ht="15.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4"/>
      <c r="S6" s="14"/>
      <c r="T6" s="19" t="s">
        <v>223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5" t="s">
        <v>159</v>
      </c>
      <c r="BC6" s="5"/>
      <c r="BD6" s="5"/>
      <c r="BE6" s="5"/>
      <c r="BF6" s="5"/>
      <c r="BG6" s="5"/>
      <c r="BH6" s="5"/>
      <c r="BI6" s="5"/>
      <c r="BJ6" s="5"/>
      <c r="BK6" s="7"/>
    </row>
    <row r="7" spans="1:63" ht="15.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9" t="s">
        <v>160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5" t="s">
        <v>159</v>
      </c>
      <c r="BC7" s="5"/>
      <c r="BD7" s="5"/>
      <c r="BE7" s="5"/>
      <c r="BF7" s="5"/>
      <c r="BG7" s="5"/>
      <c r="BH7" s="5"/>
      <c r="BI7" s="5"/>
      <c r="BJ7" s="5"/>
      <c r="BK7" s="7"/>
    </row>
    <row r="8" spans="1:63" ht="28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4"/>
      <c r="S8" s="14"/>
      <c r="T8" s="21" t="s">
        <v>215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14" t="s">
        <v>159</v>
      </c>
      <c r="BC8" s="5"/>
      <c r="BD8" s="5"/>
      <c r="BE8" s="5"/>
      <c r="BF8" s="5"/>
      <c r="BG8" s="5"/>
      <c r="BH8" s="5"/>
      <c r="BI8" s="5"/>
      <c r="BJ8" s="5"/>
      <c r="BK8" s="7"/>
    </row>
    <row r="9" spans="1:63" ht="15.6">
      <c r="A9" s="5"/>
      <c r="B9" s="20"/>
      <c r="C9" s="5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50" t="s">
        <v>227</v>
      </c>
      <c r="U9" s="550"/>
      <c r="V9" s="550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0"/>
      <c r="AK9" s="550"/>
      <c r="AL9" s="550"/>
      <c r="AM9" s="550"/>
      <c r="AN9" s="550"/>
      <c r="AO9" s="550"/>
      <c r="AP9" s="550"/>
      <c r="AQ9" s="550"/>
      <c r="AR9" s="550"/>
      <c r="AS9" s="550"/>
      <c r="AT9" s="550"/>
      <c r="AU9" s="550"/>
      <c r="AV9" s="550"/>
      <c r="AW9" s="550"/>
      <c r="AX9" s="550"/>
      <c r="AY9" s="550"/>
      <c r="AZ9" s="550"/>
      <c r="BA9" s="23"/>
      <c r="BB9" s="14" t="s">
        <v>161</v>
      </c>
      <c r="BC9" s="5"/>
      <c r="BD9" s="5"/>
      <c r="BE9" s="5"/>
      <c r="BF9" s="5"/>
      <c r="BG9" s="5"/>
      <c r="BH9" s="5"/>
      <c r="BI9" s="5"/>
      <c r="BJ9" s="5"/>
      <c r="BK9" s="7"/>
    </row>
    <row r="10" spans="1:63" ht="15.6">
      <c r="A10" s="5"/>
      <c r="B10" s="20"/>
      <c r="C10" s="5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0" t="s">
        <v>162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14"/>
      <c r="BC10" s="5"/>
      <c r="BD10" s="5"/>
      <c r="BE10" s="5"/>
      <c r="BF10" s="5"/>
      <c r="BG10" s="5"/>
      <c r="BH10" s="5"/>
      <c r="BI10" s="5"/>
      <c r="BJ10" s="5"/>
      <c r="BK10" s="7"/>
    </row>
    <row r="11" spans="1:63" ht="15.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19" t="s">
        <v>226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4" t="s">
        <v>159</v>
      </c>
      <c r="BC11" s="5"/>
      <c r="BD11" s="5"/>
      <c r="BE11" s="5"/>
      <c r="BF11" s="5"/>
      <c r="BG11" s="5"/>
      <c r="BH11" s="5"/>
      <c r="BI11" s="5"/>
      <c r="BJ11" s="5"/>
      <c r="BK11" s="7"/>
    </row>
    <row r="12" spans="1:6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4"/>
      <c r="S12" s="1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4" t="s">
        <v>163</v>
      </c>
      <c r="BC12" s="5"/>
      <c r="BD12" s="5"/>
      <c r="BE12" s="5"/>
      <c r="BF12" s="5"/>
      <c r="BG12" s="5"/>
      <c r="BH12" s="5"/>
      <c r="BI12" s="5"/>
      <c r="BJ12" s="5"/>
      <c r="BK12" s="7"/>
    </row>
    <row r="13" spans="1:63" ht="15.6">
      <c r="A13" s="14"/>
      <c r="B13" s="14"/>
      <c r="C13" s="14"/>
      <c r="D13" s="14"/>
      <c r="E13" s="14"/>
      <c r="F13" s="14"/>
      <c r="G13" s="14"/>
      <c r="H13" s="14"/>
      <c r="I13" s="2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0" t="s">
        <v>164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5"/>
      <c r="AJ13" s="20"/>
      <c r="AK13" s="20"/>
      <c r="AL13" s="20"/>
      <c r="AM13" s="20"/>
      <c r="AN13" s="25"/>
      <c r="AO13" s="20"/>
      <c r="AP13" s="20"/>
      <c r="AQ13" s="20"/>
      <c r="AR13" s="20"/>
      <c r="AS13" s="20"/>
      <c r="AT13" s="20"/>
      <c r="AU13" s="20"/>
      <c r="AV13" s="20"/>
      <c r="AW13" s="25"/>
      <c r="AX13" s="20"/>
      <c r="AY13" s="20"/>
      <c r="AZ13" s="20"/>
      <c r="BA13" s="20"/>
      <c r="BB13" s="5" t="s">
        <v>165</v>
      </c>
      <c r="BC13" s="5"/>
      <c r="BD13" s="5"/>
      <c r="BE13" s="5"/>
      <c r="BF13" s="5"/>
      <c r="BG13" s="5"/>
      <c r="BH13" s="5"/>
      <c r="BI13" s="5"/>
      <c r="BJ13" s="5"/>
      <c r="BK13" s="7"/>
    </row>
    <row r="14" spans="1:63" ht="13.8">
      <c r="A14" s="551" t="s">
        <v>166</v>
      </c>
      <c r="B14" s="26" t="s">
        <v>167</v>
      </c>
      <c r="C14" s="26"/>
      <c r="D14" s="26"/>
      <c r="E14" s="26"/>
      <c r="F14" s="26" t="s">
        <v>168</v>
      </c>
      <c r="G14" s="26"/>
      <c r="H14" s="27"/>
      <c r="I14" s="28"/>
      <c r="J14" s="29"/>
      <c r="K14" s="554" t="s">
        <v>169</v>
      </c>
      <c r="L14" s="555"/>
      <c r="M14" s="555"/>
      <c r="N14" s="556"/>
      <c r="O14" s="26" t="s">
        <v>170</v>
      </c>
      <c r="P14" s="26"/>
      <c r="Q14" s="26"/>
      <c r="R14" s="26"/>
      <c r="S14" s="26" t="s">
        <v>171</v>
      </c>
      <c r="T14" s="26"/>
      <c r="U14" s="26"/>
      <c r="V14" s="26"/>
      <c r="W14" s="26"/>
      <c r="X14" s="26" t="s">
        <v>172</v>
      </c>
      <c r="Y14" s="26"/>
      <c r="Z14" s="26"/>
      <c r="AA14" s="26"/>
      <c r="AB14" s="26" t="s">
        <v>173</v>
      </c>
      <c r="AC14" s="26"/>
      <c r="AD14" s="26"/>
      <c r="AE14" s="26"/>
      <c r="AF14" s="554" t="s">
        <v>174</v>
      </c>
      <c r="AG14" s="555"/>
      <c r="AH14" s="555"/>
      <c r="AI14" s="555"/>
      <c r="AJ14" s="556"/>
      <c r="AK14" s="554" t="s">
        <v>175</v>
      </c>
      <c r="AL14" s="555"/>
      <c r="AM14" s="555"/>
      <c r="AN14" s="30"/>
      <c r="AO14" s="31" t="s">
        <v>176</v>
      </c>
      <c r="AP14" s="26"/>
      <c r="AQ14" s="26"/>
      <c r="AR14" s="26"/>
      <c r="AS14" s="554" t="s">
        <v>177</v>
      </c>
      <c r="AT14" s="555"/>
      <c r="AU14" s="555"/>
      <c r="AV14" s="555"/>
      <c r="AW14" s="556"/>
      <c r="AX14" s="31" t="s">
        <v>178</v>
      </c>
      <c r="AY14" s="26"/>
      <c r="AZ14" s="26"/>
      <c r="BA14" s="26"/>
      <c r="BB14" s="26" t="s">
        <v>179</v>
      </c>
      <c r="BC14" s="26" t="s">
        <v>180</v>
      </c>
      <c r="BD14" s="26" t="s">
        <v>181</v>
      </c>
      <c r="BE14" s="26" t="s">
        <v>182</v>
      </c>
      <c r="BF14" s="26" t="s">
        <v>183</v>
      </c>
      <c r="BG14" s="26" t="s">
        <v>184</v>
      </c>
      <c r="BH14" s="557" t="s">
        <v>185</v>
      </c>
      <c r="BI14" s="557" t="s">
        <v>186</v>
      </c>
      <c r="BJ14" s="557" t="s">
        <v>166</v>
      </c>
      <c r="BK14" s="7"/>
    </row>
    <row r="15" spans="1:63" ht="13.8">
      <c r="A15" s="552"/>
      <c r="B15" s="32">
        <v>3</v>
      </c>
      <c r="C15" s="32">
        <f>B15+7</f>
        <v>10</v>
      </c>
      <c r="D15" s="32">
        <f>C15+7</f>
        <v>17</v>
      </c>
      <c r="E15" s="32">
        <f>D15+7</f>
        <v>24</v>
      </c>
      <c r="F15" s="32">
        <v>1</v>
      </c>
      <c r="G15" s="32">
        <f>F15+7</f>
        <v>8</v>
      </c>
      <c r="H15" s="32">
        <f>G15+7</f>
        <v>15</v>
      </c>
      <c r="I15" s="32">
        <f>H15+7</f>
        <v>22</v>
      </c>
      <c r="J15" s="32">
        <f>I15+7</f>
        <v>29</v>
      </c>
      <c r="K15" s="32">
        <f>J17+1</f>
        <v>5</v>
      </c>
      <c r="L15" s="32">
        <f>K15+7</f>
        <v>12</v>
      </c>
      <c r="M15" s="32">
        <f>L15+7</f>
        <v>19</v>
      </c>
      <c r="N15" s="32">
        <f>M15+7</f>
        <v>26</v>
      </c>
      <c r="O15" s="32">
        <v>3</v>
      </c>
      <c r="P15" s="32">
        <f>O15+7</f>
        <v>10</v>
      </c>
      <c r="Q15" s="32">
        <f>P15+7</f>
        <v>17</v>
      </c>
      <c r="R15" s="32">
        <f>Q15+7</f>
        <v>24</v>
      </c>
      <c r="S15" s="32">
        <v>31</v>
      </c>
      <c r="T15" s="32">
        <f>S17+1</f>
        <v>7</v>
      </c>
      <c r="U15" s="32">
        <f>T16+1</f>
        <v>14</v>
      </c>
      <c r="V15" s="32">
        <f>U16+1</f>
        <v>21</v>
      </c>
      <c r="W15" s="32">
        <v>28</v>
      </c>
      <c r="X15" s="32">
        <f>W17+1</f>
        <v>4</v>
      </c>
      <c r="Y15" s="32">
        <f>X16+1</f>
        <v>11</v>
      </c>
      <c r="Z15" s="32">
        <f>Y16+1</f>
        <v>18</v>
      </c>
      <c r="AA15" s="32">
        <v>25</v>
      </c>
      <c r="AB15" s="32">
        <f>AA17+1</f>
        <v>4</v>
      </c>
      <c r="AC15" s="32">
        <f>AB16+1</f>
        <v>11</v>
      </c>
      <c r="AD15" s="32">
        <f>AC16+1</f>
        <v>18</v>
      </c>
      <c r="AE15" s="32">
        <f>AD16+1</f>
        <v>25</v>
      </c>
      <c r="AF15" s="32">
        <v>1</v>
      </c>
      <c r="AG15" s="32">
        <f>AF16+1</f>
        <v>8</v>
      </c>
      <c r="AH15" s="32">
        <f>AG16+1</f>
        <v>15</v>
      </c>
      <c r="AI15" s="32">
        <f>AH16+1</f>
        <v>22</v>
      </c>
      <c r="AJ15" s="32">
        <v>29</v>
      </c>
      <c r="AK15" s="32">
        <f>AJ17+1</f>
        <v>6</v>
      </c>
      <c r="AL15" s="32">
        <f>AK16+1</f>
        <v>13</v>
      </c>
      <c r="AM15" s="32">
        <f>AL16+1</f>
        <v>20</v>
      </c>
      <c r="AN15" s="32">
        <f>AM16+1</f>
        <v>27</v>
      </c>
      <c r="AO15" s="32">
        <f>AN17+1</f>
        <v>3</v>
      </c>
      <c r="AP15" s="32">
        <f>AO16+1</f>
        <v>10</v>
      </c>
      <c r="AQ15" s="32">
        <f>AP16+1</f>
        <v>17</v>
      </c>
      <c r="AR15" s="32">
        <f>AQ16+1</f>
        <v>24</v>
      </c>
      <c r="AS15" s="32">
        <v>1</v>
      </c>
      <c r="AT15" s="32">
        <f>AS16+1</f>
        <v>8</v>
      </c>
      <c r="AU15" s="32">
        <f>AT16+1</f>
        <v>15</v>
      </c>
      <c r="AV15" s="32">
        <f>AU16+1</f>
        <v>22</v>
      </c>
      <c r="AW15" s="32">
        <f>AV16+1</f>
        <v>29</v>
      </c>
      <c r="AX15" s="32">
        <v>5</v>
      </c>
      <c r="AY15" s="32">
        <f>AX16+1</f>
        <v>12</v>
      </c>
      <c r="AZ15" s="32">
        <f>AY16+1</f>
        <v>19</v>
      </c>
      <c r="BA15" s="32">
        <v>26</v>
      </c>
      <c r="BB15" s="33" t="s">
        <v>189</v>
      </c>
      <c r="BC15" s="33" t="s">
        <v>190</v>
      </c>
      <c r="BD15" s="33" t="s">
        <v>191</v>
      </c>
      <c r="BE15" s="33" t="s">
        <v>191</v>
      </c>
      <c r="BF15" s="33" t="s">
        <v>192</v>
      </c>
      <c r="BG15" s="34" t="s">
        <v>10</v>
      </c>
      <c r="BH15" s="552"/>
      <c r="BI15" s="552"/>
      <c r="BJ15" s="552"/>
      <c r="BK15" s="7"/>
    </row>
    <row r="16" spans="1:63" ht="13.8">
      <c r="A16" s="552"/>
      <c r="B16" s="32">
        <f t="shared" ref="B16:I16" si="0">B15+6</f>
        <v>9</v>
      </c>
      <c r="C16" s="32">
        <f t="shared" si="0"/>
        <v>16</v>
      </c>
      <c r="D16" s="32">
        <f t="shared" si="0"/>
        <v>23</v>
      </c>
      <c r="E16" s="32">
        <f t="shared" si="0"/>
        <v>30</v>
      </c>
      <c r="F16" s="32">
        <f t="shared" si="0"/>
        <v>7</v>
      </c>
      <c r="G16" s="32">
        <f t="shared" si="0"/>
        <v>14</v>
      </c>
      <c r="H16" s="32">
        <f t="shared" si="0"/>
        <v>21</v>
      </c>
      <c r="I16" s="32">
        <f t="shared" si="0"/>
        <v>28</v>
      </c>
      <c r="J16" s="32" t="s">
        <v>221</v>
      </c>
      <c r="K16" s="32">
        <f>K15+6</f>
        <v>11</v>
      </c>
      <c r="L16" s="32">
        <f>L15+6</f>
        <v>18</v>
      </c>
      <c r="M16" s="32">
        <f>M15+6</f>
        <v>25</v>
      </c>
      <c r="N16" s="32" t="s">
        <v>222</v>
      </c>
      <c r="O16" s="32">
        <f>O15+6</f>
        <v>9</v>
      </c>
      <c r="P16" s="32">
        <f>P15+6</f>
        <v>16</v>
      </c>
      <c r="Q16" s="32">
        <f>Q15+6</f>
        <v>23</v>
      </c>
      <c r="R16" s="32">
        <v>30</v>
      </c>
      <c r="S16" s="32" t="s">
        <v>198</v>
      </c>
      <c r="T16" s="32">
        <f>T15+6</f>
        <v>13</v>
      </c>
      <c r="U16" s="32">
        <f>U15+6</f>
        <v>20</v>
      </c>
      <c r="V16" s="32">
        <f>V15+6</f>
        <v>27</v>
      </c>
      <c r="W16" s="32" t="s">
        <v>188</v>
      </c>
      <c r="X16" s="32">
        <f>X15+6</f>
        <v>10</v>
      </c>
      <c r="Y16" s="32">
        <f>Y15+6</f>
        <v>17</v>
      </c>
      <c r="Z16" s="32">
        <f>Z15+6</f>
        <v>24</v>
      </c>
      <c r="AA16" s="32" t="s">
        <v>201</v>
      </c>
      <c r="AB16" s="32">
        <f>AB15+6</f>
        <v>10</v>
      </c>
      <c r="AC16" s="32">
        <f>AC15+6</f>
        <v>17</v>
      </c>
      <c r="AD16" s="32">
        <f>AD15+6</f>
        <v>24</v>
      </c>
      <c r="AE16" s="32">
        <v>31</v>
      </c>
      <c r="AF16" s="32">
        <f>AF15+6</f>
        <v>7</v>
      </c>
      <c r="AG16" s="32">
        <f>AG15+6</f>
        <v>14</v>
      </c>
      <c r="AH16" s="32">
        <f>AH15+6</f>
        <v>21</v>
      </c>
      <c r="AI16" s="32">
        <f>AI15+6</f>
        <v>28</v>
      </c>
      <c r="AJ16" s="32" t="s">
        <v>195</v>
      </c>
      <c r="AK16" s="32">
        <f>AK15+6</f>
        <v>12</v>
      </c>
      <c r="AL16" s="32">
        <f>AL15+6</f>
        <v>19</v>
      </c>
      <c r="AM16" s="32">
        <f>AM15+6</f>
        <v>26</v>
      </c>
      <c r="AN16" s="32" t="s">
        <v>204</v>
      </c>
      <c r="AO16" s="32">
        <f>AO15+6</f>
        <v>9</v>
      </c>
      <c r="AP16" s="32">
        <f>AP15+6</f>
        <v>16</v>
      </c>
      <c r="AQ16" s="32">
        <f>AQ15+6</f>
        <v>23</v>
      </c>
      <c r="AR16" s="32">
        <v>30</v>
      </c>
      <c r="AS16" s="32">
        <f>AS15+6</f>
        <v>7</v>
      </c>
      <c r="AT16" s="32">
        <f>AT15+6</f>
        <v>14</v>
      </c>
      <c r="AU16" s="32">
        <f>AU15+6</f>
        <v>21</v>
      </c>
      <c r="AV16" s="32">
        <f>AV15+6</f>
        <v>28</v>
      </c>
      <c r="AW16" s="32" t="s">
        <v>196</v>
      </c>
      <c r="AX16" s="32">
        <f>AX15+6</f>
        <v>11</v>
      </c>
      <c r="AY16" s="32">
        <f>AY15+6</f>
        <v>18</v>
      </c>
      <c r="AZ16" s="32">
        <f>AZ15+6</f>
        <v>25</v>
      </c>
      <c r="BA16" s="32" t="s">
        <v>221</v>
      </c>
      <c r="BB16" s="33" t="s">
        <v>193</v>
      </c>
      <c r="BC16" s="35"/>
      <c r="BD16" s="35"/>
      <c r="BE16" s="35"/>
      <c r="BF16" s="33" t="s">
        <v>194</v>
      </c>
      <c r="BG16" s="35"/>
      <c r="BH16" s="552"/>
      <c r="BI16" s="552"/>
      <c r="BJ16" s="552"/>
      <c r="BK16" s="7"/>
    </row>
    <row r="17" spans="1:65" ht="13.8">
      <c r="A17" s="553"/>
      <c r="B17" s="36"/>
      <c r="C17" s="36"/>
      <c r="D17" s="36"/>
      <c r="E17" s="36"/>
      <c r="F17" s="36"/>
      <c r="G17" s="36"/>
      <c r="H17" s="36"/>
      <c r="I17" s="37"/>
      <c r="J17" s="36">
        <v>4</v>
      </c>
      <c r="K17" s="36"/>
      <c r="L17" s="36"/>
      <c r="M17" s="36"/>
      <c r="N17" s="36">
        <v>2</v>
      </c>
      <c r="O17" s="36"/>
      <c r="P17" s="36"/>
      <c r="Q17" s="36"/>
      <c r="R17" s="37"/>
      <c r="S17" s="38">
        <v>6</v>
      </c>
      <c r="T17" s="38"/>
      <c r="U17" s="38"/>
      <c r="V17" s="36"/>
      <c r="W17" s="37">
        <v>3</v>
      </c>
      <c r="X17" s="36"/>
      <c r="Y17" s="36"/>
      <c r="Z17" s="36"/>
      <c r="AA17" s="37">
        <v>3</v>
      </c>
      <c r="AB17" s="36"/>
      <c r="AC17" s="36"/>
      <c r="AD17" s="36"/>
      <c r="AE17" s="37"/>
      <c r="AF17" s="36"/>
      <c r="AG17" s="36"/>
      <c r="AH17" s="36"/>
      <c r="AI17" s="37"/>
      <c r="AJ17" s="36">
        <v>5</v>
      </c>
      <c r="AK17" s="36"/>
      <c r="AL17" s="36"/>
      <c r="AM17" s="36"/>
      <c r="AN17" s="36">
        <v>2</v>
      </c>
      <c r="AO17" s="36"/>
      <c r="AP17" s="36"/>
      <c r="AQ17" s="36"/>
      <c r="AR17" s="37"/>
      <c r="AS17" s="36"/>
      <c r="AT17" s="36"/>
      <c r="AU17" s="36"/>
      <c r="AV17" s="37"/>
      <c r="AW17" s="36">
        <v>4</v>
      </c>
      <c r="AX17" s="36"/>
      <c r="AY17" s="36"/>
      <c r="AZ17" s="36"/>
      <c r="BA17" s="39">
        <v>1</v>
      </c>
      <c r="BB17" s="37" t="s">
        <v>197</v>
      </c>
      <c r="BC17" s="36"/>
      <c r="BD17" s="36"/>
      <c r="BE17" s="36"/>
      <c r="BF17" s="36"/>
      <c r="BG17" s="36"/>
      <c r="BH17" s="553"/>
      <c r="BI17" s="553"/>
      <c r="BJ17" s="553"/>
      <c r="BK17" s="7"/>
    </row>
    <row r="18" spans="1:65" ht="18">
      <c r="A18" s="40" t="s">
        <v>198</v>
      </c>
      <c r="B18" s="41"/>
      <c r="C18" s="41"/>
      <c r="D18" s="41"/>
      <c r="E18" s="41"/>
      <c r="F18" s="41"/>
      <c r="G18" s="41"/>
      <c r="H18" s="41"/>
      <c r="I18" s="42">
        <v>17</v>
      </c>
      <c r="J18" s="43"/>
      <c r="K18" s="41"/>
      <c r="L18" s="41"/>
      <c r="M18" s="41"/>
      <c r="N18" s="41"/>
      <c r="O18" s="41"/>
      <c r="P18" s="44"/>
      <c r="Q18" s="44"/>
      <c r="R18" s="44"/>
      <c r="S18" s="45" t="s">
        <v>217</v>
      </c>
      <c r="T18" s="44" t="s">
        <v>216</v>
      </c>
      <c r="U18" s="44" t="s">
        <v>216</v>
      </c>
      <c r="V18" s="44" t="s">
        <v>216</v>
      </c>
      <c r="W18" s="45" t="s">
        <v>217</v>
      </c>
      <c r="X18" s="42"/>
      <c r="Y18" s="41"/>
      <c r="Z18" s="41"/>
      <c r="AA18" s="41"/>
      <c r="AB18" s="42">
        <v>9</v>
      </c>
      <c r="AC18" s="44"/>
      <c r="AD18" s="45"/>
      <c r="AE18" s="41"/>
      <c r="AF18" s="44"/>
      <c r="AG18" s="44" t="s">
        <v>216</v>
      </c>
      <c r="AH18" s="45"/>
      <c r="AI18" s="41"/>
      <c r="AJ18" s="46"/>
      <c r="AK18" s="41"/>
      <c r="AL18" s="46">
        <v>9</v>
      </c>
      <c r="AM18" s="46"/>
      <c r="AN18" s="41"/>
      <c r="AO18" s="47"/>
      <c r="AP18" s="47"/>
      <c r="AQ18" s="47" t="s">
        <v>216</v>
      </c>
      <c r="AR18" s="47" t="s">
        <v>216</v>
      </c>
      <c r="AS18" s="48" t="s">
        <v>199</v>
      </c>
      <c r="AT18" s="48" t="s">
        <v>199</v>
      </c>
      <c r="AU18" s="48" t="s">
        <v>199</v>
      </c>
      <c r="AV18" s="49" t="s">
        <v>217</v>
      </c>
      <c r="AW18" s="49" t="s">
        <v>217</v>
      </c>
      <c r="AX18" s="49" t="s">
        <v>217</v>
      </c>
      <c r="AY18" s="49" t="s">
        <v>217</v>
      </c>
      <c r="AZ18" s="49" t="s">
        <v>217</v>
      </c>
      <c r="BA18" s="49" t="s">
        <v>217</v>
      </c>
      <c r="BB18" s="43">
        <v>35</v>
      </c>
      <c r="BC18" s="43">
        <v>6</v>
      </c>
      <c r="BD18" s="43">
        <v>3</v>
      </c>
      <c r="BE18" s="46"/>
      <c r="BF18" s="46"/>
      <c r="BG18" s="46"/>
      <c r="BH18" s="43">
        <v>8</v>
      </c>
      <c r="BI18" s="43">
        <f>SUM(BB18:BH18)</f>
        <v>52</v>
      </c>
      <c r="BJ18" s="50" t="s">
        <v>198</v>
      </c>
      <c r="BK18" s="7"/>
    </row>
    <row r="19" spans="1:65" ht="18">
      <c r="A19" s="51" t="s">
        <v>200</v>
      </c>
      <c r="B19" s="52"/>
      <c r="C19" s="52"/>
      <c r="D19" s="52"/>
      <c r="E19" s="52"/>
      <c r="F19" s="52"/>
      <c r="G19" s="52"/>
      <c r="H19" s="52"/>
      <c r="I19" s="53">
        <v>17</v>
      </c>
      <c r="J19" s="54"/>
      <c r="K19" s="52"/>
      <c r="L19" s="52"/>
      <c r="M19" s="52"/>
      <c r="N19" s="52"/>
      <c r="O19" s="52"/>
      <c r="P19" s="55"/>
      <c r="Q19" s="55"/>
      <c r="R19" s="55"/>
      <c r="S19" s="56" t="s">
        <v>217</v>
      </c>
      <c r="T19" s="55" t="s">
        <v>216</v>
      </c>
      <c r="U19" s="55" t="s">
        <v>216</v>
      </c>
      <c r="V19" s="55" t="s">
        <v>216</v>
      </c>
      <c r="W19" s="56" t="s">
        <v>217</v>
      </c>
      <c r="X19" s="53"/>
      <c r="Y19" s="52"/>
      <c r="Z19" s="52"/>
      <c r="AA19" s="52"/>
      <c r="AB19" s="53">
        <v>9</v>
      </c>
      <c r="AC19" s="55"/>
      <c r="AD19" s="56"/>
      <c r="AE19" s="52"/>
      <c r="AF19" s="55"/>
      <c r="AG19" s="55" t="s">
        <v>216</v>
      </c>
      <c r="AH19" s="56"/>
      <c r="AI19" s="52"/>
      <c r="AJ19" s="57"/>
      <c r="AK19" s="52"/>
      <c r="AL19" s="57">
        <v>9</v>
      </c>
      <c r="AM19" s="57"/>
      <c r="AN19" s="52"/>
      <c r="AO19" s="58"/>
      <c r="AP19" s="58"/>
      <c r="AQ19" s="58" t="s">
        <v>216</v>
      </c>
      <c r="AR19" s="58" t="s">
        <v>216</v>
      </c>
      <c r="AS19" s="32" t="s">
        <v>199</v>
      </c>
      <c r="AT19" s="32" t="s">
        <v>199</v>
      </c>
      <c r="AU19" s="32" t="s">
        <v>199</v>
      </c>
      <c r="AV19" s="59" t="s">
        <v>217</v>
      </c>
      <c r="AW19" s="59" t="s">
        <v>217</v>
      </c>
      <c r="AX19" s="59" t="s">
        <v>217</v>
      </c>
      <c r="AY19" s="59" t="s">
        <v>217</v>
      </c>
      <c r="AZ19" s="59" t="s">
        <v>217</v>
      </c>
      <c r="BA19" s="59" t="s">
        <v>217</v>
      </c>
      <c r="BB19" s="54">
        <v>35</v>
      </c>
      <c r="BC19" s="54">
        <v>6</v>
      </c>
      <c r="BD19" s="54">
        <v>3</v>
      </c>
      <c r="BE19" s="57"/>
      <c r="BF19" s="57"/>
      <c r="BG19" s="57"/>
      <c r="BH19" s="54">
        <v>8</v>
      </c>
      <c r="BI19" s="54">
        <f>SUM(BB19:BH19)</f>
        <v>52</v>
      </c>
      <c r="BJ19" s="60" t="s">
        <v>200</v>
      </c>
      <c r="BK19" s="7"/>
    </row>
    <row r="20" spans="1:65" ht="18">
      <c r="A20" s="51" t="s">
        <v>201</v>
      </c>
      <c r="B20" s="52"/>
      <c r="C20" s="52"/>
      <c r="D20" s="52"/>
      <c r="E20" s="52"/>
      <c r="F20" s="52"/>
      <c r="G20" s="52"/>
      <c r="H20" s="52"/>
      <c r="I20" s="53">
        <v>17</v>
      </c>
      <c r="J20" s="54"/>
      <c r="K20" s="52"/>
      <c r="L20" s="52"/>
      <c r="M20" s="52"/>
      <c r="N20" s="52"/>
      <c r="O20" s="52"/>
      <c r="P20" s="55"/>
      <c r="Q20" s="55"/>
      <c r="R20" s="55"/>
      <c r="S20" s="56" t="s">
        <v>217</v>
      </c>
      <c r="T20" s="55" t="s">
        <v>216</v>
      </c>
      <c r="U20" s="55" t="s">
        <v>216</v>
      </c>
      <c r="V20" s="55" t="s">
        <v>216</v>
      </c>
      <c r="W20" s="56" t="s">
        <v>217</v>
      </c>
      <c r="X20" s="53"/>
      <c r="Y20" s="52"/>
      <c r="Z20" s="52"/>
      <c r="AA20" s="52"/>
      <c r="AB20" s="53">
        <v>9</v>
      </c>
      <c r="AC20" s="55"/>
      <c r="AD20" s="56"/>
      <c r="AE20" s="52"/>
      <c r="AF20" s="55"/>
      <c r="AG20" s="55" t="s">
        <v>216</v>
      </c>
      <c r="AH20" s="56"/>
      <c r="AI20" s="52"/>
      <c r="AJ20" s="57"/>
      <c r="AK20" s="52"/>
      <c r="AL20" s="57">
        <v>9</v>
      </c>
      <c r="AM20" s="57"/>
      <c r="AN20" s="52"/>
      <c r="AO20" s="58"/>
      <c r="AP20" s="58"/>
      <c r="AQ20" s="58" t="s">
        <v>216</v>
      </c>
      <c r="AR20" s="58" t="s">
        <v>216</v>
      </c>
      <c r="AS20" s="32" t="s">
        <v>187</v>
      </c>
      <c r="AT20" s="32" t="s">
        <v>187</v>
      </c>
      <c r="AU20" s="32" t="s">
        <v>187</v>
      </c>
      <c r="AV20" s="32" t="s">
        <v>187</v>
      </c>
      <c r="AW20" s="59" t="s">
        <v>217</v>
      </c>
      <c r="AX20" s="59" t="s">
        <v>217</v>
      </c>
      <c r="AY20" s="59" t="s">
        <v>217</v>
      </c>
      <c r="AZ20" s="59" t="s">
        <v>217</v>
      </c>
      <c r="BA20" s="59" t="s">
        <v>217</v>
      </c>
      <c r="BB20" s="54">
        <v>35</v>
      </c>
      <c r="BC20" s="54">
        <v>6</v>
      </c>
      <c r="BD20" s="57"/>
      <c r="BE20" s="54">
        <v>4</v>
      </c>
      <c r="BF20" s="57"/>
      <c r="BG20" s="57"/>
      <c r="BH20" s="54">
        <v>7</v>
      </c>
      <c r="BI20" s="54">
        <f>SUM(BB20:BH20)</f>
        <v>52</v>
      </c>
      <c r="BJ20" s="60" t="s">
        <v>201</v>
      </c>
      <c r="BK20" s="7"/>
    </row>
    <row r="21" spans="1:65" ht="18">
      <c r="A21" s="51" t="s">
        <v>202</v>
      </c>
      <c r="B21" s="52"/>
      <c r="C21" s="52"/>
      <c r="D21" s="52"/>
      <c r="E21" s="52"/>
      <c r="F21" s="52"/>
      <c r="G21" s="52"/>
      <c r="H21" s="52"/>
      <c r="I21" s="53">
        <v>17</v>
      </c>
      <c r="J21" s="54"/>
      <c r="K21" s="52"/>
      <c r="L21" s="52"/>
      <c r="M21" s="52"/>
      <c r="N21" s="52"/>
      <c r="O21" s="52"/>
      <c r="P21" s="55"/>
      <c r="Q21" s="55"/>
      <c r="R21" s="55"/>
      <c r="S21" s="56" t="s">
        <v>217</v>
      </c>
      <c r="T21" s="55" t="s">
        <v>216</v>
      </c>
      <c r="U21" s="55" t="s">
        <v>216</v>
      </c>
      <c r="V21" s="55" t="s">
        <v>216</v>
      </c>
      <c r="W21" s="56" t="s">
        <v>217</v>
      </c>
      <c r="X21" s="53"/>
      <c r="Y21" s="52"/>
      <c r="Z21" s="52"/>
      <c r="AA21" s="52"/>
      <c r="AB21" s="53">
        <v>9</v>
      </c>
      <c r="AC21" s="55"/>
      <c r="AD21" s="56"/>
      <c r="AE21" s="52"/>
      <c r="AF21" s="55"/>
      <c r="AG21" s="55" t="s">
        <v>216</v>
      </c>
      <c r="AH21" s="56"/>
      <c r="AI21" s="52"/>
      <c r="AJ21" s="57"/>
      <c r="AK21" s="52"/>
      <c r="AL21" s="57">
        <v>9</v>
      </c>
      <c r="AM21" s="57"/>
      <c r="AN21" s="58"/>
      <c r="AO21" s="58"/>
      <c r="AP21" s="58"/>
      <c r="AQ21" s="58" t="s">
        <v>216</v>
      </c>
      <c r="AR21" s="58" t="s">
        <v>216</v>
      </c>
      <c r="AS21" s="32" t="s">
        <v>187</v>
      </c>
      <c r="AT21" s="32" t="s">
        <v>187</v>
      </c>
      <c r="AU21" s="32" t="s">
        <v>187</v>
      </c>
      <c r="AV21" s="32" t="s">
        <v>203</v>
      </c>
      <c r="AW21" s="59" t="s">
        <v>217</v>
      </c>
      <c r="AX21" s="59" t="s">
        <v>217</v>
      </c>
      <c r="AY21" s="59" t="s">
        <v>217</v>
      </c>
      <c r="AZ21" s="59" t="s">
        <v>217</v>
      </c>
      <c r="BA21" s="59" t="s">
        <v>217</v>
      </c>
      <c r="BB21" s="54">
        <v>35</v>
      </c>
      <c r="BC21" s="54">
        <v>6</v>
      </c>
      <c r="BD21" s="57"/>
      <c r="BE21" s="54">
        <v>3</v>
      </c>
      <c r="BF21" s="57"/>
      <c r="BG21" s="54">
        <v>1</v>
      </c>
      <c r="BH21" s="54">
        <v>7</v>
      </c>
      <c r="BI21" s="54">
        <f>SUM(BB21:BH21)</f>
        <v>52</v>
      </c>
      <c r="BJ21" s="60" t="s">
        <v>202</v>
      </c>
      <c r="BK21" s="7"/>
    </row>
    <row r="22" spans="1:65" ht="18">
      <c r="A22" s="51" t="s">
        <v>195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54"/>
      <c r="BC22" s="54"/>
      <c r="BD22" s="54"/>
      <c r="BE22" s="54"/>
      <c r="BF22" s="54"/>
      <c r="BG22" s="54"/>
      <c r="BH22" s="54"/>
      <c r="BI22" s="54"/>
      <c r="BJ22" s="60" t="s">
        <v>195</v>
      </c>
      <c r="BK22" s="7"/>
    </row>
    <row r="23" spans="1:65" ht="18">
      <c r="A23" s="62" t="s">
        <v>204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64"/>
      <c r="U23" s="64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5" t="s">
        <v>205</v>
      </c>
      <c r="AX23" s="65"/>
      <c r="AY23" s="65"/>
      <c r="AZ23" s="65"/>
      <c r="BA23" s="65"/>
      <c r="BB23" s="65">
        <f t="shared" ref="BB23:BI23" si="1">SUM(BB18:BB22)</f>
        <v>140</v>
      </c>
      <c r="BC23" s="65">
        <f t="shared" si="1"/>
        <v>24</v>
      </c>
      <c r="BD23" s="65">
        <f t="shared" si="1"/>
        <v>6</v>
      </c>
      <c r="BE23" s="65">
        <f t="shared" si="1"/>
        <v>7</v>
      </c>
      <c r="BF23" s="65">
        <f t="shared" si="1"/>
        <v>0</v>
      </c>
      <c r="BG23" s="65">
        <f t="shared" si="1"/>
        <v>1</v>
      </c>
      <c r="BH23" s="65">
        <f t="shared" si="1"/>
        <v>30</v>
      </c>
      <c r="BI23" s="65">
        <f t="shared" si="1"/>
        <v>208</v>
      </c>
      <c r="BJ23" s="66" t="s">
        <v>204</v>
      </c>
      <c r="BK23" s="7"/>
    </row>
    <row r="24" spans="1:65" ht="15.6">
      <c r="A24" s="19"/>
      <c r="B24" s="19"/>
      <c r="C24" s="19"/>
      <c r="D24" s="19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7"/>
    </row>
    <row r="25" spans="1:65" ht="16.5" customHeight="1">
      <c r="A25" s="13"/>
      <c r="B25" s="13"/>
      <c r="C25" s="13"/>
      <c r="D25" s="19" t="s">
        <v>206</v>
      </c>
      <c r="E25" s="13"/>
      <c r="F25" s="67"/>
      <c r="G25" s="67"/>
      <c r="H25" s="67"/>
      <c r="I25" s="67"/>
      <c r="J25" s="67"/>
      <c r="K25" s="67"/>
      <c r="L25" s="67"/>
      <c r="M25" s="67"/>
      <c r="O25" s="67" t="s">
        <v>207</v>
      </c>
      <c r="Y25" s="68"/>
      <c r="AB25" s="67" t="s">
        <v>208</v>
      </c>
      <c r="AC25" s="67"/>
      <c r="AD25" s="67"/>
      <c r="AE25" s="67"/>
      <c r="AF25" s="67"/>
      <c r="AG25" s="67"/>
      <c r="AH25" s="67"/>
      <c r="AI25" s="67"/>
      <c r="AJ25" s="5"/>
      <c r="AK25" s="69" t="s">
        <v>216</v>
      </c>
      <c r="AL25" s="5" t="s">
        <v>163</v>
      </c>
      <c r="AM25" s="5"/>
      <c r="AN25" s="5"/>
      <c r="AO25" s="20" t="s">
        <v>209</v>
      </c>
      <c r="AP25" s="20"/>
      <c r="AQ25" s="20"/>
      <c r="AR25" s="20"/>
      <c r="AS25" s="20"/>
      <c r="AT25" s="20"/>
      <c r="AU25" s="20"/>
      <c r="AV25" s="14"/>
      <c r="AW25" s="70" t="s">
        <v>199</v>
      </c>
      <c r="AY25" s="14"/>
      <c r="AZ25" s="5"/>
      <c r="BA25" s="5"/>
      <c r="BB25" s="5"/>
      <c r="BC25" s="20" t="s">
        <v>210</v>
      </c>
      <c r="BD25" s="20"/>
      <c r="BE25" s="20"/>
      <c r="BF25" s="20"/>
      <c r="BG25" s="71" t="s">
        <v>187</v>
      </c>
      <c r="BI25" s="14"/>
      <c r="BJ25" s="14"/>
      <c r="BK25" s="7"/>
    </row>
    <row r="26" spans="1:6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5"/>
      <c r="BH26" s="14"/>
      <c r="BI26" s="14"/>
      <c r="BJ26" s="14"/>
      <c r="BK26" s="7"/>
    </row>
    <row r="27" spans="1:65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67"/>
      <c r="L27" s="67"/>
      <c r="M27" s="67"/>
      <c r="N27" s="67"/>
      <c r="O27" s="67"/>
      <c r="P27" s="72"/>
      <c r="Q27" s="67"/>
      <c r="R27" s="67"/>
      <c r="S27" s="20"/>
      <c r="T27" s="20"/>
      <c r="U27" s="5"/>
      <c r="V27" s="28"/>
      <c r="W27" s="5" t="s">
        <v>163</v>
      </c>
      <c r="X27" s="5" t="s">
        <v>163</v>
      </c>
      <c r="Y27" s="67" t="s">
        <v>211</v>
      </c>
      <c r="Z27" s="67"/>
      <c r="AA27" s="73"/>
      <c r="AB27" s="72"/>
      <c r="AC27" s="67"/>
      <c r="AD27" s="67"/>
      <c r="AE27" s="67"/>
      <c r="AF27" s="67"/>
      <c r="AG27" s="67"/>
      <c r="AH27" s="67"/>
      <c r="AI27" s="14"/>
      <c r="AJ27" s="14"/>
      <c r="AK27" s="70" t="s">
        <v>212</v>
      </c>
      <c r="AL27" s="14"/>
      <c r="AM27" s="14"/>
      <c r="AN27" s="14"/>
      <c r="AO27" s="67" t="s">
        <v>213</v>
      </c>
      <c r="AP27" s="67"/>
      <c r="AQ27" s="67"/>
      <c r="AR27" s="72"/>
      <c r="AS27" s="67"/>
      <c r="AT27" s="67"/>
      <c r="AU27" s="70" t="s">
        <v>203</v>
      </c>
      <c r="AV27" s="14"/>
      <c r="AX27" s="14"/>
      <c r="AY27" s="14"/>
      <c r="AZ27" s="14"/>
      <c r="BA27" s="14"/>
      <c r="BB27" s="14"/>
      <c r="BC27" s="20" t="s">
        <v>218</v>
      </c>
      <c r="BD27" s="20"/>
      <c r="BE27" s="20"/>
      <c r="BF27" s="20"/>
      <c r="BG27" s="74" t="s">
        <v>217</v>
      </c>
      <c r="BH27" s="14"/>
      <c r="BI27" s="14"/>
      <c r="BJ27" s="14"/>
      <c r="BK27" s="7"/>
    </row>
    <row r="30" spans="1:65">
      <c r="AP30" s="75"/>
      <c r="BM30" s="75"/>
    </row>
  </sheetData>
  <mergeCells count="26">
    <mergeCell ref="T9:AZ9"/>
    <mergeCell ref="AN4:AW4"/>
    <mergeCell ref="A14:A17"/>
    <mergeCell ref="K14:N14"/>
    <mergeCell ref="BJ14:BJ17"/>
    <mergeCell ref="BH14:BH17"/>
    <mergeCell ref="BI14:BI17"/>
    <mergeCell ref="AK14:AM14"/>
    <mergeCell ref="AS14:AW14"/>
    <mergeCell ref="AF14:AJ14"/>
    <mergeCell ref="AY2:BJ2"/>
    <mergeCell ref="AN1:AV1"/>
    <mergeCell ref="A3:O3"/>
    <mergeCell ref="R4:AA4"/>
    <mergeCell ref="AN3:AW3"/>
    <mergeCell ref="R1:Z1"/>
    <mergeCell ref="A4:O4"/>
    <mergeCell ref="AC2:AL2"/>
    <mergeCell ref="AC1:AK1"/>
    <mergeCell ref="AN2:AW2"/>
    <mergeCell ref="R3:AA3"/>
    <mergeCell ref="R2:AA2"/>
    <mergeCell ref="B1:M1"/>
    <mergeCell ref="AC4:AL4"/>
    <mergeCell ref="AC3:AL3"/>
    <mergeCell ref="BB4:BH4"/>
  </mergeCells>
  <printOptions horizontalCentered="1"/>
  <pageMargins left="0" right="0" top="0.70866141732283472" bottom="0" header="0.51181102362204722" footer="0.51181102362204722"/>
  <pageSetup paperSize="9" scale="4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ColWidth="10" defaultRowHeight="13.2"/>
  <cols>
    <col min="1" max="1" width="4.109375" customWidth="1"/>
    <col min="2" max="13" width="3" customWidth="1"/>
    <col min="14" max="14" width="3.4414062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" t="s">
        <v>7</v>
      </c>
      <c r="B1" s="542" t="s">
        <v>155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2"/>
      <c r="O1" s="2"/>
      <c r="P1" s="2"/>
      <c r="Q1" s="3"/>
      <c r="R1" s="542"/>
      <c r="S1" s="542"/>
      <c r="T1" s="542"/>
      <c r="U1" s="542"/>
      <c r="V1" s="542"/>
      <c r="W1" s="542"/>
      <c r="X1" s="542"/>
      <c r="Y1" s="542"/>
      <c r="Z1" s="542"/>
      <c r="AA1" s="4"/>
      <c r="AB1" s="4"/>
      <c r="AC1" s="542"/>
      <c r="AD1" s="542"/>
      <c r="AE1" s="542"/>
      <c r="AF1" s="542"/>
      <c r="AG1" s="542"/>
      <c r="AH1" s="542"/>
      <c r="AI1" s="542"/>
      <c r="AJ1" s="542"/>
      <c r="AK1" s="542"/>
      <c r="AL1" s="4"/>
      <c r="AM1" s="4"/>
      <c r="AN1" s="542"/>
      <c r="AO1" s="542"/>
      <c r="AP1" s="542"/>
      <c r="AQ1" s="542"/>
      <c r="AR1" s="542"/>
      <c r="AS1" s="542"/>
      <c r="AT1" s="542"/>
      <c r="AU1" s="542"/>
      <c r="AV1" s="542"/>
      <c r="AW1" s="4"/>
      <c r="AX1" s="5"/>
      <c r="AY1" s="5"/>
      <c r="AZ1" s="6"/>
      <c r="BA1" s="6"/>
      <c r="BB1" s="6" t="s">
        <v>214</v>
      </c>
      <c r="BC1" s="6"/>
      <c r="BD1" s="6"/>
      <c r="BE1" s="6"/>
      <c r="BF1" s="6"/>
      <c r="BG1" s="6"/>
      <c r="BH1" s="6"/>
      <c r="BI1" s="6"/>
      <c r="BJ1" s="6"/>
      <c r="BK1" s="7"/>
    </row>
    <row r="2" spans="1:63" ht="18" customHeight="1">
      <c r="A2" s="8" t="s">
        <v>219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10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10"/>
      <c r="AN2" s="546"/>
      <c r="AO2" s="546"/>
      <c r="AP2" s="546"/>
      <c r="AQ2" s="546"/>
      <c r="AR2" s="546"/>
      <c r="AS2" s="546"/>
      <c r="AT2" s="546"/>
      <c r="AU2" s="546"/>
      <c r="AV2" s="546"/>
      <c r="AW2" s="546"/>
      <c r="AX2" s="11"/>
      <c r="AY2" s="541" t="s">
        <v>156</v>
      </c>
      <c r="AZ2" s="541"/>
      <c r="BA2" s="541"/>
      <c r="BB2" s="541"/>
      <c r="BC2" s="541"/>
      <c r="BD2" s="541"/>
      <c r="BE2" s="541"/>
      <c r="BF2" s="541"/>
      <c r="BG2" s="541"/>
      <c r="BH2" s="541"/>
      <c r="BI2" s="541"/>
      <c r="BJ2" s="541"/>
      <c r="BK2" s="7"/>
    </row>
    <row r="3" spans="1:63" ht="18">
      <c r="A3" s="543" t="s">
        <v>247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12"/>
      <c r="Q3" s="12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"/>
      <c r="AN3" s="543"/>
      <c r="AO3" s="543"/>
      <c r="AP3" s="543"/>
      <c r="AQ3" s="543"/>
      <c r="AR3" s="543"/>
      <c r="AS3" s="543"/>
      <c r="AT3" s="543"/>
      <c r="AU3" s="543"/>
      <c r="AV3" s="543"/>
      <c r="AW3" s="543"/>
      <c r="AX3" s="5"/>
      <c r="AY3" s="5"/>
      <c r="AZ3" s="5"/>
      <c r="BA3" s="5"/>
      <c r="BB3" s="13" t="s">
        <v>157</v>
      </c>
      <c r="BC3" s="13"/>
      <c r="BD3" s="13"/>
      <c r="BE3" s="5" t="s">
        <v>229</v>
      </c>
      <c r="BF3" s="14"/>
      <c r="BG3" s="14"/>
      <c r="BH3" s="14"/>
      <c r="BI3" s="5"/>
      <c r="BJ3" s="5"/>
      <c r="BK3" s="7"/>
    </row>
    <row r="4" spans="1:63" ht="18">
      <c r="A4" s="544" t="s">
        <v>158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12"/>
      <c r="Q4" s="12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15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15"/>
      <c r="AN4" s="543"/>
      <c r="AO4" s="543"/>
      <c r="AP4" s="543"/>
      <c r="AQ4" s="543"/>
      <c r="AR4" s="543"/>
      <c r="AS4" s="543"/>
      <c r="AT4" s="543"/>
      <c r="AU4" s="543"/>
      <c r="AV4" s="543"/>
      <c r="AW4" s="543"/>
      <c r="AX4" s="5"/>
      <c r="AY4" s="5"/>
      <c r="AZ4" s="5"/>
      <c r="BA4" s="5"/>
      <c r="BB4" s="548" t="s">
        <v>225</v>
      </c>
      <c r="BC4" s="549"/>
      <c r="BD4" s="549"/>
      <c r="BE4" s="549"/>
      <c r="BF4" s="549"/>
      <c r="BG4" s="549"/>
      <c r="BH4" s="549"/>
      <c r="BI4" s="5"/>
      <c r="BJ4" s="5"/>
      <c r="BK4" s="7"/>
    </row>
    <row r="5" spans="1:63" ht="18">
      <c r="A5" s="5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6"/>
      <c r="S5" s="16"/>
      <c r="T5" s="5"/>
      <c r="U5" s="15"/>
      <c r="V5" s="15"/>
      <c r="W5" s="15"/>
      <c r="X5" s="15"/>
      <c r="Y5" s="15"/>
      <c r="Z5" s="15"/>
      <c r="AA5" s="15"/>
      <c r="AB5" s="15"/>
      <c r="AC5" s="15"/>
      <c r="AD5" s="1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7"/>
      <c r="BC5" s="18"/>
      <c r="BD5" s="18"/>
      <c r="BE5" s="18"/>
      <c r="BF5" s="18"/>
      <c r="BG5" s="18"/>
      <c r="BH5" s="18"/>
      <c r="BI5" s="5"/>
      <c r="BJ5" s="5"/>
      <c r="BK5" s="7"/>
    </row>
    <row r="6" spans="1:63" ht="15.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4"/>
      <c r="S6" s="14"/>
      <c r="T6" s="19" t="s">
        <v>223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5" t="s">
        <v>159</v>
      </c>
      <c r="BC6" s="5"/>
      <c r="BD6" s="5"/>
      <c r="BE6" s="5"/>
      <c r="BF6" s="5"/>
      <c r="BG6" s="5"/>
      <c r="BH6" s="5"/>
      <c r="BI6" s="5"/>
      <c r="BJ6" s="5"/>
      <c r="BK6" s="7"/>
    </row>
    <row r="7" spans="1:63" ht="15.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9" t="s">
        <v>160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5" t="s">
        <v>159</v>
      </c>
      <c r="BC7" s="5"/>
      <c r="BD7" s="5"/>
      <c r="BE7" s="5"/>
      <c r="BF7" s="5"/>
      <c r="BG7" s="5"/>
      <c r="BH7" s="5"/>
      <c r="BI7" s="5"/>
      <c r="BJ7" s="5"/>
      <c r="BK7" s="7"/>
    </row>
    <row r="8" spans="1:63" ht="28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4"/>
      <c r="S8" s="14"/>
      <c r="T8" s="21" t="s">
        <v>215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14" t="s">
        <v>159</v>
      </c>
      <c r="BC8" s="5"/>
      <c r="BD8" s="5"/>
      <c r="BE8" s="5"/>
      <c r="BF8" s="5"/>
      <c r="BG8" s="5"/>
      <c r="BH8" s="5"/>
      <c r="BI8" s="5"/>
      <c r="BJ8" s="5"/>
      <c r="BK8" s="7"/>
    </row>
    <row r="9" spans="1:63" ht="15.6">
      <c r="A9" s="5"/>
      <c r="B9" s="20"/>
      <c r="C9" s="5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50" t="s">
        <v>227</v>
      </c>
      <c r="U9" s="550"/>
      <c r="V9" s="550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0"/>
      <c r="AK9" s="550"/>
      <c r="AL9" s="550"/>
      <c r="AM9" s="550"/>
      <c r="AN9" s="550"/>
      <c r="AO9" s="550"/>
      <c r="AP9" s="550"/>
      <c r="AQ9" s="550"/>
      <c r="AR9" s="550"/>
      <c r="AS9" s="550"/>
      <c r="AT9" s="550"/>
      <c r="AU9" s="550"/>
      <c r="AV9" s="550"/>
      <c r="AW9" s="550"/>
      <c r="AX9" s="550"/>
      <c r="AY9" s="550"/>
      <c r="AZ9" s="550"/>
      <c r="BA9" s="23"/>
      <c r="BB9" s="14" t="s">
        <v>161</v>
      </c>
      <c r="BC9" s="5"/>
      <c r="BD9" s="5"/>
      <c r="BE9" s="5"/>
      <c r="BF9" s="5"/>
      <c r="BG9" s="5"/>
      <c r="BH9" s="5"/>
      <c r="BI9" s="5"/>
      <c r="BJ9" s="5"/>
      <c r="BK9" s="7"/>
    </row>
    <row r="10" spans="1:63" ht="15.6">
      <c r="A10" s="5"/>
      <c r="B10" s="20"/>
      <c r="C10" s="5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0" t="s">
        <v>162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14"/>
      <c r="BC10" s="5"/>
      <c r="BD10" s="5"/>
      <c r="BE10" s="5"/>
      <c r="BF10" s="5"/>
      <c r="BG10" s="5"/>
      <c r="BH10" s="5"/>
      <c r="BI10" s="5"/>
      <c r="BJ10" s="5"/>
      <c r="BK10" s="7"/>
    </row>
    <row r="11" spans="1:63" ht="15.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19" t="s">
        <v>246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4" t="s">
        <v>159</v>
      </c>
      <c r="BC11" s="5"/>
      <c r="BD11" s="5"/>
      <c r="BE11" s="5"/>
      <c r="BF11" s="5"/>
      <c r="BG11" s="5"/>
      <c r="BH11" s="5"/>
      <c r="BI11" s="5"/>
      <c r="BJ11" s="5"/>
      <c r="BK11" s="7"/>
    </row>
    <row r="12" spans="1:6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4"/>
      <c r="S12" s="1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4" t="s">
        <v>163</v>
      </c>
      <c r="BC12" s="5"/>
      <c r="BD12" s="5"/>
      <c r="BE12" s="5"/>
      <c r="BF12" s="5"/>
      <c r="BG12" s="5"/>
      <c r="BH12" s="5"/>
      <c r="BI12" s="5"/>
      <c r="BJ12" s="5"/>
      <c r="BK12" s="7"/>
    </row>
    <row r="13" spans="1:63" ht="15.6">
      <c r="A13" s="14"/>
      <c r="B13" s="14"/>
      <c r="C13" s="14"/>
      <c r="D13" s="14"/>
      <c r="E13" s="14"/>
      <c r="F13" s="14"/>
      <c r="G13" s="14"/>
      <c r="H13" s="14"/>
      <c r="I13" s="2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0" t="s">
        <v>164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5"/>
      <c r="AJ13" s="20"/>
      <c r="AK13" s="20"/>
      <c r="AL13" s="20"/>
      <c r="AM13" s="20"/>
      <c r="AN13" s="25"/>
      <c r="AO13" s="20"/>
      <c r="AP13" s="20"/>
      <c r="AQ13" s="20"/>
      <c r="AR13" s="20"/>
      <c r="AS13" s="20"/>
      <c r="AT13" s="20"/>
      <c r="AU13" s="20"/>
      <c r="AV13" s="20"/>
      <c r="AW13" s="25"/>
      <c r="AX13" s="20"/>
      <c r="AY13" s="20"/>
      <c r="AZ13" s="20"/>
      <c r="BA13" s="20"/>
      <c r="BB13" s="5" t="s">
        <v>165</v>
      </c>
      <c r="BC13" s="5"/>
      <c r="BD13" s="5"/>
      <c r="BE13" s="5"/>
      <c r="BF13" s="5"/>
      <c r="BG13" s="5"/>
      <c r="BH13" s="5"/>
      <c r="BI13" s="5"/>
      <c r="BJ13" s="5"/>
      <c r="BK13" s="7"/>
    </row>
    <row r="14" spans="1:63" ht="15" customHeight="1">
      <c r="A14" s="551" t="s">
        <v>166</v>
      </c>
      <c r="B14" s="26" t="s">
        <v>167</v>
      </c>
      <c r="C14" s="26"/>
      <c r="D14" s="26"/>
      <c r="E14" s="26"/>
      <c r="F14" s="26" t="s">
        <v>168</v>
      </c>
      <c r="G14" s="26"/>
      <c r="H14" s="26"/>
      <c r="I14" s="26"/>
      <c r="J14" s="26"/>
      <c r="K14" s="26" t="s">
        <v>169</v>
      </c>
      <c r="L14" s="26"/>
      <c r="M14" s="26"/>
      <c r="N14" s="26"/>
      <c r="O14" s="26" t="s">
        <v>170</v>
      </c>
      <c r="P14" s="26"/>
      <c r="Q14" s="26"/>
      <c r="R14" s="26"/>
      <c r="S14" s="26" t="s">
        <v>171</v>
      </c>
      <c r="T14" s="26"/>
      <c r="U14" s="26"/>
      <c r="V14" s="26"/>
      <c r="W14" s="26"/>
      <c r="X14" s="26" t="s">
        <v>172</v>
      </c>
      <c r="Y14" s="26"/>
      <c r="Z14" s="26"/>
      <c r="AA14" s="26"/>
      <c r="AB14" s="26" t="s">
        <v>173</v>
      </c>
      <c r="AC14" s="26"/>
      <c r="AD14" s="26"/>
      <c r="AE14" s="26"/>
      <c r="AF14" s="26" t="s">
        <v>174</v>
      </c>
      <c r="AG14" s="26"/>
      <c r="AH14" s="26"/>
      <c r="AI14" s="26"/>
      <c r="AJ14" s="554" t="s">
        <v>175</v>
      </c>
      <c r="AK14" s="555"/>
      <c r="AL14" s="555"/>
      <c r="AM14" s="555"/>
      <c r="AN14" s="556"/>
      <c r="AO14" s="26" t="s">
        <v>176</v>
      </c>
      <c r="AP14" s="26"/>
      <c r="AQ14" s="26"/>
      <c r="AR14" s="26"/>
      <c r="AS14" s="554" t="s">
        <v>177</v>
      </c>
      <c r="AT14" s="555"/>
      <c r="AU14" s="555"/>
      <c r="AV14" s="556"/>
      <c r="AW14" s="554" t="s">
        <v>178</v>
      </c>
      <c r="AX14" s="555"/>
      <c r="AY14" s="555"/>
      <c r="AZ14" s="555"/>
      <c r="BA14" s="556"/>
      <c r="BB14" s="26" t="s">
        <v>179</v>
      </c>
      <c r="BC14" s="557" t="s">
        <v>241</v>
      </c>
      <c r="BD14" s="557" t="s">
        <v>243</v>
      </c>
      <c r="BE14" s="557" t="s">
        <v>242</v>
      </c>
      <c r="BF14" s="560" t="s">
        <v>244</v>
      </c>
      <c r="BG14" s="557" t="s">
        <v>245</v>
      </c>
      <c r="BH14" s="557" t="s">
        <v>185</v>
      </c>
      <c r="BI14" s="557" t="s">
        <v>186</v>
      </c>
      <c r="BJ14" s="557" t="s">
        <v>166</v>
      </c>
      <c r="BK14" s="7"/>
    </row>
    <row r="15" spans="1:63" ht="13.8">
      <c r="A15" s="552"/>
      <c r="B15" s="32">
        <v>2</v>
      </c>
      <c r="C15" s="32">
        <f>B16+1</f>
        <v>9</v>
      </c>
      <c r="D15" s="32">
        <f>C16+1</f>
        <v>16</v>
      </c>
      <c r="E15" s="32">
        <f>D16+1</f>
        <v>23</v>
      </c>
      <c r="F15" s="32">
        <v>30</v>
      </c>
      <c r="G15" s="32">
        <v>7</v>
      </c>
      <c r="H15" s="32">
        <f>G15+7</f>
        <v>14</v>
      </c>
      <c r="I15" s="32">
        <f>H15+7</f>
        <v>21</v>
      </c>
      <c r="J15" s="32">
        <v>28</v>
      </c>
      <c r="K15" s="32">
        <v>4</v>
      </c>
      <c r="L15" s="32">
        <v>11</v>
      </c>
      <c r="M15" s="32">
        <f>L15+7</f>
        <v>18</v>
      </c>
      <c r="N15" s="32">
        <f>M15+7</f>
        <v>25</v>
      </c>
      <c r="O15" s="32">
        <v>2</v>
      </c>
      <c r="P15" s="32">
        <f>O15+7</f>
        <v>9</v>
      </c>
      <c r="Q15" s="32">
        <f>P15+7</f>
        <v>16</v>
      </c>
      <c r="R15" s="32">
        <f>Q15+7</f>
        <v>23</v>
      </c>
      <c r="S15" s="32">
        <v>30</v>
      </c>
      <c r="T15" s="32">
        <v>6</v>
      </c>
      <c r="U15" s="32">
        <f>T16+1</f>
        <v>13</v>
      </c>
      <c r="V15" s="32">
        <f>U16+1</f>
        <v>20</v>
      </c>
      <c r="W15" s="32">
        <v>27</v>
      </c>
      <c r="X15" s="32">
        <v>3</v>
      </c>
      <c r="Y15" s="32">
        <f>X16+1</f>
        <v>10</v>
      </c>
      <c r="Z15" s="32">
        <f>Y16+1</f>
        <v>17</v>
      </c>
      <c r="AA15" s="32">
        <v>24</v>
      </c>
      <c r="AB15" s="32">
        <v>3</v>
      </c>
      <c r="AC15" s="32">
        <f>AB16+1</f>
        <v>10</v>
      </c>
      <c r="AD15" s="32">
        <f>AC16+1</f>
        <v>17</v>
      </c>
      <c r="AE15" s="32">
        <f>AD16+1</f>
        <v>24</v>
      </c>
      <c r="AF15" s="32">
        <v>31</v>
      </c>
      <c r="AG15" s="32">
        <v>7</v>
      </c>
      <c r="AH15" s="32">
        <f>AG16+1</f>
        <v>14</v>
      </c>
      <c r="AI15" s="32">
        <f>AH16+1</f>
        <v>21</v>
      </c>
      <c r="AJ15" s="32">
        <v>28</v>
      </c>
      <c r="AK15" s="32">
        <v>5</v>
      </c>
      <c r="AL15" s="32">
        <f>AK16+1</f>
        <v>12</v>
      </c>
      <c r="AM15" s="32">
        <f>AL16+1</f>
        <v>19</v>
      </c>
      <c r="AN15" s="32">
        <f>AM16+1</f>
        <v>26</v>
      </c>
      <c r="AO15" s="32">
        <f>AN17+1</f>
        <v>17</v>
      </c>
      <c r="AP15" s="32">
        <f>AO16+1</f>
        <v>9</v>
      </c>
      <c r="AQ15" s="32">
        <f>AP16+1</f>
        <v>16</v>
      </c>
      <c r="AR15" s="32">
        <f>AQ16+1</f>
        <v>23</v>
      </c>
      <c r="AS15" s="32">
        <v>30</v>
      </c>
      <c r="AT15" s="32">
        <f>AS16+1</f>
        <v>7</v>
      </c>
      <c r="AU15" s="32">
        <f>AT16+1</f>
        <v>14</v>
      </c>
      <c r="AV15" s="32">
        <f>AU16+1</f>
        <v>21</v>
      </c>
      <c r="AW15" s="32">
        <f>AV16+1</f>
        <v>28</v>
      </c>
      <c r="AX15" s="32">
        <v>4</v>
      </c>
      <c r="AY15" s="32">
        <f>AX16+1</f>
        <v>11</v>
      </c>
      <c r="AZ15" s="32">
        <v>18</v>
      </c>
      <c r="BA15" s="32">
        <v>25</v>
      </c>
      <c r="BB15" s="33" t="s">
        <v>189</v>
      </c>
      <c r="BC15" s="558"/>
      <c r="BD15" s="558"/>
      <c r="BE15" s="558"/>
      <c r="BF15" s="561"/>
      <c r="BG15" s="558"/>
      <c r="BH15" s="552"/>
      <c r="BI15" s="552"/>
      <c r="BJ15" s="552"/>
      <c r="BK15" s="7"/>
    </row>
    <row r="16" spans="1:63" ht="13.8">
      <c r="A16" s="552"/>
      <c r="B16" s="32">
        <v>8</v>
      </c>
      <c r="C16" s="32">
        <f>C15+6</f>
        <v>15</v>
      </c>
      <c r="D16" s="32">
        <f>D15+6</f>
        <v>22</v>
      </c>
      <c r="E16" s="32">
        <f>E15+6</f>
        <v>29</v>
      </c>
      <c r="F16" s="32">
        <v>6</v>
      </c>
      <c r="G16" s="32">
        <f>G15+6</f>
        <v>13</v>
      </c>
      <c r="H16" s="32">
        <f>H15+6</f>
        <v>20</v>
      </c>
      <c r="I16" s="32">
        <f>I15+6</f>
        <v>27</v>
      </c>
      <c r="J16" s="32">
        <v>3</v>
      </c>
      <c r="K16" s="32">
        <f>K15+6</f>
        <v>10</v>
      </c>
      <c r="L16" s="32">
        <f>L15+6</f>
        <v>17</v>
      </c>
      <c r="M16" s="32">
        <f>M15+6</f>
        <v>24</v>
      </c>
      <c r="N16" s="32">
        <v>1</v>
      </c>
      <c r="O16" s="32">
        <f t="shared" ref="O16:V16" si="0">O15+6</f>
        <v>8</v>
      </c>
      <c r="P16" s="32">
        <f t="shared" si="0"/>
        <v>15</v>
      </c>
      <c r="Q16" s="32">
        <f t="shared" si="0"/>
        <v>22</v>
      </c>
      <c r="R16" s="32">
        <f t="shared" si="0"/>
        <v>29</v>
      </c>
      <c r="S16" s="32">
        <v>5</v>
      </c>
      <c r="T16" s="32">
        <f t="shared" si="0"/>
        <v>12</v>
      </c>
      <c r="U16" s="32">
        <f t="shared" si="0"/>
        <v>19</v>
      </c>
      <c r="V16" s="32">
        <f t="shared" si="0"/>
        <v>26</v>
      </c>
      <c r="W16" s="32">
        <v>2</v>
      </c>
      <c r="X16" s="32">
        <f>X15+6</f>
        <v>9</v>
      </c>
      <c r="Y16" s="32">
        <f>Y15+6</f>
        <v>16</v>
      </c>
      <c r="Z16" s="32">
        <f>Z15+6</f>
        <v>23</v>
      </c>
      <c r="AA16" s="32">
        <v>2</v>
      </c>
      <c r="AB16" s="32">
        <f>AB15+6</f>
        <v>9</v>
      </c>
      <c r="AC16" s="32">
        <f>AC15+6</f>
        <v>16</v>
      </c>
      <c r="AD16" s="32">
        <f>AD15+6</f>
        <v>23</v>
      </c>
      <c r="AE16" s="32">
        <v>30</v>
      </c>
      <c r="AF16" s="32">
        <v>6</v>
      </c>
      <c r="AG16" s="32">
        <f>AG15+6</f>
        <v>13</v>
      </c>
      <c r="AH16" s="32">
        <f>AH15+6</f>
        <v>20</v>
      </c>
      <c r="AI16" s="32">
        <f>AI15+6</f>
        <v>27</v>
      </c>
      <c r="AJ16" s="32">
        <v>4</v>
      </c>
      <c r="AK16" s="32">
        <f>AK15+6</f>
        <v>11</v>
      </c>
      <c r="AL16" s="32">
        <f>AL15+6</f>
        <v>18</v>
      </c>
      <c r="AM16" s="32">
        <f>AM15+6</f>
        <v>25</v>
      </c>
      <c r="AN16" s="32">
        <v>1</v>
      </c>
      <c r="AO16" s="32">
        <v>8</v>
      </c>
      <c r="AP16" s="32">
        <f>AP15+6</f>
        <v>15</v>
      </c>
      <c r="AQ16" s="32">
        <f>AQ15+6</f>
        <v>22</v>
      </c>
      <c r="AR16" s="32">
        <v>29</v>
      </c>
      <c r="AS16" s="32">
        <v>6</v>
      </c>
      <c r="AT16" s="32">
        <f>AT15+6</f>
        <v>13</v>
      </c>
      <c r="AU16" s="32">
        <f>AU15+6</f>
        <v>20</v>
      </c>
      <c r="AV16" s="32">
        <f>AV15+6</f>
        <v>27</v>
      </c>
      <c r="AW16" s="32">
        <v>3</v>
      </c>
      <c r="AX16" s="32">
        <f>AX15+6</f>
        <v>10</v>
      </c>
      <c r="AY16" s="32">
        <f>AY15+6</f>
        <v>17</v>
      </c>
      <c r="AZ16" s="32">
        <f>AZ15+6</f>
        <v>24</v>
      </c>
      <c r="BA16" s="32">
        <f>BA15+6</f>
        <v>31</v>
      </c>
      <c r="BB16" s="33" t="s">
        <v>193</v>
      </c>
      <c r="BC16" s="558"/>
      <c r="BD16" s="558"/>
      <c r="BE16" s="558"/>
      <c r="BF16" s="561"/>
      <c r="BG16" s="558"/>
      <c r="BH16" s="552"/>
      <c r="BI16" s="552"/>
      <c r="BJ16" s="552"/>
      <c r="BK16" s="7"/>
    </row>
    <row r="17" spans="1:65" ht="15" customHeight="1">
      <c r="A17" s="553"/>
      <c r="B17" s="76">
        <v>1</v>
      </c>
      <c r="C17" s="76">
        <f>B17+1</f>
        <v>2</v>
      </c>
      <c r="D17" s="76">
        <f t="shared" ref="D17:S17" si="1">C17+1</f>
        <v>3</v>
      </c>
      <c r="E17" s="76">
        <f t="shared" si="1"/>
        <v>4</v>
      </c>
      <c r="F17" s="76">
        <f t="shared" si="1"/>
        <v>5</v>
      </c>
      <c r="G17" s="76">
        <f t="shared" si="1"/>
        <v>6</v>
      </c>
      <c r="H17" s="76">
        <f t="shared" si="1"/>
        <v>7</v>
      </c>
      <c r="I17" s="76">
        <f t="shared" si="1"/>
        <v>8</v>
      </c>
      <c r="J17" s="76">
        <f t="shared" si="1"/>
        <v>9</v>
      </c>
      <c r="K17" s="76">
        <f t="shared" si="1"/>
        <v>10</v>
      </c>
      <c r="L17" s="76">
        <f t="shared" si="1"/>
        <v>11</v>
      </c>
      <c r="M17" s="76">
        <f t="shared" si="1"/>
        <v>12</v>
      </c>
      <c r="N17" s="76">
        <f t="shared" si="1"/>
        <v>13</v>
      </c>
      <c r="O17" s="76">
        <f t="shared" si="1"/>
        <v>14</v>
      </c>
      <c r="P17" s="76">
        <f t="shared" si="1"/>
        <v>15</v>
      </c>
      <c r="Q17" s="76">
        <f t="shared" si="1"/>
        <v>16</v>
      </c>
      <c r="R17" s="76">
        <f t="shared" si="1"/>
        <v>17</v>
      </c>
      <c r="S17" s="76">
        <f t="shared" si="1"/>
        <v>18</v>
      </c>
      <c r="T17" s="77">
        <v>1</v>
      </c>
      <c r="U17" s="77">
        <f>T17+1</f>
        <v>2</v>
      </c>
      <c r="V17" s="77">
        <f t="shared" ref="V17:BA17" si="2">U17+1</f>
        <v>3</v>
      </c>
      <c r="W17" s="77">
        <f t="shared" si="2"/>
        <v>4</v>
      </c>
      <c r="X17" s="77">
        <f t="shared" si="2"/>
        <v>5</v>
      </c>
      <c r="Y17" s="77">
        <v>1</v>
      </c>
      <c r="Z17" s="77">
        <f t="shared" si="2"/>
        <v>2</v>
      </c>
      <c r="AA17" s="77">
        <f t="shared" si="2"/>
        <v>3</v>
      </c>
      <c r="AB17" s="77">
        <f t="shared" si="2"/>
        <v>4</v>
      </c>
      <c r="AC17" s="77">
        <f t="shared" si="2"/>
        <v>5</v>
      </c>
      <c r="AD17" s="77">
        <f t="shared" si="2"/>
        <v>6</v>
      </c>
      <c r="AE17" s="77">
        <f t="shared" si="2"/>
        <v>7</v>
      </c>
      <c r="AF17" s="77">
        <f t="shared" si="2"/>
        <v>8</v>
      </c>
      <c r="AG17" s="77">
        <f t="shared" si="2"/>
        <v>9</v>
      </c>
      <c r="AH17" s="77">
        <f t="shared" si="2"/>
        <v>10</v>
      </c>
      <c r="AI17" s="77">
        <f t="shared" si="2"/>
        <v>11</v>
      </c>
      <c r="AJ17" s="77">
        <f t="shared" si="2"/>
        <v>12</v>
      </c>
      <c r="AK17" s="77">
        <f t="shared" si="2"/>
        <v>13</v>
      </c>
      <c r="AL17" s="77">
        <f t="shared" si="2"/>
        <v>14</v>
      </c>
      <c r="AM17" s="77">
        <f t="shared" si="2"/>
        <v>15</v>
      </c>
      <c r="AN17" s="77">
        <f t="shared" si="2"/>
        <v>16</v>
      </c>
      <c r="AO17" s="77">
        <f t="shared" si="2"/>
        <v>17</v>
      </c>
      <c r="AP17" s="77">
        <v>1</v>
      </c>
      <c r="AQ17" s="77">
        <f t="shared" si="2"/>
        <v>2</v>
      </c>
      <c r="AR17" s="77">
        <f t="shared" si="2"/>
        <v>3</v>
      </c>
      <c r="AS17" s="77">
        <f t="shared" si="2"/>
        <v>4</v>
      </c>
      <c r="AT17" s="77">
        <f t="shared" si="2"/>
        <v>5</v>
      </c>
      <c r="AU17" s="77">
        <f t="shared" si="2"/>
        <v>6</v>
      </c>
      <c r="AV17" s="77">
        <f t="shared" si="2"/>
        <v>7</v>
      </c>
      <c r="AW17" s="77">
        <f t="shared" si="2"/>
        <v>8</v>
      </c>
      <c r="AX17" s="77">
        <f t="shared" si="2"/>
        <v>9</v>
      </c>
      <c r="AY17" s="77">
        <f t="shared" si="2"/>
        <v>10</v>
      </c>
      <c r="AZ17" s="77">
        <f t="shared" si="2"/>
        <v>11</v>
      </c>
      <c r="BA17" s="77">
        <f t="shared" si="2"/>
        <v>12</v>
      </c>
      <c r="BB17" s="37" t="s">
        <v>197</v>
      </c>
      <c r="BC17" s="559"/>
      <c r="BD17" s="559"/>
      <c r="BE17" s="559"/>
      <c r="BF17" s="562"/>
      <c r="BG17" s="559"/>
      <c r="BH17" s="553"/>
      <c r="BI17" s="553"/>
      <c r="BJ17" s="553"/>
      <c r="BK17" s="7"/>
    </row>
    <row r="18" spans="1:65" ht="18">
      <c r="A18" s="40" t="s">
        <v>198</v>
      </c>
      <c r="B18" s="41"/>
      <c r="C18" s="41"/>
      <c r="D18" s="41"/>
      <c r="E18" s="41"/>
      <c r="F18" s="41"/>
      <c r="G18" s="41"/>
      <c r="H18" s="41"/>
      <c r="I18" s="42">
        <v>14</v>
      </c>
      <c r="J18" s="43"/>
      <c r="K18" s="41"/>
      <c r="L18" s="41"/>
      <c r="M18" s="41"/>
      <c r="N18" s="41"/>
      <c r="O18" s="41"/>
      <c r="P18" s="44" t="s">
        <v>216</v>
      </c>
      <c r="Q18" s="44" t="s">
        <v>216</v>
      </c>
      <c r="R18" s="44" t="s">
        <v>216</v>
      </c>
      <c r="S18" s="45" t="s">
        <v>217</v>
      </c>
      <c r="T18" s="45" t="s">
        <v>217</v>
      </c>
      <c r="U18" s="45"/>
      <c r="V18" s="44"/>
      <c r="W18" s="45"/>
      <c r="X18" s="42">
        <v>8</v>
      </c>
      <c r="Y18" s="41"/>
      <c r="Z18" s="41"/>
      <c r="AA18" s="41"/>
      <c r="AB18" s="41"/>
      <c r="AC18" s="44" t="s">
        <v>216</v>
      </c>
      <c r="AD18" s="45" t="s">
        <v>217</v>
      </c>
      <c r="AE18" s="41"/>
      <c r="AF18" s="46"/>
      <c r="AG18" s="41"/>
      <c r="AH18" s="41"/>
      <c r="AI18" s="41"/>
      <c r="AJ18" s="46">
        <v>12</v>
      </c>
      <c r="AK18" s="41"/>
      <c r="AL18" s="41"/>
      <c r="AM18" s="41"/>
      <c r="AN18" s="41"/>
      <c r="AO18" s="47"/>
      <c r="AP18" s="47"/>
      <c r="AQ18" s="47" t="s">
        <v>216</v>
      </c>
      <c r="AR18" s="47" t="s">
        <v>216</v>
      </c>
      <c r="AS18" s="48" t="s">
        <v>199</v>
      </c>
      <c r="AT18" s="48" t="s">
        <v>199</v>
      </c>
      <c r="AU18" s="48" t="s">
        <v>199</v>
      </c>
      <c r="AV18" s="48" t="s">
        <v>199</v>
      </c>
      <c r="AW18" s="49" t="s">
        <v>217</v>
      </c>
      <c r="AX18" s="49" t="s">
        <v>217</v>
      </c>
      <c r="AY18" s="49" t="s">
        <v>217</v>
      </c>
      <c r="AZ18" s="49" t="s">
        <v>217</v>
      </c>
      <c r="BA18" s="49" t="s">
        <v>217</v>
      </c>
      <c r="BB18" s="43">
        <v>34</v>
      </c>
      <c r="BC18" s="43">
        <v>6</v>
      </c>
      <c r="BD18" s="43">
        <v>4</v>
      </c>
      <c r="BE18" s="46"/>
      <c r="BF18" s="46"/>
      <c r="BG18" s="46"/>
      <c r="BH18" s="43">
        <v>8</v>
      </c>
      <c r="BI18" s="43">
        <f>SUM(BB18:BH18)</f>
        <v>52</v>
      </c>
      <c r="BJ18" s="50" t="s">
        <v>198</v>
      </c>
      <c r="BK18" s="7"/>
    </row>
    <row r="19" spans="1:65" ht="18">
      <c r="A19" s="51" t="s">
        <v>200</v>
      </c>
      <c r="B19" s="52"/>
      <c r="C19" s="52"/>
      <c r="D19" s="52"/>
      <c r="E19" s="52"/>
      <c r="F19" s="52"/>
      <c r="G19" s="52"/>
      <c r="H19" s="52"/>
      <c r="I19" s="53">
        <v>14</v>
      </c>
      <c r="J19" s="54"/>
      <c r="K19" s="52"/>
      <c r="L19" s="52"/>
      <c r="M19" s="52"/>
      <c r="N19" s="52"/>
      <c r="O19" s="52"/>
      <c r="P19" s="55" t="s">
        <v>216</v>
      </c>
      <c r="Q19" s="55" t="s">
        <v>216</v>
      </c>
      <c r="R19" s="55" t="s">
        <v>216</v>
      </c>
      <c r="S19" s="56" t="s">
        <v>217</v>
      </c>
      <c r="T19" s="56" t="s">
        <v>217</v>
      </c>
      <c r="U19" s="56"/>
      <c r="V19" s="55"/>
      <c r="W19" s="56"/>
      <c r="X19" s="53">
        <v>8</v>
      </c>
      <c r="Y19" s="52"/>
      <c r="Z19" s="52"/>
      <c r="AA19" s="52"/>
      <c r="AB19" s="52" t="s">
        <v>7</v>
      </c>
      <c r="AC19" s="55" t="s">
        <v>216</v>
      </c>
      <c r="AD19" s="56" t="s">
        <v>217</v>
      </c>
      <c r="AE19" s="52"/>
      <c r="AF19" s="57"/>
      <c r="AG19" s="52"/>
      <c r="AH19" s="52"/>
      <c r="AI19" s="52"/>
      <c r="AJ19" s="57">
        <v>12</v>
      </c>
      <c r="AK19" s="52"/>
      <c r="AL19" s="52"/>
      <c r="AM19" s="52"/>
      <c r="AN19" s="52"/>
      <c r="AO19" s="58"/>
      <c r="AP19" s="58"/>
      <c r="AQ19" s="58" t="s">
        <v>216</v>
      </c>
      <c r="AR19" s="58" t="s">
        <v>216</v>
      </c>
      <c r="AS19" s="32" t="s">
        <v>199</v>
      </c>
      <c r="AT19" s="32" t="s">
        <v>199</v>
      </c>
      <c r="AU19" s="32" t="s">
        <v>199</v>
      </c>
      <c r="AV19" s="32" t="s">
        <v>199</v>
      </c>
      <c r="AW19" s="59" t="s">
        <v>217</v>
      </c>
      <c r="AX19" s="59" t="s">
        <v>217</v>
      </c>
      <c r="AY19" s="59" t="s">
        <v>217</v>
      </c>
      <c r="AZ19" s="59" t="s">
        <v>217</v>
      </c>
      <c r="BA19" s="59" t="s">
        <v>217</v>
      </c>
      <c r="BB19" s="54">
        <v>34</v>
      </c>
      <c r="BC19" s="54">
        <v>6</v>
      </c>
      <c r="BD19" s="54">
        <v>4</v>
      </c>
      <c r="BE19" s="57"/>
      <c r="BF19" s="57"/>
      <c r="BG19" s="57"/>
      <c r="BH19" s="54">
        <v>8</v>
      </c>
      <c r="BI19" s="54">
        <f>SUM(BB19:BH19)</f>
        <v>52</v>
      </c>
      <c r="BJ19" s="60" t="s">
        <v>200</v>
      </c>
      <c r="BK19" s="7"/>
    </row>
    <row r="20" spans="1:65" ht="18">
      <c r="A20" s="51" t="s">
        <v>201</v>
      </c>
      <c r="B20" s="52"/>
      <c r="C20" s="52"/>
      <c r="D20" s="52"/>
      <c r="E20" s="52"/>
      <c r="F20" s="52"/>
      <c r="G20" s="52"/>
      <c r="H20" s="52"/>
      <c r="I20" s="53">
        <v>14</v>
      </c>
      <c r="J20" s="54"/>
      <c r="K20" s="52"/>
      <c r="L20" s="52"/>
      <c r="M20" s="52"/>
      <c r="N20" s="52"/>
      <c r="O20" s="52"/>
      <c r="P20" s="55" t="s">
        <v>216</v>
      </c>
      <c r="Q20" s="55" t="s">
        <v>216</v>
      </c>
      <c r="R20" s="55" t="s">
        <v>216</v>
      </c>
      <c r="S20" s="56" t="s">
        <v>217</v>
      </c>
      <c r="T20" s="56" t="s">
        <v>217</v>
      </c>
      <c r="U20" s="56"/>
      <c r="V20" s="55"/>
      <c r="W20" s="56"/>
      <c r="X20" s="53">
        <v>8</v>
      </c>
      <c r="Y20" s="52"/>
      <c r="Z20" s="52"/>
      <c r="AA20" s="52"/>
      <c r="AB20" s="52"/>
      <c r="AC20" s="55" t="s">
        <v>216</v>
      </c>
      <c r="AD20" s="56" t="s">
        <v>217</v>
      </c>
      <c r="AE20" s="52"/>
      <c r="AF20" s="57"/>
      <c r="AG20" s="52"/>
      <c r="AH20" s="52"/>
      <c r="AI20" s="52"/>
      <c r="AJ20" s="57">
        <v>12</v>
      </c>
      <c r="AK20" s="52"/>
      <c r="AL20" s="52"/>
      <c r="AM20" s="52"/>
      <c r="AN20" s="52"/>
      <c r="AO20" s="58"/>
      <c r="AP20" s="58"/>
      <c r="AQ20" s="58" t="s">
        <v>216</v>
      </c>
      <c r="AR20" s="58" t="s">
        <v>216</v>
      </c>
      <c r="AS20" s="32" t="s">
        <v>187</v>
      </c>
      <c r="AT20" s="32" t="s">
        <v>187</v>
      </c>
      <c r="AU20" s="32" t="s">
        <v>187</v>
      </c>
      <c r="AV20" s="32" t="s">
        <v>187</v>
      </c>
      <c r="AW20" s="59" t="s">
        <v>217</v>
      </c>
      <c r="AX20" s="59" t="s">
        <v>217</v>
      </c>
      <c r="AY20" s="59" t="s">
        <v>217</v>
      </c>
      <c r="AZ20" s="59" t="s">
        <v>217</v>
      </c>
      <c r="BA20" s="59" t="s">
        <v>217</v>
      </c>
      <c r="BB20" s="54">
        <v>34</v>
      </c>
      <c r="BC20" s="54">
        <v>6</v>
      </c>
      <c r="BD20" s="57"/>
      <c r="BE20" s="54">
        <v>4</v>
      </c>
      <c r="BF20" s="57"/>
      <c r="BG20" s="57"/>
      <c r="BH20" s="54">
        <v>8</v>
      </c>
      <c r="BI20" s="54">
        <f>SUM(BB20:BH20)</f>
        <v>52</v>
      </c>
      <c r="BJ20" s="60" t="s">
        <v>201</v>
      </c>
      <c r="BK20" s="7"/>
    </row>
    <row r="21" spans="1:65" ht="18">
      <c r="A21" s="51" t="s">
        <v>202</v>
      </c>
      <c r="B21" s="52"/>
      <c r="C21" s="52"/>
      <c r="D21" s="52"/>
      <c r="E21" s="52"/>
      <c r="F21" s="52"/>
      <c r="G21" s="52"/>
      <c r="H21" s="52"/>
      <c r="I21" s="53">
        <v>14</v>
      </c>
      <c r="J21" s="54"/>
      <c r="K21" s="52"/>
      <c r="L21" s="52"/>
      <c r="M21" s="52"/>
      <c r="N21" s="52"/>
      <c r="O21" s="52"/>
      <c r="P21" s="55" t="s">
        <v>216</v>
      </c>
      <c r="Q21" s="55" t="s">
        <v>216</v>
      </c>
      <c r="R21" s="55" t="s">
        <v>216</v>
      </c>
      <c r="S21" s="56" t="s">
        <v>217</v>
      </c>
      <c r="T21" s="56" t="s">
        <v>217</v>
      </c>
      <c r="U21" s="56"/>
      <c r="V21" s="55"/>
      <c r="W21" s="56"/>
      <c r="X21" s="53">
        <v>8</v>
      </c>
      <c r="Y21" s="52"/>
      <c r="Z21" s="52"/>
      <c r="AA21" s="52"/>
      <c r="AB21" s="52"/>
      <c r="AC21" s="55" t="s">
        <v>216</v>
      </c>
      <c r="AD21" s="56" t="s">
        <v>217</v>
      </c>
      <c r="AE21" s="52"/>
      <c r="AF21" s="57"/>
      <c r="AG21" s="52"/>
      <c r="AH21" s="52"/>
      <c r="AI21" s="52"/>
      <c r="AJ21" s="57">
        <v>11</v>
      </c>
      <c r="AK21" s="52"/>
      <c r="AL21" s="52"/>
      <c r="AM21" s="52"/>
      <c r="AN21" s="58"/>
      <c r="AO21" s="58"/>
      <c r="AP21" s="58" t="s">
        <v>216</v>
      </c>
      <c r="AQ21" s="58" t="s">
        <v>216</v>
      </c>
      <c r="AR21" s="32" t="s">
        <v>187</v>
      </c>
      <c r="AS21" s="32" t="s">
        <v>187</v>
      </c>
      <c r="AT21" s="32" t="s">
        <v>187</v>
      </c>
      <c r="AU21" s="32" t="s">
        <v>187</v>
      </c>
      <c r="AV21" s="32" t="s">
        <v>203</v>
      </c>
      <c r="AW21" s="59" t="s">
        <v>217</v>
      </c>
      <c r="AX21" s="59" t="s">
        <v>217</v>
      </c>
      <c r="AY21" s="59" t="s">
        <v>217</v>
      </c>
      <c r="AZ21" s="59" t="s">
        <v>217</v>
      </c>
      <c r="BA21" s="59" t="s">
        <v>217</v>
      </c>
      <c r="BB21" s="54">
        <v>33</v>
      </c>
      <c r="BC21" s="54">
        <v>6</v>
      </c>
      <c r="BD21" s="57"/>
      <c r="BE21" s="54">
        <v>4</v>
      </c>
      <c r="BF21" s="57"/>
      <c r="BG21" s="54">
        <v>1</v>
      </c>
      <c r="BH21" s="54">
        <v>8</v>
      </c>
      <c r="BI21" s="54">
        <f>SUM(BB21:BH21)</f>
        <v>52</v>
      </c>
      <c r="BJ21" s="60" t="s">
        <v>202</v>
      </c>
      <c r="BK21" s="7"/>
    </row>
    <row r="22" spans="1:65" ht="18">
      <c r="A22" s="51" t="s">
        <v>195</v>
      </c>
      <c r="B22" s="61">
        <v>1</v>
      </c>
      <c r="C22" s="61">
        <f>B22+1</f>
        <v>2</v>
      </c>
      <c r="D22" s="61">
        <f t="shared" ref="D22:BA22" si="3">C22+1</f>
        <v>3</v>
      </c>
      <c r="E22" s="61">
        <f t="shared" si="3"/>
        <v>4</v>
      </c>
      <c r="F22" s="61">
        <f t="shared" si="3"/>
        <v>5</v>
      </c>
      <c r="G22" s="61">
        <f t="shared" si="3"/>
        <v>6</v>
      </c>
      <c r="H22" s="61">
        <f t="shared" si="3"/>
        <v>7</v>
      </c>
      <c r="I22" s="61">
        <f t="shared" si="3"/>
        <v>8</v>
      </c>
      <c r="J22" s="61">
        <f t="shared" si="3"/>
        <v>9</v>
      </c>
      <c r="K22" s="61">
        <f t="shared" si="3"/>
        <v>10</v>
      </c>
      <c r="L22" s="61">
        <f t="shared" si="3"/>
        <v>11</v>
      </c>
      <c r="M22" s="61">
        <f t="shared" si="3"/>
        <v>12</v>
      </c>
      <c r="N22" s="61">
        <f t="shared" si="3"/>
        <v>13</v>
      </c>
      <c r="O22" s="61">
        <f t="shared" si="3"/>
        <v>14</v>
      </c>
      <c r="P22" s="61">
        <v>1</v>
      </c>
      <c r="Q22" s="61">
        <f t="shared" si="3"/>
        <v>2</v>
      </c>
      <c r="R22" s="61">
        <f t="shared" si="3"/>
        <v>3</v>
      </c>
      <c r="S22" s="61">
        <v>1</v>
      </c>
      <c r="T22" s="61">
        <f t="shared" si="3"/>
        <v>2</v>
      </c>
      <c r="U22" s="61">
        <v>1</v>
      </c>
      <c r="V22" s="61">
        <f t="shared" si="3"/>
        <v>2</v>
      </c>
      <c r="W22" s="61">
        <f t="shared" si="3"/>
        <v>3</v>
      </c>
      <c r="X22" s="61">
        <f t="shared" si="3"/>
        <v>4</v>
      </c>
      <c r="Y22" s="61">
        <f t="shared" si="3"/>
        <v>5</v>
      </c>
      <c r="Z22" s="61">
        <f t="shared" si="3"/>
        <v>6</v>
      </c>
      <c r="AA22" s="61">
        <f t="shared" si="3"/>
        <v>7</v>
      </c>
      <c r="AB22" s="61">
        <f t="shared" si="3"/>
        <v>8</v>
      </c>
      <c r="AC22" s="61">
        <v>1</v>
      </c>
      <c r="AD22" s="61">
        <v>1</v>
      </c>
      <c r="AE22" s="61">
        <v>1</v>
      </c>
      <c r="AF22" s="61">
        <f t="shared" si="3"/>
        <v>2</v>
      </c>
      <c r="AG22" s="61">
        <f t="shared" si="3"/>
        <v>3</v>
      </c>
      <c r="AH22" s="61">
        <f t="shared" si="3"/>
        <v>4</v>
      </c>
      <c r="AI22" s="61">
        <f t="shared" si="3"/>
        <v>5</v>
      </c>
      <c r="AJ22" s="61">
        <f t="shared" si="3"/>
        <v>6</v>
      </c>
      <c r="AK22" s="61">
        <f t="shared" si="3"/>
        <v>7</v>
      </c>
      <c r="AL22" s="61">
        <f t="shared" si="3"/>
        <v>8</v>
      </c>
      <c r="AM22" s="61">
        <f t="shared" si="3"/>
        <v>9</v>
      </c>
      <c r="AN22" s="61">
        <f t="shared" si="3"/>
        <v>10</v>
      </c>
      <c r="AO22" s="61">
        <f t="shared" si="3"/>
        <v>11</v>
      </c>
      <c r="AP22" s="61">
        <v>1</v>
      </c>
      <c r="AQ22" s="61">
        <v>2</v>
      </c>
      <c r="AR22" s="61">
        <v>1</v>
      </c>
      <c r="AS22" s="61">
        <f t="shared" si="3"/>
        <v>2</v>
      </c>
      <c r="AT22" s="61">
        <f t="shared" si="3"/>
        <v>3</v>
      </c>
      <c r="AU22" s="61">
        <f t="shared" si="3"/>
        <v>4</v>
      </c>
      <c r="AV22" s="61">
        <v>1</v>
      </c>
      <c r="AW22" s="61">
        <v>1</v>
      </c>
      <c r="AX22" s="61">
        <f t="shared" si="3"/>
        <v>2</v>
      </c>
      <c r="AY22" s="61">
        <f t="shared" si="3"/>
        <v>3</v>
      </c>
      <c r="AZ22" s="61">
        <f t="shared" si="3"/>
        <v>4</v>
      </c>
      <c r="BA22" s="61">
        <f t="shared" si="3"/>
        <v>5</v>
      </c>
      <c r="BB22" s="54"/>
      <c r="BC22" s="54"/>
      <c r="BD22" s="54"/>
      <c r="BE22" s="54"/>
      <c r="BF22" s="54"/>
      <c r="BG22" s="54"/>
      <c r="BH22" s="54"/>
      <c r="BI22" s="54"/>
      <c r="BJ22" s="60" t="s">
        <v>195</v>
      </c>
      <c r="BK22" s="7"/>
    </row>
    <row r="23" spans="1:65" ht="18">
      <c r="A23" s="62" t="s">
        <v>204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64"/>
      <c r="U23" s="64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5" t="s">
        <v>205</v>
      </c>
      <c r="AX23" s="65"/>
      <c r="AY23" s="65"/>
      <c r="AZ23" s="65"/>
      <c r="BA23" s="65"/>
      <c r="BB23" s="65">
        <f t="shared" ref="BB23:BI23" si="4">SUM(BB18:BB22)</f>
        <v>135</v>
      </c>
      <c r="BC23" s="65">
        <f t="shared" si="4"/>
        <v>24</v>
      </c>
      <c r="BD23" s="65">
        <f t="shared" si="4"/>
        <v>8</v>
      </c>
      <c r="BE23" s="65">
        <f t="shared" si="4"/>
        <v>8</v>
      </c>
      <c r="BF23" s="65">
        <f t="shared" si="4"/>
        <v>0</v>
      </c>
      <c r="BG23" s="65">
        <f t="shared" si="4"/>
        <v>1</v>
      </c>
      <c r="BH23" s="65">
        <f t="shared" si="4"/>
        <v>32</v>
      </c>
      <c r="BI23" s="65">
        <f t="shared" si="4"/>
        <v>208</v>
      </c>
      <c r="BJ23" s="66" t="s">
        <v>204</v>
      </c>
      <c r="BK23" s="7"/>
    </row>
    <row r="24" spans="1:65" ht="15.6">
      <c r="A24" s="19"/>
      <c r="B24" s="19"/>
      <c r="C24" s="19"/>
      <c r="D24" s="19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7"/>
    </row>
    <row r="25" spans="1:65" ht="16.5" customHeight="1">
      <c r="A25" s="13"/>
      <c r="B25" s="13"/>
      <c r="C25" s="13"/>
      <c r="D25" s="19" t="s">
        <v>206</v>
      </c>
      <c r="E25" s="13"/>
      <c r="F25" s="67"/>
      <c r="G25" s="67"/>
      <c r="H25" s="67"/>
      <c r="I25" s="67"/>
      <c r="J25" s="67"/>
      <c r="K25" s="67"/>
      <c r="L25" s="67"/>
      <c r="M25" s="67"/>
      <c r="O25" s="67" t="s">
        <v>207</v>
      </c>
      <c r="Y25" s="68"/>
      <c r="AB25" s="67" t="s">
        <v>208</v>
      </c>
      <c r="AC25" s="67"/>
      <c r="AD25" s="67"/>
      <c r="AE25" s="67"/>
      <c r="AF25" s="67"/>
      <c r="AG25" s="67"/>
      <c r="AH25" s="67"/>
      <c r="AI25" s="67"/>
      <c r="AJ25" s="5"/>
      <c r="AK25" s="69" t="s">
        <v>216</v>
      </c>
      <c r="AL25" s="5" t="s">
        <v>163</v>
      </c>
      <c r="AM25" s="5"/>
      <c r="AN25" s="5"/>
      <c r="AO25" s="20" t="s">
        <v>209</v>
      </c>
      <c r="AP25" s="20"/>
      <c r="AQ25" s="20"/>
      <c r="AR25" s="20"/>
      <c r="AS25" s="20"/>
      <c r="AT25" s="20"/>
      <c r="AU25" s="20"/>
      <c r="AV25" s="14"/>
      <c r="AW25" s="70" t="s">
        <v>199</v>
      </c>
      <c r="AY25" s="14"/>
      <c r="AZ25" s="5"/>
      <c r="BA25" s="5"/>
      <c r="BB25" s="5"/>
      <c r="BC25" s="20" t="s">
        <v>210</v>
      </c>
      <c r="BD25" s="20"/>
      <c r="BE25" s="20"/>
      <c r="BF25" s="20"/>
      <c r="BG25" s="71" t="s">
        <v>187</v>
      </c>
      <c r="BI25" s="14"/>
      <c r="BJ25" s="14"/>
      <c r="BK25" s="7"/>
    </row>
    <row r="26" spans="1:6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5"/>
      <c r="BH26" s="14"/>
      <c r="BI26" s="14"/>
      <c r="BJ26" s="14"/>
      <c r="BK26" s="7"/>
    </row>
    <row r="27" spans="1:65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67"/>
      <c r="L27" s="67"/>
      <c r="M27" s="67"/>
      <c r="N27" s="67"/>
      <c r="O27" s="67"/>
      <c r="P27" s="72"/>
      <c r="Q27" s="67"/>
      <c r="R27" s="67"/>
      <c r="S27" s="20"/>
      <c r="T27" s="20"/>
      <c r="U27" s="5"/>
      <c r="V27" s="28"/>
      <c r="W27" s="5" t="s">
        <v>163</v>
      </c>
      <c r="X27" s="5" t="s">
        <v>163</v>
      </c>
      <c r="Y27" s="67" t="s">
        <v>211</v>
      </c>
      <c r="Z27" s="67"/>
      <c r="AA27" s="73"/>
      <c r="AB27" s="72"/>
      <c r="AC27" s="67"/>
      <c r="AD27" s="67"/>
      <c r="AE27" s="67"/>
      <c r="AF27" s="67"/>
      <c r="AG27" s="67"/>
      <c r="AH27" s="67"/>
      <c r="AI27" s="14"/>
      <c r="AJ27" s="14"/>
      <c r="AK27" s="70" t="s">
        <v>212</v>
      </c>
      <c r="AL27" s="14"/>
      <c r="AM27" s="14"/>
      <c r="AN27" s="14"/>
      <c r="AO27" s="67" t="s">
        <v>213</v>
      </c>
      <c r="AP27" s="67"/>
      <c r="AQ27" s="67"/>
      <c r="AR27" s="72"/>
      <c r="AS27" s="67"/>
      <c r="AT27" s="67"/>
      <c r="AU27" s="70" t="s">
        <v>203</v>
      </c>
      <c r="AV27" s="14"/>
      <c r="AX27" s="14"/>
      <c r="AY27" s="14"/>
      <c r="AZ27" s="14"/>
      <c r="BA27" s="14"/>
      <c r="BB27" s="14"/>
      <c r="BC27" s="20" t="s">
        <v>218</v>
      </c>
      <c r="BD27" s="20"/>
      <c r="BE27" s="20"/>
      <c r="BF27" s="20"/>
      <c r="BG27" s="74" t="s">
        <v>217</v>
      </c>
      <c r="BH27" s="14"/>
      <c r="BI27" s="14"/>
      <c r="BJ27" s="14"/>
      <c r="BK27" s="7"/>
    </row>
    <row r="30" spans="1:65">
      <c r="AP30" s="75"/>
      <c r="BM30" s="75"/>
    </row>
  </sheetData>
  <mergeCells count="30">
    <mergeCell ref="BJ14:BJ17"/>
    <mergeCell ref="AS14:AV14"/>
    <mergeCell ref="BC14:BC17"/>
    <mergeCell ref="BE14:BE17"/>
    <mergeCell ref="AW14:BA14"/>
    <mergeCell ref="BF14:BF17"/>
    <mergeCell ref="BD14:BD17"/>
    <mergeCell ref="BH14:BH17"/>
    <mergeCell ref="BI14:BI17"/>
    <mergeCell ref="A14:A17"/>
    <mergeCell ref="BG14:BG17"/>
    <mergeCell ref="T9:AZ9"/>
    <mergeCell ref="AC2:AL2"/>
    <mergeCell ref="BB4:BH4"/>
    <mergeCell ref="A4:O4"/>
    <mergeCell ref="AC3:AL3"/>
    <mergeCell ref="R4:AA4"/>
    <mergeCell ref="R3:AA3"/>
    <mergeCell ref="R2:AA2"/>
    <mergeCell ref="AJ14:AN14"/>
    <mergeCell ref="AN4:AW4"/>
    <mergeCell ref="AN2:AW2"/>
    <mergeCell ref="B1:M1"/>
    <mergeCell ref="AC4:AL4"/>
    <mergeCell ref="AN3:AW3"/>
    <mergeCell ref="A3:O3"/>
    <mergeCell ref="AY2:BJ2"/>
    <mergeCell ref="AN1:AV1"/>
    <mergeCell ref="R1:Z1"/>
    <mergeCell ref="AC1:AK1"/>
  </mergeCells>
  <printOptions horizontalCentered="1"/>
  <pageMargins left="0.39370078740157483" right="0.39370078740157483" top="0.78740157480314965" bottom="0.39370078740157483" header="0" footer="0.51181102362204722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/>
      <selection pane="bottomLeft"/>
      <selection pane="bottomRight" activeCell="B84" sqref="B84"/>
    </sheetView>
  </sheetViews>
  <sheetFormatPr defaultColWidth="10"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>
      <c r="B1" s="78" t="s">
        <v>248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91" ht="14.1" customHeight="1">
      <c r="A2" s="79"/>
      <c r="B2" s="80"/>
      <c r="C2" s="566" t="s">
        <v>233</v>
      </c>
      <c r="D2" s="567"/>
      <c r="E2" s="567"/>
      <c r="F2" s="567"/>
      <c r="G2" s="568"/>
      <c r="H2" s="566" t="s">
        <v>0</v>
      </c>
      <c r="I2" s="567"/>
      <c r="J2" s="567"/>
      <c r="K2" s="567"/>
      <c r="L2" s="567"/>
      <c r="M2" s="567"/>
      <c r="N2" s="568"/>
      <c r="O2" s="81" t="s">
        <v>1</v>
      </c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91" ht="14.1" customHeight="1">
      <c r="A3" s="82" t="s">
        <v>2</v>
      </c>
      <c r="B3" s="83"/>
      <c r="C3" s="84"/>
      <c r="D3" s="84"/>
      <c r="E3" s="85"/>
      <c r="F3" s="84"/>
      <c r="G3" s="86"/>
      <c r="H3" s="569" t="s">
        <v>234</v>
      </c>
      <c r="I3" s="87"/>
      <c r="J3" s="85"/>
      <c r="K3" s="84"/>
      <c r="L3" s="84"/>
      <c r="M3" s="84"/>
      <c r="N3" s="84"/>
      <c r="O3" s="88" t="s">
        <v>3</v>
      </c>
      <c r="P3" s="88"/>
      <c r="Q3" s="88"/>
      <c r="R3" s="88" t="s">
        <v>4</v>
      </c>
      <c r="S3" s="88"/>
      <c r="T3" s="88"/>
      <c r="U3" s="88" t="s">
        <v>5</v>
      </c>
      <c r="V3" s="88"/>
      <c r="W3" s="88"/>
      <c r="X3" s="88" t="s">
        <v>6</v>
      </c>
      <c r="Y3" s="88"/>
      <c r="Z3" s="8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91" ht="14.1" customHeight="1">
      <c r="A4" s="89" t="s">
        <v>8</v>
      </c>
      <c r="B4" s="90" t="s">
        <v>9</v>
      </c>
      <c r="C4" s="84" t="s">
        <v>10</v>
      </c>
      <c r="D4" s="87" t="s">
        <v>11</v>
      </c>
      <c r="E4" s="85" t="s">
        <v>12</v>
      </c>
      <c r="F4" s="84" t="s">
        <v>12</v>
      </c>
      <c r="G4" s="84" t="s">
        <v>13</v>
      </c>
      <c r="H4" s="570"/>
      <c r="I4" s="87" t="s">
        <v>14</v>
      </c>
      <c r="J4" s="85" t="s">
        <v>15</v>
      </c>
      <c r="K4" s="84" t="s">
        <v>16</v>
      </c>
      <c r="L4" s="84" t="s">
        <v>17</v>
      </c>
      <c r="M4" s="84" t="s">
        <v>18</v>
      </c>
      <c r="N4" s="84" t="s">
        <v>19</v>
      </c>
      <c r="O4" s="88">
        <v>1</v>
      </c>
      <c r="P4" s="88">
        <f>O4+1</f>
        <v>2</v>
      </c>
      <c r="Q4" s="88">
        <f>P4+1</f>
        <v>3</v>
      </c>
      <c r="R4" s="88">
        <f t="shared" ref="R4:Z4" si="0">Q4+1</f>
        <v>4</v>
      </c>
      <c r="S4" s="88">
        <f t="shared" si="0"/>
        <v>5</v>
      </c>
      <c r="T4" s="88">
        <f t="shared" si="0"/>
        <v>6</v>
      </c>
      <c r="U4" s="88">
        <f t="shared" si="0"/>
        <v>7</v>
      </c>
      <c r="V4" s="88">
        <f t="shared" si="0"/>
        <v>8</v>
      </c>
      <c r="W4" s="88">
        <f t="shared" si="0"/>
        <v>9</v>
      </c>
      <c r="X4" s="88">
        <f t="shared" si="0"/>
        <v>10</v>
      </c>
      <c r="Y4" s="88">
        <f t="shared" si="0"/>
        <v>11</v>
      </c>
      <c r="Z4" s="88">
        <f t="shared" si="0"/>
        <v>12</v>
      </c>
    </row>
    <row r="5" spans="1:91" ht="14.1" customHeight="1">
      <c r="A5" s="89" t="s">
        <v>20</v>
      </c>
      <c r="B5" s="83"/>
      <c r="C5" s="84"/>
      <c r="D5" s="87"/>
      <c r="E5" s="85" t="s">
        <v>21</v>
      </c>
      <c r="F5" s="84" t="s">
        <v>22</v>
      </c>
      <c r="G5" s="86"/>
      <c r="H5" s="570"/>
      <c r="I5" s="87" t="s">
        <v>23</v>
      </c>
      <c r="J5" s="85" t="s">
        <v>24</v>
      </c>
      <c r="K5" s="84" t="s">
        <v>25</v>
      </c>
      <c r="L5" s="84" t="s">
        <v>22</v>
      </c>
      <c r="M5" s="84" t="s">
        <v>26</v>
      </c>
      <c r="N5" s="84" t="s">
        <v>22</v>
      </c>
      <c r="O5" s="563" t="s">
        <v>249</v>
      </c>
      <c r="P5" s="564"/>
      <c r="Q5" s="564"/>
      <c r="R5" s="564"/>
      <c r="S5" s="564"/>
      <c r="T5" s="564"/>
      <c r="U5" s="564"/>
      <c r="V5" s="564"/>
      <c r="W5" s="564"/>
      <c r="X5" s="564"/>
      <c r="Y5" s="564"/>
      <c r="Z5" s="565"/>
      <c r="AB5" s="91" t="s">
        <v>27</v>
      </c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2"/>
      <c r="AO5" s="91" t="s">
        <v>28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2"/>
      <c r="BB5" s="91" t="s">
        <v>29</v>
      </c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2"/>
      <c r="BO5" s="91" t="s">
        <v>30</v>
      </c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B5" s="91" t="s">
        <v>31</v>
      </c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</row>
    <row r="6" spans="1:91" ht="14.1" customHeight="1">
      <c r="A6" s="93" t="s">
        <v>7</v>
      </c>
      <c r="B6" s="94"/>
      <c r="C6" s="95"/>
      <c r="D6" s="96"/>
      <c r="E6" s="97"/>
      <c r="F6" s="95"/>
      <c r="G6" s="98"/>
      <c r="H6" s="571"/>
      <c r="I6" s="96"/>
      <c r="J6" s="97"/>
      <c r="K6" s="95"/>
      <c r="L6" s="95"/>
      <c r="M6" s="95"/>
      <c r="N6" s="95"/>
      <c r="O6" s="99">
        <v>14</v>
      </c>
      <c r="P6" s="99">
        <v>8</v>
      </c>
      <c r="Q6" s="99">
        <v>12</v>
      </c>
      <c r="R6" s="99">
        <v>14</v>
      </c>
      <c r="S6" s="99">
        <v>8</v>
      </c>
      <c r="T6" s="99">
        <v>12</v>
      </c>
      <c r="U6" s="99">
        <v>14</v>
      </c>
      <c r="V6" s="99">
        <v>8</v>
      </c>
      <c r="W6" s="99">
        <v>12</v>
      </c>
      <c r="X6" s="99">
        <v>14</v>
      </c>
      <c r="Y6" s="99">
        <v>8</v>
      </c>
      <c r="Z6" s="99">
        <v>11</v>
      </c>
      <c r="AB6" s="91" t="s">
        <v>32</v>
      </c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2"/>
      <c r="AO6" s="91" t="s">
        <v>32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2"/>
      <c r="BB6" s="91" t="s">
        <v>32</v>
      </c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2"/>
      <c r="BO6" s="91" t="s">
        <v>32</v>
      </c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B6" s="91" t="s">
        <v>32</v>
      </c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</row>
    <row r="7" spans="1:91" ht="14.1" customHeight="1">
      <c r="A7" s="100">
        <v>1</v>
      </c>
      <c r="B7" s="100">
        <f t="shared" ref="B7:G7" si="1">A7+1</f>
        <v>2</v>
      </c>
      <c r="C7" s="100">
        <f t="shared" si="1"/>
        <v>3</v>
      </c>
      <c r="D7" s="100">
        <f t="shared" si="1"/>
        <v>4</v>
      </c>
      <c r="E7" s="100">
        <f t="shared" si="1"/>
        <v>5</v>
      </c>
      <c r="F7" s="100">
        <f t="shared" si="1"/>
        <v>6</v>
      </c>
      <c r="G7" s="100">
        <f t="shared" si="1"/>
        <v>7</v>
      </c>
      <c r="H7" s="100" t="s">
        <v>7</v>
      </c>
      <c r="I7" s="100">
        <v>8</v>
      </c>
      <c r="J7" s="100">
        <f t="shared" ref="J7:Z7" si="2">I7+1</f>
        <v>9</v>
      </c>
      <c r="K7" s="100">
        <f t="shared" si="2"/>
        <v>10</v>
      </c>
      <c r="L7" s="100">
        <f t="shared" si="2"/>
        <v>11</v>
      </c>
      <c r="M7" s="100">
        <f t="shared" si="2"/>
        <v>12</v>
      </c>
      <c r="N7" s="100">
        <f t="shared" si="2"/>
        <v>13</v>
      </c>
      <c r="O7" s="100">
        <f t="shared" si="2"/>
        <v>14</v>
      </c>
      <c r="P7" s="100">
        <f t="shared" si="2"/>
        <v>15</v>
      </c>
      <c r="Q7" s="100">
        <f t="shared" si="2"/>
        <v>16</v>
      </c>
      <c r="R7" s="100">
        <f t="shared" si="2"/>
        <v>17</v>
      </c>
      <c r="S7" s="100">
        <f t="shared" si="2"/>
        <v>18</v>
      </c>
      <c r="T7" s="100">
        <f t="shared" si="2"/>
        <v>19</v>
      </c>
      <c r="U7" s="100">
        <f t="shared" si="2"/>
        <v>20</v>
      </c>
      <c r="V7" s="100">
        <f t="shared" si="2"/>
        <v>21</v>
      </c>
      <c r="W7" s="100">
        <f t="shared" si="2"/>
        <v>22</v>
      </c>
      <c r="X7" s="100">
        <f t="shared" si="2"/>
        <v>23</v>
      </c>
      <c r="Y7" s="100">
        <f t="shared" si="2"/>
        <v>24</v>
      </c>
      <c r="Z7" s="100">
        <f t="shared" si="2"/>
        <v>25</v>
      </c>
      <c r="AB7" s="92">
        <v>1</v>
      </c>
      <c r="AC7" s="92">
        <f>AB7+1</f>
        <v>2</v>
      </c>
      <c r="AD7" s="92">
        <f t="shared" ref="AD7:AM7" si="3">AC7+1</f>
        <v>3</v>
      </c>
      <c r="AE7" s="92">
        <f t="shared" si="3"/>
        <v>4</v>
      </c>
      <c r="AF7" s="92">
        <f t="shared" si="3"/>
        <v>5</v>
      </c>
      <c r="AG7" s="92">
        <f t="shared" si="3"/>
        <v>6</v>
      </c>
      <c r="AH7" s="92">
        <f t="shared" si="3"/>
        <v>7</v>
      </c>
      <c r="AI7" s="92">
        <f t="shared" si="3"/>
        <v>8</v>
      </c>
      <c r="AJ7" s="92">
        <f t="shared" si="3"/>
        <v>9</v>
      </c>
      <c r="AK7" s="92">
        <f t="shared" si="3"/>
        <v>10</v>
      </c>
      <c r="AL7" s="92">
        <f t="shared" si="3"/>
        <v>11</v>
      </c>
      <c r="AM7" s="92">
        <f t="shared" si="3"/>
        <v>12</v>
      </c>
      <c r="AN7" s="92"/>
      <c r="AO7" s="92">
        <v>1</v>
      </c>
      <c r="AP7" s="92">
        <f>AO7+1</f>
        <v>2</v>
      </c>
      <c r="AQ7" s="92">
        <f t="shared" ref="AQ7:AZ7" si="4">AP7+1</f>
        <v>3</v>
      </c>
      <c r="AR7" s="92">
        <f t="shared" si="4"/>
        <v>4</v>
      </c>
      <c r="AS7" s="92">
        <f t="shared" si="4"/>
        <v>5</v>
      </c>
      <c r="AT7" s="92">
        <f t="shared" si="4"/>
        <v>6</v>
      </c>
      <c r="AU7" s="92">
        <f t="shared" si="4"/>
        <v>7</v>
      </c>
      <c r="AV7" s="92">
        <f t="shared" si="4"/>
        <v>8</v>
      </c>
      <c r="AW7" s="92">
        <f t="shared" si="4"/>
        <v>9</v>
      </c>
      <c r="AX7" s="92">
        <f t="shared" si="4"/>
        <v>10</v>
      </c>
      <c r="AY7" s="92">
        <f t="shared" si="4"/>
        <v>11</v>
      </c>
      <c r="AZ7" s="92">
        <f t="shared" si="4"/>
        <v>12</v>
      </c>
      <c r="BA7" s="92"/>
      <c r="BB7" s="92">
        <v>1</v>
      </c>
      <c r="BC7" s="92">
        <f>BB7+1</f>
        <v>2</v>
      </c>
      <c r="BD7" s="92">
        <f t="shared" ref="BD7:BM7" si="5">BC7+1</f>
        <v>3</v>
      </c>
      <c r="BE7" s="92">
        <f t="shared" si="5"/>
        <v>4</v>
      </c>
      <c r="BF7" s="92">
        <f t="shared" si="5"/>
        <v>5</v>
      </c>
      <c r="BG7" s="92">
        <f t="shared" si="5"/>
        <v>6</v>
      </c>
      <c r="BH7" s="92">
        <f t="shared" si="5"/>
        <v>7</v>
      </c>
      <c r="BI7" s="92">
        <f t="shared" si="5"/>
        <v>8</v>
      </c>
      <c r="BJ7" s="92">
        <f t="shared" si="5"/>
        <v>9</v>
      </c>
      <c r="BK7" s="92">
        <f t="shared" si="5"/>
        <v>10</v>
      </c>
      <c r="BL7" s="92">
        <f t="shared" si="5"/>
        <v>11</v>
      </c>
      <c r="BM7" s="92">
        <f t="shared" si="5"/>
        <v>12</v>
      </c>
      <c r="BN7" s="92"/>
      <c r="BO7" s="92">
        <v>1</v>
      </c>
      <c r="BP7" s="92">
        <f>BO7+1</f>
        <v>2</v>
      </c>
      <c r="BQ7" s="92">
        <f t="shared" ref="BQ7:BZ7" si="6">BP7+1</f>
        <v>3</v>
      </c>
      <c r="BR7" s="92">
        <f t="shared" si="6"/>
        <v>4</v>
      </c>
      <c r="BS7" s="92">
        <f t="shared" si="6"/>
        <v>5</v>
      </c>
      <c r="BT7" s="92">
        <f t="shared" si="6"/>
        <v>6</v>
      </c>
      <c r="BU7" s="92">
        <f t="shared" si="6"/>
        <v>7</v>
      </c>
      <c r="BV7" s="92">
        <f t="shared" si="6"/>
        <v>8</v>
      </c>
      <c r="BW7" s="92">
        <f t="shared" si="6"/>
        <v>9</v>
      </c>
      <c r="BX7" s="92">
        <f t="shared" si="6"/>
        <v>10</v>
      </c>
      <c r="BY7" s="92">
        <f t="shared" si="6"/>
        <v>11</v>
      </c>
      <c r="BZ7" s="92">
        <f t="shared" si="6"/>
        <v>12</v>
      </c>
      <c r="CB7" s="92">
        <v>1</v>
      </c>
      <c r="CC7" s="92">
        <f>CB7+1</f>
        <v>2</v>
      </c>
      <c r="CD7" s="92">
        <f t="shared" ref="CD7:CM7" si="7">CC7+1</f>
        <v>3</v>
      </c>
      <c r="CE7" s="92">
        <f t="shared" si="7"/>
        <v>4</v>
      </c>
      <c r="CF7" s="92">
        <f t="shared" si="7"/>
        <v>5</v>
      </c>
      <c r="CG7" s="92">
        <f t="shared" si="7"/>
        <v>6</v>
      </c>
      <c r="CH7" s="92">
        <f t="shared" si="7"/>
        <v>7</v>
      </c>
      <c r="CI7" s="92">
        <f t="shared" si="7"/>
        <v>8</v>
      </c>
      <c r="CJ7" s="92">
        <f t="shared" si="7"/>
        <v>9</v>
      </c>
      <c r="CK7" s="92">
        <f t="shared" si="7"/>
        <v>10</v>
      </c>
      <c r="CL7" s="92">
        <f t="shared" si="7"/>
        <v>11</v>
      </c>
      <c r="CM7" s="92">
        <f t="shared" si="7"/>
        <v>12</v>
      </c>
    </row>
    <row r="8" spans="1:91" ht="14.1" customHeight="1">
      <c r="A8" s="92">
        <v>1</v>
      </c>
      <c r="B8" s="101" t="s">
        <v>33</v>
      </c>
      <c r="C8" s="102"/>
      <c r="D8" s="92"/>
      <c r="E8" s="92"/>
      <c r="F8" s="92"/>
      <c r="G8" s="92">
        <f>SUM(G9:G20)</f>
        <v>0</v>
      </c>
      <c r="H8" s="103">
        <f t="shared" ref="H8:H25" si="8">J8/I8*100</f>
        <v>48.971193415637856</v>
      </c>
      <c r="I8" s="92">
        <f t="shared" ref="I8:Z8" si="9">SUM(I9:I20)</f>
        <v>1458</v>
      </c>
      <c r="J8" s="92">
        <f t="shared" si="9"/>
        <v>714</v>
      </c>
      <c r="K8" s="92">
        <f t="shared" si="9"/>
        <v>250</v>
      </c>
      <c r="L8" s="92">
        <f t="shared" si="9"/>
        <v>0</v>
      </c>
      <c r="M8" s="92">
        <f t="shared" si="9"/>
        <v>466</v>
      </c>
      <c r="N8" s="92">
        <f t="shared" si="9"/>
        <v>744</v>
      </c>
      <c r="O8" s="92">
        <f t="shared" si="9"/>
        <v>11</v>
      </c>
      <c r="P8" s="92">
        <f t="shared" si="9"/>
        <v>12</v>
      </c>
      <c r="Q8" s="92">
        <f t="shared" si="9"/>
        <v>5</v>
      </c>
      <c r="R8" s="92">
        <f t="shared" si="9"/>
        <v>10</v>
      </c>
      <c r="S8" s="92">
        <f t="shared" si="9"/>
        <v>4</v>
      </c>
      <c r="T8" s="92">
        <f t="shared" si="9"/>
        <v>2</v>
      </c>
      <c r="U8" s="92">
        <f t="shared" si="9"/>
        <v>6</v>
      </c>
      <c r="V8" s="92">
        <f t="shared" si="9"/>
        <v>5</v>
      </c>
      <c r="W8" s="92">
        <f t="shared" si="9"/>
        <v>5</v>
      </c>
      <c r="X8" s="92">
        <f t="shared" si="9"/>
        <v>0</v>
      </c>
      <c r="Y8" s="92">
        <f t="shared" si="9"/>
        <v>3</v>
      </c>
      <c r="Z8" s="92">
        <f t="shared" si="9"/>
        <v>0</v>
      </c>
      <c r="AB8" s="104">
        <f t="shared" ref="AB8:CM8" si="10">SUM(AB9:AB20)</f>
        <v>1</v>
      </c>
      <c r="AC8" s="104">
        <f t="shared" si="10"/>
        <v>0</v>
      </c>
      <c r="AD8" s="104">
        <f t="shared" si="10"/>
        <v>0</v>
      </c>
      <c r="AE8" s="104">
        <f t="shared" si="10"/>
        <v>2</v>
      </c>
      <c r="AF8" s="104">
        <f t="shared" si="10"/>
        <v>0</v>
      </c>
      <c r="AG8" s="104">
        <f t="shared" si="10"/>
        <v>0</v>
      </c>
      <c r="AH8" s="104">
        <f t="shared" si="10"/>
        <v>1</v>
      </c>
      <c r="AI8" s="104">
        <f t="shared" si="10"/>
        <v>0</v>
      </c>
      <c r="AJ8" s="104">
        <f t="shared" si="10"/>
        <v>1</v>
      </c>
      <c r="AK8" s="104">
        <f t="shared" si="10"/>
        <v>0</v>
      </c>
      <c r="AL8" s="104">
        <f t="shared" si="10"/>
        <v>0</v>
      </c>
      <c r="AM8" s="104">
        <f t="shared" si="10"/>
        <v>0</v>
      </c>
      <c r="AO8" s="104">
        <f t="shared" si="10"/>
        <v>2</v>
      </c>
      <c r="AP8" s="104">
        <f t="shared" si="10"/>
        <v>3</v>
      </c>
      <c r="AQ8" s="104">
        <f t="shared" si="10"/>
        <v>2</v>
      </c>
      <c r="AR8" s="104">
        <f t="shared" si="10"/>
        <v>0</v>
      </c>
      <c r="AS8" s="104">
        <f t="shared" si="10"/>
        <v>1</v>
      </c>
      <c r="AT8" s="104">
        <f t="shared" si="10"/>
        <v>1</v>
      </c>
      <c r="AU8" s="104">
        <f t="shared" si="10"/>
        <v>0</v>
      </c>
      <c r="AV8" s="104">
        <f t="shared" si="10"/>
        <v>1</v>
      </c>
      <c r="AW8" s="104">
        <f t="shared" si="10"/>
        <v>1</v>
      </c>
      <c r="AX8" s="104">
        <f t="shared" si="10"/>
        <v>0</v>
      </c>
      <c r="AY8" s="104">
        <f t="shared" si="10"/>
        <v>1</v>
      </c>
      <c r="AZ8" s="104">
        <f t="shared" si="10"/>
        <v>0</v>
      </c>
      <c r="BB8" s="104">
        <f t="shared" si="10"/>
        <v>0</v>
      </c>
      <c r="BC8" s="104">
        <f t="shared" si="10"/>
        <v>0</v>
      </c>
      <c r="BD8" s="104">
        <f t="shared" si="10"/>
        <v>0</v>
      </c>
      <c r="BE8" s="104">
        <f t="shared" si="10"/>
        <v>0</v>
      </c>
      <c r="BF8" s="104">
        <f t="shared" si="10"/>
        <v>0</v>
      </c>
      <c r="BG8" s="104">
        <f t="shared" si="10"/>
        <v>0</v>
      </c>
      <c r="BH8" s="104">
        <f t="shared" si="10"/>
        <v>0</v>
      </c>
      <c r="BI8" s="104">
        <f t="shared" si="10"/>
        <v>0</v>
      </c>
      <c r="BJ8" s="104">
        <f t="shared" si="10"/>
        <v>0</v>
      </c>
      <c r="BK8" s="104">
        <f t="shared" si="10"/>
        <v>0</v>
      </c>
      <c r="BL8" s="104">
        <f t="shared" si="10"/>
        <v>0</v>
      </c>
      <c r="BM8" s="104">
        <f t="shared" si="10"/>
        <v>0</v>
      </c>
      <c r="BO8" s="104">
        <f t="shared" si="10"/>
        <v>0</v>
      </c>
      <c r="BP8" s="104">
        <f t="shared" si="10"/>
        <v>0</v>
      </c>
      <c r="BQ8" s="104">
        <f t="shared" si="10"/>
        <v>0</v>
      </c>
      <c r="BR8" s="104">
        <f t="shared" si="10"/>
        <v>0</v>
      </c>
      <c r="BS8" s="104">
        <f t="shared" si="10"/>
        <v>0</v>
      </c>
      <c r="BT8" s="104">
        <f t="shared" si="10"/>
        <v>0</v>
      </c>
      <c r="BU8" s="104">
        <f t="shared" si="10"/>
        <v>0</v>
      </c>
      <c r="BV8" s="104">
        <f t="shared" si="10"/>
        <v>0</v>
      </c>
      <c r="BW8" s="104">
        <f t="shared" si="10"/>
        <v>0</v>
      </c>
      <c r="BX8" s="104">
        <f t="shared" si="10"/>
        <v>0</v>
      </c>
      <c r="BY8" s="104">
        <f t="shared" si="10"/>
        <v>0</v>
      </c>
      <c r="BZ8" s="104">
        <f t="shared" si="10"/>
        <v>0</v>
      </c>
      <c r="CB8" s="104">
        <f t="shared" si="10"/>
        <v>0</v>
      </c>
      <c r="CC8" s="104">
        <f t="shared" si="10"/>
        <v>0</v>
      </c>
      <c r="CD8" s="104">
        <f t="shared" si="10"/>
        <v>0</v>
      </c>
      <c r="CE8" s="104">
        <f t="shared" si="10"/>
        <v>0</v>
      </c>
      <c r="CF8" s="104">
        <f t="shared" si="10"/>
        <v>0</v>
      </c>
      <c r="CG8" s="104">
        <f t="shared" si="10"/>
        <v>0</v>
      </c>
      <c r="CH8" s="104">
        <f t="shared" si="10"/>
        <v>0</v>
      </c>
      <c r="CI8" s="104">
        <f t="shared" si="10"/>
        <v>0</v>
      </c>
      <c r="CJ8" s="104">
        <f t="shared" si="10"/>
        <v>0</v>
      </c>
      <c r="CK8" s="104">
        <f t="shared" si="10"/>
        <v>0</v>
      </c>
      <c r="CL8" s="104">
        <f t="shared" si="10"/>
        <v>0</v>
      </c>
      <c r="CM8" s="104">
        <f t="shared" si="10"/>
        <v>0</v>
      </c>
    </row>
    <row r="9" spans="1:91" ht="14.1" customHeight="1">
      <c r="A9" s="105">
        <v>1.1000000000000001</v>
      </c>
      <c r="B9" s="89" t="s">
        <v>34</v>
      </c>
      <c r="C9" s="85">
        <v>1</v>
      </c>
      <c r="D9" s="85"/>
      <c r="E9" s="85"/>
      <c r="F9" s="85"/>
      <c r="G9" s="85"/>
      <c r="H9" s="106">
        <f t="shared" si="8"/>
        <v>38.888888888888893</v>
      </c>
      <c r="I9" s="89">
        <f t="shared" ref="I9:I20" si="11">J9+N9</f>
        <v>108</v>
      </c>
      <c r="J9" s="89">
        <f>O9*O$6+P9*P$6+Q9*Q$6+R9*R$6+S9*S$6+T9*T$6+U9*U$6+V9*V$6+W9*W$6+X9*X$6+Y9*Y$6+Z9*Z$6</f>
        <v>42</v>
      </c>
      <c r="K9" s="89">
        <v>30</v>
      </c>
      <c r="L9" s="89"/>
      <c r="M9" s="89">
        <v>12</v>
      </c>
      <c r="N9" s="89">
        <v>66</v>
      </c>
      <c r="O9" s="89">
        <v>3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B9" s="107">
        <f t="shared" ref="AB9:AM20" si="12">IF(ISERROR(SEARCH(AB$7,$C9,1)),"-",IF(COUNTIF($C9,AB$7)=1,1,IF(ISERROR(SEARCH(CONCATENATE(AB$7,","),$C9,1)),IF(ISERROR(SEARCH(CONCATENATE(",",AB$7),$C9,1)),"-",1),1)))</f>
        <v>1</v>
      </c>
      <c r="AC9" s="107" t="str">
        <f t="shared" si="12"/>
        <v>-</v>
      </c>
      <c r="AD9" s="107" t="str">
        <f t="shared" si="12"/>
        <v>-</v>
      </c>
      <c r="AE9" s="107" t="str">
        <f t="shared" si="12"/>
        <v>-</v>
      </c>
      <c r="AF9" s="107" t="str">
        <f t="shared" si="12"/>
        <v>-</v>
      </c>
      <c r="AG9" s="107" t="str">
        <f t="shared" si="12"/>
        <v>-</v>
      </c>
      <c r="AH9" s="107" t="str">
        <f t="shared" si="12"/>
        <v>-</v>
      </c>
      <c r="AI9" s="107" t="str">
        <f t="shared" si="12"/>
        <v>-</v>
      </c>
      <c r="AJ9" s="107" t="str">
        <f t="shared" si="12"/>
        <v>-</v>
      </c>
      <c r="AK9" s="107" t="str">
        <f t="shared" si="12"/>
        <v>-</v>
      </c>
      <c r="AL9" s="107" t="str">
        <f t="shared" si="12"/>
        <v>-</v>
      </c>
      <c r="AM9" s="107" t="str">
        <f t="shared" si="12"/>
        <v>-</v>
      </c>
      <c r="AO9" s="107" t="str">
        <f t="shared" ref="AO9:AZ20" si="13">IF(ISERROR(SEARCH(AO$7,$D9,1)),"-",IF(COUNTIF($D9,AO$7)=1,1,IF(ISERROR(SEARCH(CONCATENATE(AO$7,","),$D9,1)),IF(ISERROR(SEARCH(CONCATENATE(",",AO$7),$D9,1)),"-",1),1)))</f>
        <v>-</v>
      </c>
      <c r="AP9" s="107" t="str">
        <f t="shared" si="13"/>
        <v>-</v>
      </c>
      <c r="AQ9" s="107" t="str">
        <f t="shared" si="13"/>
        <v>-</v>
      </c>
      <c r="AR9" s="107" t="str">
        <f t="shared" si="13"/>
        <v>-</v>
      </c>
      <c r="AS9" s="107" t="str">
        <f t="shared" si="13"/>
        <v>-</v>
      </c>
      <c r="AT9" s="107" t="str">
        <f t="shared" si="13"/>
        <v>-</v>
      </c>
      <c r="AU9" s="107" t="str">
        <f t="shared" si="13"/>
        <v>-</v>
      </c>
      <c r="AV9" s="107" t="str">
        <f t="shared" si="13"/>
        <v>-</v>
      </c>
      <c r="AW9" s="107" t="str">
        <f t="shared" si="13"/>
        <v>-</v>
      </c>
      <c r="AX9" s="107" t="str">
        <f t="shared" si="13"/>
        <v>-</v>
      </c>
      <c r="AY9" s="107" t="str">
        <f t="shared" si="13"/>
        <v>-</v>
      </c>
      <c r="AZ9" s="107" t="str">
        <f t="shared" si="13"/>
        <v>-</v>
      </c>
      <c r="BB9" s="107" t="str">
        <f t="shared" ref="BB9:BM20" si="14">IF(ISERROR(SEARCH(BB$7,$E9,1)),"-",IF(COUNTIF($E9,BB$7)=1,1,IF(ISERROR(SEARCH(CONCATENATE(BB$7,","),$E9,1)),IF(ISERROR(SEARCH(CONCATENATE(",",BB$7),$E9,1)),"-",1),1)))</f>
        <v>-</v>
      </c>
      <c r="BC9" s="107" t="str">
        <f t="shared" si="14"/>
        <v>-</v>
      </c>
      <c r="BD9" s="107" t="str">
        <f t="shared" si="14"/>
        <v>-</v>
      </c>
      <c r="BE9" s="107" t="str">
        <f t="shared" si="14"/>
        <v>-</v>
      </c>
      <c r="BF9" s="107" t="str">
        <f t="shared" si="14"/>
        <v>-</v>
      </c>
      <c r="BG9" s="107" t="str">
        <f t="shared" si="14"/>
        <v>-</v>
      </c>
      <c r="BH9" s="107" t="str">
        <f t="shared" si="14"/>
        <v>-</v>
      </c>
      <c r="BI9" s="107" t="str">
        <f t="shared" si="14"/>
        <v>-</v>
      </c>
      <c r="BJ9" s="107" t="str">
        <f t="shared" si="14"/>
        <v>-</v>
      </c>
      <c r="BK9" s="107" t="str">
        <f t="shared" si="14"/>
        <v>-</v>
      </c>
      <c r="BL9" s="107" t="str">
        <f t="shared" si="14"/>
        <v>-</v>
      </c>
      <c r="BM9" s="107" t="str">
        <f t="shared" si="14"/>
        <v>-</v>
      </c>
      <c r="BO9" s="107" t="str">
        <f t="shared" ref="BO9:BZ20" si="15">IF(ISERROR(SEARCH(BO$7,$F9,1)),"-",IF(COUNTIF($F9,BO$7)=1,1,IF(ISERROR(SEARCH(CONCATENATE(BO$7,","),$F9,1)),IF(ISERROR(SEARCH(CONCATENATE(",",BO$7),$F9,1)),"-",1),1)))</f>
        <v>-</v>
      </c>
      <c r="BP9" s="107" t="str">
        <f t="shared" si="15"/>
        <v>-</v>
      </c>
      <c r="BQ9" s="107" t="str">
        <f t="shared" si="15"/>
        <v>-</v>
      </c>
      <c r="BR9" s="107" t="str">
        <f t="shared" si="15"/>
        <v>-</v>
      </c>
      <c r="BS9" s="107" t="str">
        <f t="shared" si="15"/>
        <v>-</v>
      </c>
      <c r="BT9" s="107" t="str">
        <f t="shared" si="15"/>
        <v>-</v>
      </c>
      <c r="BU9" s="107" t="str">
        <f t="shared" si="15"/>
        <v>-</v>
      </c>
      <c r="BV9" s="107" t="str">
        <f t="shared" si="15"/>
        <v>-</v>
      </c>
      <c r="BW9" s="107" t="str">
        <f t="shared" si="15"/>
        <v>-</v>
      </c>
      <c r="BX9" s="107" t="str">
        <f t="shared" si="15"/>
        <v>-</v>
      </c>
      <c r="BY9" s="107" t="str">
        <f t="shared" si="15"/>
        <v>-</v>
      </c>
      <c r="BZ9" s="107" t="str">
        <f t="shared" si="15"/>
        <v>-</v>
      </c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</row>
    <row r="10" spans="1:91" ht="14.1" customHeight="1">
      <c r="A10" s="105">
        <v>2</v>
      </c>
      <c r="B10" s="89" t="s">
        <v>35</v>
      </c>
      <c r="C10" s="85"/>
      <c r="D10" s="85">
        <v>2</v>
      </c>
      <c r="E10" s="85"/>
      <c r="F10" s="85"/>
      <c r="G10" s="85"/>
      <c r="H10" s="106">
        <f t="shared" si="8"/>
        <v>44.444444444444443</v>
      </c>
      <c r="I10" s="89">
        <f t="shared" si="11"/>
        <v>54</v>
      </c>
      <c r="J10" s="89">
        <f>O10*O$6+P10*P$6+Q10*Q$6+R10*R$6+S10*S$6+T10*T$6+U10*U$6+V10*V$6+W10*W$6+X10*X$6+Y10*Y$6+Z10*Z$6</f>
        <v>24</v>
      </c>
      <c r="K10" s="89">
        <v>16</v>
      </c>
      <c r="L10" s="89"/>
      <c r="M10" s="89">
        <v>8</v>
      </c>
      <c r="N10" s="89">
        <v>30</v>
      </c>
      <c r="O10" s="89"/>
      <c r="P10" s="89">
        <v>3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B10" s="107" t="str">
        <f t="shared" si="12"/>
        <v>-</v>
      </c>
      <c r="AC10" s="107" t="str">
        <f t="shared" si="12"/>
        <v>-</v>
      </c>
      <c r="AD10" s="107" t="str">
        <f t="shared" si="12"/>
        <v>-</v>
      </c>
      <c r="AE10" s="107" t="str">
        <f t="shared" si="12"/>
        <v>-</v>
      </c>
      <c r="AF10" s="107" t="str">
        <f t="shared" si="12"/>
        <v>-</v>
      </c>
      <c r="AG10" s="107" t="str">
        <f t="shared" si="12"/>
        <v>-</v>
      </c>
      <c r="AH10" s="107" t="str">
        <f t="shared" si="12"/>
        <v>-</v>
      </c>
      <c r="AI10" s="107" t="str">
        <f t="shared" si="12"/>
        <v>-</v>
      </c>
      <c r="AJ10" s="107" t="str">
        <f t="shared" si="12"/>
        <v>-</v>
      </c>
      <c r="AK10" s="107" t="str">
        <f t="shared" si="12"/>
        <v>-</v>
      </c>
      <c r="AL10" s="107" t="str">
        <f t="shared" si="12"/>
        <v>-</v>
      </c>
      <c r="AM10" s="107" t="str">
        <f t="shared" si="12"/>
        <v>-</v>
      </c>
      <c r="AO10" s="107" t="str">
        <f t="shared" si="13"/>
        <v>-</v>
      </c>
      <c r="AP10" s="107">
        <f t="shared" si="13"/>
        <v>1</v>
      </c>
      <c r="AQ10" s="107" t="str">
        <f t="shared" si="13"/>
        <v>-</v>
      </c>
      <c r="AR10" s="107" t="str">
        <f t="shared" si="13"/>
        <v>-</v>
      </c>
      <c r="AS10" s="107" t="str">
        <f t="shared" si="13"/>
        <v>-</v>
      </c>
      <c r="AT10" s="107" t="str">
        <f t="shared" si="13"/>
        <v>-</v>
      </c>
      <c r="AU10" s="107" t="str">
        <f t="shared" si="13"/>
        <v>-</v>
      </c>
      <c r="AV10" s="107" t="str">
        <f t="shared" si="13"/>
        <v>-</v>
      </c>
      <c r="AW10" s="107" t="str">
        <f t="shared" si="13"/>
        <v>-</v>
      </c>
      <c r="AX10" s="107" t="str">
        <f t="shared" si="13"/>
        <v>-</v>
      </c>
      <c r="AY10" s="107" t="str">
        <f t="shared" si="13"/>
        <v>-</v>
      </c>
      <c r="AZ10" s="107" t="str">
        <f t="shared" si="13"/>
        <v>-</v>
      </c>
      <c r="BB10" s="107" t="str">
        <f t="shared" si="14"/>
        <v>-</v>
      </c>
      <c r="BC10" s="107" t="str">
        <f t="shared" si="14"/>
        <v>-</v>
      </c>
      <c r="BD10" s="107" t="str">
        <f t="shared" si="14"/>
        <v>-</v>
      </c>
      <c r="BE10" s="107" t="str">
        <f t="shared" si="14"/>
        <v>-</v>
      </c>
      <c r="BF10" s="107" t="str">
        <f t="shared" si="14"/>
        <v>-</v>
      </c>
      <c r="BG10" s="107" t="str">
        <f t="shared" si="14"/>
        <v>-</v>
      </c>
      <c r="BH10" s="107" t="str">
        <f t="shared" si="14"/>
        <v>-</v>
      </c>
      <c r="BI10" s="107" t="str">
        <f t="shared" si="14"/>
        <v>-</v>
      </c>
      <c r="BJ10" s="107" t="str">
        <f t="shared" si="14"/>
        <v>-</v>
      </c>
      <c r="BK10" s="107" t="str">
        <f t="shared" si="14"/>
        <v>-</v>
      </c>
      <c r="BL10" s="107" t="str">
        <f t="shared" si="14"/>
        <v>-</v>
      </c>
      <c r="BM10" s="107" t="str">
        <f t="shared" si="14"/>
        <v>-</v>
      </c>
      <c r="BO10" s="107" t="str">
        <f t="shared" si="15"/>
        <v>-</v>
      </c>
      <c r="BP10" s="107" t="str">
        <f t="shared" si="15"/>
        <v>-</v>
      </c>
      <c r="BQ10" s="107" t="str">
        <f t="shared" si="15"/>
        <v>-</v>
      </c>
      <c r="BR10" s="107" t="str">
        <f t="shared" si="15"/>
        <v>-</v>
      </c>
      <c r="BS10" s="107" t="str">
        <f t="shared" si="15"/>
        <v>-</v>
      </c>
      <c r="BT10" s="107" t="str">
        <f t="shared" si="15"/>
        <v>-</v>
      </c>
      <c r="BU10" s="107" t="str">
        <f t="shared" si="15"/>
        <v>-</v>
      </c>
      <c r="BV10" s="107" t="str">
        <f t="shared" si="15"/>
        <v>-</v>
      </c>
      <c r="BW10" s="107" t="str">
        <f t="shared" si="15"/>
        <v>-</v>
      </c>
      <c r="BX10" s="107" t="str">
        <f t="shared" si="15"/>
        <v>-</v>
      </c>
      <c r="BY10" s="107" t="str">
        <f t="shared" si="15"/>
        <v>-</v>
      </c>
      <c r="BZ10" s="107" t="str">
        <f t="shared" si="15"/>
        <v>-</v>
      </c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</row>
    <row r="11" spans="1:91" ht="14.1" customHeight="1">
      <c r="A11" s="105">
        <v>3</v>
      </c>
      <c r="B11" s="89" t="s">
        <v>36</v>
      </c>
      <c r="C11" s="85"/>
      <c r="D11" s="85">
        <v>1</v>
      </c>
      <c r="E11" s="85"/>
      <c r="F11" s="85"/>
      <c r="G11" s="85"/>
      <c r="H11" s="106">
        <f t="shared" si="8"/>
        <v>51.851851851851848</v>
      </c>
      <c r="I11" s="89">
        <f t="shared" si="11"/>
        <v>81</v>
      </c>
      <c r="J11" s="89">
        <f t="shared" ref="J11:J20" si="16">O11*O$6+P11*P$6+Q11*Q$6+R11*R$6+S11*S$6+T11*T$6+U11*U$6+V11*V$6+W11*W$6+X11*X$6+Y11*Y$6+Z11*Z$6</f>
        <v>42</v>
      </c>
      <c r="K11" s="89">
        <v>30</v>
      </c>
      <c r="L11" s="89"/>
      <c r="M11" s="89">
        <v>12</v>
      </c>
      <c r="N11" s="89">
        <v>39</v>
      </c>
      <c r="O11" s="89">
        <v>3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B11" s="107" t="str">
        <f t="shared" si="12"/>
        <v>-</v>
      </c>
      <c r="AC11" s="107" t="str">
        <f t="shared" si="12"/>
        <v>-</v>
      </c>
      <c r="AD11" s="107" t="str">
        <f t="shared" si="12"/>
        <v>-</v>
      </c>
      <c r="AE11" s="107" t="str">
        <f t="shared" si="12"/>
        <v>-</v>
      </c>
      <c r="AF11" s="107" t="str">
        <f t="shared" si="12"/>
        <v>-</v>
      </c>
      <c r="AG11" s="107" t="str">
        <f t="shared" si="12"/>
        <v>-</v>
      </c>
      <c r="AH11" s="107" t="str">
        <f t="shared" si="12"/>
        <v>-</v>
      </c>
      <c r="AI11" s="107" t="str">
        <f t="shared" si="12"/>
        <v>-</v>
      </c>
      <c r="AJ11" s="107" t="str">
        <f t="shared" si="12"/>
        <v>-</v>
      </c>
      <c r="AK11" s="107" t="str">
        <f t="shared" si="12"/>
        <v>-</v>
      </c>
      <c r="AL11" s="107" t="str">
        <f t="shared" si="12"/>
        <v>-</v>
      </c>
      <c r="AM11" s="107" t="str">
        <f t="shared" si="12"/>
        <v>-</v>
      </c>
      <c r="AO11" s="107">
        <f t="shared" si="13"/>
        <v>1</v>
      </c>
      <c r="AP11" s="107" t="str">
        <f t="shared" si="13"/>
        <v>-</v>
      </c>
      <c r="AQ11" s="107" t="str">
        <f t="shared" si="13"/>
        <v>-</v>
      </c>
      <c r="AR11" s="107" t="str">
        <f t="shared" si="13"/>
        <v>-</v>
      </c>
      <c r="AS11" s="107" t="str">
        <f t="shared" si="13"/>
        <v>-</v>
      </c>
      <c r="AT11" s="107" t="str">
        <f t="shared" si="13"/>
        <v>-</v>
      </c>
      <c r="AU11" s="107" t="str">
        <f t="shared" si="13"/>
        <v>-</v>
      </c>
      <c r="AV11" s="107" t="str">
        <f t="shared" si="13"/>
        <v>-</v>
      </c>
      <c r="AW11" s="107" t="str">
        <f t="shared" si="13"/>
        <v>-</v>
      </c>
      <c r="AX11" s="107" t="str">
        <f t="shared" si="13"/>
        <v>-</v>
      </c>
      <c r="AY11" s="107" t="str">
        <f t="shared" si="13"/>
        <v>-</v>
      </c>
      <c r="AZ11" s="107" t="str">
        <f t="shared" si="13"/>
        <v>-</v>
      </c>
      <c r="BB11" s="107" t="str">
        <f t="shared" si="14"/>
        <v>-</v>
      </c>
      <c r="BC11" s="107" t="str">
        <f t="shared" si="14"/>
        <v>-</v>
      </c>
      <c r="BD11" s="107" t="str">
        <f t="shared" si="14"/>
        <v>-</v>
      </c>
      <c r="BE11" s="107" t="str">
        <f t="shared" si="14"/>
        <v>-</v>
      </c>
      <c r="BF11" s="107" t="str">
        <f t="shared" si="14"/>
        <v>-</v>
      </c>
      <c r="BG11" s="107" t="str">
        <f t="shared" si="14"/>
        <v>-</v>
      </c>
      <c r="BH11" s="107" t="str">
        <f t="shared" si="14"/>
        <v>-</v>
      </c>
      <c r="BI11" s="107" t="str">
        <f t="shared" si="14"/>
        <v>-</v>
      </c>
      <c r="BJ11" s="107" t="str">
        <f t="shared" si="14"/>
        <v>-</v>
      </c>
      <c r="BK11" s="107" t="str">
        <f t="shared" si="14"/>
        <v>-</v>
      </c>
      <c r="BL11" s="107" t="str">
        <f t="shared" si="14"/>
        <v>-</v>
      </c>
      <c r="BM11" s="107" t="str">
        <f t="shared" si="14"/>
        <v>-</v>
      </c>
      <c r="BO11" s="107" t="str">
        <f t="shared" si="15"/>
        <v>-</v>
      </c>
      <c r="BP11" s="107" t="str">
        <f t="shared" si="15"/>
        <v>-</v>
      </c>
      <c r="BQ11" s="107" t="str">
        <f t="shared" si="15"/>
        <v>-</v>
      </c>
      <c r="BR11" s="107" t="str">
        <f t="shared" si="15"/>
        <v>-</v>
      </c>
      <c r="BS11" s="107" t="str">
        <f t="shared" si="15"/>
        <v>-</v>
      </c>
      <c r="BT11" s="107" t="str">
        <f t="shared" si="15"/>
        <v>-</v>
      </c>
      <c r="BU11" s="107" t="str">
        <f t="shared" si="15"/>
        <v>-</v>
      </c>
      <c r="BV11" s="107" t="str">
        <f t="shared" si="15"/>
        <v>-</v>
      </c>
      <c r="BW11" s="107" t="str">
        <f t="shared" si="15"/>
        <v>-</v>
      </c>
      <c r="BX11" s="107" t="str">
        <f t="shared" si="15"/>
        <v>-</v>
      </c>
      <c r="BY11" s="107" t="str">
        <f t="shared" si="15"/>
        <v>-</v>
      </c>
      <c r="BZ11" s="107" t="str">
        <f t="shared" si="15"/>
        <v>-</v>
      </c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</row>
    <row r="12" spans="1:91" ht="14.1" customHeight="1">
      <c r="A12" s="105">
        <v>4</v>
      </c>
      <c r="B12" s="89" t="s">
        <v>37</v>
      </c>
      <c r="C12" s="85">
        <v>4</v>
      </c>
      <c r="D12" s="85"/>
      <c r="E12" s="85"/>
      <c r="F12" s="85"/>
      <c r="G12" s="85"/>
      <c r="H12" s="106">
        <f t="shared" si="8"/>
        <v>51.851851851851848</v>
      </c>
      <c r="I12" s="89">
        <f t="shared" si="11"/>
        <v>108</v>
      </c>
      <c r="J12" s="89">
        <f t="shared" si="16"/>
        <v>56</v>
      </c>
      <c r="K12" s="89">
        <v>42</v>
      </c>
      <c r="L12" s="89"/>
      <c r="M12" s="89">
        <v>14</v>
      </c>
      <c r="N12" s="89">
        <v>52</v>
      </c>
      <c r="O12" s="89"/>
      <c r="P12" s="89"/>
      <c r="Q12" s="89"/>
      <c r="R12" s="89">
        <v>4</v>
      </c>
      <c r="S12" s="89"/>
      <c r="T12" s="89"/>
      <c r="U12" s="89"/>
      <c r="V12" s="89"/>
      <c r="W12" s="89"/>
      <c r="X12" s="89"/>
      <c r="Y12" s="89"/>
      <c r="Z12" s="89"/>
      <c r="AB12" s="107" t="str">
        <f t="shared" si="12"/>
        <v>-</v>
      </c>
      <c r="AC12" s="107" t="str">
        <f t="shared" si="12"/>
        <v>-</v>
      </c>
      <c r="AD12" s="107" t="str">
        <f t="shared" si="12"/>
        <v>-</v>
      </c>
      <c r="AE12" s="107">
        <f t="shared" si="12"/>
        <v>1</v>
      </c>
      <c r="AF12" s="107" t="str">
        <f t="shared" si="12"/>
        <v>-</v>
      </c>
      <c r="AG12" s="107" t="str">
        <f t="shared" si="12"/>
        <v>-</v>
      </c>
      <c r="AH12" s="107" t="str">
        <f t="shared" si="12"/>
        <v>-</v>
      </c>
      <c r="AI12" s="107" t="str">
        <f t="shared" si="12"/>
        <v>-</v>
      </c>
      <c r="AJ12" s="107" t="str">
        <f t="shared" si="12"/>
        <v>-</v>
      </c>
      <c r="AK12" s="107" t="str">
        <f t="shared" si="12"/>
        <v>-</v>
      </c>
      <c r="AL12" s="107" t="str">
        <f t="shared" si="12"/>
        <v>-</v>
      </c>
      <c r="AM12" s="107" t="str">
        <f t="shared" si="12"/>
        <v>-</v>
      </c>
      <c r="AO12" s="107" t="str">
        <f t="shared" si="13"/>
        <v>-</v>
      </c>
      <c r="AP12" s="107" t="str">
        <f t="shared" si="13"/>
        <v>-</v>
      </c>
      <c r="AQ12" s="107" t="str">
        <f t="shared" si="13"/>
        <v>-</v>
      </c>
      <c r="AR12" s="107" t="str">
        <f t="shared" si="13"/>
        <v>-</v>
      </c>
      <c r="AS12" s="107" t="str">
        <f t="shared" si="13"/>
        <v>-</v>
      </c>
      <c r="AT12" s="107" t="str">
        <f t="shared" si="13"/>
        <v>-</v>
      </c>
      <c r="AU12" s="107" t="str">
        <f t="shared" si="13"/>
        <v>-</v>
      </c>
      <c r="AV12" s="107" t="str">
        <f t="shared" si="13"/>
        <v>-</v>
      </c>
      <c r="AW12" s="107" t="str">
        <f t="shared" si="13"/>
        <v>-</v>
      </c>
      <c r="AX12" s="107" t="str">
        <f t="shared" si="13"/>
        <v>-</v>
      </c>
      <c r="AY12" s="107" t="str">
        <f t="shared" si="13"/>
        <v>-</v>
      </c>
      <c r="AZ12" s="107" t="str">
        <f t="shared" si="13"/>
        <v>-</v>
      </c>
      <c r="BB12" s="107" t="str">
        <f t="shared" si="14"/>
        <v>-</v>
      </c>
      <c r="BC12" s="107" t="str">
        <f t="shared" si="14"/>
        <v>-</v>
      </c>
      <c r="BD12" s="107" t="str">
        <f t="shared" si="14"/>
        <v>-</v>
      </c>
      <c r="BE12" s="107" t="str">
        <f t="shared" si="14"/>
        <v>-</v>
      </c>
      <c r="BF12" s="107" t="str">
        <f t="shared" si="14"/>
        <v>-</v>
      </c>
      <c r="BG12" s="107" t="str">
        <f t="shared" si="14"/>
        <v>-</v>
      </c>
      <c r="BH12" s="107" t="str">
        <f t="shared" si="14"/>
        <v>-</v>
      </c>
      <c r="BI12" s="107" t="str">
        <f t="shared" si="14"/>
        <v>-</v>
      </c>
      <c r="BJ12" s="107" t="str">
        <f t="shared" si="14"/>
        <v>-</v>
      </c>
      <c r="BK12" s="107" t="str">
        <f t="shared" si="14"/>
        <v>-</v>
      </c>
      <c r="BL12" s="107" t="str">
        <f t="shared" si="14"/>
        <v>-</v>
      </c>
      <c r="BM12" s="107" t="str">
        <f t="shared" si="14"/>
        <v>-</v>
      </c>
      <c r="BO12" s="107" t="str">
        <f t="shared" si="15"/>
        <v>-</v>
      </c>
      <c r="BP12" s="107" t="str">
        <f t="shared" si="15"/>
        <v>-</v>
      </c>
      <c r="BQ12" s="107" t="str">
        <f t="shared" si="15"/>
        <v>-</v>
      </c>
      <c r="BR12" s="107" t="str">
        <f t="shared" si="15"/>
        <v>-</v>
      </c>
      <c r="BS12" s="107" t="str">
        <f t="shared" si="15"/>
        <v>-</v>
      </c>
      <c r="BT12" s="107" t="str">
        <f t="shared" si="15"/>
        <v>-</v>
      </c>
      <c r="BU12" s="107" t="str">
        <f t="shared" si="15"/>
        <v>-</v>
      </c>
      <c r="BV12" s="107" t="str">
        <f t="shared" si="15"/>
        <v>-</v>
      </c>
      <c r="BW12" s="107" t="str">
        <f t="shared" si="15"/>
        <v>-</v>
      </c>
      <c r="BX12" s="107" t="str">
        <f t="shared" si="15"/>
        <v>-</v>
      </c>
      <c r="BY12" s="107" t="str">
        <f t="shared" si="15"/>
        <v>-</v>
      </c>
      <c r="BZ12" s="107" t="str">
        <f t="shared" si="15"/>
        <v>-</v>
      </c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</row>
    <row r="13" spans="1:91" ht="14.1" customHeight="1">
      <c r="A13" s="105">
        <v>5</v>
      </c>
      <c r="B13" s="89" t="s">
        <v>38</v>
      </c>
      <c r="C13" s="85"/>
      <c r="D13" s="85">
        <v>11</v>
      </c>
      <c r="E13" s="85"/>
      <c r="F13" s="85"/>
      <c r="G13" s="85"/>
      <c r="H13" s="106">
        <f t="shared" si="8"/>
        <v>44.444444444444443</v>
      </c>
      <c r="I13" s="89">
        <f t="shared" si="11"/>
        <v>54</v>
      </c>
      <c r="J13" s="89">
        <f t="shared" si="16"/>
        <v>24</v>
      </c>
      <c r="K13" s="89">
        <v>16</v>
      </c>
      <c r="L13" s="89"/>
      <c r="M13" s="89">
        <v>8</v>
      </c>
      <c r="N13" s="89">
        <v>30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>
        <v>3</v>
      </c>
      <c r="Z13" s="89"/>
      <c r="AB13" s="107" t="str">
        <f t="shared" si="12"/>
        <v>-</v>
      </c>
      <c r="AC13" s="107" t="str">
        <f t="shared" si="12"/>
        <v>-</v>
      </c>
      <c r="AD13" s="107" t="str">
        <f t="shared" si="12"/>
        <v>-</v>
      </c>
      <c r="AE13" s="107" t="str">
        <f t="shared" si="12"/>
        <v>-</v>
      </c>
      <c r="AF13" s="107" t="str">
        <f t="shared" si="12"/>
        <v>-</v>
      </c>
      <c r="AG13" s="107" t="str">
        <f t="shared" si="12"/>
        <v>-</v>
      </c>
      <c r="AH13" s="107" t="str">
        <f t="shared" si="12"/>
        <v>-</v>
      </c>
      <c r="AI13" s="107" t="str">
        <f t="shared" si="12"/>
        <v>-</v>
      </c>
      <c r="AJ13" s="107" t="str">
        <f t="shared" si="12"/>
        <v>-</v>
      </c>
      <c r="AK13" s="107" t="str">
        <f t="shared" si="12"/>
        <v>-</v>
      </c>
      <c r="AL13" s="107" t="str">
        <f t="shared" si="12"/>
        <v>-</v>
      </c>
      <c r="AM13" s="107" t="str">
        <f t="shared" si="12"/>
        <v>-</v>
      </c>
      <c r="AO13" s="107" t="str">
        <f t="shared" si="13"/>
        <v>-</v>
      </c>
      <c r="AP13" s="107" t="str">
        <f t="shared" si="13"/>
        <v>-</v>
      </c>
      <c r="AQ13" s="107" t="str">
        <f t="shared" si="13"/>
        <v>-</v>
      </c>
      <c r="AR13" s="107" t="str">
        <f t="shared" si="13"/>
        <v>-</v>
      </c>
      <c r="AS13" s="107" t="str">
        <f t="shared" si="13"/>
        <v>-</v>
      </c>
      <c r="AT13" s="107" t="str">
        <f t="shared" si="13"/>
        <v>-</v>
      </c>
      <c r="AU13" s="107" t="str">
        <f t="shared" si="13"/>
        <v>-</v>
      </c>
      <c r="AV13" s="107" t="str">
        <f t="shared" si="13"/>
        <v>-</v>
      </c>
      <c r="AW13" s="107" t="str">
        <f t="shared" si="13"/>
        <v>-</v>
      </c>
      <c r="AX13" s="107" t="str">
        <f t="shared" si="13"/>
        <v>-</v>
      </c>
      <c r="AY13" s="107">
        <f t="shared" si="13"/>
        <v>1</v>
      </c>
      <c r="AZ13" s="107" t="str">
        <f t="shared" si="13"/>
        <v>-</v>
      </c>
      <c r="BB13" s="107" t="str">
        <f t="shared" si="14"/>
        <v>-</v>
      </c>
      <c r="BC13" s="107" t="str">
        <f t="shared" si="14"/>
        <v>-</v>
      </c>
      <c r="BD13" s="107" t="str">
        <f t="shared" si="14"/>
        <v>-</v>
      </c>
      <c r="BE13" s="107" t="str">
        <f t="shared" si="14"/>
        <v>-</v>
      </c>
      <c r="BF13" s="107" t="str">
        <f t="shared" si="14"/>
        <v>-</v>
      </c>
      <c r="BG13" s="107" t="str">
        <f t="shared" si="14"/>
        <v>-</v>
      </c>
      <c r="BH13" s="107" t="str">
        <f t="shared" si="14"/>
        <v>-</v>
      </c>
      <c r="BI13" s="107" t="str">
        <f t="shared" si="14"/>
        <v>-</v>
      </c>
      <c r="BJ13" s="107" t="str">
        <f t="shared" si="14"/>
        <v>-</v>
      </c>
      <c r="BK13" s="107" t="str">
        <f t="shared" si="14"/>
        <v>-</v>
      </c>
      <c r="BL13" s="107" t="str">
        <f t="shared" si="14"/>
        <v>-</v>
      </c>
      <c r="BM13" s="107" t="str">
        <f t="shared" si="14"/>
        <v>-</v>
      </c>
      <c r="BO13" s="107" t="str">
        <f t="shared" si="15"/>
        <v>-</v>
      </c>
      <c r="BP13" s="107" t="str">
        <f t="shared" si="15"/>
        <v>-</v>
      </c>
      <c r="BQ13" s="107" t="str">
        <f t="shared" si="15"/>
        <v>-</v>
      </c>
      <c r="BR13" s="107" t="str">
        <f t="shared" si="15"/>
        <v>-</v>
      </c>
      <c r="BS13" s="107" t="str">
        <f t="shared" si="15"/>
        <v>-</v>
      </c>
      <c r="BT13" s="107" t="str">
        <f t="shared" si="15"/>
        <v>-</v>
      </c>
      <c r="BU13" s="107" t="str">
        <f t="shared" si="15"/>
        <v>-</v>
      </c>
      <c r="BV13" s="107" t="str">
        <f t="shared" si="15"/>
        <v>-</v>
      </c>
      <c r="BW13" s="107" t="str">
        <f t="shared" si="15"/>
        <v>-</v>
      </c>
      <c r="BX13" s="107" t="str">
        <f t="shared" si="15"/>
        <v>-</v>
      </c>
      <c r="BY13" s="107" t="str">
        <f t="shared" si="15"/>
        <v>-</v>
      </c>
      <c r="BZ13" s="107" t="str">
        <f t="shared" si="15"/>
        <v>-</v>
      </c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</row>
    <row r="14" spans="1:91" ht="14.1" customHeight="1">
      <c r="A14" s="105">
        <v>6</v>
      </c>
      <c r="B14" s="89" t="s">
        <v>39</v>
      </c>
      <c r="C14" s="85"/>
      <c r="D14" s="85">
        <v>5</v>
      </c>
      <c r="E14" s="85"/>
      <c r="F14" s="85"/>
      <c r="G14" s="85"/>
      <c r="H14" s="106">
        <f t="shared" si="8"/>
        <v>29.629629629629626</v>
      </c>
      <c r="I14" s="89">
        <f t="shared" si="11"/>
        <v>54</v>
      </c>
      <c r="J14" s="89">
        <f t="shared" si="16"/>
        <v>16</v>
      </c>
      <c r="K14" s="89">
        <v>10</v>
      </c>
      <c r="L14" s="89"/>
      <c r="M14" s="89">
        <v>8</v>
      </c>
      <c r="N14" s="89">
        <v>38</v>
      </c>
      <c r="O14" s="89"/>
      <c r="P14" s="89"/>
      <c r="Q14" s="89"/>
      <c r="R14" s="89"/>
      <c r="S14" s="89">
        <v>2</v>
      </c>
      <c r="T14" s="89"/>
      <c r="U14" s="89"/>
      <c r="V14" s="89"/>
      <c r="W14" s="89"/>
      <c r="X14" s="89"/>
      <c r="Y14" s="89"/>
      <c r="Z14" s="89"/>
      <c r="AB14" s="107" t="str">
        <f t="shared" si="12"/>
        <v>-</v>
      </c>
      <c r="AC14" s="107" t="str">
        <f t="shared" si="12"/>
        <v>-</v>
      </c>
      <c r="AD14" s="107" t="str">
        <f t="shared" si="12"/>
        <v>-</v>
      </c>
      <c r="AE14" s="107" t="str">
        <f t="shared" si="12"/>
        <v>-</v>
      </c>
      <c r="AF14" s="107" t="str">
        <f t="shared" si="12"/>
        <v>-</v>
      </c>
      <c r="AG14" s="107" t="str">
        <f t="shared" si="12"/>
        <v>-</v>
      </c>
      <c r="AH14" s="107" t="str">
        <f t="shared" si="12"/>
        <v>-</v>
      </c>
      <c r="AI14" s="107" t="str">
        <f t="shared" si="12"/>
        <v>-</v>
      </c>
      <c r="AJ14" s="107" t="str">
        <f t="shared" si="12"/>
        <v>-</v>
      </c>
      <c r="AK14" s="107" t="str">
        <f t="shared" si="12"/>
        <v>-</v>
      </c>
      <c r="AL14" s="107" t="str">
        <f t="shared" si="12"/>
        <v>-</v>
      </c>
      <c r="AM14" s="107" t="str">
        <f t="shared" si="12"/>
        <v>-</v>
      </c>
      <c r="AO14" s="107" t="str">
        <f t="shared" si="13"/>
        <v>-</v>
      </c>
      <c r="AP14" s="107" t="str">
        <f t="shared" si="13"/>
        <v>-</v>
      </c>
      <c r="AQ14" s="107" t="str">
        <f t="shared" si="13"/>
        <v>-</v>
      </c>
      <c r="AR14" s="107" t="str">
        <f t="shared" si="13"/>
        <v>-</v>
      </c>
      <c r="AS14" s="107">
        <f t="shared" si="13"/>
        <v>1</v>
      </c>
      <c r="AT14" s="107" t="str">
        <f t="shared" si="13"/>
        <v>-</v>
      </c>
      <c r="AU14" s="107" t="str">
        <f t="shared" si="13"/>
        <v>-</v>
      </c>
      <c r="AV14" s="107" t="str">
        <f t="shared" si="13"/>
        <v>-</v>
      </c>
      <c r="AW14" s="107" t="str">
        <f t="shared" si="13"/>
        <v>-</v>
      </c>
      <c r="AX14" s="107" t="str">
        <f t="shared" si="13"/>
        <v>-</v>
      </c>
      <c r="AY14" s="107" t="str">
        <f t="shared" si="13"/>
        <v>-</v>
      </c>
      <c r="AZ14" s="107" t="str">
        <f t="shared" si="13"/>
        <v>-</v>
      </c>
      <c r="BB14" s="107" t="str">
        <f t="shared" si="14"/>
        <v>-</v>
      </c>
      <c r="BC14" s="107" t="str">
        <f t="shared" si="14"/>
        <v>-</v>
      </c>
      <c r="BD14" s="107" t="str">
        <f t="shared" si="14"/>
        <v>-</v>
      </c>
      <c r="BE14" s="107" t="str">
        <f t="shared" si="14"/>
        <v>-</v>
      </c>
      <c r="BF14" s="107" t="str">
        <f t="shared" si="14"/>
        <v>-</v>
      </c>
      <c r="BG14" s="107" t="str">
        <f t="shared" si="14"/>
        <v>-</v>
      </c>
      <c r="BH14" s="107" t="str">
        <f t="shared" si="14"/>
        <v>-</v>
      </c>
      <c r="BI14" s="107" t="str">
        <f t="shared" si="14"/>
        <v>-</v>
      </c>
      <c r="BJ14" s="107" t="str">
        <f t="shared" si="14"/>
        <v>-</v>
      </c>
      <c r="BK14" s="107" t="str">
        <f t="shared" si="14"/>
        <v>-</v>
      </c>
      <c r="BL14" s="107" t="str">
        <f t="shared" si="14"/>
        <v>-</v>
      </c>
      <c r="BM14" s="107" t="str">
        <f t="shared" si="14"/>
        <v>-</v>
      </c>
      <c r="BO14" s="107" t="str">
        <f t="shared" si="15"/>
        <v>-</v>
      </c>
      <c r="BP14" s="107" t="str">
        <f t="shared" si="15"/>
        <v>-</v>
      </c>
      <c r="BQ14" s="107" t="str">
        <f t="shared" si="15"/>
        <v>-</v>
      </c>
      <c r="BR14" s="107" t="str">
        <f t="shared" si="15"/>
        <v>-</v>
      </c>
      <c r="BS14" s="107" t="str">
        <f t="shared" si="15"/>
        <v>-</v>
      </c>
      <c r="BT14" s="107" t="str">
        <f t="shared" si="15"/>
        <v>-</v>
      </c>
      <c r="BU14" s="107" t="str">
        <f t="shared" si="15"/>
        <v>-</v>
      </c>
      <c r="BV14" s="107" t="str">
        <f t="shared" si="15"/>
        <v>-</v>
      </c>
      <c r="BW14" s="107" t="str">
        <f t="shared" si="15"/>
        <v>-</v>
      </c>
      <c r="BX14" s="107" t="str">
        <f t="shared" si="15"/>
        <v>-</v>
      </c>
      <c r="BY14" s="107" t="str">
        <f t="shared" si="15"/>
        <v>-</v>
      </c>
      <c r="BZ14" s="107" t="str">
        <f t="shared" si="15"/>
        <v>-</v>
      </c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</row>
    <row r="15" spans="1:91" ht="14.1" customHeight="1">
      <c r="A15" s="105">
        <v>7</v>
      </c>
      <c r="B15" s="89" t="s">
        <v>40</v>
      </c>
      <c r="C15" s="85">
        <v>7</v>
      </c>
      <c r="D15" s="85"/>
      <c r="E15" s="85"/>
      <c r="F15" s="85"/>
      <c r="G15" s="85"/>
      <c r="H15" s="106">
        <f t="shared" si="8"/>
        <v>51.851851851851848</v>
      </c>
      <c r="I15" s="89">
        <f t="shared" si="11"/>
        <v>108</v>
      </c>
      <c r="J15" s="89">
        <f t="shared" si="16"/>
        <v>56</v>
      </c>
      <c r="K15" s="89">
        <v>42</v>
      </c>
      <c r="L15" s="89"/>
      <c r="M15" s="89">
        <v>14</v>
      </c>
      <c r="N15" s="89">
        <v>52</v>
      </c>
      <c r="O15" s="89"/>
      <c r="P15" s="89"/>
      <c r="Q15" s="89"/>
      <c r="R15" s="89"/>
      <c r="S15" s="89"/>
      <c r="T15" s="89"/>
      <c r="U15" s="89">
        <v>4</v>
      </c>
      <c r="V15" s="89"/>
      <c r="W15" s="89"/>
      <c r="X15" s="89"/>
      <c r="Y15" s="89"/>
      <c r="Z15" s="89"/>
      <c r="AB15" s="107" t="str">
        <f t="shared" si="12"/>
        <v>-</v>
      </c>
      <c r="AC15" s="107" t="str">
        <f t="shared" si="12"/>
        <v>-</v>
      </c>
      <c r="AD15" s="107" t="str">
        <f t="shared" si="12"/>
        <v>-</v>
      </c>
      <c r="AE15" s="107" t="str">
        <f t="shared" si="12"/>
        <v>-</v>
      </c>
      <c r="AF15" s="107" t="str">
        <f t="shared" si="12"/>
        <v>-</v>
      </c>
      <c r="AG15" s="107" t="str">
        <f t="shared" si="12"/>
        <v>-</v>
      </c>
      <c r="AH15" s="107">
        <f t="shared" si="12"/>
        <v>1</v>
      </c>
      <c r="AI15" s="107" t="str">
        <f t="shared" si="12"/>
        <v>-</v>
      </c>
      <c r="AJ15" s="107" t="str">
        <f t="shared" si="12"/>
        <v>-</v>
      </c>
      <c r="AK15" s="107" t="str">
        <f t="shared" si="12"/>
        <v>-</v>
      </c>
      <c r="AL15" s="107" t="str">
        <f t="shared" si="12"/>
        <v>-</v>
      </c>
      <c r="AM15" s="107" t="str">
        <f t="shared" si="12"/>
        <v>-</v>
      </c>
      <c r="AO15" s="107" t="str">
        <f t="shared" si="13"/>
        <v>-</v>
      </c>
      <c r="AP15" s="107" t="str">
        <f t="shared" si="13"/>
        <v>-</v>
      </c>
      <c r="AQ15" s="107" t="str">
        <f t="shared" si="13"/>
        <v>-</v>
      </c>
      <c r="AR15" s="107" t="str">
        <f t="shared" si="13"/>
        <v>-</v>
      </c>
      <c r="AS15" s="107" t="str">
        <f t="shared" si="13"/>
        <v>-</v>
      </c>
      <c r="AT15" s="107" t="str">
        <f t="shared" si="13"/>
        <v>-</v>
      </c>
      <c r="AU15" s="107" t="str">
        <f t="shared" si="13"/>
        <v>-</v>
      </c>
      <c r="AV15" s="107" t="str">
        <f t="shared" si="13"/>
        <v>-</v>
      </c>
      <c r="AW15" s="107" t="str">
        <f t="shared" si="13"/>
        <v>-</v>
      </c>
      <c r="AX15" s="107" t="str">
        <f t="shared" si="13"/>
        <v>-</v>
      </c>
      <c r="AY15" s="107" t="str">
        <f t="shared" si="13"/>
        <v>-</v>
      </c>
      <c r="AZ15" s="107" t="str">
        <f t="shared" si="13"/>
        <v>-</v>
      </c>
      <c r="BB15" s="107" t="str">
        <f t="shared" si="14"/>
        <v>-</v>
      </c>
      <c r="BC15" s="107" t="str">
        <f t="shared" si="14"/>
        <v>-</v>
      </c>
      <c r="BD15" s="107" t="str">
        <f t="shared" si="14"/>
        <v>-</v>
      </c>
      <c r="BE15" s="107" t="str">
        <f t="shared" si="14"/>
        <v>-</v>
      </c>
      <c r="BF15" s="107" t="str">
        <f t="shared" si="14"/>
        <v>-</v>
      </c>
      <c r="BG15" s="107" t="str">
        <f t="shared" si="14"/>
        <v>-</v>
      </c>
      <c r="BH15" s="107" t="str">
        <f t="shared" si="14"/>
        <v>-</v>
      </c>
      <c r="BI15" s="107" t="str">
        <f t="shared" si="14"/>
        <v>-</v>
      </c>
      <c r="BJ15" s="107" t="str">
        <f t="shared" si="14"/>
        <v>-</v>
      </c>
      <c r="BK15" s="107" t="str">
        <f t="shared" si="14"/>
        <v>-</v>
      </c>
      <c r="BL15" s="107" t="str">
        <f t="shared" si="14"/>
        <v>-</v>
      </c>
      <c r="BM15" s="107" t="str">
        <f t="shared" si="14"/>
        <v>-</v>
      </c>
      <c r="BO15" s="107" t="str">
        <f t="shared" si="15"/>
        <v>-</v>
      </c>
      <c r="BP15" s="107" t="str">
        <f t="shared" si="15"/>
        <v>-</v>
      </c>
      <c r="BQ15" s="107" t="str">
        <f t="shared" si="15"/>
        <v>-</v>
      </c>
      <c r="BR15" s="107" t="str">
        <f t="shared" si="15"/>
        <v>-</v>
      </c>
      <c r="BS15" s="107" t="str">
        <f t="shared" si="15"/>
        <v>-</v>
      </c>
      <c r="BT15" s="107" t="str">
        <f t="shared" si="15"/>
        <v>-</v>
      </c>
      <c r="BU15" s="107" t="str">
        <f t="shared" si="15"/>
        <v>-</v>
      </c>
      <c r="BV15" s="107" t="str">
        <f t="shared" si="15"/>
        <v>-</v>
      </c>
      <c r="BW15" s="107" t="str">
        <f t="shared" si="15"/>
        <v>-</v>
      </c>
      <c r="BX15" s="107" t="str">
        <f t="shared" si="15"/>
        <v>-</v>
      </c>
      <c r="BY15" s="107" t="str">
        <f t="shared" si="15"/>
        <v>-</v>
      </c>
      <c r="BZ15" s="107" t="str">
        <f t="shared" si="15"/>
        <v>-</v>
      </c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</row>
    <row r="16" spans="1:91" ht="14.1" customHeight="1">
      <c r="A16" s="105">
        <v>8</v>
      </c>
      <c r="B16" s="89" t="s">
        <v>41</v>
      </c>
      <c r="C16" s="85">
        <v>9</v>
      </c>
      <c r="D16" s="85"/>
      <c r="E16" s="85"/>
      <c r="F16" s="85"/>
      <c r="G16" s="85"/>
      <c r="H16" s="106">
        <f t="shared" si="8"/>
        <v>33.333333333333329</v>
      </c>
      <c r="I16" s="89">
        <f t="shared" si="11"/>
        <v>108</v>
      </c>
      <c r="J16" s="89">
        <f t="shared" si="16"/>
        <v>36</v>
      </c>
      <c r="K16" s="89">
        <v>24</v>
      </c>
      <c r="L16" s="89"/>
      <c r="M16" s="89">
        <v>12</v>
      </c>
      <c r="N16" s="89">
        <v>72</v>
      </c>
      <c r="O16" s="89"/>
      <c r="P16" s="89"/>
      <c r="Q16" s="89"/>
      <c r="R16" s="89"/>
      <c r="S16" s="89"/>
      <c r="T16" s="89"/>
      <c r="U16" s="89"/>
      <c r="V16" s="89"/>
      <c r="W16" s="89">
        <v>3</v>
      </c>
      <c r="X16" s="89"/>
      <c r="Y16" s="89"/>
      <c r="Z16" s="89"/>
      <c r="AB16" s="107" t="str">
        <f t="shared" si="12"/>
        <v>-</v>
      </c>
      <c r="AC16" s="107" t="str">
        <f t="shared" si="12"/>
        <v>-</v>
      </c>
      <c r="AD16" s="107" t="str">
        <f t="shared" si="12"/>
        <v>-</v>
      </c>
      <c r="AE16" s="107" t="str">
        <f t="shared" si="12"/>
        <v>-</v>
      </c>
      <c r="AF16" s="107" t="str">
        <f t="shared" si="12"/>
        <v>-</v>
      </c>
      <c r="AG16" s="107" t="str">
        <f t="shared" si="12"/>
        <v>-</v>
      </c>
      <c r="AH16" s="107" t="str">
        <f t="shared" si="12"/>
        <v>-</v>
      </c>
      <c r="AI16" s="107" t="str">
        <f t="shared" si="12"/>
        <v>-</v>
      </c>
      <c r="AJ16" s="107">
        <f t="shared" si="12"/>
        <v>1</v>
      </c>
      <c r="AK16" s="107" t="str">
        <f t="shared" si="12"/>
        <v>-</v>
      </c>
      <c r="AL16" s="107" t="str">
        <f t="shared" si="12"/>
        <v>-</v>
      </c>
      <c r="AM16" s="107" t="str">
        <f t="shared" si="12"/>
        <v>-</v>
      </c>
      <c r="AO16" s="107" t="str">
        <f t="shared" si="13"/>
        <v>-</v>
      </c>
      <c r="AP16" s="107" t="str">
        <f t="shared" si="13"/>
        <v>-</v>
      </c>
      <c r="AQ16" s="107" t="str">
        <f t="shared" si="13"/>
        <v>-</v>
      </c>
      <c r="AR16" s="107" t="str">
        <f t="shared" si="13"/>
        <v>-</v>
      </c>
      <c r="AS16" s="107" t="str">
        <f t="shared" si="13"/>
        <v>-</v>
      </c>
      <c r="AT16" s="107" t="str">
        <f t="shared" si="13"/>
        <v>-</v>
      </c>
      <c r="AU16" s="107" t="str">
        <f t="shared" si="13"/>
        <v>-</v>
      </c>
      <c r="AV16" s="107" t="str">
        <f t="shared" si="13"/>
        <v>-</v>
      </c>
      <c r="AW16" s="107" t="str">
        <f t="shared" si="13"/>
        <v>-</v>
      </c>
      <c r="AX16" s="107" t="str">
        <f t="shared" si="13"/>
        <v>-</v>
      </c>
      <c r="AY16" s="107" t="str">
        <f t="shared" si="13"/>
        <v>-</v>
      </c>
      <c r="AZ16" s="107" t="str">
        <f t="shared" si="13"/>
        <v>-</v>
      </c>
      <c r="BB16" s="107" t="str">
        <f t="shared" si="14"/>
        <v>-</v>
      </c>
      <c r="BC16" s="107" t="str">
        <f t="shared" si="14"/>
        <v>-</v>
      </c>
      <c r="BD16" s="107" t="str">
        <f t="shared" si="14"/>
        <v>-</v>
      </c>
      <c r="BE16" s="107" t="str">
        <f t="shared" si="14"/>
        <v>-</v>
      </c>
      <c r="BF16" s="107" t="str">
        <f t="shared" si="14"/>
        <v>-</v>
      </c>
      <c r="BG16" s="107" t="str">
        <f t="shared" si="14"/>
        <v>-</v>
      </c>
      <c r="BH16" s="107" t="str">
        <f t="shared" si="14"/>
        <v>-</v>
      </c>
      <c r="BI16" s="107" t="str">
        <f t="shared" si="14"/>
        <v>-</v>
      </c>
      <c r="BJ16" s="107" t="str">
        <f t="shared" si="14"/>
        <v>-</v>
      </c>
      <c r="BK16" s="107" t="str">
        <f t="shared" si="14"/>
        <v>-</v>
      </c>
      <c r="BL16" s="107" t="str">
        <f t="shared" si="14"/>
        <v>-</v>
      </c>
      <c r="BM16" s="107" t="str">
        <f t="shared" si="14"/>
        <v>-</v>
      </c>
      <c r="BO16" s="107" t="str">
        <f t="shared" si="15"/>
        <v>-</v>
      </c>
      <c r="BP16" s="107" t="str">
        <f t="shared" si="15"/>
        <v>-</v>
      </c>
      <c r="BQ16" s="107" t="str">
        <f t="shared" si="15"/>
        <v>-</v>
      </c>
      <c r="BR16" s="107" t="str">
        <f t="shared" si="15"/>
        <v>-</v>
      </c>
      <c r="BS16" s="107" t="str">
        <f t="shared" si="15"/>
        <v>-</v>
      </c>
      <c r="BT16" s="107" t="str">
        <f t="shared" si="15"/>
        <v>-</v>
      </c>
      <c r="BU16" s="107" t="str">
        <f t="shared" si="15"/>
        <v>-</v>
      </c>
      <c r="BV16" s="107" t="str">
        <f t="shared" si="15"/>
        <v>-</v>
      </c>
      <c r="BW16" s="107" t="str">
        <f t="shared" si="15"/>
        <v>-</v>
      </c>
      <c r="BX16" s="107" t="str">
        <f t="shared" si="15"/>
        <v>-</v>
      </c>
      <c r="BY16" s="107" t="str">
        <f t="shared" si="15"/>
        <v>-</v>
      </c>
      <c r="BZ16" s="107" t="str">
        <f t="shared" si="15"/>
        <v>-</v>
      </c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</row>
    <row r="17" spans="1:91">
      <c r="A17" s="108">
        <v>9</v>
      </c>
      <c r="B17" s="109" t="s">
        <v>42</v>
      </c>
      <c r="C17" s="85"/>
      <c r="D17" s="85">
        <v>2</v>
      </c>
      <c r="E17" s="85"/>
      <c r="F17" s="85"/>
      <c r="G17" s="85"/>
      <c r="H17" s="106">
        <f t="shared" si="8"/>
        <v>39.506172839506171</v>
      </c>
      <c r="I17" s="89">
        <f t="shared" si="11"/>
        <v>81</v>
      </c>
      <c r="J17" s="89">
        <f t="shared" si="16"/>
        <v>32</v>
      </c>
      <c r="K17" s="89">
        <v>24</v>
      </c>
      <c r="L17" s="89"/>
      <c r="M17" s="89">
        <v>8</v>
      </c>
      <c r="N17" s="89">
        <v>49</v>
      </c>
      <c r="O17" s="89"/>
      <c r="P17" s="89">
        <v>4</v>
      </c>
      <c r="Q17" s="89"/>
      <c r="R17" s="89"/>
      <c r="S17" s="89"/>
      <c r="T17" s="89"/>
      <c r="U17" s="89"/>
      <c r="V17" s="89"/>
      <c r="W17" s="89"/>
      <c r="X17" s="89"/>
      <c r="Y17" s="89"/>
      <c r="Z17" s="89"/>
      <c r="AB17" s="107" t="str">
        <f t="shared" si="12"/>
        <v>-</v>
      </c>
      <c r="AC17" s="107" t="str">
        <f t="shared" si="12"/>
        <v>-</v>
      </c>
      <c r="AD17" s="107" t="str">
        <f t="shared" si="12"/>
        <v>-</v>
      </c>
      <c r="AE17" s="107" t="str">
        <f t="shared" si="12"/>
        <v>-</v>
      </c>
      <c r="AF17" s="107" t="str">
        <f t="shared" si="12"/>
        <v>-</v>
      </c>
      <c r="AG17" s="107" t="str">
        <f t="shared" si="12"/>
        <v>-</v>
      </c>
      <c r="AH17" s="107" t="str">
        <f t="shared" si="12"/>
        <v>-</v>
      </c>
      <c r="AI17" s="107" t="str">
        <f t="shared" si="12"/>
        <v>-</v>
      </c>
      <c r="AJ17" s="107" t="str">
        <f t="shared" si="12"/>
        <v>-</v>
      </c>
      <c r="AK17" s="107" t="str">
        <f t="shared" si="12"/>
        <v>-</v>
      </c>
      <c r="AL17" s="107" t="str">
        <f t="shared" si="12"/>
        <v>-</v>
      </c>
      <c r="AM17" s="107" t="str">
        <f t="shared" si="12"/>
        <v>-</v>
      </c>
      <c r="AO17" s="107" t="str">
        <f t="shared" si="13"/>
        <v>-</v>
      </c>
      <c r="AP17" s="107">
        <f t="shared" si="13"/>
        <v>1</v>
      </c>
      <c r="AQ17" s="107" t="str">
        <f t="shared" si="13"/>
        <v>-</v>
      </c>
      <c r="AR17" s="107" t="str">
        <f t="shared" si="13"/>
        <v>-</v>
      </c>
      <c r="AS17" s="107" t="str">
        <f t="shared" si="13"/>
        <v>-</v>
      </c>
      <c r="AT17" s="107" t="str">
        <f t="shared" si="13"/>
        <v>-</v>
      </c>
      <c r="AU17" s="107" t="str">
        <f t="shared" si="13"/>
        <v>-</v>
      </c>
      <c r="AV17" s="107" t="str">
        <f t="shared" si="13"/>
        <v>-</v>
      </c>
      <c r="AW17" s="107" t="str">
        <f t="shared" si="13"/>
        <v>-</v>
      </c>
      <c r="AX17" s="107" t="str">
        <f t="shared" si="13"/>
        <v>-</v>
      </c>
      <c r="AY17" s="107" t="str">
        <f t="shared" si="13"/>
        <v>-</v>
      </c>
      <c r="AZ17" s="107" t="str">
        <f t="shared" si="13"/>
        <v>-</v>
      </c>
      <c r="BB17" s="107" t="str">
        <f t="shared" si="14"/>
        <v>-</v>
      </c>
      <c r="BC17" s="107" t="str">
        <f t="shared" si="14"/>
        <v>-</v>
      </c>
      <c r="BD17" s="107" t="str">
        <f t="shared" si="14"/>
        <v>-</v>
      </c>
      <c r="BE17" s="107" t="str">
        <f t="shared" si="14"/>
        <v>-</v>
      </c>
      <c r="BF17" s="107" t="str">
        <f t="shared" si="14"/>
        <v>-</v>
      </c>
      <c r="BG17" s="107" t="str">
        <f t="shared" si="14"/>
        <v>-</v>
      </c>
      <c r="BH17" s="107" t="str">
        <f t="shared" si="14"/>
        <v>-</v>
      </c>
      <c r="BI17" s="107" t="str">
        <f t="shared" si="14"/>
        <v>-</v>
      </c>
      <c r="BJ17" s="107" t="str">
        <f t="shared" si="14"/>
        <v>-</v>
      </c>
      <c r="BK17" s="107" t="str">
        <f t="shared" si="14"/>
        <v>-</v>
      </c>
      <c r="BL17" s="107" t="str">
        <f t="shared" si="14"/>
        <v>-</v>
      </c>
      <c r="BM17" s="107" t="str">
        <f t="shared" si="14"/>
        <v>-</v>
      </c>
      <c r="BO17" s="107" t="str">
        <f t="shared" si="15"/>
        <v>-</v>
      </c>
      <c r="BP17" s="107" t="str">
        <f t="shared" si="15"/>
        <v>-</v>
      </c>
      <c r="BQ17" s="107" t="str">
        <f t="shared" si="15"/>
        <v>-</v>
      </c>
      <c r="BR17" s="107" t="str">
        <f t="shared" si="15"/>
        <v>-</v>
      </c>
      <c r="BS17" s="107" t="str">
        <f t="shared" si="15"/>
        <v>-</v>
      </c>
      <c r="BT17" s="107" t="str">
        <f t="shared" si="15"/>
        <v>-</v>
      </c>
      <c r="BU17" s="107" t="str">
        <f t="shared" si="15"/>
        <v>-</v>
      </c>
      <c r="BV17" s="107" t="str">
        <f t="shared" si="15"/>
        <v>-</v>
      </c>
      <c r="BW17" s="107" t="str">
        <f t="shared" si="15"/>
        <v>-</v>
      </c>
      <c r="BX17" s="107" t="str">
        <f t="shared" si="15"/>
        <v>-</v>
      </c>
      <c r="BY17" s="107" t="str">
        <f t="shared" si="15"/>
        <v>-</v>
      </c>
      <c r="BZ17" s="107" t="str">
        <f t="shared" si="15"/>
        <v>-</v>
      </c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</row>
    <row r="18" spans="1:91" ht="14.1" customHeight="1">
      <c r="A18" s="110">
        <v>10</v>
      </c>
      <c r="B18" s="89" t="s">
        <v>43</v>
      </c>
      <c r="C18" s="85"/>
      <c r="D18" s="85">
        <v>8</v>
      </c>
      <c r="E18" s="85"/>
      <c r="F18" s="85"/>
      <c r="G18" s="85"/>
      <c r="H18" s="106">
        <f t="shared" si="8"/>
        <v>44.444444444444443</v>
      </c>
      <c r="I18" s="89">
        <f t="shared" si="11"/>
        <v>54</v>
      </c>
      <c r="J18" s="89">
        <f t="shared" si="16"/>
        <v>24</v>
      </c>
      <c r="K18" s="89">
        <v>16</v>
      </c>
      <c r="L18" s="89"/>
      <c r="M18" s="89">
        <v>8</v>
      </c>
      <c r="N18" s="89">
        <v>30</v>
      </c>
      <c r="O18" s="89"/>
      <c r="P18" s="89"/>
      <c r="Q18" s="89"/>
      <c r="R18" s="89"/>
      <c r="S18" s="89"/>
      <c r="T18" s="89"/>
      <c r="U18" s="89"/>
      <c r="V18" s="89">
        <v>3</v>
      </c>
      <c r="W18" s="89"/>
      <c r="X18" s="89"/>
      <c r="Y18" s="89"/>
      <c r="Z18" s="89"/>
      <c r="AB18" s="107" t="str">
        <f t="shared" si="12"/>
        <v>-</v>
      </c>
      <c r="AC18" s="107" t="str">
        <f t="shared" si="12"/>
        <v>-</v>
      </c>
      <c r="AD18" s="107" t="str">
        <f t="shared" si="12"/>
        <v>-</v>
      </c>
      <c r="AE18" s="107" t="str">
        <f t="shared" si="12"/>
        <v>-</v>
      </c>
      <c r="AF18" s="107" t="str">
        <f t="shared" si="12"/>
        <v>-</v>
      </c>
      <c r="AG18" s="107" t="str">
        <f t="shared" si="12"/>
        <v>-</v>
      </c>
      <c r="AH18" s="107" t="str">
        <f t="shared" si="12"/>
        <v>-</v>
      </c>
      <c r="AI18" s="107" t="str">
        <f t="shared" si="12"/>
        <v>-</v>
      </c>
      <c r="AJ18" s="107" t="str">
        <f t="shared" si="12"/>
        <v>-</v>
      </c>
      <c r="AK18" s="107" t="str">
        <f t="shared" si="12"/>
        <v>-</v>
      </c>
      <c r="AL18" s="107" t="str">
        <f t="shared" si="12"/>
        <v>-</v>
      </c>
      <c r="AM18" s="107" t="str">
        <f t="shared" si="12"/>
        <v>-</v>
      </c>
      <c r="AO18" s="107" t="str">
        <f t="shared" si="13"/>
        <v>-</v>
      </c>
      <c r="AP18" s="107" t="str">
        <f t="shared" si="13"/>
        <v>-</v>
      </c>
      <c r="AQ18" s="107" t="str">
        <f t="shared" si="13"/>
        <v>-</v>
      </c>
      <c r="AR18" s="107" t="str">
        <f t="shared" si="13"/>
        <v>-</v>
      </c>
      <c r="AS18" s="107" t="str">
        <f t="shared" si="13"/>
        <v>-</v>
      </c>
      <c r="AT18" s="107" t="str">
        <f t="shared" si="13"/>
        <v>-</v>
      </c>
      <c r="AU18" s="107" t="str">
        <f t="shared" si="13"/>
        <v>-</v>
      </c>
      <c r="AV18" s="107">
        <f t="shared" si="13"/>
        <v>1</v>
      </c>
      <c r="AW18" s="107" t="str">
        <f t="shared" si="13"/>
        <v>-</v>
      </c>
      <c r="AX18" s="107" t="str">
        <f t="shared" si="13"/>
        <v>-</v>
      </c>
      <c r="AY18" s="107" t="str">
        <f t="shared" si="13"/>
        <v>-</v>
      </c>
      <c r="AZ18" s="107" t="str">
        <f t="shared" si="13"/>
        <v>-</v>
      </c>
      <c r="BB18" s="107" t="str">
        <f t="shared" si="14"/>
        <v>-</v>
      </c>
      <c r="BC18" s="107" t="str">
        <f t="shared" si="14"/>
        <v>-</v>
      </c>
      <c r="BD18" s="107" t="str">
        <f t="shared" si="14"/>
        <v>-</v>
      </c>
      <c r="BE18" s="107" t="str">
        <f t="shared" si="14"/>
        <v>-</v>
      </c>
      <c r="BF18" s="107" t="str">
        <f t="shared" si="14"/>
        <v>-</v>
      </c>
      <c r="BG18" s="107" t="str">
        <f t="shared" si="14"/>
        <v>-</v>
      </c>
      <c r="BH18" s="107" t="str">
        <f t="shared" si="14"/>
        <v>-</v>
      </c>
      <c r="BI18" s="107" t="str">
        <f t="shared" si="14"/>
        <v>-</v>
      </c>
      <c r="BJ18" s="107" t="str">
        <f t="shared" si="14"/>
        <v>-</v>
      </c>
      <c r="BK18" s="107" t="str">
        <f t="shared" si="14"/>
        <v>-</v>
      </c>
      <c r="BL18" s="107" t="str">
        <f t="shared" si="14"/>
        <v>-</v>
      </c>
      <c r="BM18" s="107" t="str">
        <f t="shared" si="14"/>
        <v>-</v>
      </c>
      <c r="BO18" s="107" t="str">
        <f t="shared" si="15"/>
        <v>-</v>
      </c>
      <c r="BP18" s="107" t="str">
        <f t="shared" si="15"/>
        <v>-</v>
      </c>
      <c r="BQ18" s="107" t="str">
        <f t="shared" si="15"/>
        <v>-</v>
      </c>
      <c r="BR18" s="107" t="str">
        <f t="shared" si="15"/>
        <v>-</v>
      </c>
      <c r="BS18" s="107" t="str">
        <f t="shared" si="15"/>
        <v>-</v>
      </c>
      <c r="BT18" s="107" t="str">
        <f t="shared" si="15"/>
        <v>-</v>
      </c>
      <c r="BU18" s="107" t="str">
        <f t="shared" si="15"/>
        <v>-</v>
      </c>
      <c r="BV18" s="107" t="str">
        <f t="shared" si="15"/>
        <v>-</v>
      </c>
      <c r="BW18" s="107" t="str">
        <f t="shared" si="15"/>
        <v>-</v>
      </c>
      <c r="BX18" s="107" t="str">
        <f t="shared" si="15"/>
        <v>-</v>
      </c>
      <c r="BY18" s="107" t="str">
        <f t="shared" si="15"/>
        <v>-</v>
      </c>
      <c r="BZ18" s="107" t="str">
        <f t="shared" si="15"/>
        <v>-</v>
      </c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</row>
    <row r="19" spans="1:91" ht="14.1" customHeight="1">
      <c r="A19" s="110">
        <v>11</v>
      </c>
      <c r="B19" s="89" t="s">
        <v>44</v>
      </c>
      <c r="C19" s="85">
        <v>4</v>
      </c>
      <c r="D19" s="85" t="s">
        <v>45</v>
      </c>
      <c r="E19" s="85"/>
      <c r="F19" s="85"/>
      <c r="G19" s="85"/>
      <c r="H19" s="106">
        <f t="shared" si="8"/>
        <v>48.76543209876543</v>
      </c>
      <c r="I19" s="89">
        <f t="shared" si="11"/>
        <v>324</v>
      </c>
      <c r="J19" s="89">
        <f t="shared" si="16"/>
        <v>158</v>
      </c>
      <c r="K19" s="89"/>
      <c r="L19" s="89"/>
      <c r="M19" s="89">
        <v>158</v>
      </c>
      <c r="N19" s="89">
        <v>166</v>
      </c>
      <c r="O19" s="89">
        <v>3</v>
      </c>
      <c r="P19" s="89">
        <v>3</v>
      </c>
      <c r="Q19" s="89">
        <v>3</v>
      </c>
      <c r="R19" s="89">
        <v>4</v>
      </c>
      <c r="S19" s="89"/>
      <c r="T19" s="89"/>
      <c r="U19" s="89"/>
      <c r="V19" s="89"/>
      <c r="W19" s="89"/>
      <c r="X19" s="89"/>
      <c r="Y19" s="89"/>
      <c r="Z19" s="89"/>
      <c r="AB19" s="107" t="str">
        <f t="shared" si="12"/>
        <v>-</v>
      </c>
      <c r="AC19" s="107" t="str">
        <f t="shared" si="12"/>
        <v>-</v>
      </c>
      <c r="AD19" s="107" t="str">
        <f t="shared" si="12"/>
        <v>-</v>
      </c>
      <c r="AE19" s="107">
        <f t="shared" si="12"/>
        <v>1</v>
      </c>
      <c r="AF19" s="107" t="str">
        <f t="shared" si="12"/>
        <v>-</v>
      </c>
      <c r="AG19" s="107" t="str">
        <f t="shared" si="12"/>
        <v>-</v>
      </c>
      <c r="AH19" s="107" t="str">
        <f t="shared" si="12"/>
        <v>-</v>
      </c>
      <c r="AI19" s="107" t="str">
        <f t="shared" si="12"/>
        <v>-</v>
      </c>
      <c r="AJ19" s="107" t="str">
        <f t="shared" si="12"/>
        <v>-</v>
      </c>
      <c r="AK19" s="107" t="str">
        <f t="shared" si="12"/>
        <v>-</v>
      </c>
      <c r="AL19" s="107" t="str">
        <f t="shared" si="12"/>
        <v>-</v>
      </c>
      <c r="AM19" s="107" t="str">
        <f t="shared" si="12"/>
        <v>-</v>
      </c>
      <c r="AO19" s="107">
        <f t="shared" si="13"/>
        <v>1</v>
      </c>
      <c r="AP19" s="107">
        <f t="shared" si="13"/>
        <v>1</v>
      </c>
      <c r="AQ19" s="107">
        <f t="shared" si="13"/>
        <v>1</v>
      </c>
      <c r="AR19" s="107" t="str">
        <f t="shared" si="13"/>
        <v>-</v>
      </c>
      <c r="AS19" s="107" t="str">
        <f t="shared" si="13"/>
        <v>-</v>
      </c>
      <c r="AT19" s="107" t="str">
        <f t="shared" si="13"/>
        <v>-</v>
      </c>
      <c r="AU19" s="107" t="str">
        <f t="shared" si="13"/>
        <v>-</v>
      </c>
      <c r="AV19" s="107" t="str">
        <f t="shared" si="13"/>
        <v>-</v>
      </c>
      <c r="AW19" s="107" t="str">
        <f t="shared" si="13"/>
        <v>-</v>
      </c>
      <c r="AX19" s="107" t="str">
        <f t="shared" si="13"/>
        <v>-</v>
      </c>
      <c r="AY19" s="107" t="str">
        <f t="shared" si="13"/>
        <v>-</v>
      </c>
      <c r="AZ19" s="107" t="str">
        <f t="shared" si="13"/>
        <v>-</v>
      </c>
      <c r="BB19" s="107" t="str">
        <f t="shared" si="14"/>
        <v>-</v>
      </c>
      <c r="BC19" s="107" t="str">
        <f t="shared" si="14"/>
        <v>-</v>
      </c>
      <c r="BD19" s="107" t="str">
        <f t="shared" si="14"/>
        <v>-</v>
      </c>
      <c r="BE19" s="107" t="str">
        <f t="shared" si="14"/>
        <v>-</v>
      </c>
      <c r="BF19" s="107" t="str">
        <f t="shared" si="14"/>
        <v>-</v>
      </c>
      <c r="BG19" s="107" t="str">
        <f t="shared" si="14"/>
        <v>-</v>
      </c>
      <c r="BH19" s="107" t="str">
        <f t="shared" si="14"/>
        <v>-</v>
      </c>
      <c r="BI19" s="107" t="str">
        <f t="shared" si="14"/>
        <v>-</v>
      </c>
      <c r="BJ19" s="107" t="str">
        <f t="shared" si="14"/>
        <v>-</v>
      </c>
      <c r="BK19" s="107" t="str">
        <f t="shared" si="14"/>
        <v>-</v>
      </c>
      <c r="BL19" s="107" t="str">
        <f t="shared" si="14"/>
        <v>-</v>
      </c>
      <c r="BM19" s="107" t="str">
        <f t="shared" si="14"/>
        <v>-</v>
      </c>
      <c r="BO19" s="107" t="str">
        <f t="shared" si="15"/>
        <v>-</v>
      </c>
      <c r="BP19" s="107" t="str">
        <f t="shared" si="15"/>
        <v>-</v>
      </c>
      <c r="BQ19" s="107" t="str">
        <f t="shared" si="15"/>
        <v>-</v>
      </c>
      <c r="BR19" s="107" t="str">
        <f t="shared" si="15"/>
        <v>-</v>
      </c>
      <c r="BS19" s="107" t="str">
        <f t="shared" si="15"/>
        <v>-</v>
      </c>
      <c r="BT19" s="107" t="str">
        <f t="shared" si="15"/>
        <v>-</v>
      </c>
      <c r="BU19" s="107" t="str">
        <f t="shared" si="15"/>
        <v>-</v>
      </c>
      <c r="BV19" s="107" t="str">
        <f t="shared" si="15"/>
        <v>-</v>
      </c>
      <c r="BW19" s="107" t="str">
        <f t="shared" si="15"/>
        <v>-</v>
      </c>
      <c r="BX19" s="107" t="str">
        <f t="shared" si="15"/>
        <v>-</v>
      </c>
      <c r="BY19" s="107" t="str">
        <f t="shared" si="15"/>
        <v>-</v>
      </c>
      <c r="BZ19" s="107" t="str">
        <f t="shared" si="15"/>
        <v>-</v>
      </c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</row>
    <row r="20" spans="1:91" ht="14.1" customHeight="1">
      <c r="A20" s="110">
        <v>12</v>
      </c>
      <c r="B20" s="89" t="s">
        <v>46</v>
      </c>
      <c r="C20" s="85"/>
      <c r="D20" s="85" t="s">
        <v>250</v>
      </c>
      <c r="E20" s="85"/>
      <c r="F20" s="85"/>
      <c r="G20" s="85"/>
      <c r="H20" s="106">
        <f t="shared" si="8"/>
        <v>62.962962962962962</v>
      </c>
      <c r="I20" s="89">
        <f t="shared" si="11"/>
        <v>324</v>
      </c>
      <c r="J20" s="89">
        <f t="shared" si="16"/>
        <v>204</v>
      </c>
      <c r="K20" s="89"/>
      <c r="L20" s="89"/>
      <c r="M20" s="89">
        <v>204</v>
      </c>
      <c r="N20" s="89">
        <v>120</v>
      </c>
      <c r="O20" s="89">
        <v>2</v>
      </c>
      <c r="P20" s="89">
        <v>2</v>
      </c>
      <c r="Q20" s="89">
        <v>2</v>
      </c>
      <c r="R20" s="89">
        <v>2</v>
      </c>
      <c r="S20" s="89">
        <v>2</v>
      </c>
      <c r="T20" s="89">
        <v>2</v>
      </c>
      <c r="U20" s="89">
        <v>2</v>
      </c>
      <c r="V20" s="89">
        <v>2</v>
      </c>
      <c r="W20" s="89">
        <v>2</v>
      </c>
      <c r="X20" s="89"/>
      <c r="Y20" s="89"/>
      <c r="Z20" s="89"/>
      <c r="AB20" s="107" t="str">
        <f t="shared" si="12"/>
        <v>-</v>
      </c>
      <c r="AC20" s="107" t="str">
        <f t="shared" si="12"/>
        <v>-</v>
      </c>
      <c r="AD20" s="107" t="str">
        <f t="shared" si="12"/>
        <v>-</v>
      </c>
      <c r="AE20" s="107" t="str">
        <f t="shared" si="12"/>
        <v>-</v>
      </c>
      <c r="AF20" s="107" t="str">
        <f t="shared" si="12"/>
        <v>-</v>
      </c>
      <c r="AG20" s="107" t="str">
        <f t="shared" si="12"/>
        <v>-</v>
      </c>
      <c r="AH20" s="107" t="str">
        <f t="shared" si="12"/>
        <v>-</v>
      </c>
      <c r="AI20" s="107" t="str">
        <f t="shared" si="12"/>
        <v>-</v>
      </c>
      <c r="AJ20" s="107" t="str">
        <f t="shared" si="12"/>
        <v>-</v>
      </c>
      <c r="AK20" s="107" t="str">
        <f t="shared" si="12"/>
        <v>-</v>
      </c>
      <c r="AL20" s="107" t="str">
        <f t="shared" si="12"/>
        <v>-</v>
      </c>
      <c r="AM20" s="107" t="str">
        <f t="shared" si="12"/>
        <v>-</v>
      </c>
      <c r="AO20" s="107" t="str">
        <f t="shared" si="13"/>
        <v>-</v>
      </c>
      <c r="AP20" s="107" t="str">
        <f t="shared" si="13"/>
        <v>-</v>
      </c>
      <c r="AQ20" s="107">
        <f t="shared" si="13"/>
        <v>1</v>
      </c>
      <c r="AR20" s="107" t="str">
        <f t="shared" si="13"/>
        <v>-</v>
      </c>
      <c r="AS20" s="107" t="str">
        <f t="shared" si="13"/>
        <v>-</v>
      </c>
      <c r="AT20" s="107">
        <f t="shared" si="13"/>
        <v>1</v>
      </c>
      <c r="AU20" s="107" t="str">
        <f t="shared" si="13"/>
        <v>-</v>
      </c>
      <c r="AV20" s="107" t="str">
        <f t="shared" si="13"/>
        <v>-</v>
      </c>
      <c r="AW20" s="107">
        <f t="shared" si="13"/>
        <v>1</v>
      </c>
      <c r="AX20" s="107" t="str">
        <f t="shared" si="13"/>
        <v>-</v>
      </c>
      <c r="AY20" s="107" t="str">
        <f t="shared" si="13"/>
        <v>-</v>
      </c>
      <c r="AZ20" s="107" t="str">
        <f t="shared" si="13"/>
        <v>-</v>
      </c>
      <c r="BB20" s="107" t="str">
        <f t="shared" si="14"/>
        <v>-</v>
      </c>
      <c r="BC20" s="107" t="str">
        <f t="shared" si="14"/>
        <v>-</v>
      </c>
      <c r="BD20" s="107" t="str">
        <f t="shared" si="14"/>
        <v>-</v>
      </c>
      <c r="BE20" s="107" t="str">
        <f t="shared" si="14"/>
        <v>-</v>
      </c>
      <c r="BF20" s="107" t="str">
        <f t="shared" si="14"/>
        <v>-</v>
      </c>
      <c r="BG20" s="107" t="str">
        <f t="shared" si="14"/>
        <v>-</v>
      </c>
      <c r="BH20" s="107" t="str">
        <f t="shared" si="14"/>
        <v>-</v>
      </c>
      <c r="BI20" s="107" t="str">
        <f t="shared" si="14"/>
        <v>-</v>
      </c>
      <c r="BJ20" s="107" t="str">
        <f t="shared" si="14"/>
        <v>-</v>
      </c>
      <c r="BK20" s="107" t="str">
        <f t="shared" si="14"/>
        <v>-</v>
      </c>
      <c r="BL20" s="107" t="str">
        <f t="shared" si="14"/>
        <v>-</v>
      </c>
      <c r="BM20" s="107" t="str">
        <f t="shared" si="14"/>
        <v>-</v>
      </c>
      <c r="BO20" s="107" t="str">
        <f t="shared" si="15"/>
        <v>-</v>
      </c>
      <c r="BP20" s="107" t="str">
        <f t="shared" si="15"/>
        <v>-</v>
      </c>
      <c r="BQ20" s="107" t="str">
        <f t="shared" si="15"/>
        <v>-</v>
      </c>
      <c r="BR20" s="107" t="str">
        <f t="shared" si="15"/>
        <v>-</v>
      </c>
      <c r="BS20" s="107" t="str">
        <f t="shared" si="15"/>
        <v>-</v>
      </c>
      <c r="BT20" s="107" t="str">
        <f t="shared" si="15"/>
        <v>-</v>
      </c>
      <c r="BU20" s="107" t="str">
        <f t="shared" si="15"/>
        <v>-</v>
      </c>
      <c r="BV20" s="107" t="str">
        <f t="shared" si="15"/>
        <v>-</v>
      </c>
      <c r="BW20" s="107" t="str">
        <f t="shared" si="15"/>
        <v>-</v>
      </c>
      <c r="BX20" s="107" t="str">
        <f t="shared" si="15"/>
        <v>-</v>
      </c>
      <c r="BY20" s="107" t="str">
        <f t="shared" si="15"/>
        <v>-</v>
      </c>
      <c r="BZ20" s="107" t="str">
        <f t="shared" si="15"/>
        <v>-</v>
      </c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</row>
    <row r="21" spans="1:91" ht="14.1" customHeight="1">
      <c r="A21" s="92">
        <v>2</v>
      </c>
      <c r="B21" s="92" t="s">
        <v>47</v>
      </c>
      <c r="C21" s="92"/>
      <c r="D21" s="92"/>
      <c r="E21" s="92"/>
      <c r="F21" s="92"/>
      <c r="G21" s="92"/>
      <c r="H21" s="111">
        <f t="shared" si="8"/>
        <v>54.739485247959827</v>
      </c>
      <c r="I21" s="92">
        <f t="shared" ref="I21:Z21" si="17">SUM(I22:I31)</f>
        <v>1593</v>
      </c>
      <c r="J21" s="92">
        <f t="shared" si="17"/>
        <v>872</v>
      </c>
      <c r="K21" s="92">
        <f t="shared" si="17"/>
        <v>430</v>
      </c>
      <c r="L21" s="92">
        <f t="shared" si="17"/>
        <v>168</v>
      </c>
      <c r="M21" s="92">
        <f t="shared" si="17"/>
        <v>274</v>
      </c>
      <c r="N21" s="92">
        <f t="shared" si="17"/>
        <v>721</v>
      </c>
      <c r="O21" s="92">
        <f t="shared" si="17"/>
        <v>13</v>
      </c>
      <c r="P21" s="92">
        <f t="shared" si="17"/>
        <v>12</v>
      </c>
      <c r="Q21" s="92">
        <f t="shared" si="17"/>
        <v>17</v>
      </c>
      <c r="R21" s="92">
        <f t="shared" si="17"/>
        <v>17</v>
      </c>
      <c r="S21" s="92">
        <f t="shared" si="17"/>
        <v>9</v>
      </c>
      <c r="T21" s="92">
        <f t="shared" si="17"/>
        <v>2</v>
      </c>
      <c r="U21" s="92">
        <f t="shared" si="17"/>
        <v>0</v>
      </c>
      <c r="V21" s="92">
        <f t="shared" si="17"/>
        <v>3</v>
      </c>
      <c r="W21" s="92">
        <f t="shared" si="17"/>
        <v>0</v>
      </c>
      <c r="X21" s="92">
        <f t="shared" si="17"/>
        <v>0</v>
      </c>
      <c r="Y21" s="92">
        <f t="shared" si="17"/>
        <v>4</v>
      </c>
      <c r="Z21" s="92">
        <f t="shared" si="17"/>
        <v>0</v>
      </c>
      <c r="AB21" s="112">
        <f t="shared" ref="AB21:CM21" si="18">SUM(AB22:AB31)</f>
        <v>2</v>
      </c>
      <c r="AC21" s="112">
        <f t="shared" si="18"/>
        <v>1</v>
      </c>
      <c r="AD21" s="112">
        <f t="shared" si="18"/>
        <v>3</v>
      </c>
      <c r="AE21" s="112">
        <f t="shared" si="18"/>
        <v>2</v>
      </c>
      <c r="AF21" s="112">
        <f t="shared" si="18"/>
        <v>0</v>
      </c>
      <c r="AG21" s="112">
        <f t="shared" si="18"/>
        <v>0</v>
      </c>
      <c r="AH21" s="112">
        <f t="shared" si="18"/>
        <v>0</v>
      </c>
      <c r="AI21" s="112">
        <f t="shared" si="18"/>
        <v>0</v>
      </c>
      <c r="AJ21" s="112">
        <f t="shared" si="18"/>
        <v>0</v>
      </c>
      <c r="AK21" s="112">
        <f t="shared" si="18"/>
        <v>0</v>
      </c>
      <c r="AL21" s="112">
        <f t="shared" si="18"/>
        <v>1</v>
      </c>
      <c r="AM21" s="112">
        <f t="shared" si="18"/>
        <v>0</v>
      </c>
      <c r="AO21" s="112">
        <f t="shared" si="18"/>
        <v>1</v>
      </c>
      <c r="AP21" s="112">
        <f t="shared" si="18"/>
        <v>0</v>
      </c>
      <c r="AQ21" s="112">
        <f t="shared" si="18"/>
        <v>1</v>
      </c>
      <c r="AR21" s="112">
        <f t="shared" si="18"/>
        <v>2</v>
      </c>
      <c r="AS21" s="112">
        <f t="shared" si="18"/>
        <v>2</v>
      </c>
      <c r="AT21" s="112">
        <f t="shared" si="18"/>
        <v>1</v>
      </c>
      <c r="AU21" s="112">
        <f t="shared" si="18"/>
        <v>0</v>
      </c>
      <c r="AV21" s="112">
        <f t="shared" si="18"/>
        <v>1</v>
      </c>
      <c r="AW21" s="112">
        <f t="shared" si="18"/>
        <v>0</v>
      </c>
      <c r="AX21" s="112">
        <f t="shared" si="18"/>
        <v>0</v>
      </c>
      <c r="AY21" s="112">
        <f t="shared" si="18"/>
        <v>0</v>
      </c>
      <c r="AZ21" s="112">
        <f t="shared" si="18"/>
        <v>0</v>
      </c>
      <c r="BB21" s="112">
        <f t="shared" si="18"/>
        <v>0</v>
      </c>
      <c r="BC21" s="112">
        <f t="shared" si="18"/>
        <v>0</v>
      </c>
      <c r="BD21" s="112">
        <f t="shared" si="18"/>
        <v>0</v>
      </c>
      <c r="BE21" s="112">
        <f t="shared" si="18"/>
        <v>0</v>
      </c>
      <c r="BF21" s="112">
        <f t="shared" si="18"/>
        <v>0</v>
      </c>
      <c r="BG21" s="112">
        <f t="shared" si="18"/>
        <v>0</v>
      </c>
      <c r="BH21" s="112">
        <f t="shared" si="18"/>
        <v>0</v>
      </c>
      <c r="BI21" s="112">
        <f t="shared" si="18"/>
        <v>0</v>
      </c>
      <c r="BJ21" s="112">
        <f t="shared" si="18"/>
        <v>0</v>
      </c>
      <c r="BK21" s="112">
        <f t="shared" si="18"/>
        <v>0</v>
      </c>
      <c r="BL21" s="112">
        <f t="shared" si="18"/>
        <v>0</v>
      </c>
      <c r="BM21" s="112">
        <f t="shared" si="18"/>
        <v>0</v>
      </c>
      <c r="BO21" s="112">
        <f t="shared" si="18"/>
        <v>0</v>
      </c>
      <c r="BP21" s="112">
        <f t="shared" si="18"/>
        <v>0</v>
      </c>
      <c r="BQ21" s="112">
        <f t="shared" si="18"/>
        <v>0</v>
      </c>
      <c r="BR21" s="112">
        <f t="shared" si="18"/>
        <v>0</v>
      </c>
      <c r="BS21" s="112">
        <f t="shared" si="18"/>
        <v>0</v>
      </c>
      <c r="BT21" s="112">
        <f t="shared" si="18"/>
        <v>0</v>
      </c>
      <c r="BU21" s="112">
        <f t="shared" si="18"/>
        <v>0</v>
      </c>
      <c r="BV21" s="112">
        <f t="shared" si="18"/>
        <v>0</v>
      </c>
      <c r="BW21" s="112">
        <f t="shared" si="18"/>
        <v>0</v>
      </c>
      <c r="BX21" s="112">
        <f t="shared" si="18"/>
        <v>0</v>
      </c>
      <c r="BY21" s="112">
        <f t="shared" si="18"/>
        <v>0</v>
      </c>
      <c r="BZ21" s="112">
        <f t="shared" si="18"/>
        <v>0</v>
      </c>
      <c r="CB21" s="112">
        <f t="shared" si="18"/>
        <v>0</v>
      </c>
      <c r="CC21" s="112">
        <f t="shared" si="18"/>
        <v>0</v>
      </c>
      <c r="CD21" s="112">
        <f t="shared" si="18"/>
        <v>5</v>
      </c>
      <c r="CE21" s="112">
        <f t="shared" si="18"/>
        <v>5</v>
      </c>
      <c r="CF21" s="112">
        <f t="shared" si="18"/>
        <v>0</v>
      </c>
      <c r="CG21" s="112">
        <f t="shared" si="18"/>
        <v>0</v>
      </c>
      <c r="CH21" s="112">
        <f t="shared" si="18"/>
        <v>0</v>
      </c>
      <c r="CI21" s="112">
        <f t="shared" si="18"/>
        <v>0</v>
      </c>
      <c r="CJ21" s="112">
        <f t="shared" si="18"/>
        <v>0</v>
      </c>
      <c r="CK21" s="112">
        <f t="shared" si="18"/>
        <v>0</v>
      </c>
      <c r="CL21" s="112">
        <f t="shared" si="18"/>
        <v>0</v>
      </c>
      <c r="CM21" s="112">
        <f t="shared" si="18"/>
        <v>0</v>
      </c>
    </row>
    <row r="22" spans="1:91" ht="14.1" customHeight="1">
      <c r="A22" s="113">
        <v>1</v>
      </c>
      <c r="B22" s="89" t="s">
        <v>48</v>
      </c>
      <c r="C22" s="85" t="s">
        <v>259</v>
      </c>
      <c r="D22" s="85">
        <v>5</v>
      </c>
      <c r="E22" s="85"/>
      <c r="F22" s="85"/>
      <c r="G22" s="85"/>
      <c r="H22" s="106">
        <f t="shared" si="8"/>
        <v>56.56565656565656</v>
      </c>
      <c r="I22" s="89">
        <f t="shared" ref="I22:I31" si="19">J22+N22</f>
        <v>594</v>
      </c>
      <c r="J22" s="89">
        <f t="shared" ref="J22:J31" si="20">O22*O$6+P22*P$6+Q22*Q$6+R22*R$6+S22*S$6+T22*T$6+U22*U$6+V22*V$6+W22*W$6+X22*X$6+Y22*Y$6+Z22*Z$6</f>
        <v>336</v>
      </c>
      <c r="K22" s="89">
        <v>146</v>
      </c>
      <c r="L22" s="89"/>
      <c r="M22" s="89">
        <v>190</v>
      </c>
      <c r="N22" s="89">
        <v>258</v>
      </c>
      <c r="O22" s="89">
        <v>6</v>
      </c>
      <c r="P22" s="89">
        <v>6</v>
      </c>
      <c r="Q22" s="89">
        <v>6</v>
      </c>
      <c r="R22" s="89">
        <v>6</v>
      </c>
      <c r="S22" s="89">
        <v>6</v>
      </c>
      <c r="T22" s="89"/>
      <c r="U22" s="89"/>
      <c r="V22" s="89"/>
      <c r="W22" s="89"/>
      <c r="X22" s="89"/>
      <c r="Y22" s="89"/>
      <c r="Z22" s="89"/>
      <c r="AB22" s="114">
        <f t="shared" ref="AB22:AM31" si="21">IF(ISERROR(SEARCH(AB$7,$C22,1)),"-",IF(COUNTIF($C22,AB$7)=1,1,IF(ISERROR(SEARCH(CONCATENATE(AB$7,","),$C22,1)),IF(ISERROR(SEARCH(CONCATENATE(",",AB$7),$C22,1)),"-",1),1)))</f>
        <v>1</v>
      </c>
      <c r="AC22" s="114">
        <f t="shared" si="21"/>
        <v>1</v>
      </c>
      <c r="AD22" s="114">
        <f t="shared" si="21"/>
        <v>1</v>
      </c>
      <c r="AE22" s="114">
        <f t="shared" si="21"/>
        <v>1</v>
      </c>
      <c r="AF22" s="114" t="str">
        <f t="shared" si="21"/>
        <v>-</v>
      </c>
      <c r="AG22" s="114" t="str">
        <f t="shared" si="21"/>
        <v>-</v>
      </c>
      <c r="AH22" s="114" t="str">
        <f t="shared" si="21"/>
        <v>-</v>
      </c>
      <c r="AI22" s="114" t="str">
        <f t="shared" si="21"/>
        <v>-</v>
      </c>
      <c r="AJ22" s="114" t="str">
        <f t="shared" si="21"/>
        <v>-</v>
      </c>
      <c r="AK22" s="114" t="str">
        <f t="shared" si="21"/>
        <v>-</v>
      </c>
      <c r="AL22" s="114" t="str">
        <f t="shared" si="21"/>
        <v>-</v>
      </c>
      <c r="AM22" s="114" t="str">
        <f t="shared" si="21"/>
        <v>-</v>
      </c>
      <c r="AO22" s="107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07" t="str">
        <f t="shared" si="22"/>
        <v>-</v>
      </c>
      <c r="AQ22" s="107" t="str">
        <f t="shared" si="22"/>
        <v>-</v>
      </c>
      <c r="AR22" s="107" t="str">
        <f t="shared" si="22"/>
        <v>-</v>
      </c>
      <c r="AS22" s="107">
        <f t="shared" si="22"/>
        <v>1</v>
      </c>
      <c r="AT22" s="107" t="str">
        <f t="shared" si="22"/>
        <v>-</v>
      </c>
      <c r="AU22" s="107" t="str">
        <f t="shared" si="22"/>
        <v>-</v>
      </c>
      <c r="AV22" s="107" t="str">
        <f t="shared" si="22"/>
        <v>-</v>
      </c>
      <c r="AW22" s="107" t="str">
        <f t="shared" si="22"/>
        <v>-</v>
      </c>
      <c r="AX22" s="107" t="str">
        <f t="shared" si="22"/>
        <v>-</v>
      </c>
      <c r="AY22" s="107" t="str">
        <f t="shared" si="22"/>
        <v>-</v>
      </c>
      <c r="AZ22" s="107" t="str">
        <f t="shared" si="22"/>
        <v>-</v>
      </c>
      <c r="BB22" s="107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07" t="str">
        <f t="shared" si="23"/>
        <v>-</v>
      </c>
      <c r="BD22" s="107" t="str">
        <f t="shared" si="23"/>
        <v>-</v>
      </c>
      <c r="BE22" s="107" t="str">
        <f t="shared" si="23"/>
        <v>-</v>
      </c>
      <c r="BF22" s="107" t="str">
        <f t="shared" si="23"/>
        <v>-</v>
      </c>
      <c r="BG22" s="107" t="str">
        <f t="shared" si="23"/>
        <v>-</v>
      </c>
      <c r="BH22" s="107" t="str">
        <f t="shared" si="23"/>
        <v>-</v>
      </c>
      <c r="BI22" s="107" t="str">
        <f t="shared" si="23"/>
        <v>-</v>
      </c>
      <c r="BJ22" s="107" t="str">
        <f t="shared" si="23"/>
        <v>-</v>
      </c>
      <c r="BK22" s="107" t="str">
        <f t="shared" si="23"/>
        <v>-</v>
      </c>
      <c r="BL22" s="107" t="str">
        <f t="shared" si="23"/>
        <v>-</v>
      </c>
      <c r="BM22" s="107" t="str">
        <f t="shared" si="23"/>
        <v>-</v>
      </c>
      <c r="BO22" s="107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07" t="str">
        <f t="shared" si="24"/>
        <v>-</v>
      </c>
      <c r="BQ22" s="107" t="str">
        <f t="shared" si="24"/>
        <v>-</v>
      </c>
      <c r="BR22" s="107" t="str">
        <f t="shared" si="24"/>
        <v>-</v>
      </c>
      <c r="BS22" s="107" t="str">
        <f t="shared" si="24"/>
        <v>-</v>
      </c>
      <c r="BT22" s="107" t="str">
        <f t="shared" si="24"/>
        <v>-</v>
      </c>
      <c r="BU22" s="107" t="str">
        <f t="shared" si="24"/>
        <v>-</v>
      </c>
      <c r="BV22" s="107" t="str">
        <f t="shared" si="24"/>
        <v>-</v>
      </c>
      <c r="BW22" s="107" t="str">
        <f t="shared" si="24"/>
        <v>-</v>
      </c>
      <c r="BX22" s="107" t="str">
        <f t="shared" si="24"/>
        <v>-</v>
      </c>
      <c r="BY22" s="107" t="str">
        <f t="shared" si="24"/>
        <v>-</v>
      </c>
      <c r="BZ22" s="107" t="str">
        <f t="shared" si="24"/>
        <v>-</v>
      </c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</row>
    <row r="23" spans="1:91" ht="14.1" customHeight="1">
      <c r="A23" s="113">
        <v>2</v>
      </c>
      <c r="B23" s="89" t="s">
        <v>49</v>
      </c>
      <c r="C23" s="85">
        <v>4</v>
      </c>
      <c r="D23" s="85">
        <v>3</v>
      </c>
      <c r="E23" s="85"/>
      <c r="F23" s="85"/>
      <c r="G23" s="85"/>
      <c r="H23" s="106">
        <f t="shared" si="8"/>
        <v>50.370370370370367</v>
      </c>
      <c r="I23" s="89">
        <f t="shared" si="19"/>
        <v>270</v>
      </c>
      <c r="J23" s="89">
        <f t="shared" si="20"/>
        <v>136</v>
      </c>
      <c r="K23" s="89">
        <v>64</v>
      </c>
      <c r="L23" s="89">
        <v>58</v>
      </c>
      <c r="M23" s="89">
        <v>14</v>
      </c>
      <c r="N23" s="89">
        <v>134</v>
      </c>
      <c r="O23" s="89"/>
      <c r="P23" s="89">
        <v>4</v>
      </c>
      <c r="Q23" s="89">
        <v>4</v>
      </c>
      <c r="R23" s="89">
        <v>4</v>
      </c>
      <c r="S23" s="89"/>
      <c r="T23" s="89"/>
      <c r="U23" s="89"/>
      <c r="V23" s="89"/>
      <c r="W23" s="89"/>
      <c r="X23" s="89"/>
      <c r="Y23" s="89"/>
      <c r="Z23" s="89"/>
      <c r="AB23" s="114" t="str">
        <f t="shared" si="21"/>
        <v>-</v>
      </c>
      <c r="AC23" s="114" t="str">
        <f t="shared" si="21"/>
        <v>-</v>
      </c>
      <c r="AD23" s="114" t="str">
        <f t="shared" si="21"/>
        <v>-</v>
      </c>
      <c r="AE23" s="114">
        <f t="shared" si="21"/>
        <v>1</v>
      </c>
      <c r="AF23" s="114" t="str">
        <f t="shared" si="21"/>
        <v>-</v>
      </c>
      <c r="AG23" s="114" t="str">
        <f t="shared" si="21"/>
        <v>-</v>
      </c>
      <c r="AH23" s="114" t="str">
        <f t="shared" si="21"/>
        <v>-</v>
      </c>
      <c r="AI23" s="114" t="str">
        <f t="shared" si="21"/>
        <v>-</v>
      </c>
      <c r="AJ23" s="114" t="str">
        <f t="shared" si="21"/>
        <v>-</v>
      </c>
      <c r="AK23" s="114" t="str">
        <f t="shared" si="21"/>
        <v>-</v>
      </c>
      <c r="AL23" s="114" t="str">
        <f t="shared" si="21"/>
        <v>-</v>
      </c>
      <c r="AM23" s="114" t="str">
        <f t="shared" si="21"/>
        <v>-</v>
      </c>
      <c r="AO23" s="107" t="str">
        <f t="shared" si="22"/>
        <v>-</v>
      </c>
      <c r="AP23" s="107" t="str">
        <f t="shared" si="22"/>
        <v>-</v>
      </c>
      <c r="AQ23" s="107">
        <f t="shared" si="22"/>
        <v>1</v>
      </c>
      <c r="AR23" s="107" t="str">
        <f t="shared" si="22"/>
        <v>-</v>
      </c>
      <c r="AS23" s="107" t="str">
        <f t="shared" si="22"/>
        <v>-</v>
      </c>
      <c r="AT23" s="107" t="str">
        <f t="shared" si="22"/>
        <v>-</v>
      </c>
      <c r="AU23" s="107" t="str">
        <f t="shared" si="22"/>
        <v>-</v>
      </c>
      <c r="AV23" s="107" t="str">
        <f t="shared" si="22"/>
        <v>-</v>
      </c>
      <c r="AW23" s="107" t="str">
        <f t="shared" si="22"/>
        <v>-</v>
      </c>
      <c r="AX23" s="107" t="str">
        <f t="shared" si="22"/>
        <v>-</v>
      </c>
      <c r="AY23" s="107" t="str">
        <f t="shared" si="22"/>
        <v>-</v>
      </c>
      <c r="AZ23" s="107" t="str">
        <f t="shared" si="22"/>
        <v>-</v>
      </c>
      <c r="BB23" s="107" t="str">
        <f t="shared" si="23"/>
        <v>-</v>
      </c>
      <c r="BC23" s="107" t="str">
        <f t="shared" si="23"/>
        <v>-</v>
      </c>
      <c r="BD23" s="107" t="str">
        <f t="shared" si="23"/>
        <v>-</v>
      </c>
      <c r="BE23" s="107" t="str">
        <f t="shared" si="23"/>
        <v>-</v>
      </c>
      <c r="BF23" s="107" t="str">
        <f t="shared" si="23"/>
        <v>-</v>
      </c>
      <c r="BG23" s="107" t="str">
        <f t="shared" si="23"/>
        <v>-</v>
      </c>
      <c r="BH23" s="107" t="str">
        <f t="shared" si="23"/>
        <v>-</v>
      </c>
      <c r="BI23" s="107" t="str">
        <f t="shared" si="23"/>
        <v>-</v>
      </c>
      <c r="BJ23" s="107" t="str">
        <f t="shared" si="23"/>
        <v>-</v>
      </c>
      <c r="BK23" s="107" t="str">
        <f t="shared" si="23"/>
        <v>-</v>
      </c>
      <c r="BL23" s="107" t="str">
        <f t="shared" si="23"/>
        <v>-</v>
      </c>
      <c r="BM23" s="107" t="str">
        <f t="shared" si="23"/>
        <v>-</v>
      </c>
      <c r="BO23" s="107" t="str">
        <f t="shared" si="24"/>
        <v>-</v>
      </c>
      <c r="BP23" s="107" t="str">
        <f t="shared" si="24"/>
        <v>-</v>
      </c>
      <c r="BQ23" s="107" t="str">
        <f t="shared" si="24"/>
        <v>-</v>
      </c>
      <c r="BR23" s="107" t="str">
        <f t="shared" si="24"/>
        <v>-</v>
      </c>
      <c r="BS23" s="107" t="str">
        <f t="shared" si="24"/>
        <v>-</v>
      </c>
      <c r="BT23" s="107" t="str">
        <f t="shared" si="24"/>
        <v>-</v>
      </c>
      <c r="BU23" s="107" t="str">
        <f t="shared" si="24"/>
        <v>-</v>
      </c>
      <c r="BV23" s="107" t="str">
        <f t="shared" si="24"/>
        <v>-</v>
      </c>
      <c r="BW23" s="107" t="str">
        <f t="shared" si="24"/>
        <v>-</v>
      </c>
      <c r="BX23" s="107" t="str">
        <f t="shared" si="24"/>
        <v>-</v>
      </c>
      <c r="BY23" s="107" t="str">
        <f t="shared" si="24"/>
        <v>-</v>
      </c>
      <c r="BZ23" s="107" t="str">
        <f t="shared" si="24"/>
        <v>-</v>
      </c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</row>
    <row r="24" spans="1:91" ht="14.1" customHeight="1">
      <c r="A24" s="113">
        <v>3</v>
      </c>
      <c r="B24" s="89" t="s">
        <v>50</v>
      </c>
      <c r="C24" s="85">
        <v>1</v>
      </c>
      <c r="D24" s="85"/>
      <c r="E24" s="85"/>
      <c r="F24" s="85"/>
      <c r="G24" s="85"/>
      <c r="H24" s="106">
        <f t="shared" si="8"/>
        <v>51.851851851851848</v>
      </c>
      <c r="I24" s="89">
        <f t="shared" si="19"/>
        <v>108</v>
      </c>
      <c r="J24" s="89">
        <f t="shared" si="20"/>
        <v>56</v>
      </c>
      <c r="K24" s="89">
        <v>40</v>
      </c>
      <c r="L24" s="89">
        <v>16</v>
      </c>
      <c r="M24" s="89"/>
      <c r="N24" s="89">
        <v>52</v>
      </c>
      <c r="O24" s="89">
        <v>4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114">
        <f t="shared" si="21"/>
        <v>1</v>
      </c>
      <c r="AC24" s="114" t="str">
        <f t="shared" si="21"/>
        <v>-</v>
      </c>
      <c r="AD24" s="114" t="str">
        <f t="shared" si="21"/>
        <v>-</v>
      </c>
      <c r="AE24" s="114" t="str">
        <f t="shared" si="21"/>
        <v>-</v>
      </c>
      <c r="AF24" s="114" t="str">
        <f t="shared" si="21"/>
        <v>-</v>
      </c>
      <c r="AG24" s="114" t="str">
        <f t="shared" si="21"/>
        <v>-</v>
      </c>
      <c r="AH24" s="114" t="str">
        <f t="shared" si="21"/>
        <v>-</v>
      </c>
      <c r="AI24" s="114" t="str">
        <f t="shared" si="21"/>
        <v>-</v>
      </c>
      <c r="AJ24" s="114" t="str">
        <f t="shared" si="21"/>
        <v>-</v>
      </c>
      <c r="AK24" s="114" t="str">
        <f t="shared" si="21"/>
        <v>-</v>
      </c>
      <c r="AL24" s="114" t="str">
        <f t="shared" si="21"/>
        <v>-</v>
      </c>
      <c r="AM24" s="114" t="str">
        <f t="shared" si="21"/>
        <v>-</v>
      </c>
      <c r="AO24" s="107" t="str">
        <f t="shared" si="22"/>
        <v>-</v>
      </c>
      <c r="AP24" s="107" t="str">
        <f t="shared" si="22"/>
        <v>-</v>
      </c>
      <c r="AQ24" s="107" t="str">
        <f t="shared" si="22"/>
        <v>-</v>
      </c>
      <c r="AR24" s="107" t="str">
        <f t="shared" si="22"/>
        <v>-</v>
      </c>
      <c r="AS24" s="107" t="str">
        <f t="shared" si="22"/>
        <v>-</v>
      </c>
      <c r="AT24" s="107" t="str">
        <f t="shared" si="22"/>
        <v>-</v>
      </c>
      <c r="AU24" s="107" t="str">
        <f t="shared" si="22"/>
        <v>-</v>
      </c>
      <c r="AV24" s="107" t="str">
        <f t="shared" si="22"/>
        <v>-</v>
      </c>
      <c r="AW24" s="107" t="str">
        <f t="shared" si="22"/>
        <v>-</v>
      </c>
      <c r="AX24" s="107" t="str">
        <f t="shared" si="22"/>
        <v>-</v>
      </c>
      <c r="AY24" s="107" t="str">
        <f t="shared" si="22"/>
        <v>-</v>
      </c>
      <c r="AZ24" s="107" t="str">
        <f t="shared" si="22"/>
        <v>-</v>
      </c>
      <c r="BB24" s="107" t="str">
        <f t="shared" si="23"/>
        <v>-</v>
      </c>
      <c r="BC24" s="107" t="str">
        <f t="shared" si="23"/>
        <v>-</v>
      </c>
      <c r="BD24" s="107" t="str">
        <f t="shared" si="23"/>
        <v>-</v>
      </c>
      <c r="BE24" s="107" t="str">
        <f t="shared" si="23"/>
        <v>-</v>
      </c>
      <c r="BF24" s="107" t="str">
        <f t="shared" si="23"/>
        <v>-</v>
      </c>
      <c r="BG24" s="107" t="str">
        <f t="shared" si="23"/>
        <v>-</v>
      </c>
      <c r="BH24" s="107" t="str">
        <f t="shared" si="23"/>
        <v>-</v>
      </c>
      <c r="BI24" s="107" t="str">
        <f t="shared" si="23"/>
        <v>-</v>
      </c>
      <c r="BJ24" s="107" t="str">
        <f t="shared" si="23"/>
        <v>-</v>
      </c>
      <c r="BK24" s="107" t="str">
        <f t="shared" si="23"/>
        <v>-</v>
      </c>
      <c r="BL24" s="107" t="str">
        <f t="shared" si="23"/>
        <v>-</v>
      </c>
      <c r="BM24" s="107" t="str">
        <f t="shared" si="23"/>
        <v>-</v>
      </c>
      <c r="BO24" s="107" t="str">
        <f t="shared" si="24"/>
        <v>-</v>
      </c>
      <c r="BP24" s="107" t="str">
        <f t="shared" si="24"/>
        <v>-</v>
      </c>
      <c r="BQ24" s="107" t="str">
        <f t="shared" si="24"/>
        <v>-</v>
      </c>
      <c r="BR24" s="107" t="str">
        <f t="shared" si="24"/>
        <v>-</v>
      </c>
      <c r="BS24" s="107" t="str">
        <f t="shared" si="24"/>
        <v>-</v>
      </c>
      <c r="BT24" s="107" t="str">
        <f t="shared" si="24"/>
        <v>-</v>
      </c>
      <c r="BU24" s="107" t="str">
        <f t="shared" si="24"/>
        <v>-</v>
      </c>
      <c r="BV24" s="107" t="str">
        <f t="shared" si="24"/>
        <v>-</v>
      </c>
      <c r="BW24" s="107" t="str">
        <f t="shared" si="24"/>
        <v>-</v>
      </c>
      <c r="BX24" s="107" t="str">
        <f t="shared" si="24"/>
        <v>-</v>
      </c>
      <c r="BY24" s="107" t="str">
        <f t="shared" si="24"/>
        <v>-</v>
      </c>
      <c r="BZ24" s="107" t="str">
        <f t="shared" si="24"/>
        <v>-</v>
      </c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</row>
    <row r="25" spans="1:91">
      <c r="A25" s="113">
        <v>4</v>
      </c>
      <c r="B25" s="89" t="s">
        <v>51</v>
      </c>
      <c r="C25" s="85">
        <v>3</v>
      </c>
      <c r="D25" s="85">
        <v>4</v>
      </c>
      <c r="E25" s="85"/>
      <c r="F25" s="85"/>
      <c r="G25" s="85" t="s">
        <v>251</v>
      </c>
      <c r="H25" s="106">
        <f t="shared" si="8"/>
        <v>55.026455026455025</v>
      </c>
      <c r="I25" s="89">
        <f t="shared" si="19"/>
        <v>189</v>
      </c>
      <c r="J25" s="89">
        <f t="shared" si="20"/>
        <v>104</v>
      </c>
      <c r="K25" s="89">
        <v>54</v>
      </c>
      <c r="L25" s="89"/>
      <c r="M25" s="89">
        <v>50</v>
      </c>
      <c r="N25" s="89">
        <v>85</v>
      </c>
      <c r="O25" s="89"/>
      <c r="P25" s="89"/>
      <c r="Q25" s="89">
        <v>4</v>
      </c>
      <c r="R25" s="89">
        <v>4</v>
      </c>
      <c r="S25" s="89"/>
      <c r="T25" s="89"/>
      <c r="U25" s="89"/>
      <c r="V25" s="89"/>
      <c r="W25" s="89"/>
      <c r="X25" s="89"/>
      <c r="Y25" s="89"/>
      <c r="Z25" s="89"/>
      <c r="AB25" s="114" t="str">
        <f t="shared" si="21"/>
        <v>-</v>
      </c>
      <c r="AC25" s="114" t="str">
        <f t="shared" si="21"/>
        <v>-</v>
      </c>
      <c r="AD25" s="114">
        <f t="shared" si="21"/>
        <v>1</v>
      </c>
      <c r="AE25" s="114" t="str">
        <f t="shared" si="21"/>
        <v>-</v>
      </c>
      <c r="AF25" s="114" t="str">
        <f t="shared" si="21"/>
        <v>-</v>
      </c>
      <c r="AG25" s="114" t="str">
        <f t="shared" si="21"/>
        <v>-</v>
      </c>
      <c r="AH25" s="114" t="str">
        <f t="shared" si="21"/>
        <v>-</v>
      </c>
      <c r="AI25" s="114" t="str">
        <f t="shared" si="21"/>
        <v>-</v>
      </c>
      <c r="AJ25" s="114" t="str">
        <f t="shared" si="21"/>
        <v>-</v>
      </c>
      <c r="AK25" s="114" t="str">
        <f t="shared" si="21"/>
        <v>-</v>
      </c>
      <c r="AL25" s="114" t="str">
        <f t="shared" si="21"/>
        <v>-</v>
      </c>
      <c r="AM25" s="114" t="str">
        <f t="shared" si="21"/>
        <v>-</v>
      </c>
      <c r="AO25" s="107" t="str">
        <f t="shared" si="22"/>
        <v>-</v>
      </c>
      <c r="AP25" s="107" t="str">
        <f t="shared" si="22"/>
        <v>-</v>
      </c>
      <c r="AQ25" s="107" t="str">
        <f t="shared" si="22"/>
        <v>-</v>
      </c>
      <c r="AR25" s="107">
        <f t="shared" si="22"/>
        <v>1</v>
      </c>
      <c r="AS25" s="107" t="str">
        <f t="shared" si="22"/>
        <v>-</v>
      </c>
      <c r="AT25" s="107" t="str">
        <f t="shared" si="22"/>
        <v>-</v>
      </c>
      <c r="AU25" s="107" t="str">
        <f t="shared" si="22"/>
        <v>-</v>
      </c>
      <c r="AV25" s="107" t="str">
        <f t="shared" si="22"/>
        <v>-</v>
      </c>
      <c r="AW25" s="107" t="str">
        <f t="shared" si="22"/>
        <v>-</v>
      </c>
      <c r="AX25" s="107" t="str">
        <f t="shared" si="22"/>
        <v>-</v>
      </c>
      <c r="AY25" s="107" t="str">
        <f t="shared" si="22"/>
        <v>-</v>
      </c>
      <c r="AZ25" s="107" t="str">
        <f t="shared" si="22"/>
        <v>-</v>
      </c>
      <c r="BB25" s="107" t="str">
        <f t="shared" si="23"/>
        <v>-</v>
      </c>
      <c r="BC25" s="107" t="str">
        <f t="shared" si="23"/>
        <v>-</v>
      </c>
      <c r="BD25" s="107" t="str">
        <f t="shared" si="23"/>
        <v>-</v>
      </c>
      <c r="BE25" s="107" t="str">
        <f t="shared" si="23"/>
        <v>-</v>
      </c>
      <c r="BF25" s="107" t="str">
        <f t="shared" si="23"/>
        <v>-</v>
      </c>
      <c r="BG25" s="107" t="str">
        <f t="shared" si="23"/>
        <v>-</v>
      </c>
      <c r="BH25" s="107" t="str">
        <f t="shared" si="23"/>
        <v>-</v>
      </c>
      <c r="BI25" s="107" t="str">
        <f t="shared" si="23"/>
        <v>-</v>
      </c>
      <c r="BJ25" s="107" t="str">
        <f t="shared" si="23"/>
        <v>-</v>
      </c>
      <c r="BK25" s="107" t="str">
        <f t="shared" si="23"/>
        <v>-</v>
      </c>
      <c r="BL25" s="107" t="str">
        <f t="shared" si="23"/>
        <v>-</v>
      </c>
      <c r="BM25" s="107" t="str">
        <f t="shared" si="23"/>
        <v>-</v>
      </c>
      <c r="BO25" s="107" t="str">
        <f t="shared" si="24"/>
        <v>-</v>
      </c>
      <c r="BP25" s="107" t="str">
        <f t="shared" si="24"/>
        <v>-</v>
      </c>
      <c r="BQ25" s="107" t="str">
        <f t="shared" si="24"/>
        <v>-</v>
      </c>
      <c r="BR25" s="107" t="str">
        <f t="shared" si="24"/>
        <v>-</v>
      </c>
      <c r="BS25" s="107" t="str">
        <f t="shared" si="24"/>
        <v>-</v>
      </c>
      <c r="BT25" s="107" t="str">
        <f t="shared" si="24"/>
        <v>-</v>
      </c>
      <c r="BU25" s="107" t="str">
        <f t="shared" si="24"/>
        <v>-</v>
      </c>
      <c r="BV25" s="107" t="str">
        <f t="shared" si="24"/>
        <v>-</v>
      </c>
      <c r="BW25" s="107" t="str">
        <f t="shared" si="24"/>
        <v>-</v>
      </c>
      <c r="BX25" s="107" t="str">
        <f t="shared" si="24"/>
        <v>-</v>
      </c>
      <c r="BY25" s="107" t="str">
        <f t="shared" si="24"/>
        <v>-</v>
      </c>
      <c r="BZ25" s="107" t="str">
        <f t="shared" si="24"/>
        <v>-</v>
      </c>
      <c r="CB25" s="107"/>
      <c r="CC25" s="107"/>
      <c r="CD25" s="107">
        <v>3</v>
      </c>
      <c r="CE25" s="107">
        <v>3</v>
      </c>
      <c r="CF25" s="107"/>
      <c r="CG25" s="107"/>
      <c r="CH25" s="107"/>
      <c r="CI25" s="107"/>
      <c r="CJ25" s="107"/>
      <c r="CK25" s="107"/>
      <c r="CL25" s="107"/>
      <c r="CM25" s="107"/>
    </row>
    <row r="26" spans="1:91">
      <c r="A26" s="113">
        <v>5</v>
      </c>
      <c r="B26" s="115" t="s">
        <v>52</v>
      </c>
      <c r="C26" s="85"/>
      <c r="D26" s="85"/>
      <c r="E26" s="85"/>
      <c r="F26" s="85"/>
      <c r="G26" s="85"/>
      <c r="H26" s="106"/>
      <c r="I26" s="89">
        <f t="shared" si="19"/>
        <v>0</v>
      </c>
      <c r="J26" s="89">
        <f t="shared" si="20"/>
        <v>0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114" t="str">
        <f t="shared" si="21"/>
        <v>-</v>
      </c>
      <c r="AC26" s="114" t="str">
        <f t="shared" si="21"/>
        <v>-</v>
      </c>
      <c r="AD26" s="114" t="str">
        <f t="shared" si="21"/>
        <v>-</v>
      </c>
      <c r="AE26" s="114" t="str">
        <f t="shared" si="21"/>
        <v>-</v>
      </c>
      <c r="AF26" s="114" t="str">
        <f t="shared" si="21"/>
        <v>-</v>
      </c>
      <c r="AG26" s="114" t="str">
        <f t="shared" si="21"/>
        <v>-</v>
      </c>
      <c r="AH26" s="114" t="str">
        <f t="shared" si="21"/>
        <v>-</v>
      </c>
      <c r="AI26" s="114" t="str">
        <f t="shared" si="21"/>
        <v>-</v>
      </c>
      <c r="AJ26" s="114" t="str">
        <f t="shared" si="21"/>
        <v>-</v>
      </c>
      <c r="AK26" s="114" t="str">
        <f t="shared" si="21"/>
        <v>-</v>
      </c>
      <c r="AL26" s="114" t="str">
        <f t="shared" si="21"/>
        <v>-</v>
      </c>
      <c r="AM26" s="114" t="str">
        <f t="shared" si="21"/>
        <v>-</v>
      </c>
      <c r="AO26" s="107" t="str">
        <f t="shared" si="22"/>
        <v>-</v>
      </c>
      <c r="AP26" s="107" t="str">
        <f t="shared" si="22"/>
        <v>-</v>
      </c>
      <c r="AQ26" s="107" t="str">
        <f t="shared" si="22"/>
        <v>-</v>
      </c>
      <c r="AR26" s="107" t="str">
        <f t="shared" si="22"/>
        <v>-</v>
      </c>
      <c r="AS26" s="107" t="str">
        <f t="shared" si="22"/>
        <v>-</v>
      </c>
      <c r="AT26" s="107" t="str">
        <f t="shared" si="22"/>
        <v>-</v>
      </c>
      <c r="AU26" s="107" t="str">
        <f t="shared" si="22"/>
        <v>-</v>
      </c>
      <c r="AV26" s="107" t="str">
        <f t="shared" si="22"/>
        <v>-</v>
      </c>
      <c r="AW26" s="107" t="str">
        <f t="shared" si="22"/>
        <v>-</v>
      </c>
      <c r="AX26" s="107" t="str">
        <f t="shared" si="22"/>
        <v>-</v>
      </c>
      <c r="AY26" s="107" t="str">
        <f t="shared" si="22"/>
        <v>-</v>
      </c>
      <c r="AZ26" s="107" t="str">
        <f t="shared" si="22"/>
        <v>-</v>
      </c>
      <c r="BB26" s="107" t="str">
        <f t="shared" si="23"/>
        <v>-</v>
      </c>
      <c r="BC26" s="107" t="str">
        <f t="shared" si="23"/>
        <v>-</v>
      </c>
      <c r="BD26" s="107" t="str">
        <f t="shared" si="23"/>
        <v>-</v>
      </c>
      <c r="BE26" s="107" t="str">
        <f t="shared" si="23"/>
        <v>-</v>
      </c>
      <c r="BF26" s="107" t="str">
        <f t="shared" si="23"/>
        <v>-</v>
      </c>
      <c r="BG26" s="107" t="str">
        <f t="shared" si="23"/>
        <v>-</v>
      </c>
      <c r="BH26" s="107" t="str">
        <f t="shared" si="23"/>
        <v>-</v>
      </c>
      <c r="BI26" s="107" t="str">
        <f t="shared" si="23"/>
        <v>-</v>
      </c>
      <c r="BJ26" s="107" t="str">
        <f t="shared" si="23"/>
        <v>-</v>
      </c>
      <c r="BK26" s="107" t="str">
        <f t="shared" si="23"/>
        <v>-</v>
      </c>
      <c r="BL26" s="107" t="str">
        <f t="shared" si="23"/>
        <v>-</v>
      </c>
      <c r="BM26" s="107" t="str">
        <f t="shared" si="23"/>
        <v>-</v>
      </c>
      <c r="BO26" s="107" t="str">
        <f t="shared" si="24"/>
        <v>-</v>
      </c>
      <c r="BP26" s="107" t="str">
        <f t="shared" si="24"/>
        <v>-</v>
      </c>
      <c r="BQ26" s="107" t="str">
        <f t="shared" si="24"/>
        <v>-</v>
      </c>
      <c r="BR26" s="107" t="str">
        <f t="shared" si="24"/>
        <v>-</v>
      </c>
      <c r="BS26" s="107" t="str">
        <f t="shared" si="24"/>
        <v>-</v>
      </c>
      <c r="BT26" s="107" t="str">
        <f t="shared" si="24"/>
        <v>-</v>
      </c>
      <c r="BU26" s="107" t="str">
        <f t="shared" si="24"/>
        <v>-</v>
      </c>
      <c r="BV26" s="107" t="str">
        <f t="shared" si="24"/>
        <v>-</v>
      </c>
      <c r="BW26" s="107" t="str">
        <f t="shared" si="24"/>
        <v>-</v>
      </c>
      <c r="BX26" s="107" t="str">
        <f t="shared" si="24"/>
        <v>-</v>
      </c>
      <c r="BY26" s="107" t="str">
        <f t="shared" si="24"/>
        <v>-</v>
      </c>
      <c r="BZ26" s="107" t="str">
        <f t="shared" si="24"/>
        <v>-</v>
      </c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</row>
    <row r="27" spans="1:91">
      <c r="A27" s="113"/>
      <c r="B27" s="89" t="s">
        <v>53</v>
      </c>
      <c r="C27" s="85">
        <v>3</v>
      </c>
      <c r="D27" s="85">
        <v>1.4</v>
      </c>
      <c r="E27" s="85"/>
      <c r="F27" s="85"/>
      <c r="G27" s="116" t="s">
        <v>252</v>
      </c>
      <c r="H27" s="106">
        <f t="shared" ref="H27:H67" si="25">J27/I27*100</f>
        <v>62.962962962962962</v>
      </c>
      <c r="I27" s="89">
        <f t="shared" si="19"/>
        <v>216</v>
      </c>
      <c r="J27" s="89">
        <f t="shared" si="20"/>
        <v>136</v>
      </c>
      <c r="K27" s="89">
        <v>56</v>
      </c>
      <c r="L27" s="89">
        <v>80</v>
      </c>
      <c r="M27" s="89"/>
      <c r="N27" s="89">
        <v>80</v>
      </c>
      <c r="O27" s="89">
        <v>3</v>
      </c>
      <c r="P27" s="89">
        <v>2</v>
      </c>
      <c r="Q27" s="89">
        <v>3</v>
      </c>
      <c r="R27" s="89">
        <v>3</v>
      </c>
      <c r="S27" s="89"/>
      <c r="T27" s="89"/>
      <c r="U27" s="89"/>
      <c r="V27" s="89"/>
      <c r="W27" s="89"/>
      <c r="X27" s="89"/>
      <c r="Y27" s="89"/>
      <c r="Z27" s="89"/>
      <c r="AB27" s="114" t="str">
        <f t="shared" si="21"/>
        <v>-</v>
      </c>
      <c r="AC27" s="114" t="str">
        <f t="shared" si="21"/>
        <v>-</v>
      </c>
      <c r="AD27" s="114">
        <f t="shared" si="21"/>
        <v>1</v>
      </c>
      <c r="AE27" s="114" t="str">
        <f t="shared" si="21"/>
        <v>-</v>
      </c>
      <c r="AF27" s="114" t="str">
        <f t="shared" si="21"/>
        <v>-</v>
      </c>
      <c r="AG27" s="114" t="str">
        <f t="shared" si="21"/>
        <v>-</v>
      </c>
      <c r="AH27" s="114" t="str">
        <f t="shared" si="21"/>
        <v>-</v>
      </c>
      <c r="AI27" s="114" t="str">
        <f t="shared" si="21"/>
        <v>-</v>
      </c>
      <c r="AJ27" s="114" t="str">
        <f t="shared" si="21"/>
        <v>-</v>
      </c>
      <c r="AK27" s="114" t="str">
        <f t="shared" si="21"/>
        <v>-</v>
      </c>
      <c r="AL27" s="114" t="str">
        <f t="shared" si="21"/>
        <v>-</v>
      </c>
      <c r="AM27" s="114" t="str">
        <f t="shared" si="21"/>
        <v>-</v>
      </c>
      <c r="AO27" s="107">
        <f t="shared" si="22"/>
        <v>1</v>
      </c>
      <c r="AP27" s="107" t="str">
        <f t="shared" si="22"/>
        <v>-</v>
      </c>
      <c r="AQ27" s="107" t="str">
        <f t="shared" si="22"/>
        <v>-</v>
      </c>
      <c r="AR27" s="107">
        <f t="shared" si="22"/>
        <v>1</v>
      </c>
      <c r="AS27" s="107" t="str">
        <f t="shared" si="22"/>
        <v>-</v>
      </c>
      <c r="AT27" s="107" t="str">
        <f t="shared" si="22"/>
        <v>-</v>
      </c>
      <c r="AU27" s="107" t="str">
        <f t="shared" si="22"/>
        <v>-</v>
      </c>
      <c r="AV27" s="107" t="str">
        <f t="shared" si="22"/>
        <v>-</v>
      </c>
      <c r="AW27" s="107" t="str">
        <f t="shared" si="22"/>
        <v>-</v>
      </c>
      <c r="AX27" s="107" t="str">
        <f t="shared" si="22"/>
        <v>-</v>
      </c>
      <c r="AY27" s="107" t="str">
        <f t="shared" si="22"/>
        <v>-</v>
      </c>
      <c r="AZ27" s="107" t="str">
        <f t="shared" si="22"/>
        <v>-</v>
      </c>
      <c r="BB27" s="107" t="str">
        <f t="shared" si="23"/>
        <v>-</v>
      </c>
      <c r="BC27" s="107" t="str">
        <f t="shared" si="23"/>
        <v>-</v>
      </c>
      <c r="BD27" s="107" t="str">
        <f t="shared" si="23"/>
        <v>-</v>
      </c>
      <c r="BE27" s="107" t="str">
        <f t="shared" si="23"/>
        <v>-</v>
      </c>
      <c r="BF27" s="107" t="str">
        <f t="shared" si="23"/>
        <v>-</v>
      </c>
      <c r="BG27" s="107" t="str">
        <f t="shared" si="23"/>
        <v>-</v>
      </c>
      <c r="BH27" s="107" t="str">
        <f t="shared" si="23"/>
        <v>-</v>
      </c>
      <c r="BI27" s="107" t="str">
        <f t="shared" si="23"/>
        <v>-</v>
      </c>
      <c r="BJ27" s="107" t="str">
        <f t="shared" si="23"/>
        <v>-</v>
      </c>
      <c r="BK27" s="107" t="str">
        <f t="shared" si="23"/>
        <v>-</v>
      </c>
      <c r="BL27" s="107" t="str">
        <f t="shared" si="23"/>
        <v>-</v>
      </c>
      <c r="BM27" s="107" t="str">
        <f t="shared" si="23"/>
        <v>-</v>
      </c>
      <c r="BO27" s="107" t="str">
        <f t="shared" si="24"/>
        <v>-</v>
      </c>
      <c r="BP27" s="107" t="str">
        <f t="shared" si="24"/>
        <v>-</v>
      </c>
      <c r="BQ27" s="107" t="str">
        <f t="shared" si="24"/>
        <v>-</v>
      </c>
      <c r="BR27" s="107" t="str">
        <f t="shared" si="24"/>
        <v>-</v>
      </c>
      <c r="BS27" s="107" t="str">
        <f t="shared" si="24"/>
        <v>-</v>
      </c>
      <c r="BT27" s="107" t="str">
        <f t="shared" si="24"/>
        <v>-</v>
      </c>
      <c r="BU27" s="107" t="str">
        <f t="shared" si="24"/>
        <v>-</v>
      </c>
      <c r="BV27" s="107" t="str">
        <f t="shared" si="24"/>
        <v>-</v>
      </c>
      <c r="BW27" s="107" t="str">
        <f t="shared" si="24"/>
        <v>-</v>
      </c>
      <c r="BX27" s="107" t="str">
        <f t="shared" si="24"/>
        <v>-</v>
      </c>
      <c r="BY27" s="107" t="str">
        <f t="shared" si="24"/>
        <v>-</v>
      </c>
      <c r="BZ27" s="107" t="str">
        <f t="shared" si="24"/>
        <v>-</v>
      </c>
      <c r="CB27" s="107"/>
      <c r="CC27" s="107"/>
      <c r="CD27" s="107">
        <v>2</v>
      </c>
      <c r="CE27" s="107">
        <v>2</v>
      </c>
      <c r="CF27" s="107"/>
      <c r="CG27" s="107"/>
      <c r="CH27" s="107"/>
      <c r="CI27" s="107"/>
      <c r="CJ27" s="107"/>
      <c r="CK27" s="107"/>
      <c r="CL27" s="107"/>
      <c r="CM27" s="107"/>
    </row>
    <row r="28" spans="1:91">
      <c r="A28" s="113">
        <v>6</v>
      </c>
      <c r="B28" t="s">
        <v>54</v>
      </c>
      <c r="C28" s="85"/>
      <c r="D28" s="85">
        <v>6</v>
      </c>
      <c r="E28" s="85"/>
      <c r="F28" s="85"/>
      <c r="G28" s="85"/>
      <c r="H28" s="106">
        <f t="shared" si="25"/>
        <v>44.444444444444443</v>
      </c>
      <c r="I28" s="89">
        <f t="shared" si="19"/>
        <v>54</v>
      </c>
      <c r="J28" s="89">
        <f t="shared" si="20"/>
        <v>24</v>
      </c>
      <c r="K28" s="89">
        <v>16</v>
      </c>
      <c r="L28" s="89">
        <v>8</v>
      </c>
      <c r="M28" s="89">
        <v>0</v>
      </c>
      <c r="N28" s="89">
        <v>30</v>
      </c>
      <c r="O28" s="89"/>
      <c r="P28" s="89"/>
      <c r="Q28" s="89"/>
      <c r="R28" s="89"/>
      <c r="S28" s="89"/>
      <c r="T28" s="89">
        <v>2</v>
      </c>
      <c r="U28" s="89"/>
      <c r="V28" s="89"/>
      <c r="W28" s="89"/>
      <c r="X28" s="89"/>
      <c r="Y28" s="89"/>
      <c r="Z28" s="89"/>
      <c r="AB28" s="114" t="str">
        <f t="shared" si="21"/>
        <v>-</v>
      </c>
      <c r="AC28" s="114" t="str">
        <f t="shared" si="21"/>
        <v>-</v>
      </c>
      <c r="AD28" s="114" t="str">
        <f t="shared" si="21"/>
        <v>-</v>
      </c>
      <c r="AE28" s="114" t="str">
        <f t="shared" si="21"/>
        <v>-</v>
      </c>
      <c r="AF28" s="114" t="str">
        <f t="shared" si="21"/>
        <v>-</v>
      </c>
      <c r="AG28" s="114" t="str">
        <f t="shared" si="21"/>
        <v>-</v>
      </c>
      <c r="AH28" s="114" t="str">
        <f t="shared" si="21"/>
        <v>-</v>
      </c>
      <c r="AI28" s="114" t="str">
        <f t="shared" si="21"/>
        <v>-</v>
      </c>
      <c r="AJ28" s="114" t="str">
        <f t="shared" si="21"/>
        <v>-</v>
      </c>
      <c r="AK28" s="114" t="str">
        <f t="shared" si="21"/>
        <v>-</v>
      </c>
      <c r="AL28" s="114" t="str">
        <f t="shared" si="21"/>
        <v>-</v>
      </c>
      <c r="AM28" s="114" t="str">
        <f t="shared" si="21"/>
        <v>-</v>
      </c>
      <c r="AO28" s="107" t="str">
        <f t="shared" si="22"/>
        <v>-</v>
      </c>
      <c r="AP28" s="107" t="str">
        <f t="shared" si="22"/>
        <v>-</v>
      </c>
      <c r="AQ28" s="107" t="str">
        <f t="shared" si="22"/>
        <v>-</v>
      </c>
      <c r="AR28" s="107" t="str">
        <f t="shared" si="22"/>
        <v>-</v>
      </c>
      <c r="AS28" s="107" t="str">
        <f t="shared" si="22"/>
        <v>-</v>
      </c>
      <c r="AT28" s="107">
        <f t="shared" si="22"/>
        <v>1</v>
      </c>
      <c r="AU28" s="107" t="str">
        <f t="shared" si="22"/>
        <v>-</v>
      </c>
      <c r="AV28" s="107" t="str">
        <f t="shared" si="22"/>
        <v>-</v>
      </c>
      <c r="AW28" s="107" t="str">
        <f t="shared" si="22"/>
        <v>-</v>
      </c>
      <c r="AX28" s="107" t="str">
        <f t="shared" si="22"/>
        <v>-</v>
      </c>
      <c r="AY28" s="107" t="str">
        <f t="shared" si="22"/>
        <v>-</v>
      </c>
      <c r="AZ28" s="107" t="str">
        <f t="shared" si="22"/>
        <v>-</v>
      </c>
      <c r="BB28" s="107" t="str">
        <f t="shared" si="23"/>
        <v>-</v>
      </c>
      <c r="BC28" s="107" t="str">
        <f t="shared" si="23"/>
        <v>-</v>
      </c>
      <c r="BD28" s="107" t="str">
        <f t="shared" si="23"/>
        <v>-</v>
      </c>
      <c r="BE28" s="107" t="str">
        <f t="shared" si="23"/>
        <v>-</v>
      </c>
      <c r="BF28" s="107" t="str">
        <f t="shared" si="23"/>
        <v>-</v>
      </c>
      <c r="BG28" s="107" t="str">
        <f t="shared" si="23"/>
        <v>-</v>
      </c>
      <c r="BH28" s="107" t="str">
        <f t="shared" si="23"/>
        <v>-</v>
      </c>
      <c r="BI28" s="107" t="str">
        <f t="shared" si="23"/>
        <v>-</v>
      </c>
      <c r="BJ28" s="107" t="str">
        <f t="shared" si="23"/>
        <v>-</v>
      </c>
      <c r="BK28" s="107" t="str">
        <f t="shared" si="23"/>
        <v>-</v>
      </c>
      <c r="BL28" s="107" t="str">
        <f t="shared" si="23"/>
        <v>-</v>
      </c>
      <c r="BM28" s="107" t="str">
        <f t="shared" si="23"/>
        <v>-</v>
      </c>
      <c r="BO28" s="107" t="str">
        <f t="shared" si="24"/>
        <v>-</v>
      </c>
      <c r="BP28" s="107" t="str">
        <f t="shared" si="24"/>
        <v>-</v>
      </c>
      <c r="BQ28" s="107" t="str">
        <f t="shared" si="24"/>
        <v>-</v>
      </c>
      <c r="BR28" s="107" t="str">
        <f t="shared" si="24"/>
        <v>-</v>
      </c>
      <c r="BS28" s="107" t="str">
        <f t="shared" si="24"/>
        <v>-</v>
      </c>
      <c r="BT28" s="107" t="str">
        <f t="shared" si="24"/>
        <v>-</v>
      </c>
      <c r="BU28" s="107" t="str">
        <f t="shared" si="24"/>
        <v>-</v>
      </c>
      <c r="BV28" s="107" t="str">
        <f t="shared" si="24"/>
        <v>-</v>
      </c>
      <c r="BW28" s="107" t="str">
        <f t="shared" si="24"/>
        <v>-</v>
      </c>
      <c r="BX28" s="107" t="str">
        <f t="shared" si="24"/>
        <v>-</v>
      </c>
      <c r="BY28" s="107" t="str">
        <f t="shared" si="24"/>
        <v>-</v>
      </c>
      <c r="BZ28" s="107" t="str">
        <f t="shared" si="24"/>
        <v>-</v>
      </c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</row>
    <row r="29" spans="1:91">
      <c r="A29" s="113">
        <v>7</v>
      </c>
      <c r="B29" s="117" t="s">
        <v>55</v>
      </c>
      <c r="C29" s="85"/>
      <c r="D29" s="85">
        <v>5</v>
      </c>
      <c r="E29" s="85"/>
      <c r="F29" s="85"/>
      <c r="G29" s="116"/>
      <c r="H29" s="106">
        <f t="shared" si="25"/>
        <v>44.444444444444443</v>
      </c>
      <c r="I29" s="89">
        <f t="shared" si="19"/>
        <v>54</v>
      </c>
      <c r="J29" s="89">
        <f t="shared" si="20"/>
        <v>24</v>
      </c>
      <c r="K29" s="89">
        <v>16</v>
      </c>
      <c r="L29" s="89"/>
      <c r="M29" s="89">
        <v>8</v>
      </c>
      <c r="N29" s="89">
        <v>30</v>
      </c>
      <c r="O29" s="89"/>
      <c r="P29" s="89"/>
      <c r="Q29" s="89"/>
      <c r="R29" s="89"/>
      <c r="S29" s="89">
        <v>3</v>
      </c>
      <c r="T29" s="89"/>
      <c r="U29" s="89"/>
      <c r="V29" s="89"/>
      <c r="W29" s="89"/>
      <c r="X29" s="89"/>
      <c r="Y29" s="89"/>
      <c r="Z29" s="89"/>
      <c r="AB29" s="114" t="str">
        <f t="shared" si="21"/>
        <v>-</v>
      </c>
      <c r="AC29" s="114" t="str">
        <f t="shared" si="21"/>
        <v>-</v>
      </c>
      <c r="AD29" s="114" t="str">
        <f t="shared" si="21"/>
        <v>-</v>
      </c>
      <c r="AE29" s="114" t="str">
        <f t="shared" si="21"/>
        <v>-</v>
      </c>
      <c r="AF29" s="114" t="str">
        <f t="shared" si="21"/>
        <v>-</v>
      </c>
      <c r="AG29" s="114" t="str">
        <f t="shared" si="21"/>
        <v>-</v>
      </c>
      <c r="AH29" s="114" t="str">
        <f t="shared" si="21"/>
        <v>-</v>
      </c>
      <c r="AI29" s="114" t="str">
        <f t="shared" si="21"/>
        <v>-</v>
      </c>
      <c r="AJ29" s="114" t="str">
        <f t="shared" si="21"/>
        <v>-</v>
      </c>
      <c r="AK29" s="114" t="str">
        <f t="shared" si="21"/>
        <v>-</v>
      </c>
      <c r="AL29" s="114" t="str">
        <f t="shared" si="21"/>
        <v>-</v>
      </c>
      <c r="AM29" s="114" t="str">
        <f t="shared" si="21"/>
        <v>-</v>
      </c>
      <c r="AO29" s="107" t="str">
        <f t="shared" si="22"/>
        <v>-</v>
      </c>
      <c r="AP29" s="107" t="str">
        <f t="shared" si="22"/>
        <v>-</v>
      </c>
      <c r="AQ29" s="107" t="str">
        <f t="shared" si="22"/>
        <v>-</v>
      </c>
      <c r="AR29" s="107" t="str">
        <f t="shared" si="22"/>
        <v>-</v>
      </c>
      <c r="AS29" s="107">
        <f t="shared" si="22"/>
        <v>1</v>
      </c>
      <c r="AT29" s="107" t="str">
        <f t="shared" si="22"/>
        <v>-</v>
      </c>
      <c r="AU29" s="107" t="str">
        <f t="shared" si="22"/>
        <v>-</v>
      </c>
      <c r="AV29" s="107" t="str">
        <f t="shared" si="22"/>
        <v>-</v>
      </c>
      <c r="AW29" s="107" t="str">
        <f t="shared" si="22"/>
        <v>-</v>
      </c>
      <c r="AX29" s="107" t="str">
        <f t="shared" si="22"/>
        <v>-</v>
      </c>
      <c r="AY29" s="107" t="str">
        <f t="shared" si="22"/>
        <v>-</v>
      </c>
      <c r="AZ29" s="107" t="str">
        <f t="shared" si="22"/>
        <v>-</v>
      </c>
      <c r="BB29" s="107" t="str">
        <f t="shared" si="23"/>
        <v>-</v>
      </c>
      <c r="BC29" s="107" t="str">
        <f t="shared" si="23"/>
        <v>-</v>
      </c>
      <c r="BD29" s="107" t="str">
        <f t="shared" si="23"/>
        <v>-</v>
      </c>
      <c r="BE29" s="107" t="str">
        <f t="shared" si="23"/>
        <v>-</v>
      </c>
      <c r="BF29" s="107" t="str">
        <f t="shared" si="23"/>
        <v>-</v>
      </c>
      <c r="BG29" s="107" t="str">
        <f t="shared" si="23"/>
        <v>-</v>
      </c>
      <c r="BH29" s="107" t="str">
        <f t="shared" si="23"/>
        <v>-</v>
      </c>
      <c r="BI29" s="107" t="str">
        <f t="shared" si="23"/>
        <v>-</v>
      </c>
      <c r="BJ29" s="107" t="str">
        <f t="shared" si="23"/>
        <v>-</v>
      </c>
      <c r="BK29" s="107" t="str">
        <f t="shared" si="23"/>
        <v>-</v>
      </c>
      <c r="BL29" s="107" t="str">
        <f t="shared" si="23"/>
        <v>-</v>
      </c>
      <c r="BM29" s="107" t="str">
        <f t="shared" si="23"/>
        <v>-</v>
      </c>
      <c r="BO29" s="107" t="str">
        <f t="shared" si="24"/>
        <v>-</v>
      </c>
      <c r="BP29" s="107" t="str">
        <f t="shared" si="24"/>
        <v>-</v>
      </c>
      <c r="BQ29" s="107" t="str">
        <f t="shared" si="24"/>
        <v>-</v>
      </c>
      <c r="BR29" s="107" t="str">
        <f t="shared" si="24"/>
        <v>-</v>
      </c>
      <c r="BS29" s="107" t="str">
        <f t="shared" si="24"/>
        <v>-</v>
      </c>
      <c r="BT29" s="107" t="str">
        <f t="shared" si="24"/>
        <v>-</v>
      </c>
      <c r="BU29" s="107" t="str">
        <f t="shared" si="24"/>
        <v>-</v>
      </c>
      <c r="BV29" s="107" t="str">
        <f t="shared" si="24"/>
        <v>-</v>
      </c>
      <c r="BW29" s="107" t="str">
        <f t="shared" si="24"/>
        <v>-</v>
      </c>
      <c r="BX29" s="107" t="str">
        <f t="shared" si="24"/>
        <v>-</v>
      </c>
      <c r="BY29" s="107" t="str">
        <f t="shared" si="24"/>
        <v>-</v>
      </c>
      <c r="BZ29" s="107" t="str">
        <f t="shared" si="24"/>
        <v>-</v>
      </c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</row>
    <row r="30" spans="1:91">
      <c r="A30" s="113">
        <v>8</v>
      </c>
      <c r="B30" s="89" t="s">
        <v>149</v>
      </c>
      <c r="C30" s="85">
        <v>11</v>
      </c>
      <c r="D30" s="85"/>
      <c r="E30" s="85"/>
      <c r="F30" s="85"/>
      <c r="G30" s="85"/>
      <c r="H30" s="106">
        <f t="shared" si="25"/>
        <v>59.259259259259252</v>
      </c>
      <c r="I30" s="89">
        <f t="shared" si="19"/>
        <v>54</v>
      </c>
      <c r="J30" s="89">
        <f t="shared" si="20"/>
        <v>32</v>
      </c>
      <c r="K30" s="89">
        <v>22</v>
      </c>
      <c r="L30" s="89">
        <v>6</v>
      </c>
      <c r="M30" s="89">
        <v>4</v>
      </c>
      <c r="N30" s="89">
        <v>22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>
        <v>4</v>
      </c>
      <c r="Z30" s="89"/>
      <c r="AB30" s="114" t="str">
        <f t="shared" si="21"/>
        <v>-</v>
      </c>
      <c r="AC30" s="114" t="str">
        <f t="shared" si="21"/>
        <v>-</v>
      </c>
      <c r="AD30" s="114" t="str">
        <f t="shared" si="21"/>
        <v>-</v>
      </c>
      <c r="AE30" s="114" t="str">
        <f t="shared" si="21"/>
        <v>-</v>
      </c>
      <c r="AF30" s="114" t="str">
        <f t="shared" si="21"/>
        <v>-</v>
      </c>
      <c r="AG30" s="114" t="str">
        <f t="shared" si="21"/>
        <v>-</v>
      </c>
      <c r="AH30" s="114" t="str">
        <f t="shared" si="21"/>
        <v>-</v>
      </c>
      <c r="AI30" s="114" t="str">
        <f t="shared" si="21"/>
        <v>-</v>
      </c>
      <c r="AJ30" s="114" t="str">
        <f t="shared" si="21"/>
        <v>-</v>
      </c>
      <c r="AK30" s="114" t="str">
        <f t="shared" si="21"/>
        <v>-</v>
      </c>
      <c r="AL30" s="114">
        <f t="shared" si="21"/>
        <v>1</v>
      </c>
      <c r="AM30" s="114" t="str">
        <f t="shared" si="21"/>
        <v>-</v>
      </c>
      <c r="AO30" s="107" t="str">
        <f t="shared" si="22"/>
        <v>-</v>
      </c>
      <c r="AP30" s="107" t="str">
        <f t="shared" si="22"/>
        <v>-</v>
      </c>
      <c r="AQ30" s="107" t="str">
        <f t="shared" si="22"/>
        <v>-</v>
      </c>
      <c r="AR30" s="107" t="str">
        <f t="shared" si="22"/>
        <v>-</v>
      </c>
      <c r="AS30" s="107" t="str">
        <f t="shared" si="22"/>
        <v>-</v>
      </c>
      <c r="AT30" s="107" t="str">
        <f t="shared" si="22"/>
        <v>-</v>
      </c>
      <c r="AU30" s="107" t="str">
        <f t="shared" si="22"/>
        <v>-</v>
      </c>
      <c r="AV30" s="107" t="str">
        <f t="shared" si="22"/>
        <v>-</v>
      </c>
      <c r="AW30" s="107" t="str">
        <f t="shared" si="22"/>
        <v>-</v>
      </c>
      <c r="AX30" s="107" t="str">
        <f t="shared" si="22"/>
        <v>-</v>
      </c>
      <c r="AY30" s="107" t="str">
        <f t="shared" si="22"/>
        <v>-</v>
      </c>
      <c r="AZ30" s="107" t="str">
        <f t="shared" si="22"/>
        <v>-</v>
      </c>
      <c r="BB30" s="107" t="str">
        <f t="shared" si="23"/>
        <v>-</v>
      </c>
      <c r="BC30" s="107" t="str">
        <f t="shared" si="23"/>
        <v>-</v>
      </c>
      <c r="BD30" s="107" t="str">
        <f t="shared" si="23"/>
        <v>-</v>
      </c>
      <c r="BE30" s="107" t="str">
        <f t="shared" si="23"/>
        <v>-</v>
      </c>
      <c r="BF30" s="107" t="str">
        <f t="shared" si="23"/>
        <v>-</v>
      </c>
      <c r="BG30" s="107" t="str">
        <f t="shared" si="23"/>
        <v>-</v>
      </c>
      <c r="BH30" s="107" t="str">
        <f t="shared" si="23"/>
        <v>-</v>
      </c>
      <c r="BI30" s="107" t="str">
        <f t="shared" si="23"/>
        <v>-</v>
      </c>
      <c r="BJ30" s="107" t="str">
        <f t="shared" si="23"/>
        <v>-</v>
      </c>
      <c r="BK30" s="107" t="str">
        <f t="shared" si="23"/>
        <v>-</v>
      </c>
      <c r="BL30" s="107" t="str">
        <f t="shared" si="23"/>
        <v>-</v>
      </c>
      <c r="BM30" s="107" t="str">
        <f t="shared" si="23"/>
        <v>-</v>
      </c>
      <c r="BO30" s="107" t="str">
        <f t="shared" si="24"/>
        <v>-</v>
      </c>
      <c r="BP30" s="107" t="str">
        <f t="shared" si="24"/>
        <v>-</v>
      </c>
      <c r="BQ30" s="107" t="str">
        <f t="shared" si="24"/>
        <v>-</v>
      </c>
      <c r="BR30" s="107" t="str">
        <f t="shared" si="24"/>
        <v>-</v>
      </c>
      <c r="BS30" s="107" t="str">
        <f t="shared" si="24"/>
        <v>-</v>
      </c>
      <c r="BT30" s="107" t="str">
        <f t="shared" si="24"/>
        <v>-</v>
      </c>
      <c r="BU30" s="107" t="str">
        <f t="shared" si="24"/>
        <v>-</v>
      </c>
      <c r="BV30" s="107" t="str">
        <f t="shared" si="24"/>
        <v>-</v>
      </c>
      <c r="BW30" s="107" t="str">
        <f t="shared" si="24"/>
        <v>-</v>
      </c>
      <c r="BX30" s="107" t="str">
        <f t="shared" si="24"/>
        <v>-</v>
      </c>
      <c r="BY30" s="107" t="str">
        <f t="shared" si="24"/>
        <v>-</v>
      </c>
      <c r="BZ30" s="107" t="str">
        <f t="shared" si="24"/>
        <v>-</v>
      </c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</row>
    <row r="31" spans="1:91">
      <c r="A31" s="113">
        <v>9</v>
      </c>
      <c r="B31" s="89" t="s">
        <v>56</v>
      </c>
      <c r="C31" s="85"/>
      <c r="D31" s="85">
        <v>8</v>
      </c>
      <c r="E31" s="85"/>
      <c r="F31" s="85"/>
      <c r="G31" s="85"/>
      <c r="H31" s="106">
        <f t="shared" si="25"/>
        <v>44.444444444444443</v>
      </c>
      <c r="I31" s="89">
        <f t="shared" si="19"/>
        <v>54</v>
      </c>
      <c r="J31" s="89">
        <f t="shared" si="20"/>
        <v>24</v>
      </c>
      <c r="K31" s="89">
        <v>16</v>
      </c>
      <c r="L31" s="89"/>
      <c r="M31" s="89">
        <v>8</v>
      </c>
      <c r="N31" s="89">
        <v>30</v>
      </c>
      <c r="O31" s="89"/>
      <c r="P31" s="89"/>
      <c r="Q31" s="89"/>
      <c r="R31" s="89"/>
      <c r="S31" s="89"/>
      <c r="T31" s="89"/>
      <c r="U31" s="89"/>
      <c r="V31" s="89">
        <v>3</v>
      </c>
      <c r="W31" s="89"/>
      <c r="X31" s="89"/>
      <c r="Y31" s="89"/>
      <c r="Z31" s="89"/>
      <c r="AB31" s="114" t="str">
        <f t="shared" si="21"/>
        <v>-</v>
      </c>
      <c r="AC31" s="114" t="str">
        <f t="shared" si="21"/>
        <v>-</v>
      </c>
      <c r="AD31" s="114" t="str">
        <f t="shared" si="21"/>
        <v>-</v>
      </c>
      <c r="AE31" s="114" t="str">
        <f t="shared" si="21"/>
        <v>-</v>
      </c>
      <c r="AF31" s="114" t="str">
        <f t="shared" si="21"/>
        <v>-</v>
      </c>
      <c r="AG31" s="114" t="str">
        <f t="shared" si="21"/>
        <v>-</v>
      </c>
      <c r="AH31" s="114" t="str">
        <f t="shared" si="21"/>
        <v>-</v>
      </c>
      <c r="AI31" s="114" t="str">
        <f t="shared" si="21"/>
        <v>-</v>
      </c>
      <c r="AJ31" s="114" t="str">
        <f t="shared" si="21"/>
        <v>-</v>
      </c>
      <c r="AK31" s="114" t="str">
        <f t="shared" si="21"/>
        <v>-</v>
      </c>
      <c r="AL31" s="114" t="str">
        <f t="shared" si="21"/>
        <v>-</v>
      </c>
      <c r="AM31" s="114" t="str">
        <f t="shared" si="21"/>
        <v>-</v>
      </c>
      <c r="AO31" s="107" t="str">
        <f t="shared" si="22"/>
        <v>-</v>
      </c>
      <c r="AP31" s="107" t="str">
        <f t="shared" si="22"/>
        <v>-</v>
      </c>
      <c r="AQ31" s="107" t="str">
        <f t="shared" si="22"/>
        <v>-</v>
      </c>
      <c r="AR31" s="107" t="str">
        <f t="shared" si="22"/>
        <v>-</v>
      </c>
      <c r="AS31" s="107" t="str">
        <f t="shared" si="22"/>
        <v>-</v>
      </c>
      <c r="AT31" s="107" t="str">
        <f t="shared" si="22"/>
        <v>-</v>
      </c>
      <c r="AU31" s="107" t="str">
        <f t="shared" si="22"/>
        <v>-</v>
      </c>
      <c r="AV31" s="107">
        <f t="shared" si="22"/>
        <v>1</v>
      </c>
      <c r="AW31" s="107" t="str">
        <f t="shared" si="22"/>
        <v>-</v>
      </c>
      <c r="AX31" s="107" t="str">
        <f t="shared" si="22"/>
        <v>-</v>
      </c>
      <c r="AY31" s="107" t="str">
        <f t="shared" si="22"/>
        <v>-</v>
      </c>
      <c r="AZ31" s="107" t="str">
        <f t="shared" si="22"/>
        <v>-</v>
      </c>
      <c r="BB31" s="107" t="str">
        <f t="shared" si="23"/>
        <v>-</v>
      </c>
      <c r="BC31" s="107" t="str">
        <f t="shared" si="23"/>
        <v>-</v>
      </c>
      <c r="BD31" s="107" t="str">
        <f t="shared" si="23"/>
        <v>-</v>
      </c>
      <c r="BE31" s="107" t="str">
        <f t="shared" si="23"/>
        <v>-</v>
      </c>
      <c r="BF31" s="107" t="str">
        <f t="shared" si="23"/>
        <v>-</v>
      </c>
      <c r="BG31" s="107" t="str">
        <f t="shared" si="23"/>
        <v>-</v>
      </c>
      <c r="BH31" s="107" t="str">
        <f t="shared" si="23"/>
        <v>-</v>
      </c>
      <c r="BI31" s="107" t="str">
        <f t="shared" si="23"/>
        <v>-</v>
      </c>
      <c r="BJ31" s="107" t="str">
        <f t="shared" si="23"/>
        <v>-</v>
      </c>
      <c r="BK31" s="107" t="str">
        <f t="shared" si="23"/>
        <v>-</v>
      </c>
      <c r="BL31" s="107" t="str">
        <f t="shared" si="23"/>
        <v>-</v>
      </c>
      <c r="BM31" s="107" t="str">
        <f t="shared" si="23"/>
        <v>-</v>
      </c>
      <c r="BO31" s="107" t="str">
        <f t="shared" si="24"/>
        <v>-</v>
      </c>
      <c r="BP31" s="107" t="str">
        <f t="shared" si="24"/>
        <v>-</v>
      </c>
      <c r="BQ31" s="107" t="str">
        <f t="shared" si="24"/>
        <v>-</v>
      </c>
      <c r="BR31" s="107" t="str">
        <f t="shared" si="24"/>
        <v>-</v>
      </c>
      <c r="BS31" s="107" t="str">
        <f t="shared" si="24"/>
        <v>-</v>
      </c>
      <c r="BT31" s="107" t="str">
        <f t="shared" si="24"/>
        <v>-</v>
      </c>
      <c r="BU31" s="107" t="str">
        <f t="shared" si="24"/>
        <v>-</v>
      </c>
      <c r="BV31" s="107" t="str">
        <f t="shared" si="24"/>
        <v>-</v>
      </c>
      <c r="BW31" s="107" t="str">
        <f t="shared" si="24"/>
        <v>-</v>
      </c>
      <c r="BX31" s="107" t="str">
        <f t="shared" si="24"/>
        <v>-</v>
      </c>
      <c r="BY31" s="107" t="str">
        <f t="shared" si="24"/>
        <v>-</v>
      </c>
      <c r="BZ31" s="107" t="str">
        <f t="shared" si="24"/>
        <v>-</v>
      </c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</row>
    <row r="32" spans="1:91">
      <c r="A32" s="92">
        <v>3</v>
      </c>
      <c r="B32" s="92" t="s">
        <v>57</v>
      </c>
      <c r="C32" s="92"/>
      <c r="D32" s="92"/>
      <c r="E32" s="92"/>
      <c r="F32" s="92"/>
      <c r="G32" s="92">
        <f>SUM(G33:G55)</f>
        <v>0</v>
      </c>
      <c r="H32" s="111">
        <f t="shared" si="25"/>
        <v>53.021442495126706</v>
      </c>
      <c r="I32" s="92">
        <f t="shared" ref="I32:Z32" si="26">SUM(I33:I55)</f>
        <v>2052</v>
      </c>
      <c r="J32" s="92">
        <f t="shared" si="26"/>
        <v>1088</v>
      </c>
      <c r="K32" s="92">
        <f t="shared" si="26"/>
        <v>608</v>
      </c>
      <c r="L32" s="92">
        <f t="shared" si="26"/>
        <v>206</v>
      </c>
      <c r="M32" s="92">
        <f t="shared" si="26"/>
        <v>342</v>
      </c>
      <c r="N32" s="92">
        <f t="shared" si="26"/>
        <v>894</v>
      </c>
      <c r="O32" s="92">
        <f t="shared" si="26"/>
        <v>6</v>
      </c>
      <c r="P32" s="92">
        <f t="shared" si="26"/>
        <v>6</v>
      </c>
      <c r="Q32" s="92">
        <f t="shared" si="26"/>
        <v>4</v>
      </c>
      <c r="R32" s="92">
        <f t="shared" si="26"/>
        <v>3</v>
      </c>
      <c r="S32" s="92">
        <f t="shared" si="26"/>
        <v>7</v>
      </c>
      <c r="T32" s="92">
        <f t="shared" si="26"/>
        <v>24</v>
      </c>
      <c r="U32" s="92">
        <f t="shared" si="26"/>
        <v>7</v>
      </c>
      <c r="V32" s="92">
        <f t="shared" si="26"/>
        <v>10</v>
      </c>
      <c r="W32" s="92">
        <f t="shared" si="26"/>
        <v>12</v>
      </c>
      <c r="X32" s="92">
        <f t="shared" si="26"/>
        <v>7</v>
      </c>
      <c r="Y32" s="92">
        <f t="shared" si="26"/>
        <v>10</v>
      </c>
      <c r="Z32" s="92">
        <f t="shared" si="26"/>
        <v>2</v>
      </c>
      <c r="AB32" s="112">
        <f t="shared" ref="AB32:CM32" si="27">SUM(AB33:AB55)</f>
        <v>1</v>
      </c>
      <c r="AC32" s="112">
        <f t="shared" si="27"/>
        <v>1</v>
      </c>
      <c r="AD32" s="112">
        <f t="shared" si="27"/>
        <v>1</v>
      </c>
      <c r="AE32" s="112">
        <f t="shared" si="27"/>
        <v>1</v>
      </c>
      <c r="AF32" s="112">
        <f t="shared" si="27"/>
        <v>0</v>
      </c>
      <c r="AG32" s="112">
        <f t="shared" si="27"/>
        <v>2</v>
      </c>
      <c r="AH32" s="112">
        <f t="shared" si="27"/>
        <v>1</v>
      </c>
      <c r="AI32" s="112">
        <f t="shared" si="27"/>
        <v>0</v>
      </c>
      <c r="AJ32" s="112">
        <f t="shared" si="27"/>
        <v>2</v>
      </c>
      <c r="AK32" s="112">
        <f t="shared" si="27"/>
        <v>1</v>
      </c>
      <c r="AL32" s="112">
        <f t="shared" si="27"/>
        <v>0</v>
      </c>
      <c r="AM32" s="112">
        <f t="shared" si="27"/>
        <v>0</v>
      </c>
      <c r="AO32" s="112">
        <f t="shared" si="27"/>
        <v>2</v>
      </c>
      <c r="AP32" s="112">
        <f t="shared" si="27"/>
        <v>1</v>
      </c>
      <c r="AQ32" s="112">
        <f t="shared" si="27"/>
        <v>1</v>
      </c>
      <c r="AR32" s="112">
        <f t="shared" si="27"/>
        <v>1</v>
      </c>
      <c r="AS32" s="112">
        <f t="shared" si="27"/>
        <v>0</v>
      </c>
      <c r="AT32" s="112">
        <f t="shared" si="27"/>
        <v>4</v>
      </c>
      <c r="AU32" s="112">
        <f t="shared" si="27"/>
        <v>1</v>
      </c>
      <c r="AV32" s="112">
        <f t="shared" si="27"/>
        <v>2</v>
      </c>
      <c r="AW32" s="112">
        <f t="shared" si="27"/>
        <v>1</v>
      </c>
      <c r="AX32" s="112">
        <f t="shared" si="27"/>
        <v>2</v>
      </c>
      <c r="AY32" s="112">
        <f t="shared" si="27"/>
        <v>3</v>
      </c>
      <c r="AZ32" s="112">
        <f t="shared" si="27"/>
        <v>1</v>
      </c>
      <c r="BB32" s="112">
        <f t="shared" si="27"/>
        <v>0</v>
      </c>
      <c r="BC32" s="112">
        <f t="shared" si="27"/>
        <v>0</v>
      </c>
      <c r="BD32" s="112">
        <f t="shared" si="27"/>
        <v>0</v>
      </c>
      <c r="BE32" s="112">
        <f t="shared" si="27"/>
        <v>0</v>
      </c>
      <c r="BF32" s="112">
        <f t="shared" si="27"/>
        <v>0</v>
      </c>
      <c r="BG32" s="112">
        <f t="shared" si="27"/>
        <v>0</v>
      </c>
      <c r="BH32" s="112">
        <f t="shared" si="27"/>
        <v>0</v>
      </c>
      <c r="BI32" s="112">
        <f t="shared" si="27"/>
        <v>0</v>
      </c>
      <c r="BJ32" s="112">
        <f t="shared" si="27"/>
        <v>1</v>
      </c>
      <c r="BK32" s="112">
        <f t="shared" si="27"/>
        <v>0</v>
      </c>
      <c r="BL32" s="112">
        <f t="shared" si="27"/>
        <v>0</v>
      </c>
      <c r="BM32" s="112">
        <f t="shared" si="27"/>
        <v>0</v>
      </c>
      <c r="BO32" s="112">
        <f t="shared" si="27"/>
        <v>0</v>
      </c>
      <c r="BP32" s="112">
        <f t="shared" si="27"/>
        <v>0</v>
      </c>
      <c r="BQ32" s="112">
        <f t="shared" si="27"/>
        <v>0</v>
      </c>
      <c r="BR32" s="112">
        <f t="shared" si="27"/>
        <v>1</v>
      </c>
      <c r="BS32" s="112">
        <f t="shared" si="27"/>
        <v>0</v>
      </c>
      <c r="BT32" s="112">
        <f t="shared" si="27"/>
        <v>2</v>
      </c>
      <c r="BU32" s="112">
        <f t="shared" si="27"/>
        <v>1</v>
      </c>
      <c r="BV32" s="112">
        <f t="shared" si="27"/>
        <v>1</v>
      </c>
      <c r="BW32" s="112">
        <f t="shared" si="27"/>
        <v>1</v>
      </c>
      <c r="BX32" s="112">
        <f t="shared" si="27"/>
        <v>0</v>
      </c>
      <c r="BY32" s="112">
        <f t="shared" si="27"/>
        <v>0</v>
      </c>
      <c r="BZ32" s="112">
        <f t="shared" si="27"/>
        <v>0</v>
      </c>
      <c r="CA32" s="118"/>
      <c r="CB32" s="112">
        <f t="shared" si="27"/>
        <v>4</v>
      </c>
      <c r="CC32" s="112">
        <f t="shared" si="27"/>
        <v>2</v>
      </c>
      <c r="CD32" s="112">
        <f t="shared" si="27"/>
        <v>2</v>
      </c>
      <c r="CE32" s="112">
        <f t="shared" si="27"/>
        <v>0</v>
      </c>
      <c r="CF32" s="112">
        <f t="shared" si="27"/>
        <v>0</v>
      </c>
      <c r="CG32" s="112">
        <f t="shared" si="27"/>
        <v>0</v>
      </c>
      <c r="CH32" s="112">
        <f t="shared" si="27"/>
        <v>0</v>
      </c>
      <c r="CI32" s="112">
        <f t="shared" si="27"/>
        <v>0</v>
      </c>
      <c r="CJ32" s="112">
        <f t="shared" si="27"/>
        <v>0</v>
      </c>
      <c r="CK32" s="112">
        <f t="shared" si="27"/>
        <v>0</v>
      </c>
      <c r="CL32" s="112">
        <f t="shared" si="27"/>
        <v>0</v>
      </c>
      <c r="CM32" s="112">
        <f t="shared" si="27"/>
        <v>0</v>
      </c>
    </row>
    <row r="33" spans="1:91">
      <c r="A33" s="119">
        <v>1</v>
      </c>
      <c r="B33" s="89" t="s">
        <v>58</v>
      </c>
      <c r="C33" s="85"/>
      <c r="D33" s="85">
        <v>1</v>
      </c>
      <c r="E33" s="85"/>
      <c r="F33" s="85"/>
      <c r="G33" s="85"/>
      <c r="H33" s="106">
        <f t="shared" si="25"/>
        <v>51.851851851851848</v>
      </c>
      <c r="I33" s="89">
        <f t="shared" ref="I33:I40" si="28">J33+N33</f>
        <v>27</v>
      </c>
      <c r="J33" s="89">
        <f t="shared" ref="J33:J55" si="29">O33*O$6+P33*P$6+Q33*Q$6+R33*R$6+S33*S$6+T33*T$6+U33*U$6+V33*V$6+W33*W$6+X33*X$6+Y33*Y$6+Z33*Z$6</f>
        <v>14</v>
      </c>
      <c r="K33" s="89">
        <v>14</v>
      </c>
      <c r="L33" s="89"/>
      <c r="M33" s="89"/>
      <c r="N33" s="89">
        <v>13</v>
      </c>
      <c r="O33" s="89">
        <v>1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11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14" t="str">
        <f t="shared" si="30"/>
        <v>-</v>
      </c>
      <c r="AD33" s="114" t="str">
        <f t="shared" si="30"/>
        <v>-</v>
      </c>
      <c r="AE33" s="114" t="str">
        <f t="shared" si="30"/>
        <v>-</v>
      </c>
      <c r="AF33" s="114" t="str">
        <f t="shared" si="30"/>
        <v>-</v>
      </c>
      <c r="AG33" s="114" t="str">
        <f t="shared" si="30"/>
        <v>-</v>
      </c>
      <c r="AH33" s="114" t="str">
        <f t="shared" si="30"/>
        <v>-</v>
      </c>
      <c r="AI33" s="114" t="str">
        <f t="shared" si="30"/>
        <v>-</v>
      </c>
      <c r="AJ33" s="114" t="str">
        <f t="shared" si="30"/>
        <v>-</v>
      </c>
      <c r="AK33" s="114" t="str">
        <f t="shared" si="30"/>
        <v>-</v>
      </c>
      <c r="AL33" s="114" t="str">
        <f t="shared" si="30"/>
        <v>-</v>
      </c>
      <c r="AM33" s="114" t="str">
        <f t="shared" si="30"/>
        <v>-</v>
      </c>
      <c r="AO33" s="107">
        <f t="shared" ref="AO33:AZ42" si="31">IF(ISERROR(SEARCH(AO$7,$D33,1)),"-",IF(COUNTIF($D33,AO$7)=1,1,IF(ISERROR(SEARCH(CONCATENATE(AO$7,","),$D33,1)),IF(ISERROR(SEARCH(CONCATENATE(",",AO$7),$D33,1)),"-",1),1)))</f>
        <v>1</v>
      </c>
      <c r="AP33" s="107" t="str">
        <f t="shared" si="31"/>
        <v>-</v>
      </c>
      <c r="AQ33" s="107" t="str">
        <f t="shared" si="31"/>
        <v>-</v>
      </c>
      <c r="AR33" s="107" t="str">
        <f t="shared" si="31"/>
        <v>-</v>
      </c>
      <c r="AS33" s="107" t="str">
        <f t="shared" si="31"/>
        <v>-</v>
      </c>
      <c r="AT33" s="107" t="str">
        <f t="shared" si="31"/>
        <v>-</v>
      </c>
      <c r="AU33" s="107" t="str">
        <f t="shared" si="31"/>
        <v>-</v>
      </c>
      <c r="AV33" s="107" t="str">
        <f t="shared" si="31"/>
        <v>-</v>
      </c>
      <c r="AW33" s="107" t="str">
        <f t="shared" si="31"/>
        <v>-</v>
      </c>
      <c r="AX33" s="107" t="str">
        <f t="shared" si="31"/>
        <v>-</v>
      </c>
      <c r="AY33" s="107" t="str">
        <f t="shared" si="31"/>
        <v>-</v>
      </c>
      <c r="AZ33" s="107" t="str">
        <f t="shared" si="31"/>
        <v>-</v>
      </c>
      <c r="BB33" s="107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07" t="str">
        <f t="shared" si="32"/>
        <v>-</v>
      </c>
      <c r="BD33" s="107" t="str">
        <f t="shared" si="32"/>
        <v>-</v>
      </c>
      <c r="BE33" s="107" t="str">
        <f t="shared" si="32"/>
        <v>-</v>
      </c>
      <c r="BF33" s="107" t="str">
        <f t="shared" si="32"/>
        <v>-</v>
      </c>
      <c r="BG33" s="107" t="str">
        <f t="shared" si="32"/>
        <v>-</v>
      </c>
      <c r="BH33" s="107" t="str">
        <f t="shared" si="32"/>
        <v>-</v>
      </c>
      <c r="BI33" s="107" t="str">
        <f t="shared" si="32"/>
        <v>-</v>
      </c>
      <c r="BJ33" s="107" t="str">
        <f t="shared" si="32"/>
        <v>-</v>
      </c>
      <c r="BK33" s="107" t="str">
        <f t="shared" si="32"/>
        <v>-</v>
      </c>
      <c r="BL33" s="107" t="str">
        <f t="shared" si="32"/>
        <v>-</v>
      </c>
      <c r="BM33" s="107" t="str">
        <f t="shared" si="32"/>
        <v>-</v>
      </c>
      <c r="BO33" s="107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07" t="str">
        <f t="shared" si="33"/>
        <v>-</v>
      </c>
      <c r="BQ33" s="107" t="str">
        <f t="shared" si="33"/>
        <v>-</v>
      </c>
      <c r="BR33" s="107" t="str">
        <f t="shared" si="33"/>
        <v>-</v>
      </c>
      <c r="BS33" s="107" t="str">
        <f t="shared" si="33"/>
        <v>-</v>
      </c>
      <c r="BT33" s="107" t="str">
        <f t="shared" si="33"/>
        <v>-</v>
      </c>
      <c r="BU33" s="107" t="str">
        <f t="shared" si="33"/>
        <v>-</v>
      </c>
      <c r="BV33" s="107" t="str">
        <f t="shared" si="33"/>
        <v>-</v>
      </c>
      <c r="BW33" s="107" t="str">
        <f t="shared" si="33"/>
        <v>-</v>
      </c>
      <c r="BX33" s="107" t="str">
        <f t="shared" si="33"/>
        <v>-</v>
      </c>
      <c r="BY33" s="107" t="str">
        <f t="shared" si="33"/>
        <v>-</v>
      </c>
      <c r="BZ33" s="107" t="str">
        <f t="shared" si="33"/>
        <v>-</v>
      </c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</row>
    <row r="34" spans="1:91">
      <c r="A34" s="119">
        <v>2</v>
      </c>
      <c r="B34" s="89" t="s">
        <v>59</v>
      </c>
      <c r="C34" s="85"/>
      <c r="D34" s="85">
        <v>6</v>
      </c>
      <c r="E34" s="85"/>
      <c r="F34" s="85"/>
      <c r="G34" s="85"/>
      <c r="H34" s="106">
        <f t="shared" si="25"/>
        <v>44.444444444444443</v>
      </c>
      <c r="I34" s="89">
        <f t="shared" si="28"/>
        <v>54</v>
      </c>
      <c r="J34" s="89">
        <f t="shared" si="29"/>
        <v>24</v>
      </c>
      <c r="K34" s="89">
        <v>14</v>
      </c>
      <c r="L34" s="89">
        <v>10</v>
      </c>
      <c r="M34" s="89"/>
      <c r="N34" s="89">
        <v>30</v>
      </c>
      <c r="O34" s="89"/>
      <c r="P34" s="89"/>
      <c r="Q34" s="89"/>
      <c r="R34" s="89"/>
      <c r="S34" s="89"/>
      <c r="T34" s="89">
        <v>2</v>
      </c>
      <c r="U34" s="89"/>
      <c r="V34" s="89"/>
      <c r="W34" s="89"/>
      <c r="X34" s="89"/>
      <c r="Y34" s="89"/>
      <c r="Z34" s="89"/>
      <c r="AB34" s="114" t="str">
        <f t="shared" si="30"/>
        <v>-</v>
      </c>
      <c r="AC34" s="114" t="str">
        <f t="shared" si="30"/>
        <v>-</v>
      </c>
      <c r="AD34" s="114" t="str">
        <f t="shared" si="30"/>
        <v>-</v>
      </c>
      <c r="AE34" s="114" t="str">
        <f t="shared" si="30"/>
        <v>-</v>
      </c>
      <c r="AF34" s="114" t="str">
        <f t="shared" si="30"/>
        <v>-</v>
      </c>
      <c r="AG34" s="114" t="str">
        <f t="shared" si="30"/>
        <v>-</v>
      </c>
      <c r="AH34" s="114" t="str">
        <f t="shared" si="30"/>
        <v>-</v>
      </c>
      <c r="AI34" s="114" t="str">
        <f t="shared" si="30"/>
        <v>-</v>
      </c>
      <c r="AJ34" s="114" t="str">
        <f t="shared" si="30"/>
        <v>-</v>
      </c>
      <c r="AK34" s="114" t="str">
        <f t="shared" si="30"/>
        <v>-</v>
      </c>
      <c r="AL34" s="114" t="str">
        <f t="shared" si="30"/>
        <v>-</v>
      </c>
      <c r="AM34" s="114" t="str">
        <f t="shared" si="30"/>
        <v>-</v>
      </c>
      <c r="AO34" s="107" t="str">
        <f t="shared" si="31"/>
        <v>-</v>
      </c>
      <c r="AP34" s="107" t="str">
        <f t="shared" si="31"/>
        <v>-</v>
      </c>
      <c r="AQ34" s="107" t="str">
        <f t="shared" si="31"/>
        <v>-</v>
      </c>
      <c r="AR34" s="107" t="str">
        <f t="shared" si="31"/>
        <v>-</v>
      </c>
      <c r="AS34" s="107" t="str">
        <f t="shared" si="31"/>
        <v>-</v>
      </c>
      <c r="AT34" s="107">
        <f t="shared" si="31"/>
        <v>1</v>
      </c>
      <c r="AU34" s="107" t="str">
        <f t="shared" si="31"/>
        <v>-</v>
      </c>
      <c r="AV34" s="107" t="str">
        <f t="shared" si="31"/>
        <v>-</v>
      </c>
      <c r="AW34" s="107" t="str">
        <f t="shared" si="31"/>
        <v>-</v>
      </c>
      <c r="AX34" s="107" t="str">
        <f t="shared" si="31"/>
        <v>-</v>
      </c>
      <c r="AY34" s="107" t="str">
        <f t="shared" si="31"/>
        <v>-</v>
      </c>
      <c r="AZ34" s="107" t="str">
        <f t="shared" si="31"/>
        <v>-</v>
      </c>
      <c r="BB34" s="107" t="str">
        <f t="shared" si="32"/>
        <v>-</v>
      </c>
      <c r="BC34" s="107" t="str">
        <f t="shared" si="32"/>
        <v>-</v>
      </c>
      <c r="BD34" s="107" t="str">
        <f t="shared" si="32"/>
        <v>-</v>
      </c>
      <c r="BE34" s="107" t="str">
        <f t="shared" si="32"/>
        <v>-</v>
      </c>
      <c r="BF34" s="107" t="str">
        <f t="shared" si="32"/>
        <v>-</v>
      </c>
      <c r="BG34" s="107" t="str">
        <f t="shared" si="32"/>
        <v>-</v>
      </c>
      <c r="BH34" s="107" t="str">
        <f t="shared" si="32"/>
        <v>-</v>
      </c>
      <c r="BI34" s="107" t="str">
        <f t="shared" si="32"/>
        <v>-</v>
      </c>
      <c r="BJ34" s="107" t="str">
        <f t="shared" si="32"/>
        <v>-</v>
      </c>
      <c r="BK34" s="107" t="str">
        <f t="shared" si="32"/>
        <v>-</v>
      </c>
      <c r="BL34" s="107" t="str">
        <f t="shared" si="32"/>
        <v>-</v>
      </c>
      <c r="BM34" s="107" t="str">
        <f t="shared" si="32"/>
        <v>-</v>
      </c>
      <c r="BO34" s="107" t="str">
        <f t="shared" si="33"/>
        <v>-</v>
      </c>
      <c r="BP34" s="107" t="str">
        <f t="shared" si="33"/>
        <v>-</v>
      </c>
      <c r="BQ34" s="107" t="str">
        <f t="shared" si="33"/>
        <v>-</v>
      </c>
      <c r="BR34" s="107" t="str">
        <f t="shared" si="33"/>
        <v>-</v>
      </c>
      <c r="BS34" s="107" t="str">
        <f t="shared" si="33"/>
        <v>-</v>
      </c>
      <c r="BT34" s="107" t="str">
        <f t="shared" si="33"/>
        <v>-</v>
      </c>
      <c r="BU34" s="107" t="str">
        <f t="shared" si="33"/>
        <v>-</v>
      </c>
      <c r="BV34" s="107" t="str">
        <f t="shared" si="33"/>
        <v>-</v>
      </c>
      <c r="BW34" s="107" t="str">
        <f t="shared" si="33"/>
        <v>-</v>
      </c>
      <c r="BX34" s="107" t="str">
        <f t="shared" si="33"/>
        <v>-</v>
      </c>
      <c r="BY34" s="107" t="str">
        <f t="shared" si="33"/>
        <v>-</v>
      </c>
      <c r="BZ34" s="107" t="str">
        <f t="shared" si="33"/>
        <v>-</v>
      </c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</row>
    <row r="35" spans="1:91">
      <c r="A35" s="119">
        <v>3</v>
      </c>
      <c r="B35" s="89" t="s">
        <v>60</v>
      </c>
      <c r="C35" s="85">
        <v>4.5999999999999996</v>
      </c>
      <c r="D35" s="85"/>
      <c r="E35" s="85"/>
      <c r="F35" s="85">
        <v>4.5999999999999996</v>
      </c>
      <c r="G35" s="85"/>
      <c r="H35" s="106">
        <f t="shared" si="25"/>
        <v>62.43386243386243</v>
      </c>
      <c r="I35" s="89">
        <f t="shared" si="28"/>
        <v>189</v>
      </c>
      <c r="J35" s="89">
        <f t="shared" si="29"/>
        <v>118</v>
      </c>
      <c r="K35" s="89">
        <v>62</v>
      </c>
      <c r="L35" s="89">
        <v>26</v>
      </c>
      <c r="M35" s="89">
        <v>30</v>
      </c>
      <c r="N35" s="89">
        <v>71</v>
      </c>
      <c r="O35" s="89"/>
      <c r="P35" s="89"/>
      <c r="Q35" s="89"/>
      <c r="R35" s="89">
        <v>3</v>
      </c>
      <c r="S35" s="89">
        <v>5</v>
      </c>
      <c r="T35" s="89">
        <v>3</v>
      </c>
      <c r="U35" s="89"/>
      <c r="V35" s="89"/>
      <c r="W35" s="89"/>
      <c r="X35" s="89"/>
      <c r="Y35" s="89"/>
      <c r="Z35" s="89"/>
      <c r="AB35" s="114" t="str">
        <f t="shared" si="30"/>
        <v>-</v>
      </c>
      <c r="AC35" s="114" t="str">
        <f t="shared" si="30"/>
        <v>-</v>
      </c>
      <c r="AD35" s="114" t="str">
        <f t="shared" si="30"/>
        <v>-</v>
      </c>
      <c r="AE35" s="114">
        <f t="shared" si="30"/>
        <v>1</v>
      </c>
      <c r="AF35" s="114" t="str">
        <f t="shared" si="30"/>
        <v>-</v>
      </c>
      <c r="AG35" s="114">
        <f t="shared" si="30"/>
        <v>1</v>
      </c>
      <c r="AH35" s="114" t="str">
        <f t="shared" si="30"/>
        <v>-</v>
      </c>
      <c r="AI35" s="114" t="str">
        <f t="shared" si="30"/>
        <v>-</v>
      </c>
      <c r="AJ35" s="114" t="str">
        <f t="shared" si="30"/>
        <v>-</v>
      </c>
      <c r="AK35" s="114" t="str">
        <f t="shared" si="30"/>
        <v>-</v>
      </c>
      <c r="AL35" s="114" t="str">
        <f t="shared" si="30"/>
        <v>-</v>
      </c>
      <c r="AM35" s="114" t="str">
        <f t="shared" si="30"/>
        <v>-</v>
      </c>
      <c r="AO35" s="107" t="str">
        <f t="shared" si="31"/>
        <v>-</v>
      </c>
      <c r="AP35" s="107" t="str">
        <f t="shared" si="31"/>
        <v>-</v>
      </c>
      <c r="AQ35" s="107" t="str">
        <f t="shared" si="31"/>
        <v>-</v>
      </c>
      <c r="AR35" s="107" t="str">
        <f t="shared" si="31"/>
        <v>-</v>
      </c>
      <c r="AS35" s="107" t="str">
        <f t="shared" si="31"/>
        <v>-</v>
      </c>
      <c r="AT35" s="107" t="str">
        <f t="shared" si="31"/>
        <v>-</v>
      </c>
      <c r="AU35" s="107" t="str">
        <f t="shared" si="31"/>
        <v>-</v>
      </c>
      <c r="AV35" s="107" t="str">
        <f t="shared" si="31"/>
        <v>-</v>
      </c>
      <c r="AW35" s="107" t="str">
        <f t="shared" si="31"/>
        <v>-</v>
      </c>
      <c r="AX35" s="107" t="str">
        <f t="shared" si="31"/>
        <v>-</v>
      </c>
      <c r="AY35" s="107" t="str">
        <f t="shared" si="31"/>
        <v>-</v>
      </c>
      <c r="AZ35" s="107" t="str">
        <f t="shared" si="31"/>
        <v>-</v>
      </c>
      <c r="BB35" s="107" t="str">
        <f t="shared" si="32"/>
        <v>-</v>
      </c>
      <c r="BC35" s="107" t="str">
        <f t="shared" si="32"/>
        <v>-</v>
      </c>
      <c r="BD35" s="107" t="str">
        <f t="shared" si="32"/>
        <v>-</v>
      </c>
      <c r="BE35" s="107" t="str">
        <f t="shared" si="32"/>
        <v>-</v>
      </c>
      <c r="BF35" s="107" t="str">
        <f t="shared" si="32"/>
        <v>-</v>
      </c>
      <c r="BG35" s="107" t="str">
        <f t="shared" si="32"/>
        <v>-</v>
      </c>
      <c r="BH35" s="107" t="str">
        <f t="shared" si="32"/>
        <v>-</v>
      </c>
      <c r="BI35" s="107" t="str">
        <f t="shared" si="32"/>
        <v>-</v>
      </c>
      <c r="BJ35" s="107" t="str">
        <f t="shared" si="32"/>
        <v>-</v>
      </c>
      <c r="BK35" s="107" t="str">
        <f t="shared" si="32"/>
        <v>-</v>
      </c>
      <c r="BL35" s="107" t="str">
        <f t="shared" si="32"/>
        <v>-</v>
      </c>
      <c r="BM35" s="107" t="str">
        <f t="shared" si="32"/>
        <v>-</v>
      </c>
      <c r="BO35" s="107" t="str">
        <f t="shared" si="33"/>
        <v>-</v>
      </c>
      <c r="BP35" s="107" t="str">
        <f t="shared" si="33"/>
        <v>-</v>
      </c>
      <c r="BQ35" s="107" t="str">
        <f t="shared" si="33"/>
        <v>-</v>
      </c>
      <c r="BR35" s="107">
        <f t="shared" si="33"/>
        <v>1</v>
      </c>
      <c r="BS35" s="107" t="str">
        <f t="shared" si="33"/>
        <v>-</v>
      </c>
      <c r="BT35" s="107">
        <f t="shared" si="33"/>
        <v>1</v>
      </c>
      <c r="BU35" s="107" t="str">
        <f t="shared" si="33"/>
        <v>-</v>
      </c>
      <c r="BV35" s="107" t="str">
        <f t="shared" si="33"/>
        <v>-</v>
      </c>
      <c r="BW35" s="107" t="str">
        <f t="shared" si="33"/>
        <v>-</v>
      </c>
      <c r="BX35" s="107" t="str">
        <f t="shared" si="33"/>
        <v>-</v>
      </c>
      <c r="BY35" s="107" t="str">
        <f t="shared" si="33"/>
        <v>-</v>
      </c>
      <c r="BZ35" s="107" t="str">
        <f t="shared" si="33"/>
        <v>-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</row>
    <row r="36" spans="1:91">
      <c r="A36" s="119">
        <v>4</v>
      </c>
      <c r="B36" s="89" t="s">
        <v>61</v>
      </c>
      <c r="C36" s="85">
        <v>7</v>
      </c>
      <c r="D36" s="85"/>
      <c r="E36" s="85"/>
      <c r="F36" s="85">
        <v>7</v>
      </c>
      <c r="G36" s="85"/>
      <c r="H36" s="106">
        <f t="shared" si="25"/>
        <v>64.81481481481481</v>
      </c>
      <c r="I36" s="89">
        <f t="shared" si="28"/>
        <v>108</v>
      </c>
      <c r="J36" s="89">
        <f t="shared" si="29"/>
        <v>70</v>
      </c>
      <c r="K36" s="89">
        <v>36</v>
      </c>
      <c r="L36" s="89"/>
      <c r="M36" s="89">
        <v>34</v>
      </c>
      <c r="N36" s="89">
        <v>38</v>
      </c>
      <c r="O36" s="89"/>
      <c r="P36" s="89"/>
      <c r="Q36" s="89"/>
      <c r="R36" s="89"/>
      <c r="S36" s="89"/>
      <c r="T36" s="89"/>
      <c r="U36" s="89">
        <v>5</v>
      </c>
      <c r="V36" s="89"/>
      <c r="W36" s="89"/>
      <c r="X36" s="89"/>
      <c r="Y36" s="89"/>
      <c r="Z36" s="89"/>
      <c r="AB36" s="114" t="str">
        <f t="shared" si="30"/>
        <v>-</v>
      </c>
      <c r="AC36" s="114" t="str">
        <f t="shared" si="30"/>
        <v>-</v>
      </c>
      <c r="AD36" s="114" t="str">
        <f t="shared" si="30"/>
        <v>-</v>
      </c>
      <c r="AE36" s="114" t="str">
        <f t="shared" si="30"/>
        <v>-</v>
      </c>
      <c r="AF36" s="114" t="str">
        <f t="shared" si="30"/>
        <v>-</v>
      </c>
      <c r="AG36" s="114" t="str">
        <f t="shared" si="30"/>
        <v>-</v>
      </c>
      <c r="AH36" s="114">
        <f t="shared" si="30"/>
        <v>1</v>
      </c>
      <c r="AI36" s="114" t="str">
        <f t="shared" si="30"/>
        <v>-</v>
      </c>
      <c r="AJ36" s="114" t="str">
        <f t="shared" si="30"/>
        <v>-</v>
      </c>
      <c r="AK36" s="114" t="str">
        <f t="shared" si="30"/>
        <v>-</v>
      </c>
      <c r="AL36" s="114" t="str">
        <f t="shared" si="30"/>
        <v>-</v>
      </c>
      <c r="AM36" s="114" t="str">
        <f t="shared" si="30"/>
        <v>-</v>
      </c>
      <c r="AO36" s="107" t="str">
        <f t="shared" si="31"/>
        <v>-</v>
      </c>
      <c r="AP36" s="107" t="str">
        <f t="shared" si="31"/>
        <v>-</v>
      </c>
      <c r="AQ36" s="107" t="str">
        <f t="shared" si="31"/>
        <v>-</v>
      </c>
      <c r="AR36" s="107" t="str">
        <f t="shared" si="31"/>
        <v>-</v>
      </c>
      <c r="AS36" s="107" t="str">
        <f t="shared" si="31"/>
        <v>-</v>
      </c>
      <c r="AT36" s="107" t="str">
        <f t="shared" si="31"/>
        <v>-</v>
      </c>
      <c r="AU36" s="107" t="str">
        <f t="shared" si="31"/>
        <v>-</v>
      </c>
      <c r="AV36" s="107" t="str">
        <f t="shared" si="31"/>
        <v>-</v>
      </c>
      <c r="AW36" s="107" t="str">
        <f t="shared" si="31"/>
        <v>-</v>
      </c>
      <c r="AX36" s="107" t="str">
        <f t="shared" si="31"/>
        <v>-</v>
      </c>
      <c r="AY36" s="107" t="str">
        <f t="shared" si="31"/>
        <v>-</v>
      </c>
      <c r="AZ36" s="107" t="str">
        <f t="shared" si="31"/>
        <v>-</v>
      </c>
      <c r="BB36" s="107" t="str">
        <f t="shared" si="32"/>
        <v>-</v>
      </c>
      <c r="BC36" s="107" t="str">
        <f t="shared" si="32"/>
        <v>-</v>
      </c>
      <c r="BD36" s="107" t="str">
        <f t="shared" si="32"/>
        <v>-</v>
      </c>
      <c r="BE36" s="107" t="str">
        <f t="shared" si="32"/>
        <v>-</v>
      </c>
      <c r="BF36" s="107" t="str">
        <f t="shared" si="32"/>
        <v>-</v>
      </c>
      <c r="BG36" s="107" t="str">
        <f t="shared" si="32"/>
        <v>-</v>
      </c>
      <c r="BH36" s="107" t="str">
        <f t="shared" si="32"/>
        <v>-</v>
      </c>
      <c r="BI36" s="107" t="str">
        <f t="shared" si="32"/>
        <v>-</v>
      </c>
      <c r="BJ36" s="107" t="str">
        <f t="shared" si="32"/>
        <v>-</v>
      </c>
      <c r="BK36" s="107" t="str">
        <f t="shared" si="32"/>
        <v>-</v>
      </c>
      <c r="BL36" s="107" t="str">
        <f t="shared" si="32"/>
        <v>-</v>
      </c>
      <c r="BM36" s="107" t="str">
        <f t="shared" si="32"/>
        <v>-</v>
      </c>
      <c r="BO36" s="107" t="str">
        <f t="shared" si="33"/>
        <v>-</v>
      </c>
      <c r="BP36" s="107" t="str">
        <f t="shared" si="33"/>
        <v>-</v>
      </c>
      <c r="BQ36" s="107" t="str">
        <f t="shared" si="33"/>
        <v>-</v>
      </c>
      <c r="BR36" s="107" t="str">
        <f t="shared" si="33"/>
        <v>-</v>
      </c>
      <c r="BS36" s="107" t="str">
        <f t="shared" si="33"/>
        <v>-</v>
      </c>
      <c r="BT36" s="107" t="str">
        <f t="shared" si="33"/>
        <v>-</v>
      </c>
      <c r="BU36" s="107">
        <f t="shared" si="33"/>
        <v>1</v>
      </c>
      <c r="BV36" s="107" t="str">
        <f t="shared" si="33"/>
        <v>-</v>
      </c>
      <c r="BW36" s="107" t="str">
        <f t="shared" si="33"/>
        <v>-</v>
      </c>
      <c r="BX36" s="107" t="str">
        <f t="shared" si="33"/>
        <v>-</v>
      </c>
      <c r="BY36" s="107" t="str">
        <f t="shared" si="33"/>
        <v>-</v>
      </c>
      <c r="BZ36" s="107" t="str">
        <f t="shared" si="33"/>
        <v>-</v>
      </c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</row>
    <row r="37" spans="1:91">
      <c r="A37" s="119">
        <v>5</v>
      </c>
      <c r="B37" s="89" t="s">
        <v>62</v>
      </c>
      <c r="C37" s="85">
        <v>6</v>
      </c>
      <c r="D37" s="85">
        <v>4</v>
      </c>
      <c r="E37" s="85"/>
      <c r="F37" s="85"/>
      <c r="G37" s="85"/>
      <c r="H37" s="106">
        <f t="shared" si="25"/>
        <v>59.259259259259252</v>
      </c>
      <c r="I37" s="89">
        <f t="shared" si="28"/>
        <v>189</v>
      </c>
      <c r="J37" s="89">
        <f t="shared" si="29"/>
        <v>112</v>
      </c>
      <c r="K37" s="89">
        <v>54</v>
      </c>
      <c r="L37" s="89">
        <v>58</v>
      </c>
      <c r="M37" s="89"/>
      <c r="N37" s="89">
        <v>77</v>
      </c>
      <c r="O37" s="89"/>
      <c r="P37" s="89"/>
      <c r="Q37" s="89"/>
      <c r="R37" s="89"/>
      <c r="S37" s="89">
        <v>2</v>
      </c>
      <c r="T37" s="89">
        <v>8</v>
      </c>
      <c r="U37" s="89"/>
      <c r="V37" s="89"/>
      <c r="W37" s="89"/>
      <c r="X37" s="89"/>
      <c r="Y37" s="89"/>
      <c r="Z37" s="89"/>
      <c r="AB37" s="114" t="str">
        <f t="shared" si="30"/>
        <v>-</v>
      </c>
      <c r="AC37" s="114" t="str">
        <f t="shared" si="30"/>
        <v>-</v>
      </c>
      <c r="AD37" s="114" t="str">
        <f t="shared" si="30"/>
        <v>-</v>
      </c>
      <c r="AE37" s="114" t="str">
        <f t="shared" si="30"/>
        <v>-</v>
      </c>
      <c r="AF37" s="114" t="str">
        <f t="shared" si="30"/>
        <v>-</v>
      </c>
      <c r="AG37" s="114">
        <f t="shared" si="30"/>
        <v>1</v>
      </c>
      <c r="AH37" s="114" t="str">
        <f t="shared" si="30"/>
        <v>-</v>
      </c>
      <c r="AI37" s="114" t="str">
        <f t="shared" si="30"/>
        <v>-</v>
      </c>
      <c r="AJ37" s="114" t="str">
        <f t="shared" si="30"/>
        <v>-</v>
      </c>
      <c r="AK37" s="114" t="str">
        <f t="shared" si="30"/>
        <v>-</v>
      </c>
      <c r="AL37" s="114" t="str">
        <f t="shared" si="30"/>
        <v>-</v>
      </c>
      <c r="AM37" s="114" t="str">
        <f t="shared" si="30"/>
        <v>-</v>
      </c>
      <c r="AO37" s="107" t="str">
        <f t="shared" si="31"/>
        <v>-</v>
      </c>
      <c r="AP37" s="107" t="str">
        <f t="shared" si="31"/>
        <v>-</v>
      </c>
      <c r="AQ37" s="107" t="str">
        <f t="shared" si="31"/>
        <v>-</v>
      </c>
      <c r="AR37" s="107">
        <f t="shared" si="31"/>
        <v>1</v>
      </c>
      <c r="AS37" s="107" t="str">
        <f t="shared" si="31"/>
        <v>-</v>
      </c>
      <c r="AT37" s="107" t="str">
        <f t="shared" si="31"/>
        <v>-</v>
      </c>
      <c r="AU37" s="107" t="str">
        <f t="shared" si="31"/>
        <v>-</v>
      </c>
      <c r="AV37" s="107" t="str">
        <f t="shared" si="31"/>
        <v>-</v>
      </c>
      <c r="AW37" s="107" t="str">
        <f t="shared" si="31"/>
        <v>-</v>
      </c>
      <c r="AX37" s="107" t="str">
        <f t="shared" si="31"/>
        <v>-</v>
      </c>
      <c r="AY37" s="107" t="str">
        <f t="shared" si="31"/>
        <v>-</v>
      </c>
      <c r="AZ37" s="107" t="str">
        <f t="shared" si="31"/>
        <v>-</v>
      </c>
      <c r="BB37" s="107" t="str">
        <f t="shared" si="32"/>
        <v>-</v>
      </c>
      <c r="BC37" s="107" t="str">
        <f t="shared" si="32"/>
        <v>-</v>
      </c>
      <c r="BD37" s="107" t="str">
        <f t="shared" si="32"/>
        <v>-</v>
      </c>
      <c r="BE37" s="107" t="str">
        <f t="shared" si="32"/>
        <v>-</v>
      </c>
      <c r="BF37" s="107" t="str">
        <f t="shared" si="32"/>
        <v>-</v>
      </c>
      <c r="BG37" s="107" t="str">
        <f t="shared" si="32"/>
        <v>-</v>
      </c>
      <c r="BH37" s="107" t="str">
        <f t="shared" si="32"/>
        <v>-</v>
      </c>
      <c r="BI37" s="107" t="str">
        <f t="shared" si="32"/>
        <v>-</v>
      </c>
      <c r="BJ37" s="107" t="str">
        <f t="shared" si="32"/>
        <v>-</v>
      </c>
      <c r="BK37" s="107" t="str">
        <f t="shared" si="32"/>
        <v>-</v>
      </c>
      <c r="BL37" s="107" t="str">
        <f t="shared" si="32"/>
        <v>-</v>
      </c>
      <c r="BM37" s="107" t="str">
        <f t="shared" si="32"/>
        <v>-</v>
      </c>
      <c r="BO37" s="107" t="str">
        <f t="shared" si="33"/>
        <v>-</v>
      </c>
      <c r="BP37" s="107" t="str">
        <f t="shared" si="33"/>
        <v>-</v>
      </c>
      <c r="BQ37" s="107" t="str">
        <f t="shared" si="33"/>
        <v>-</v>
      </c>
      <c r="BR37" s="107" t="str">
        <f t="shared" si="33"/>
        <v>-</v>
      </c>
      <c r="BS37" s="107" t="str">
        <f t="shared" si="33"/>
        <v>-</v>
      </c>
      <c r="BT37" s="107" t="str">
        <f t="shared" si="33"/>
        <v>-</v>
      </c>
      <c r="BU37" s="107" t="str">
        <f t="shared" si="33"/>
        <v>-</v>
      </c>
      <c r="BV37" s="107" t="str">
        <f t="shared" si="33"/>
        <v>-</v>
      </c>
      <c r="BW37" s="107" t="str">
        <f t="shared" si="33"/>
        <v>-</v>
      </c>
      <c r="BX37" s="107" t="str">
        <f t="shared" si="33"/>
        <v>-</v>
      </c>
      <c r="BY37" s="107" t="str">
        <f t="shared" si="33"/>
        <v>-</v>
      </c>
      <c r="BZ37" s="107" t="str">
        <f t="shared" si="33"/>
        <v>-</v>
      </c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</row>
    <row r="38" spans="1:91">
      <c r="A38" s="119">
        <v>6</v>
      </c>
      <c r="B38" s="89" t="s">
        <v>63</v>
      </c>
      <c r="C38" s="85">
        <v>1.2</v>
      </c>
      <c r="D38" s="85">
        <v>3</v>
      </c>
      <c r="E38" s="85"/>
      <c r="F38" s="85"/>
      <c r="G38" s="85" t="s">
        <v>253</v>
      </c>
      <c r="H38" s="106">
        <f t="shared" si="25"/>
        <v>51.851851851851848</v>
      </c>
      <c r="I38" s="89">
        <f t="shared" si="28"/>
        <v>189</v>
      </c>
      <c r="J38" s="89">
        <f t="shared" si="29"/>
        <v>98</v>
      </c>
      <c r="K38" s="89">
        <v>36</v>
      </c>
      <c r="L38" s="89"/>
      <c r="M38" s="89">
        <v>62</v>
      </c>
      <c r="N38" s="89">
        <v>91</v>
      </c>
      <c r="O38" s="89">
        <v>3</v>
      </c>
      <c r="P38" s="89">
        <v>4</v>
      </c>
      <c r="Q38" s="89">
        <v>2</v>
      </c>
      <c r="R38" s="89"/>
      <c r="S38" s="89"/>
      <c r="T38" s="89"/>
      <c r="U38" s="89"/>
      <c r="V38" s="89"/>
      <c r="W38" s="89"/>
      <c r="X38" s="89"/>
      <c r="Y38" s="89"/>
      <c r="Z38" s="89"/>
      <c r="AB38" s="114">
        <f t="shared" si="30"/>
        <v>1</v>
      </c>
      <c r="AC38" s="114">
        <f t="shared" si="30"/>
        <v>1</v>
      </c>
      <c r="AD38" s="114" t="str">
        <f t="shared" si="30"/>
        <v>-</v>
      </c>
      <c r="AE38" s="114" t="str">
        <f t="shared" si="30"/>
        <v>-</v>
      </c>
      <c r="AF38" s="114" t="str">
        <f t="shared" si="30"/>
        <v>-</v>
      </c>
      <c r="AG38" s="114" t="str">
        <f t="shared" si="30"/>
        <v>-</v>
      </c>
      <c r="AH38" s="114" t="str">
        <f t="shared" si="30"/>
        <v>-</v>
      </c>
      <c r="AI38" s="114" t="str">
        <f t="shared" si="30"/>
        <v>-</v>
      </c>
      <c r="AJ38" s="114" t="str">
        <f t="shared" si="30"/>
        <v>-</v>
      </c>
      <c r="AK38" s="114" t="str">
        <f t="shared" si="30"/>
        <v>-</v>
      </c>
      <c r="AL38" s="114" t="str">
        <f t="shared" si="30"/>
        <v>-</v>
      </c>
      <c r="AM38" s="114" t="str">
        <f t="shared" si="30"/>
        <v>-</v>
      </c>
      <c r="AO38" s="107" t="str">
        <f t="shared" si="31"/>
        <v>-</v>
      </c>
      <c r="AP38" s="107" t="str">
        <f t="shared" si="31"/>
        <v>-</v>
      </c>
      <c r="AQ38" s="107">
        <f t="shared" si="31"/>
        <v>1</v>
      </c>
      <c r="AR38" s="107" t="str">
        <f t="shared" si="31"/>
        <v>-</v>
      </c>
      <c r="AS38" s="107" t="str">
        <f t="shared" si="31"/>
        <v>-</v>
      </c>
      <c r="AT38" s="107" t="str">
        <f t="shared" si="31"/>
        <v>-</v>
      </c>
      <c r="AU38" s="107" t="str">
        <f t="shared" si="31"/>
        <v>-</v>
      </c>
      <c r="AV38" s="107" t="str">
        <f t="shared" si="31"/>
        <v>-</v>
      </c>
      <c r="AW38" s="107" t="str">
        <f t="shared" si="31"/>
        <v>-</v>
      </c>
      <c r="AX38" s="107" t="str">
        <f t="shared" si="31"/>
        <v>-</v>
      </c>
      <c r="AY38" s="107" t="str">
        <f t="shared" si="31"/>
        <v>-</v>
      </c>
      <c r="AZ38" s="107" t="str">
        <f t="shared" si="31"/>
        <v>-</v>
      </c>
      <c r="BB38" s="107" t="str">
        <f t="shared" si="32"/>
        <v>-</v>
      </c>
      <c r="BC38" s="107" t="str">
        <f t="shared" si="32"/>
        <v>-</v>
      </c>
      <c r="BD38" s="107" t="str">
        <f t="shared" si="32"/>
        <v>-</v>
      </c>
      <c r="BE38" s="107" t="str">
        <f t="shared" si="32"/>
        <v>-</v>
      </c>
      <c r="BF38" s="107" t="str">
        <f t="shared" si="32"/>
        <v>-</v>
      </c>
      <c r="BG38" s="107" t="str">
        <f t="shared" si="32"/>
        <v>-</v>
      </c>
      <c r="BH38" s="107" t="str">
        <f t="shared" si="32"/>
        <v>-</v>
      </c>
      <c r="BI38" s="107" t="str">
        <f t="shared" si="32"/>
        <v>-</v>
      </c>
      <c r="BJ38" s="107" t="str">
        <f t="shared" si="32"/>
        <v>-</v>
      </c>
      <c r="BK38" s="107" t="str">
        <f t="shared" si="32"/>
        <v>-</v>
      </c>
      <c r="BL38" s="107" t="str">
        <f t="shared" si="32"/>
        <v>-</v>
      </c>
      <c r="BM38" s="107" t="str">
        <f t="shared" si="32"/>
        <v>-</v>
      </c>
      <c r="BO38" s="107" t="str">
        <f t="shared" si="33"/>
        <v>-</v>
      </c>
      <c r="BP38" s="107" t="str">
        <f t="shared" si="33"/>
        <v>-</v>
      </c>
      <c r="BQ38" s="107" t="str">
        <f t="shared" si="33"/>
        <v>-</v>
      </c>
      <c r="BR38" s="107" t="str">
        <f t="shared" si="33"/>
        <v>-</v>
      </c>
      <c r="BS38" s="107" t="str">
        <f t="shared" si="33"/>
        <v>-</v>
      </c>
      <c r="BT38" s="107" t="str">
        <f t="shared" si="33"/>
        <v>-</v>
      </c>
      <c r="BU38" s="107" t="str">
        <f t="shared" si="33"/>
        <v>-</v>
      </c>
      <c r="BV38" s="107" t="str">
        <f t="shared" si="33"/>
        <v>-</v>
      </c>
      <c r="BW38" s="107" t="str">
        <f t="shared" si="33"/>
        <v>-</v>
      </c>
      <c r="BX38" s="107" t="str">
        <f t="shared" si="33"/>
        <v>-</v>
      </c>
      <c r="BY38" s="107" t="str">
        <f t="shared" si="33"/>
        <v>-</v>
      </c>
      <c r="BZ38" s="107" t="str">
        <f t="shared" si="33"/>
        <v>-</v>
      </c>
      <c r="CB38" s="107">
        <v>2</v>
      </c>
      <c r="CC38" s="107">
        <v>1</v>
      </c>
      <c r="CD38" s="107">
        <v>1</v>
      </c>
      <c r="CE38" s="107"/>
      <c r="CF38" s="107"/>
      <c r="CG38" s="107"/>
      <c r="CH38" s="107"/>
      <c r="CI38" s="107"/>
      <c r="CJ38" s="107"/>
      <c r="CK38" s="107"/>
      <c r="CL38" s="107"/>
      <c r="CM38" s="107"/>
    </row>
    <row r="39" spans="1:91">
      <c r="A39" s="119">
        <v>7</v>
      </c>
      <c r="B39" s="89" t="s">
        <v>64</v>
      </c>
      <c r="C39" s="85"/>
      <c r="D39" s="85">
        <v>11</v>
      </c>
      <c r="E39" s="85"/>
      <c r="F39" s="85"/>
      <c r="G39" s="85"/>
      <c r="H39" s="106">
        <f t="shared" si="25"/>
        <v>44.444444444444443</v>
      </c>
      <c r="I39" s="89">
        <f t="shared" si="28"/>
        <v>54</v>
      </c>
      <c r="J39" s="89">
        <f t="shared" si="29"/>
        <v>24</v>
      </c>
      <c r="K39" s="89">
        <v>16</v>
      </c>
      <c r="L39" s="89">
        <v>8</v>
      </c>
      <c r="M39" s="89"/>
      <c r="N39" s="89">
        <v>30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>
        <v>3</v>
      </c>
      <c r="Z39" s="89"/>
      <c r="AB39" s="114" t="str">
        <f t="shared" si="30"/>
        <v>-</v>
      </c>
      <c r="AC39" s="114" t="str">
        <f t="shared" si="30"/>
        <v>-</v>
      </c>
      <c r="AD39" s="114" t="str">
        <f t="shared" si="30"/>
        <v>-</v>
      </c>
      <c r="AE39" s="114" t="str">
        <f t="shared" si="30"/>
        <v>-</v>
      </c>
      <c r="AF39" s="114" t="str">
        <f t="shared" si="30"/>
        <v>-</v>
      </c>
      <c r="AG39" s="114" t="str">
        <f t="shared" si="30"/>
        <v>-</v>
      </c>
      <c r="AH39" s="114" t="str">
        <f t="shared" si="30"/>
        <v>-</v>
      </c>
      <c r="AI39" s="114" t="str">
        <f t="shared" si="30"/>
        <v>-</v>
      </c>
      <c r="AJ39" s="114" t="str">
        <f t="shared" si="30"/>
        <v>-</v>
      </c>
      <c r="AK39" s="114" t="str">
        <f t="shared" si="30"/>
        <v>-</v>
      </c>
      <c r="AL39" s="114" t="str">
        <f t="shared" si="30"/>
        <v>-</v>
      </c>
      <c r="AM39" s="114" t="str">
        <f t="shared" si="30"/>
        <v>-</v>
      </c>
      <c r="AO39" s="107" t="str">
        <f t="shared" si="31"/>
        <v>-</v>
      </c>
      <c r="AP39" s="107" t="str">
        <f t="shared" si="31"/>
        <v>-</v>
      </c>
      <c r="AQ39" s="107" t="str">
        <f t="shared" si="31"/>
        <v>-</v>
      </c>
      <c r="AR39" s="107" t="str">
        <f t="shared" si="31"/>
        <v>-</v>
      </c>
      <c r="AS39" s="107" t="str">
        <f t="shared" si="31"/>
        <v>-</v>
      </c>
      <c r="AT39" s="107" t="str">
        <f t="shared" si="31"/>
        <v>-</v>
      </c>
      <c r="AU39" s="107" t="str">
        <f t="shared" si="31"/>
        <v>-</v>
      </c>
      <c r="AV39" s="107" t="str">
        <f t="shared" si="31"/>
        <v>-</v>
      </c>
      <c r="AW39" s="107" t="str">
        <f t="shared" si="31"/>
        <v>-</v>
      </c>
      <c r="AX39" s="107" t="str">
        <f t="shared" si="31"/>
        <v>-</v>
      </c>
      <c r="AY39" s="107">
        <f t="shared" si="31"/>
        <v>1</v>
      </c>
      <c r="AZ39" s="107" t="str">
        <f t="shared" si="31"/>
        <v>-</v>
      </c>
      <c r="BB39" s="107" t="str">
        <f t="shared" si="32"/>
        <v>-</v>
      </c>
      <c r="BC39" s="107" t="str">
        <f t="shared" si="32"/>
        <v>-</v>
      </c>
      <c r="BD39" s="107" t="str">
        <f t="shared" si="32"/>
        <v>-</v>
      </c>
      <c r="BE39" s="107" t="str">
        <f t="shared" si="32"/>
        <v>-</v>
      </c>
      <c r="BF39" s="107" t="str">
        <f t="shared" si="32"/>
        <v>-</v>
      </c>
      <c r="BG39" s="107" t="str">
        <f t="shared" si="32"/>
        <v>-</v>
      </c>
      <c r="BH39" s="107" t="str">
        <f t="shared" si="32"/>
        <v>-</v>
      </c>
      <c r="BI39" s="107" t="str">
        <f t="shared" si="32"/>
        <v>-</v>
      </c>
      <c r="BJ39" s="107" t="str">
        <f t="shared" si="32"/>
        <v>-</v>
      </c>
      <c r="BK39" s="107" t="str">
        <f t="shared" si="32"/>
        <v>-</v>
      </c>
      <c r="BL39" s="107" t="str">
        <f t="shared" si="32"/>
        <v>-</v>
      </c>
      <c r="BM39" s="107" t="str">
        <f t="shared" si="32"/>
        <v>-</v>
      </c>
      <c r="BO39" s="107" t="str">
        <f t="shared" si="33"/>
        <v>-</v>
      </c>
      <c r="BP39" s="107" t="str">
        <f t="shared" si="33"/>
        <v>-</v>
      </c>
      <c r="BQ39" s="107" t="str">
        <f t="shared" si="33"/>
        <v>-</v>
      </c>
      <c r="BR39" s="107" t="str">
        <f t="shared" si="33"/>
        <v>-</v>
      </c>
      <c r="BS39" s="107" t="str">
        <f t="shared" si="33"/>
        <v>-</v>
      </c>
      <c r="BT39" s="107" t="str">
        <f t="shared" si="33"/>
        <v>-</v>
      </c>
      <c r="BU39" s="107" t="str">
        <f t="shared" si="33"/>
        <v>-</v>
      </c>
      <c r="BV39" s="107" t="str">
        <f t="shared" si="33"/>
        <v>-</v>
      </c>
      <c r="BW39" s="107" t="str">
        <f t="shared" si="33"/>
        <v>-</v>
      </c>
      <c r="BX39" s="107" t="str">
        <f t="shared" si="33"/>
        <v>-</v>
      </c>
      <c r="BY39" s="107" t="str">
        <f t="shared" si="33"/>
        <v>-</v>
      </c>
      <c r="BZ39" s="107" t="str">
        <f t="shared" si="33"/>
        <v>-</v>
      </c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</row>
    <row r="40" spans="1:91">
      <c r="A40" s="119">
        <v>8</v>
      </c>
      <c r="B40" s="89" t="s">
        <v>65</v>
      </c>
      <c r="C40" s="85">
        <v>3</v>
      </c>
      <c r="D40" s="85">
        <v>1.2</v>
      </c>
      <c r="E40" s="85"/>
      <c r="F40" s="85"/>
      <c r="G40" s="85" t="s">
        <v>253</v>
      </c>
      <c r="H40" s="106">
        <f t="shared" si="25"/>
        <v>62.962962962962962</v>
      </c>
      <c r="I40" s="89">
        <f t="shared" si="28"/>
        <v>108</v>
      </c>
      <c r="J40" s="89">
        <f t="shared" si="29"/>
        <v>68</v>
      </c>
      <c r="K40" s="89">
        <v>34</v>
      </c>
      <c r="L40" s="89">
        <v>18</v>
      </c>
      <c r="M40" s="89">
        <v>16</v>
      </c>
      <c r="N40" s="89">
        <v>40</v>
      </c>
      <c r="O40" s="89">
        <v>2</v>
      </c>
      <c r="P40" s="89">
        <v>2</v>
      </c>
      <c r="Q40" s="89">
        <v>2</v>
      </c>
      <c r="R40" s="89"/>
      <c r="S40" s="89"/>
      <c r="T40" s="89"/>
      <c r="U40" s="89"/>
      <c r="V40" s="89"/>
      <c r="W40" s="89"/>
      <c r="X40" s="89"/>
      <c r="Y40" s="89"/>
      <c r="Z40" s="89"/>
      <c r="AB40" s="114" t="str">
        <f t="shared" si="30"/>
        <v>-</v>
      </c>
      <c r="AC40" s="114" t="str">
        <f t="shared" si="30"/>
        <v>-</v>
      </c>
      <c r="AD40" s="114">
        <f t="shared" si="30"/>
        <v>1</v>
      </c>
      <c r="AE40" s="114" t="str">
        <f t="shared" si="30"/>
        <v>-</v>
      </c>
      <c r="AF40" s="114" t="str">
        <f t="shared" si="30"/>
        <v>-</v>
      </c>
      <c r="AG40" s="114" t="str">
        <f t="shared" si="30"/>
        <v>-</v>
      </c>
      <c r="AH40" s="114" t="str">
        <f t="shared" si="30"/>
        <v>-</v>
      </c>
      <c r="AI40" s="114" t="str">
        <f t="shared" si="30"/>
        <v>-</v>
      </c>
      <c r="AJ40" s="114" t="str">
        <f t="shared" si="30"/>
        <v>-</v>
      </c>
      <c r="AK40" s="114" t="str">
        <f t="shared" si="30"/>
        <v>-</v>
      </c>
      <c r="AL40" s="114" t="str">
        <f t="shared" si="30"/>
        <v>-</v>
      </c>
      <c r="AM40" s="114" t="str">
        <f t="shared" si="30"/>
        <v>-</v>
      </c>
      <c r="AO40" s="107">
        <f t="shared" si="31"/>
        <v>1</v>
      </c>
      <c r="AP40" s="107">
        <f t="shared" si="31"/>
        <v>1</v>
      </c>
      <c r="AQ40" s="107" t="str">
        <f t="shared" si="31"/>
        <v>-</v>
      </c>
      <c r="AR40" s="107" t="str">
        <f t="shared" si="31"/>
        <v>-</v>
      </c>
      <c r="AS40" s="107" t="str">
        <f t="shared" si="31"/>
        <v>-</v>
      </c>
      <c r="AT40" s="107" t="str">
        <f t="shared" si="31"/>
        <v>-</v>
      </c>
      <c r="AU40" s="107" t="str">
        <f t="shared" si="31"/>
        <v>-</v>
      </c>
      <c r="AV40" s="107" t="str">
        <f t="shared" si="31"/>
        <v>-</v>
      </c>
      <c r="AW40" s="107" t="str">
        <f t="shared" si="31"/>
        <v>-</v>
      </c>
      <c r="AX40" s="107" t="str">
        <f t="shared" si="31"/>
        <v>-</v>
      </c>
      <c r="AY40" s="107" t="str">
        <f t="shared" si="31"/>
        <v>-</v>
      </c>
      <c r="AZ40" s="107" t="str">
        <f t="shared" si="31"/>
        <v>-</v>
      </c>
      <c r="BB40" s="107" t="str">
        <f t="shared" si="32"/>
        <v>-</v>
      </c>
      <c r="BC40" s="107" t="str">
        <f t="shared" si="32"/>
        <v>-</v>
      </c>
      <c r="BD40" s="107" t="str">
        <f t="shared" si="32"/>
        <v>-</v>
      </c>
      <c r="BE40" s="107" t="str">
        <f t="shared" si="32"/>
        <v>-</v>
      </c>
      <c r="BF40" s="107" t="str">
        <f t="shared" si="32"/>
        <v>-</v>
      </c>
      <c r="BG40" s="107" t="str">
        <f t="shared" si="32"/>
        <v>-</v>
      </c>
      <c r="BH40" s="107" t="str">
        <f t="shared" si="32"/>
        <v>-</v>
      </c>
      <c r="BI40" s="107" t="str">
        <f t="shared" si="32"/>
        <v>-</v>
      </c>
      <c r="BJ40" s="107" t="str">
        <f t="shared" si="32"/>
        <v>-</v>
      </c>
      <c r="BK40" s="107" t="str">
        <f t="shared" si="32"/>
        <v>-</v>
      </c>
      <c r="BL40" s="107" t="str">
        <f t="shared" si="32"/>
        <v>-</v>
      </c>
      <c r="BM40" s="107" t="str">
        <f t="shared" si="32"/>
        <v>-</v>
      </c>
      <c r="BO40" s="107" t="str">
        <f t="shared" si="33"/>
        <v>-</v>
      </c>
      <c r="BP40" s="107" t="str">
        <f t="shared" si="33"/>
        <v>-</v>
      </c>
      <c r="BQ40" s="107" t="str">
        <f t="shared" si="33"/>
        <v>-</v>
      </c>
      <c r="BR40" s="107" t="str">
        <f t="shared" si="33"/>
        <v>-</v>
      </c>
      <c r="BS40" s="107" t="str">
        <f t="shared" si="33"/>
        <v>-</v>
      </c>
      <c r="BT40" s="107" t="str">
        <f t="shared" si="33"/>
        <v>-</v>
      </c>
      <c r="BU40" s="107" t="str">
        <f t="shared" si="33"/>
        <v>-</v>
      </c>
      <c r="BV40" s="107" t="str">
        <f t="shared" si="33"/>
        <v>-</v>
      </c>
      <c r="BW40" s="107" t="str">
        <f t="shared" si="33"/>
        <v>-</v>
      </c>
      <c r="BX40" s="107" t="str">
        <f t="shared" si="33"/>
        <v>-</v>
      </c>
      <c r="BY40" s="107" t="str">
        <f t="shared" si="33"/>
        <v>-</v>
      </c>
      <c r="BZ40" s="107" t="str">
        <f t="shared" si="33"/>
        <v>-</v>
      </c>
      <c r="CB40" s="107">
        <v>2</v>
      </c>
      <c r="CC40" s="107">
        <v>1</v>
      </c>
      <c r="CD40" s="107">
        <v>1</v>
      </c>
      <c r="CE40" s="107"/>
      <c r="CF40" s="107"/>
      <c r="CG40" s="107"/>
      <c r="CH40" s="107"/>
      <c r="CI40" s="107"/>
      <c r="CJ40" s="107"/>
      <c r="CK40" s="107"/>
      <c r="CL40" s="107"/>
      <c r="CM40" s="107"/>
    </row>
    <row r="41" spans="1:91">
      <c r="A41" s="119">
        <v>9</v>
      </c>
      <c r="B41" s="89" t="s">
        <v>66</v>
      </c>
      <c r="C41" s="85"/>
      <c r="D41" s="85" t="s">
        <v>254</v>
      </c>
      <c r="E41" s="85"/>
      <c r="F41" s="85"/>
      <c r="G41" s="85"/>
      <c r="H41" s="106">
        <f t="shared" si="25"/>
        <v>0</v>
      </c>
      <c r="I41" s="89">
        <v>108</v>
      </c>
      <c r="J41" s="89">
        <f t="shared" si="29"/>
        <v>0</v>
      </c>
      <c r="K41" s="89"/>
      <c r="L41" s="89">
        <v>34</v>
      </c>
      <c r="M41" s="89">
        <v>36</v>
      </c>
      <c r="N41" s="89">
        <v>38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B41" s="114" t="str">
        <f t="shared" si="30"/>
        <v>-</v>
      </c>
      <c r="AC41" s="114" t="str">
        <f t="shared" si="30"/>
        <v>-</v>
      </c>
      <c r="AD41" s="114" t="str">
        <f t="shared" si="30"/>
        <v>-</v>
      </c>
      <c r="AE41" s="114" t="str">
        <f t="shared" si="30"/>
        <v>-</v>
      </c>
      <c r="AF41" s="114" t="str">
        <f t="shared" si="30"/>
        <v>-</v>
      </c>
      <c r="AG41" s="114" t="str">
        <f t="shared" si="30"/>
        <v>-</v>
      </c>
      <c r="AH41" s="114" t="str">
        <f t="shared" si="30"/>
        <v>-</v>
      </c>
      <c r="AI41" s="114" t="str">
        <f t="shared" si="30"/>
        <v>-</v>
      </c>
      <c r="AJ41" s="114" t="str">
        <f t="shared" si="30"/>
        <v>-</v>
      </c>
      <c r="AK41" s="114" t="str">
        <f t="shared" si="30"/>
        <v>-</v>
      </c>
      <c r="AL41" s="114" t="str">
        <f t="shared" si="30"/>
        <v>-</v>
      </c>
      <c r="AM41" s="114" t="str">
        <f t="shared" si="30"/>
        <v>-</v>
      </c>
      <c r="AO41" s="107" t="str">
        <f t="shared" si="31"/>
        <v>-</v>
      </c>
      <c r="AP41" s="107" t="str">
        <f t="shared" si="31"/>
        <v>-</v>
      </c>
      <c r="AQ41" s="107" t="str">
        <f t="shared" si="31"/>
        <v>-</v>
      </c>
      <c r="AR41" s="107" t="str">
        <f t="shared" si="31"/>
        <v>-</v>
      </c>
      <c r="AS41" s="107" t="str">
        <f t="shared" si="31"/>
        <v>-</v>
      </c>
      <c r="AT41" s="107" t="str">
        <f t="shared" si="31"/>
        <v>-</v>
      </c>
      <c r="AU41" s="107" t="str">
        <f t="shared" si="31"/>
        <v>-</v>
      </c>
      <c r="AV41" s="107" t="str">
        <f t="shared" si="31"/>
        <v>-</v>
      </c>
      <c r="AW41" s="107" t="str">
        <f t="shared" si="31"/>
        <v>-</v>
      </c>
      <c r="AX41" s="107" t="str">
        <f t="shared" si="31"/>
        <v>-</v>
      </c>
      <c r="AY41" s="107" t="str">
        <f t="shared" si="31"/>
        <v>-</v>
      </c>
      <c r="AZ41" s="107" t="str">
        <f t="shared" si="31"/>
        <v>-</v>
      </c>
      <c r="BB41" s="107" t="str">
        <f t="shared" si="32"/>
        <v>-</v>
      </c>
      <c r="BC41" s="107" t="str">
        <f t="shared" si="32"/>
        <v>-</v>
      </c>
      <c r="BD41" s="107" t="str">
        <f t="shared" si="32"/>
        <v>-</v>
      </c>
      <c r="BE41" s="107" t="str">
        <f t="shared" si="32"/>
        <v>-</v>
      </c>
      <c r="BF41" s="107" t="str">
        <f t="shared" si="32"/>
        <v>-</v>
      </c>
      <c r="BG41" s="107" t="str">
        <f t="shared" si="32"/>
        <v>-</v>
      </c>
      <c r="BH41" s="107" t="str">
        <f t="shared" si="32"/>
        <v>-</v>
      </c>
      <c r="BI41" s="107" t="str">
        <f t="shared" si="32"/>
        <v>-</v>
      </c>
      <c r="BJ41" s="107" t="str">
        <f t="shared" si="32"/>
        <v>-</v>
      </c>
      <c r="BK41" s="107" t="str">
        <f t="shared" si="32"/>
        <v>-</v>
      </c>
      <c r="BL41" s="107" t="str">
        <f t="shared" si="32"/>
        <v>-</v>
      </c>
      <c r="BM41" s="107" t="str">
        <f t="shared" si="32"/>
        <v>-</v>
      </c>
      <c r="BO41" s="107" t="str">
        <f t="shared" si="33"/>
        <v>-</v>
      </c>
      <c r="BP41" s="107" t="str">
        <f t="shared" si="33"/>
        <v>-</v>
      </c>
      <c r="BQ41" s="107" t="str">
        <f t="shared" si="33"/>
        <v>-</v>
      </c>
      <c r="BR41" s="107" t="str">
        <f t="shared" si="33"/>
        <v>-</v>
      </c>
      <c r="BS41" s="107" t="str">
        <f t="shared" si="33"/>
        <v>-</v>
      </c>
      <c r="BT41" s="107" t="str">
        <f t="shared" si="33"/>
        <v>-</v>
      </c>
      <c r="BU41" s="107" t="str">
        <f t="shared" si="33"/>
        <v>-</v>
      </c>
      <c r="BV41" s="107" t="str">
        <f t="shared" si="33"/>
        <v>-</v>
      </c>
      <c r="BW41" s="107" t="str">
        <f t="shared" si="33"/>
        <v>-</v>
      </c>
      <c r="BX41" s="107" t="str">
        <f t="shared" si="33"/>
        <v>-</v>
      </c>
      <c r="BY41" s="107" t="str">
        <f t="shared" si="33"/>
        <v>-</v>
      </c>
      <c r="BZ41" s="107" t="str">
        <f t="shared" si="33"/>
        <v>-</v>
      </c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</row>
    <row r="42" spans="1:91">
      <c r="A42" s="119">
        <v>10</v>
      </c>
      <c r="B42" s="89" t="s">
        <v>67</v>
      </c>
      <c r="C42" s="85"/>
      <c r="D42" s="85">
        <v>6</v>
      </c>
      <c r="E42" s="85"/>
      <c r="F42" s="85"/>
      <c r="G42" s="85"/>
      <c r="H42" s="106">
        <f t="shared" si="25"/>
        <v>44.444444444444443</v>
      </c>
      <c r="I42" s="89">
        <f t="shared" ref="I42:I55" si="34">J42+N42</f>
        <v>54</v>
      </c>
      <c r="J42" s="89">
        <f t="shared" si="29"/>
        <v>24</v>
      </c>
      <c r="K42" s="89">
        <v>12</v>
      </c>
      <c r="L42" s="89">
        <v>12</v>
      </c>
      <c r="M42" s="89"/>
      <c r="N42" s="89">
        <v>30</v>
      </c>
      <c r="O42" s="89"/>
      <c r="P42" s="89"/>
      <c r="Q42" s="89"/>
      <c r="R42" s="89"/>
      <c r="S42" s="89"/>
      <c r="T42" s="89">
        <v>2</v>
      </c>
      <c r="U42" s="89"/>
      <c r="V42" s="89"/>
      <c r="W42" s="89"/>
      <c r="X42" s="89"/>
      <c r="Y42" s="89"/>
      <c r="Z42" s="89"/>
      <c r="AB42" s="114" t="str">
        <f t="shared" si="30"/>
        <v>-</v>
      </c>
      <c r="AC42" s="114" t="str">
        <f t="shared" si="30"/>
        <v>-</v>
      </c>
      <c r="AD42" s="114" t="str">
        <f t="shared" si="30"/>
        <v>-</v>
      </c>
      <c r="AE42" s="114" t="str">
        <f t="shared" si="30"/>
        <v>-</v>
      </c>
      <c r="AF42" s="11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14" t="str">
        <f t="shared" si="35"/>
        <v>-</v>
      </c>
      <c r="AH42" s="114" t="str">
        <f t="shared" si="35"/>
        <v>-</v>
      </c>
      <c r="AI42" s="114" t="str">
        <f t="shared" si="35"/>
        <v>-</v>
      </c>
      <c r="AJ42" s="114" t="str">
        <f t="shared" si="35"/>
        <v>-</v>
      </c>
      <c r="AK42" s="114" t="str">
        <f t="shared" si="35"/>
        <v>-</v>
      </c>
      <c r="AL42" s="114" t="str">
        <f t="shared" si="35"/>
        <v>-</v>
      </c>
      <c r="AM42" s="114" t="str">
        <f t="shared" si="35"/>
        <v>-</v>
      </c>
      <c r="AO42" s="107" t="str">
        <f t="shared" ref="AO42:AZ55" si="36">IF(ISERROR(SEARCH(AO$7,$D42,1)),"-",IF(COUNTIF($D42,AO$7)=1,1,IF(ISERROR(SEARCH(CONCATENATE(AO$7,","),$D42,1)),IF(ISERROR(SEARCH(CONCATENATE(",",AO$7),$D42,1)),"-",1),1)))</f>
        <v>-</v>
      </c>
      <c r="AP42" s="107" t="str">
        <f t="shared" si="31"/>
        <v>-</v>
      </c>
      <c r="AQ42" s="107" t="str">
        <f t="shared" si="31"/>
        <v>-</v>
      </c>
      <c r="AR42" s="107" t="str">
        <f t="shared" si="31"/>
        <v>-</v>
      </c>
      <c r="AS42" s="107" t="str">
        <f t="shared" si="36"/>
        <v>-</v>
      </c>
      <c r="AT42" s="107">
        <f t="shared" si="36"/>
        <v>1</v>
      </c>
      <c r="AU42" s="107" t="str">
        <f t="shared" si="36"/>
        <v>-</v>
      </c>
      <c r="AV42" s="107" t="str">
        <f t="shared" si="36"/>
        <v>-</v>
      </c>
      <c r="AW42" s="107" t="str">
        <f t="shared" si="36"/>
        <v>-</v>
      </c>
      <c r="AX42" s="107" t="str">
        <f t="shared" si="36"/>
        <v>-</v>
      </c>
      <c r="AY42" s="107" t="str">
        <f t="shared" si="36"/>
        <v>-</v>
      </c>
      <c r="AZ42" s="107" t="str">
        <f t="shared" si="36"/>
        <v>-</v>
      </c>
      <c r="BB42" s="107" t="str">
        <f t="shared" si="32"/>
        <v>-</v>
      </c>
      <c r="BC42" s="107" t="str">
        <f t="shared" si="32"/>
        <v>-</v>
      </c>
      <c r="BD42" s="107" t="str">
        <f t="shared" si="32"/>
        <v>-</v>
      </c>
      <c r="BE42" s="107" t="str">
        <f t="shared" si="32"/>
        <v>-</v>
      </c>
      <c r="BF42" s="107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07" t="str">
        <f t="shared" si="37"/>
        <v>-</v>
      </c>
      <c r="BH42" s="107" t="str">
        <f t="shared" si="37"/>
        <v>-</v>
      </c>
      <c r="BI42" s="107" t="str">
        <f t="shared" si="37"/>
        <v>-</v>
      </c>
      <c r="BJ42" s="107" t="str">
        <f t="shared" si="37"/>
        <v>-</v>
      </c>
      <c r="BK42" s="107" t="str">
        <f t="shared" si="37"/>
        <v>-</v>
      </c>
      <c r="BL42" s="107" t="str">
        <f t="shared" si="37"/>
        <v>-</v>
      </c>
      <c r="BM42" s="107" t="str">
        <f t="shared" si="37"/>
        <v>-</v>
      </c>
      <c r="BO42" s="107" t="str">
        <f t="shared" si="33"/>
        <v>-</v>
      </c>
      <c r="BP42" s="107" t="str">
        <f t="shared" si="33"/>
        <v>-</v>
      </c>
      <c r="BQ42" s="107" t="str">
        <f t="shared" si="33"/>
        <v>-</v>
      </c>
      <c r="BR42" s="107" t="str">
        <f t="shared" si="33"/>
        <v>-</v>
      </c>
      <c r="BS42" s="107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07" t="str">
        <f t="shared" si="38"/>
        <v>-</v>
      </c>
      <c r="BU42" s="107" t="str">
        <f t="shared" si="38"/>
        <v>-</v>
      </c>
      <c r="BV42" s="107" t="str">
        <f t="shared" si="38"/>
        <v>-</v>
      </c>
      <c r="BW42" s="107" t="str">
        <f t="shared" si="38"/>
        <v>-</v>
      </c>
      <c r="BX42" s="107" t="str">
        <f t="shared" si="38"/>
        <v>-</v>
      </c>
      <c r="BY42" s="107" t="str">
        <f t="shared" si="38"/>
        <v>-</v>
      </c>
      <c r="BZ42" s="107" t="str">
        <f t="shared" si="38"/>
        <v>-</v>
      </c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</row>
    <row r="43" spans="1:91">
      <c r="A43" s="119">
        <v>11</v>
      </c>
      <c r="B43" s="89" t="s">
        <v>68</v>
      </c>
      <c r="C43" s="85"/>
      <c r="D43" s="85">
        <v>11</v>
      </c>
      <c r="E43" s="85"/>
      <c r="F43" s="85"/>
      <c r="G43" s="85"/>
      <c r="H43" s="106">
        <f t="shared" si="25"/>
        <v>44.444444444444443</v>
      </c>
      <c r="I43" s="89">
        <f t="shared" si="34"/>
        <v>54</v>
      </c>
      <c r="J43" s="89">
        <f t="shared" si="29"/>
        <v>24</v>
      </c>
      <c r="K43" s="89">
        <v>16</v>
      </c>
      <c r="L43" s="89"/>
      <c r="M43" s="89">
        <v>8</v>
      </c>
      <c r="N43" s="89">
        <v>30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>
        <v>3</v>
      </c>
      <c r="Z43" s="89"/>
      <c r="AB43" s="114" t="str">
        <f t="shared" si="35"/>
        <v>-</v>
      </c>
      <c r="AC43" s="114" t="str">
        <f t="shared" si="35"/>
        <v>-</v>
      </c>
      <c r="AD43" s="114" t="str">
        <f t="shared" si="35"/>
        <v>-</v>
      </c>
      <c r="AE43" s="114" t="str">
        <f t="shared" si="35"/>
        <v>-</v>
      </c>
      <c r="AF43" s="114" t="str">
        <f t="shared" si="35"/>
        <v>-</v>
      </c>
      <c r="AG43" s="114" t="str">
        <f t="shared" si="35"/>
        <v>-</v>
      </c>
      <c r="AH43" s="114" t="str">
        <f t="shared" si="35"/>
        <v>-</v>
      </c>
      <c r="AI43" s="114" t="str">
        <f t="shared" si="35"/>
        <v>-</v>
      </c>
      <c r="AJ43" s="114" t="str">
        <f t="shared" si="35"/>
        <v>-</v>
      </c>
      <c r="AK43" s="114" t="str">
        <f t="shared" si="35"/>
        <v>-</v>
      </c>
      <c r="AL43" s="114" t="str">
        <f t="shared" si="35"/>
        <v>-</v>
      </c>
      <c r="AM43" s="114" t="str">
        <f t="shared" si="35"/>
        <v>-</v>
      </c>
      <c r="AO43" s="107" t="str">
        <f t="shared" si="36"/>
        <v>-</v>
      </c>
      <c r="AP43" s="107" t="str">
        <f t="shared" si="36"/>
        <v>-</v>
      </c>
      <c r="AQ43" s="107" t="str">
        <f t="shared" si="36"/>
        <v>-</v>
      </c>
      <c r="AR43" s="107" t="str">
        <f t="shared" si="36"/>
        <v>-</v>
      </c>
      <c r="AS43" s="107" t="str">
        <f t="shared" si="36"/>
        <v>-</v>
      </c>
      <c r="AT43" s="107" t="str">
        <f t="shared" si="36"/>
        <v>-</v>
      </c>
      <c r="AU43" s="107" t="str">
        <f t="shared" si="36"/>
        <v>-</v>
      </c>
      <c r="AV43" s="107" t="str">
        <f t="shared" si="36"/>
        <v>-</v>
      </c>
      <c r="AW43" s="107" t="str">
        <f t="shared" si="36"/>
        <v>-</v>
      </c>
      <c r="AX43" s="107" t="str">
        <f t="shared" si="36"/>
        <v>-</v>
      </c>
      <c r="AY43" s="107">
        <f t="shared" si="36"/>
        <v>1</v>
      </c>
      <c r="AZ43" s="107" t="str">
        <f t="shared" si="36"/>
        <v>-</v>
      </c>
      <c r="BB43" s="107" t="str">
        <f t="shared" si="37"/>
        <v>-</v>
      </c>
      <c r="BC43" s="107" t="str">
        <f t="shared" si="37"/>
        <v>-</v>
      </c>
      <c r="BD43" s="107" t="str">
        <f t="shared" si="37"/>
        <v>-</v>
      </c>
      <c r="BE43" s="107" t="str">
        <f t="shared" si="37"/>
        <v>-</v>
      </c>
      <c r="BF43" s="107" t="str">
        <f t="shared" si="37"/>
        <v>-</v>
      </c>
      <c r="BG43" s="107" t="str">
        <f t="shared" si="37"/>
        <v>-</v>
      </c>
      <c r="BH43" s="107" t="str">
        <f t="shared" si="37"/>
        <v>-</v>
      </c>
      <c r="BI43" s="107" t="str">
        <f t="shared" si="37"/>
        <v>-</v>
      </c>
      <c r="BJ43" s="107" t="str">
        <f t="shared" si="37"/>
        <v>-</v>
      </c>
      <c r="BK43" s="107" t="str">
        <f t="shared" si="37"/>
        <v>-</v>
      </c>
      <c r="BL43" s="107" t="str">
        <f t="shared" si="37"/>
        <v>-</v>
      </c>
      <c r="BM43" s="107" t="str">
        <f t="shared" si="37"/>
        <v>-</v>
      </c>
      <c r="BO43" s="107" t="str">
        <f t="shared" si="38"/>
        <v>-</v>
      </c>
      <c r="BP43" s="107" t="str">
        <f t="shared" si="38"/>
        <v>-</v>
      </c>
      <c r="BQ43" s="107" t="str">
        <f t="shared" si="38"/>
        <v>-</v>
      </c>
      <c r="BR43" s="107" t="str">
        <f t="shared" si="38"/>
        <v>-</v>
      </c>
      <c r="BS43" s="107" t="str">
        <f t="shared" si="38"/>
        <v>-</v>
      </c>
      <c r="BT43" s="107" t="str">
        <f t="shared" si="38"/>
        <v>-</v>
      </c>
      <c r="BU43" s="107" t="str">
        <f t="shared" si="38"/>
        <v>-</v>
      </c>
      <c r="BV43" s="107" t="str">
        <f t="shared" si="38"/>
        <v>-</v>
      </c>
      <c r="BW43" s="107" t="str">
        <f t="shared" si="38"/>
        <v>-</v>
      </c>
      <c r="BX43" s="107" t="str">
        <f t="shared" si="38"/>
        <v>-</v>
      </c>
      <c r="BY43" s="107" t="str">
        <f t="shared" si="38"/>
        <v>-</v>
      </c>
      <c r="BZ43" s="107" t="str">
        <f t="shared" si="38"/>
        <v>-</v>
      </c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</row>
    <row r="44" spans="1:91">
      <c r="A44" s="120">
        <v>12</v>
      </c>
      <c r="B44" s="89" t="s">
        <v>69</v>
      </c>
      <c r="C44" s="85"/>
      <c r="D44" s="85">
        <v>6</v>
      </c>
      <c r="E44" s="85"/>
      <c r="F44" s="85">
        <v>6</v>
      </c>
      <c r="G44" s="85"/>
      <c r="H44" s="106">
        <f t="shared" si="25"/>
        <v>55.555555555555557</v>
      </c>
      <c r="I44" s="89">
        <f t="shared" si="34"/>
        <v>108</v>
      </c>
      <c r="J44" s="89">
        <f t="shared" si="29"/>
        <v>60</v>
      </c>
      <c r="K44" s="89">
        <v>24</v>
      </c>
      <c r="L44" s="89">
        <v>12</v>
      </c>
      <c r="M44" s="89">
        <v>22</v>
      </c>
      <c r="N44" s="89">
        <v>48</v>
      </c>
      <c r="O44" s="89"/>
      <c r="P44" s="89"/>
      <c r="Q44" s="89"/>
      <c r="R44" s="89"/>
      <c r="S44" s="89"/>
      <c r="T44" s="89">
        <v>5</v>
      </c>
      <c r="U44" s="89"/>
      <c r="V44" s="89"/>
      <c r="W44" s="89"/>
      <c r="X44" s="89"/>
      <c r="Y44" s="89"/>
      <c r="Z44" s="89"/>
      <c r="AB44" s="114" t="str">
        <f t="shared" si="35"/>
        <v>-</v>
      </c>
      <c r="AC44" s="114" t="str">
        <f t="shared" si="35"/>
        <v>-</v>
      </c>
      <c r="AD44" s="114" t="str">
        <f t="shared" si="35"/>
        <v>-</v>
      </c>
      <c r="AE44" s="114" t="str">
        <f t="shared" si="35"/>
        <v>-</v>
      </c>
      <c r="AF44" s="114" t="str">
        <f t="shared" si="35"/>
        <v>-</v>
      </c>
      <c r="AG44" s="114" t="str">
        <f t="shared" si="35"/>
        <v>-</v>
      </c>
      <c r="AH44" s="114" t="str">
        <f t="shared" si="35"/>
        <v>-</v>
      </c>
      <c r="AI44" s="114" t="str">
        <f t="shared" si="35"/>
        <v>-</v>
      </c>
      <c r="AJ44" s="114" t="str">
        <f t="shared" si="35"/>
        <v>-</v>
      </c>
      <c r="AK44" s="114" t="str">
        <f t="shared" si="35"/>
        <v>-</v>
      </c>
      <c r="AL44" s="114" t="str">
        <f t="shared" si="35"/>
        <v>-</v>
      </c>
      <c r="AM44" s="114" t="str">
        <f t="shared" si="35"/>
        <v>-</v>
      </c>
      <c r="AO44" s="107" t="str">
        <f t="shared" si="36"/>
        <v>-</v>
      </c>
      <c r="AP44" s="107" t="str">
        <f t="shared" si="36"/>
        <v>-</v>
      </c>
      <c r="AQ44" s="107" t="str">
        <f t="shared" si="36"/>
        <v>-</v>
      </c>
      <c r="AR44" s="107" t="str">
        <f t="shared" si="36"/>
        <v>-</v>
      </c>
      <c r="AS44" s="107" t="str">
        <f t="shared" si="36"/>
        <v>-</v>
      </c>
      <c r="AT44" s="107">
        <f t="shared" si="36"/>
        <v>1</v>
      </c>
      <c r="AU44" s="107" t="str">
        <f t="shared" si="36"/>
        <v>-</v>
      </c>
      <c r="AV44" s="107" t="str">
        <f t="shared" si="36"/>
        <v>-</v>
      </c>
      <c r="AW44" s="107" t="str">
        <f t="shared" si="36"/>
        <v>-</v>
      </c>
      <c r="AX44" s="107" t="str">
        <f t="shared" si="36"/>
        <v>-</v>
      </c>
      <c r="AY44" s="107" t="str">
        <f t="shared" si="36"/>
        <v>-</v>
      </c>
      <c r="AZ44" s="107" t="str">
        <f t="shared" si="36"/>
        <v>-</v>
      </c>
      <c r="BB44" s="107" t="str">
        <f t="shared" si="37"/>
        <v>-</v>
      </c>
      <c r="BC44" s="107" t="str">
        <f t="shared" si="37"/>
        <v>-</v>
      </c>
      <c r="BD44" s="107" t="str">
        <f t="shared" si="37"/>
        <v>-</v>
      </c>
      <c r="BE44" s="107" t="str">
        <f t="shared" si="37"/>
        <v>-</v>
      </c>
      <c r="BF44" s="107" t="str">
        <f t="shared" si="37"/>
        <v>-</v>
      </c>
      <c r="BG44" s="107" t="str">
        <f t="shared" si="37"/>
        <v>-</v>
      </c>
      <c r="BH44" s="107" t="str">
        <f t="shared" si="37"/>
        <v>-</v>
      </c>
      <c r="BI44" s="107" t="str">
        <f t="shared" si="37"/>
        <v>-</v>
      </c>
      <c r="BJ44" s="107" t="str">
        <f t="shared" si="37"/>
        <v>-</v>
      </c>
      <c r="BK44" s="107" t="str">
        <f t="shared" si="37"/>
        <v>-</v>
      </c>
      <c r="BL44" s="107" t="str">
        <f t="shared" si="37"/>
        <v>-</v>
      </c>
      <c r="BM44" s="107" t="str">
        <f t="shared" si="37"/>
        <v>-</v>
      </c>
      <c r="BO44" s="107" t="str">
        <f t="shared" si="38"/>
        <v>-</v>
      </c>
      <c r="BP44" s="107" t="str">
        <f t="shared" si="38"/>
        <v>-</v>
      </c>
      <c r="BQ44" s="107" t="str">
        <f t="shared" si="38"/>
        <v>-</v>
      </c>
      <c r="BR44" s="107" t="str">
        <f t="shared" si="38"/>
        <v>-</v>
      </c>
      <c r="BS44" s="107" t="str">
        <f t="shared" si="38"/>
        <v>-</v>
      </c>
      <c r="BT44" s="107">
        <f t="shared" si="38"/>
        <v>1</v>
      </c>
      <c r="BU44" s="107" t="str">
        <f t="shared" si="38"/>
        <v>-</v>
      </c>
      <c r="BV44" s="107" t="str">
        <f t="shared" si="38"/>
        <v>-</v>
      </c>
      <c r="BW44" s="107" t="str">
        <f t="shared" si="38"/>
        <v>-</v>
      </c>
      <c r="BX44" s="107" t="str">
        <f t="shared" si="38"/>
        <v>-</v>
      </c>
      <c r="BY44" s="107" t="str">
        <f t="shared" si="38"/>
        <v>-</v>
      </c>
      <c r="BZ44" s="107" t="str">
        <f t="shared" si="38"/>
        <v>-</v>
      </c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</row>
    <row r="45" spans="1:91">
      <c r="A45" s="120">
        <v>13</v>
      </c>
      <c r="B45" s="89" t="s">
        <v>70</v>
      </c>
      <c r="C45" s="85"/>
      <c r="D45" s="85">
        <v>10</v>
      </c>
      <c r="E45" s="85"/>
      <c r="F45" s="85"/>
      <c r="G45" s="85"/>
      <c r="H45" s="106">
        <f t="shared" si="25"/>
        <v>51.851851851851848</v>
      </c>
      <c r="I45" s="89">
        <f t="shared" si="34"/>
        <v>54</v>
      </c>
      <c r="J45" s="89">
        <f t="shared" si="29"/>
        <v>28</v>
      </c>
      <c r="K45" s="89">
        <v>18</v>
      </c>
      <c r="L45" s="89"/>
      <c r="M45" s="89">
        <v>10</v>
      </c>
      <c r="N45" s="89">
        <v>26</v>
      </c>
      <c r="O45" s="89"/>
      <c r="P45" s="89"/>
      <c r="Q45" s="89"/>
      <c r="R45" s="89"/>
      <c r="S45" s="89"/>
      <c r="T45" s="89"/>
      <c r="U45" s="89"/>
      <c r="V45" s="89"/>
      <c r="W45" s="89"/>
      <c r="X45" s="89">
        <v>2</v>
      </c>
      <c r="Y45" s="89"/>
      <c r="Z45" s="89"/>
      <c r="AB45" s="114" t="str">
        <f t="shared" si="35"/>
        <v>-</v>
      </c>
      <c r="AC45" s="114" t="str">
        <f t="shared" si="35"/>
        <v>-</v>
      </c>
      <c r="AD45" s="114" t="str">
        <f t="shared" si="35"/>
        <v>-</v>
      </c>
      <c r="AE45" s="114" t="str">
        <f t="shared" si="35"/>
        <v>-</v>
      </c>
      <c r="AF45" s="114" t="str">
        <f t="shared" si="35"/>
        <v>-</v>
      </c>
      <c r="AG45" s="114" t="str">
        <f t="shared" si="35"/>
        <v>-</v>
      </c>
      <c r="AH45" s="114" t="str">
        <f t="shared" si="35"/>
        <v>-</v>
      </c>
      <c r="AI45" s="114" t="str">
        <f t="shared" si="35"/>
        <v>-</v>
      </c>
      <c r="AJ45" s="114" t="str">
        <f t="shared" si="35"/>
        <v>-</v>
      </c>
      <c r="AK45" s="114" t="str">
        <f t="shared" si="35"/>
        <v>-</v>
      </c>
      <c r="AL45" s="114" t="str">
        <f t="shared" si="35"/>
        <v>-</v>
      </c>
      <c r="AM45" s="114" t="str">
        <f t="shared" si="35"/>
        <v>-</v>
      </c>
      <c r="AO45" s="107" t="str">
        <f t="shared" si="36"/>
        <v>-</v>
      </c>
      <c r="AP45" s="107" t="str">
        <f t="shared" si="36"/>
        <v>-</v>
      </c>
      <c r="AQ45" s="107" t="str">
        <f t="shared" si="36"/>
        <v>-</v>
      </c>
      <c r="AR45" s="107" t="str">
        <f t="shared" si="36"/>
        <v>-</v>
      </c>
      <c r="AS45" s="107" t="str">
        <f t="shared" si="36"/>
        <v>-</v>
      </c>
      <c r="AT45" s="107" t="str">
        <f t="shared" si="36"/>
        <v>-</v>
      </c>
      <c r="AU45" s="107" t="str">
        <f t="shared" si="36"/>
        <v>-</v>
      </c>
      <c r="AV45" s="107" t="str">
        <f t="shared" si="36"/>
        <v>-</v>
      </c>
      <c r="AW45" s="107" t="str">
        <f t="shared" si="36"/>
        <v>-</v>
      </c>
      <c r="AX45" s="107">
        <f t="shared" si="36"/>
        <v>1</v>
      </c>
      <c r="AY45" s="107" t="str">
        <f t="shared" si="36"/>
        <v>-</v>
      </c>
      <c r="AZ45" s="107" t="str">
        <f t="shared" si="36"/>
        <v>-</v>
      </c>
      <c r="BB45" s="107" t="str">
        <f t="shared" si="37"/>
        <v>-</v>
      </c>
      <c r="BC45" s="107" t="str">
        <f t="shared" si="37"/>
        <v>-</v>
      </c>
      <c r="BD45" s="107" t="str">
        <f t="shared" si="37"/>
        <v>-</v>
      </c>
      <c r="BE45" s="107" t="str">
        <f t="shared" si="37"/>
        <v>-</v>
      </c>
      <c r="BF45" s="107" t="str">
        <f t="shared" si="37"/>
        <v>-</v>
      </c>
      <c r="BG45" s="107" t="str">
        <f t="shared" si="37"/>
        <v>-</v>
      </c>
      <c r="BH45" s="107" t="str">
        <f t="shared" si="37"/>
        <v>-</v>
      </c>
      <c r="BI45" s="107" t="str">
        <f t="shared" si="37"/>
        <v>-</v>
      </c>
      <c r="BJ45" s="107" t="str">
        <f t="shared" si="37"/>
        <v>-</v>
      </c>
      <c r="BK45" s="107" t="str">
        <f t="shared" si="37"/>
        <v>-</v>
      </c>
      <c r="BL45" s="107" t="str">
        <f t="shared" si="37"/>
        <v>-</v>
      </c>
      <c r="BM45" s="107" t="str">
        <f t="shared" si="37"/>
        <v>-</v>
      </c>
      <c r="BO45" s="107" t="str">
        <f t="shared" si="38"/>
        <v>-</v>
      </c>
      <c r="BP45" s="107" t="str">
        <f t="shared" si="38"/>
        <v>-</v>
      </c>
      <c r="BQ45" s="107" t="str">
        <f t="shared" si="38"/>
        <v>-</v>
      </c>
      <c r="BR45" s="107" t="str">
        <f t="shared" si="38"/>
        <v>-</v>
      </c>
      <c r="BS45" s="107" t="str">
        <f t="shared" si="38"/>
        <v>-</v>
      </c>
      <c r="BT45" s="107" t="str">
        <f t="shared" si="38"/>
        <v>-</v>
      </c>
      <c r="BU45" s="107" t="str">
        <f t="shared" si="38"/>
        <v>-</v>
      </c>
      <c r="BV45" s="107" t="str">
        <f t="shared" si="38"/>
        <v>-</v>
      </c>
      <c r="BW45" s="107" t="str">
        <f t="shared" si="38"/>
        <v>-</v>
      </c>
      <c r="BX45" s="107" t="str">
        <f t="shared" si="38"/>
        <v>-</v>
      </c>
      <c r="BY45" s="107" t="str">
        <f t="shared" si="38"/>
        <v>-</v>
      </c>
      <c r="BZ45" s="107" t="str">
        <f t="shared" si="38"/>
        <v>-</v>
      </c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</row>
    <row r="46" spans="1:91">
      <c r="A46" s="120">
        <v>14</v>
      </c>
      <c r="B46" s="121" t="s">
        <v>71</v>
      </c>
      <c r="C46" s="85"/>
      <c r="D46" s="85">
        <v>7</v>
      </c>
      <c r="E46" s="85"/>
      <c r="F46" s="85"/>
      <c r="G46" s="85"/>
      <c r="H46" s="106">
        <f t="shared" si="25"/>
        <v>51.851851851851848</v>
      </c>
      <c r="I46" s="89">
        <f t="shared" si="34"/>
        <v>54</v>
      </c>
      <c r="J46" s="89">
        <f t="shared" si="29"/>
        <v>28</v>
      </c>
      <c r="K46" s="89">
        <v>18</v>
      </c>
      <c r="L46" s="89"/>
      <c r="M46" s="89">
        <v>10</v>
      </c>
      <c r="N46" s="89">
        <v>26</v>
      </c>
      <c r="O46" s="89"/>
      <c r="P46" s="89"/>
      <c r="Q46" s="89"/>
      <c r="R46" s="89"/>
      <c r="S46" s="89"/>
      <c r="T46" s="89"/>
      <c r="U46" s="89">
        <v>2</v>
      </c>
      <c r="V46" s="89"/>
      <c r="W46" s="89"/>
      <c r="X46" s="89"/>
      <c r="Y46" s="89"/>
      <c r="Z46" s="89"/>
      <c r="AB46" s="114" t="str">
        <f t="shared" si="35"/>
        <v>-</v>
      </c>
      <c r="AC46" s="114" t="str">
        <f t="shared" si="35"/>
        <v>-</v>
      </c>
      <c r="AD46" s="114" t="str">
        <f t="shared" si="35"/>
        <v>-</v>
      </c>
      <c r="AE46" s="114" t="str">
        <f t="shared" si="35"/>
        <v>-</v>
      </c>
      <c r="AF46" s="114" t="str">
        <f t="shared" si="35"/>
        <v>-</v>
      </c>
      <c r="AG46" s="114" t="str">
        <f t="shared" si="35"/>
        <v>-</v>
      </c>
      <c r="AH46" s="114" t="str">
        <f t="shared" si="35"/>
        <v>-</v>
      </c>
      <c r="AI46" s="114" t="str">
        <f t="shared" si="35"/>
        <v>-</v>
      </c>
      <c r="AJ46" s="114" t="str">
        <f t="shared" si="35"/>
        <v>-</v>
      </c>
      <c r="AK46" s="114" t="str">
        <f t="shared" si="35"/>
        <v>-</v>
      </c>
      <c r="AL46" s="114" t="str">
        <f t="shared" si="35"/>
        <v>-</v>
      </c>
      <c r="AM46" s="114" t="str">
        <f t="shared" si="35"/>
        <v>-</v>
      </c>
      <c r="AO46" s="107" t="str">
        <f t="shared" si="36"/>
        <v>-</v>
      </c>
      <c r="AP46" s="107" t="str">
        <f t="shared" si="36"/>
        <v>-</v>
      </c>
      <c r="AQ46" s="107" t="str">
        <f t="shared" si="36"/>
        <v>-</v>
      </c>
      <c r="AR46" s="107" t="str">
        <f t="shared" si="36"/>
        <v>-</v>
      </c>
      <c r="AS46" s="107" t="str">
        <f t="shared" si="36"/>
        <v>-</v>
      </c>
      <c r="AT46" s="107" t="str">
        <f t="shared" si="36"/>
        <v>-</v>
      </c>
      <c r="AU46" s="107">
        <f t="shared" si="36"/>
        <v>1</v>
      </c>
      <c r="AV46" s="107" t="str">
        <f t="shared" si="36"/>
        <v>-</v>
      </c>
      <c r="AW46" s="107" t="str">
        <f t="shared" si="36"/>
        <v>-</v>
      </c>
      <c r="AX46" s="107" t="str">
        <f t="shared" si="36"/>
        <v>-</v>
      </c>
      <c r="AY46" s="107" t="str">
        <f t="shared" si="36"/>
        <v>-</v>
      </c>
      <c r="AZ46" s="107" t="str">
        <f t="shared" si="36"/>
        <v>-</v>
      </c>
      <c r="BB46" s="107" t="str">
        <f t="shared" si="37"/>
        <v>-</v>
      </c>
      <c r="BC46" s="107" t="str">
        <f t="shared" si="37"/>
        <v>-</v>
      </c>
      <c r="BD46" s="107" t="str">
        <f t="shared" si="37"/>
        <v>-</v>
      </c>
      <c r="BE46" s="107" t="str">
        <f t="shared" si="37"/>
        <v>-</v>
      </c>
      <c r="BF46" s="107" t="str">
        <f t="shared" si="37"/>
        <v>-</v>
      </c>
      <c r="BG46" s="107" t="str">
        <f t="shared" si="37"/>
        <v>-</v>
      </c>
      <c r="BH46" s="107" t="str">
        <f t="shared" si="37"/>
        <v>-</v>
      </c>
      <c r="BI46" s="107" t="str">
        <f t="shared" si="37"/>
        <v>-</v>
      </c>
      <c r="BJ46" s="107" t="str">
        <f t="shared" si="37"/>
        <v>-</v>
      </c>
      <c r="BK46" s="107" t="str">
        <f t="shared" si="37"/>
        <v>-</v>
      </c>
      <c r="BL46" s="107" t="str">
        <f t="shared" si="37"/>
        <v>-</v>
      </c>
      <c r="BM46" s="107" t="str">
        <f t="shared" si="37"/>
        <v>-</v>
      </c>
      <c r="BO46" s="107" t="str">
        <f t="shared" si="38"/>
        <v>-</v>
      </c>
      <c r="BP46" s="107" t="str">
        <f t="shared" si="38"/>
        <v>-</v>
      </c>
      <c r="BQ46" s="107" t="str">
        <f t="shared" si="38"/>
        <v>-</v>
      </c>
      <c r="BR46" s="107" t="str">
        <f t="shared" si="38"/>
        <v>-</v>
      </c>
      <c r="BS46" s="107" t="str">
        <f t="shared" si="38"/>
        <v>-</v>
      </c>
      <c r="BT46" s="107" t="str">
        <f t="shared" si="38"/>
        <v>-</v>
      </c>
      <c r="BU46" s="107" t="str">
        <f t="shared" si="38"/>
        <v>-</v>
      </c>
      <c r="BV46" s="107" t="str">
        <f t="shared" si="38"/>
        <v>-</v>
      </c>
      <c r="BW46" s="107" t="str">
        <f t="shared" si="38"/>
        <v>-</v>
      </c>
      <c r="BX46" s="107" t="str">
        <f t="shared" si="38"/>
        <v>-</v>
      </c>
      <c r="BY46" s="107" t="str">
        <f t="shared" si="38"/>
        <v>-</v>
      </c>
      <c r="BZ46" s="107" t="str">
        <f t="shared" si="38"/>
        <v>-</v>
      </c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</row>
    <row r="47" spans="1:91">
      <c r="A47" s="120">
        <v>15</v>
      </c>
      <c r="B47" s="89" t="s">
        <v>72</v>
      </c>
      <c r="C47" s="85">
        <v>9</v>
      </c>
      <c r="D47" s="85">
        <v>8</v>
      </c>
      <c r="E47" s="85"/>
      <c r="F47" s="85"/>
      <c r="G47" s="122"/>
      <c r="H47" s="106">
        <f t="shared" si="25"/>
        <v>55.026455026455025</v>
      </c>
      <c r="I47" s="89">
        <f t="shared" si="34"/>
        <v>189</v>
      </c>
      <c r="J47" s="89">
        <f t="shared" si="29"/>
        <v>104</v>
      </c>
      <c r="K47" s="89">
        <v>68</v>
      </c>
      <c r="L47" s="89"/>
      <c r="M47" s="89">
        <v>36</v>
      </c>
      <c r="N47" s="89">
        <v>85</v>
      </c>
      <c r="O47" s="89"/>
      <c r="P47" s="89"/>
      <c r="Q47" s="89"/>
      <c r="R47" s="89"/>
      <c r="S47" s="89"/>
      <c r="T47" s="89"/>
      <c r="U47" s="89"/>
      <c r="V47" s="89">
        <v>4</v>
      </c>
      <c r="W47" s="89">
        <v>6</v>
      </c>
      <c r="X47" s="89"/>
      <c r="Y47" s="89"/>
      <c r="Z47" s="89"/>
      <c r="AB47" s="114" t="str">
        <f t="shared" si="35"/>
        <v>-</v>
      </c>
      <c r="AC47" s="114" t="str">
        <f t="shared" si="35"/>
        <v>-</v>
      </c>
      <c r="AD47" s="114" t="str">
        <f t="shared" si="35"/>
        <v>-</v>
      </c>
      <c r="AE47" s="114" t="str">
        <f t="shared" si="35"/>
        <v>-</v>
      </c>
      <c r="AF47" s="114" t="str">
        <f t="shared" si="35"/>
        <v>-</v>
      </c>
      <c r="AG47" s="114" t="str">
        <f t="shared" si="35"/>
        <v>-</v>
      </c>
      <c r="AH47" s="114" t="str">
        <f t="shared" si="35"/>
        <v>-</v>
      </c>
      <c r="AI47" s="114" t="str">
        <f t="shared" si="35"/>
        <v>-</v>
      </c>
      <c r="AJ47" s="114">
        <f t="shared" si="35"/>
        <v>1</v>
      </c>
      <c r="AK47" s="114" t="str">
        <f t="shared" si="35"/>
        <v>-</v>
      </c>
      <c r="AL47" s="114" t="str">
        <f t="shared" si="35"/>
        <v>-</v>
      </c>
      <c r="AM47" s="114" t="str">
        <f t="shared" si="35"/>
        <v>-</v>
      </c>
      <c r="AO47" s="107" t="str">
        <f t="shared" si="36"/>
        <v>-</v>
      </c>
      <c r="AP47" s="107" t="str">
        <f t="shared" si="36"/>
        <v>-</v>
      </c>
      <c r="AQ47" s="107" t="str">
        <f t="shared" si="36"/>
        <v>-</v>
      </c>
      <c r="AR47" s="107" t="str">
        <f t="shared" si="36"/>
        <v>-</v>
      </c>
      <c r="AS47" s="107" t="str">
        <f t="shared" si="36"/>
        <v>-</v>
      </c>
      <c r="AT47" s="107" t="str">
        <f t="shared" si="36"/>
        <v>-</v>
      </c>
      <c r="AU47" s="107" t="str">
        <f t="shared" si="36"/>
        <v>-</v>
      </c>
      <c r="AV47" s="107">
        <f t="shared" si="36"/>
        <v>1</v>
      </c>
      <c r="AW47" s="107" t="str">
        <f t="shared" si="36"/>
        <v>-</v>
      </c>
      <c r="AX47" s="107" t="str">
        <f t="shared" si="36"/>
        <v>-</v>
      </c>
      <c r="AY47" s="107" t="str">
        <f t="shared" si="36"/>
        <v>-</v>
      </c>
      <c r="AZ47" s="107" t="str">
        <f t="shared" si="36"/>
        <v>-</v>
      </c>
      <c r="BB47" s="107" t="str">
        <f t="shared" si="37"/>
        <v>-</v>
      </c>
      <c r="BC47" s="107" t="str">
        <f t="shared" si="37"/>
        <v>-</v>
      </c>
      <c r="BD47" s="107" t="str">
        <f t="shared" si="37"/>
        <v>-</v>
      </c>
      <c r="BE47" s="107" t="str">
        <f t="shared" si="37"/>
        <v>-</v>
      </c>
      <c r="BF47" s="107" t="str">
        <f t="shared" si="37"/>
        <v>-</v>
      </c>
      <c r="BG47" s="107" t="str">
        <f t="shared" si="37"/>
        <v>-</v>
      </c>
      <c r="BH47" s="107" t="str">
        <f t="shared" si="37"/>
        <v>-</v>
      </c>
      <c r="BI47" s="107" t="str">
        <f t="shared" si="37"/>
        <v>-</v>
      </c>
      <c r="BJ47" s="107" t="str">
        <f t="shared" si="37"/>
        <v>-</v>
      </c>
      <c r="BK47" s="107" t="str">
        <f t="shared" si="37"/>
        <v>-</v>
      </c>
      <c r="BL47" s="107" t="str">
        <f t="shared" si="37"/>
        <v>-</v>
      </c>
      <c r="BM47" s="107" t="str">
        <f t="shared" si="37"/>
        <v>-</v>
      </c>
      <c r="BO47" s="107" t="str">
        <f t="shared" si="38"/>
        <v>-</v>
      </c>
      <c r="BP47" s="107" t="str">
        <f t="shared" si="38"/>
        <v>-</v>
      </c>
      <c r="BQ47" s="107" t="str">
        <f t="shared" si="38"/>
        <v>-</v>
      </c>
      <c r="BR47" s="107" t="str">
        <f t="shared" si="38"/>
        <v>-</v>
      </c>
      <c r="BS47" s="107" t="str">
        <f t="shared" si="38"/>
        <v>-</v>
      </c>
      <c r="BT47" s="107" t="str">
        <f t="shared" si="38"/>
        <v>-</v>
      </c>
      <c r="BU47" s="107" t="str">
        <f t="shared" si="38"/>
        <v>-</v>
      </c>
      <c r="BV47" s="107" t="str">
        <f t="shared" si="38"/>
        <v>-</v>
      </c>
      <c r="BW47" s="107" t="str">
        <f t="shared" si="38"/>
        <v>-</v>
      </c>
      <c r="BX47" s="107" t="str">
        <f t="shared" si="38"/>
        <v>-</v>
      </c>
      <c r="BY47" s="107" t="str">
        <f t="shared" si="38"/>
        <v>-</v>
      </c>
      <c r="BZ47" s="107" t="str">
        <f t="shared" si="38"/>
        <v>-</v>
      </c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</row>
    <row r="48" spans="1:91">
      <c r="A48" s="120">
        <v>16</v>
      </c>
      <c r="B48" s="89" t="s">
        <v>73</v>
      </c>
      <c r="C48" s="85"/>
      <c r="D48" s="87">
        <v>6</v>
      </c>
      <c r="E48" s="85"/>
      <c r="F48" s="85"/>
      <c r="G48" s="85"/>
      <c r="H48" s="106">
        <f t="shared" si="25"/>
        <v>59.259259259259252</v>
      </c>
      <c r="I48" s="89">
        <f t="shared" si="34"/>
        <v>81</v>
      </c>
      <c r="J48" s="89">
        <f t="shared" si="29"/>
        <v>48</v>
      </c>
      <c r="K48" s="89">
        <v>32</v>
      </c>
      <c r="L48" s="89">
        <v>16</v>
      </c>
      <c r="M48" s="89"/>
      <c r="N48" s="89">
        <v>33</v>
      </c>
      <c r="O48" s="89"/>
      <c r="P48" s="89"/>
      <c r="Q48" s="89"/>
      <c r="R48" s="89"/>
      <c r="S48" s="89"/>
      <c r="T48" s="89">
        <v>4</v>
      </c>
      <c r="U48" s="89"/>
      <c r="V48" s="89"/>
      <c r="W48" s="89"/>
      <c r="X48" s="89"/>
      <c r="Y48" s="89"/>
      <c r="Z48" s="89"/>
      <c r="AB48" s="114" t="str">
        <f t="shared" si="35"/>
        <v>-</v>
      </c>
      <c r="AC48" s="114" t="str">
        <f t="shared" si="35"/>
        <v>-</v>
      </c>
      <c r="AD48" s="114" t="str">
        <f t="shared" si="35"/>
        <v>-</v>
      </c>
      <c r="AE48" s="114" t="str">
        <f t="shared" si="35"/>
        <v>-</v>
      </c>
      <c r="AF48" s="114" t="str">
        <f t="shared" si="35"/>
        <v>-</v>
      </c>
      <c r="AG48" s="114" t="str">
        <f t="shared" si="35"/>
        <v>-</v>
      </c>
      <c r="AH48" s="114" t="str">
        <f t="shared" si="35"/>
        <v>-</v>
      </c>
      <c r="AI48" s="114" t="str">
        <f t="shared" si="35"/>
        <v>-</v>
      </c>
      <c r="AJ48" s="114" t="str">
        <f t="shared" si="35"/>
        <v>-</v>
      </c>
      <c r="AK48" s="114" t="str">
        <f t="shared" si="35"/>
        <v>-</v>
      </c>
      <c r="AL48" s="114" t="str">
        <f t="shared" si="35"/>
        <v>-</v>
      </c>
      <c r="AM48" s="114" t="str">
        <f t="shared" si="35"/>
        <v>-</v>
      </c>
      <c r="AO48" s="107" t="str">
        <f t="shared" si="36"/>
        <v>-</v>
      </c>
      <c r="AP48" s="107" t="str">
        <f t="shared" si="36"/>
        <v>-</v>
      </c>
      <c r="AQ48" s="107" t="str">
        <f t="shared" si="36"/>
        <v>-</v>
      </c>
      <c r="AR48" s="107" t="str">
        <f t="shared" si="36"/>
        <v>-</v>
      </c>
      <c r="AS48" s="107" t="str">
        <f t="shared" si="36"/>
        <v>-</v>
      </c>
      <c r="AT48" s="107">
        <f t="shared" si="36"/>
        <v>1</v>
      </c>
      <c r="AU48" s="107" t="str">
        <f t="shared" si="36"/>
        <v>-</v>
      </c>
      <c r="AV48" s="107" t="str">
        <f t="shared" si="36"/>
        <v>-</v>
      </c>
      <c r="AW48" s="107" t="str">
        <f t="shared" si="36"/>
        <v>-</v>
      </c>
      <c r="AX48" s="107" t="str">
        <f t="shared" si="36"/>
        <v>-</v>
      </c>
      <c r="AY48" s="107" t="str">
        <f t="shared" si="36"/>
        <v>-</v>
      </c>
      <c r="AZ48" s="107" t="str">
        <f t="shared" si="36"/>
        <v>-</v>
      </c>
      <c r="BB48" s="107" t="str">
        <f t="shared" si="37"/>
        <v>-</v>
      </c>
      <c r="BC48" s="107" t="str">
        <f t="shared" si="37"/>
        <v>-</v>
      </c>
      <c r="BD48" s="107" t="str">
        <f t="shared" si="37"/>
        <v>-</v>
      </c>
      <c r="BE48" s="107" t="str">
        <f t="shared" si="37"/>
        <v>-</v>
      </c>
      <c r="BF48" s="107" t="str">
        <f t="shared" si="37"/>
        <v>-</v>
      </c>
      <c r="BG48" s="107" t="str">
        <f t="shared" si="37"/>
        <v>-</v>
      </c>
      <c r="BH48" s="107" t="str">
        <f t="shared" si="37"/>
        <v>-</v>
      </c>
      <c r="BI48" s="107" t="str">
        <f t="shared" si="37"/>
        <v>-</v>
      </c>
      <c r="BJ48" s="107" t="str">
        <f t="shared" si="37"/>
        <v>-</v>
      </c>
      <c r="BK48" s="107" t="str">
        <f t="shared" si="37"/>
        <v>-</v>
      </c>
      <c r="BL48" s="107" t="str">
        <f t="shared" si="37"/>
        <v>-</v>
      </c>
      <c r="BM48" s="107" t="str">
        <f t="shared" si="37"/>
        <v>-</v>
      </c>
      <c r="BO48" s="107" t="str">
        <f t="shared" si="38"/>
        <v>-</v>
      </c>
      <c r="BP48" s="107" t="str">
        <f t="shared" si="38"/>
        <v>-</v>
      </c>
      <c r="BQ48" s="107" t="str">
        <f t="shared" si="38"/>
        <v>-</v>
      </c>
      <c r="BR48" s="107" t="str">
        <f t="shared" si="38"/>
        <v>-</v>
      </c>
      <c r="BS48" s="107" t="str">
        <f t="shared" si="38"/>
        <v>-</v>
      </c>
      <c r="BT48" s="107" t="str">
        <f t="shared" si="38"/>
        <v>-</v>
      </c>
      <c r="BU48" s="107" t="str">
        <f t="shared" si="38"/>
        <v>-</v>
      </c>
      <c r="BV48" s="107" t="str">
        <f t="shared" si="38"/>
        <v>-</v>
      </c>
      <c r="BW48" s="107" t="str">
        <f t="shared" si="38"/>
        <v>-</v>
      </c>
      <c r="BX48" s="107" t="str">
        <f t="shared" si="38"/>
        <v>-</v>
      </c>
      <c r="BY48" s="107" t="str">
        <f t="shared" si="38"/>
        <v>-</v>
      </c>
      <c r="BZ48" s="107" t="str">
        <f t="shared" si="38"/>
        <v>-</v>
      </c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</row>
    <row r="49" spans="1:91">
      <c r="A49" s="120">
        <v>17</v>
      </c>
      <c r="B49" s="89" t="s">
        <v>74</v>
      </c>
      <c r="C49" s="85">
        <v>9</v>
      </c>
      <c r="D49" s="85"/>
      <c r="E49" s="85">
        <v>9</v>
      </c>
      <c r="F49" s="85"/>
      <c r="G49" s="85"/>
      <c r="H49" s="106">
        <f t="shared" si="25"/>
        <v>64.197530864197532</v>
      </c>
      <c r="I49" s="89">
        <f t="shared" si="34"/>
        <v>81</v>
      </c>
      <c r="J49" s="89">
        <f t="shared" si="29"/>
        <v>52</v>
      </c>
      <c r="K49" s="89">
        <v>28</v>
      </c>
      <c r="L49" s="89"/>
      <c r="M49" s="89">
        <v>24</v>
      </c>
      <c r="N49" s="89">
        <v>29</v>
      </c>
      <c r="O49" s="89"/>
      <c r="P49" s="89"/>
      <c r="Q49" s="89"/>
      <c r="R49" s="89"/>
      <c r="S49" s="89"/>
      <c r="T49" s="89"/>
      <c r="U49" s="89"/>
      <c r="V49" s="89">
        <v>2</v>
      </c>
      <c r="W49" s="89">
        <v>3</v>
      </c>
      <c r="X49" s="89"/>
      <c r="Y49" s="89"/>
      <c r="Z49" s="89"/>
      <c r="AB49" s="114" t="str">
        <f t="shared" si="35"/>
        <v>-</v>
      </c>
      <c r="AC49" s="114" t="str">
        <f t="shared" si="35"/>
        <v>-</v>
      </c>
      <c r="AD49" s="114" t="str">
        <f t="shared" si="35"/>
        <v>-</v>
      </c>
      <c r="AE49" s="114" t="str">
        <f t="shared" si="35"/>
        <v>-</v>
      </c>
      <c r="AF49" s="114" t="str">
        <f t="shared" si="35"/>
        <v>-</v>
      </c>
      <c r="AG49" s="114" t="str">
        <f t="shared" si="35"/>
        <v>-</v>
      </c>
      <c r="AH49" s="114" t="str">
        <f t="shared" si="35"/>
        <v>-</v>
      </c>
      <c r="AI49" s="114" t="str">
        <f t="shared" si="35"/>
        <v>-</v>
      </c>
      <c r="AJ49" s="114">
        <f t="shared" si="35"/>
        <v>1</v>
      </c>
      <c r="AK49" s="114" t="str">
        <f t="shared" si="35"/>
        <v>-</v>
      </c>
      <c r="AL49" s="114" t="str">
        <f t="shared" si="35"/>
        <v>-</v>
      </c>
      <c r="AM49" s="114" t="str">
        <f t="shared" si="35"/>
        <v>-</v>
      </c>
      <c r="AO49" s="107" t="str">
        <f t="shared" si="36"/>
        <v>-</v>
      </c>
      <c r="AP49" s="107" t="str">
        <f t="shared" si="36"/>
        <v>-</v>
      </c>
      <c r="AQ49" s="107" t="str">
        <f t="shared" si="36"/>
        <v>-</v>
      </c>
      <c r="AR49" s="107" t="str">
        <f t="shared" si="36"/>
        <v>-</v>
      </c>
      <c r="AS49" s="107" t="str">
        <f t="shared" si="36"/>
        <v>-</v>
      </c>
      <c r="AT49" s="107" t="str">
        <f t="shared" si="36"/>
        <v>-</v>
      </c>
      <c r="AU49" s="107" t="str">
        <f t="shared" si="36"/>
        <v>-</v>
      </c>
      <c r="AV49" s="107" t="str">
        <f t="shared" si="36"/>
        <v>-</v>
      </c>
      <c r="AW49" s="107" t="str">
        <f t="shared" si="36"/>
        <v>-</v>
      </c>
      <c r="AX49" s="107" t="str">
        <f t="shared" si="36"/>
        <v>-</v>
      </c>
      <c r="AY49" s="107" t="str">
        <f t="shared" si="36"/>
        <v>-</v>
      </c>
      <c r="AZ49" s="107" t="str">
        <f t="shared" si="36"/>
        <v>-</v>
      </c>
      <c r="BB49" s="107" t="str">
        <f t="shared" si="37"/>
        <v>-</v>
      </c>
      <c r="BC49" s="107" t="str">
        <f t="shared" si="37"/>
        <v>-</v>
      </c>
      <c r="BD49" s="107" t="str">
        <f t="shared" si="37"/>
        <v>-</v>
      </c>
      <c r="BE49" s="107" t="str">
        <f t="shared" si="37"/>
        <v>-</v>
      </c>
      <c r="BF49" s="107" t="str">
        <f t="shared" si="37"/>
        <v>-</v>
      </c>
      <c r="BG49" s="107" t="str">
        <f t="shared" si="37"/>
        <v>-</v>
      </c>
      <c r="BH49" s="107" t="str">
        <f t="shared" si="37"/>
        <v>-</v>
      </c>
      <c r="BI49" s="107" t="str">
        <f t="shared" si="37"/>
        <v>-</v>
      </c>
      <c r="BJ49" s="107">
        <f t="shared" si="37"/>
        <v>1</v>
      </c>
      <c r="BK49" s="107" t="str">
        <f t="shared" si="37"/>
        <v>-</v>
      </c>
      <c r="BL49" s="107" t="str">
        <f t="shared" si="37"/>
        <v>-</v>
      </c>
      <c r="BM49" s="107" t="str">
        <f t="shared" si="37"/>
        <v>-</v>
      </c>
      <c r="BO49" s="107" t="str">
        <f t="shared" si="38"/>
        <v>-</v>
      </c>
      <c r="BP49" s="107" t="str">
        <f t="shared" si="38"/>
        <v>-</v>
      </c>
      <c r="BQ49" s="107" t="str">
        <f t="shared" si="38"/>
        <v>-</v>
      </c>
      <c r="BR49" s="107" t="str">
        <f t="shared" si="38"/>
        <v>-</v>
      </c>
      <c r="BS49" s="107" t="str">
        <f t="shared" si="38"/>
        <v>-</v>
      </c>
      <c r="BT49" s="107" t="str">
        <f t="shared" si="38"/>
        <v>-</v>
      </c>
      <c r="BU49" s="107" t="str">
        <f t="shared" si="38"/>
        <v>-</v>
      </c>
      <c r="BV49" s="107" t="str">
        <f t="shared" si="38"/>
        <v>-</v>
      </c>
      <c r="BW49" s="107" t="str">
        <f t="shared" si="38"/>
        <v>-</v>
      </c>
      <c r="BX49" s="107" t="str">
        <f t="shared" si="38"/>
        <v>-</v>
      </c>
      <c r="BY49" s="107" t="str">
        <f t="shared" si="38"/>
        <v>-</v>
      </c>
      <c r="BZ49" s="107" t="str">
        <f t="shared" si="38"/>
        <v>-</v>
      </c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</row>
    <row r="50" spans="1:91">
      <c r="A50" s="120">
        <v>18</v>
      </c>
      <c r="B50" s="89" t="s">
        <v>75</v>
      </c>
      <c r="C50" s="123">
        <v>10</v>
      </c>
      <c r="D50" s="85"/>
      <c r="E50" s="85"/>
      <c r="F50" s="85"/>
      <c r="G50" s="85"/>
      <c r="H50" s="106">
        <f t="shared" si="25"/>
        <v>51.851851851851848</v>
      </c>
      <c r="I50" s="89">
        <f t="shared" si="34"/>
        <v>81</v>
      </c>
      <c r="J50" s="89">
        <f t="shared" si="29"/>
        <v>42</v>
      </c>
      <c r="K50" s="124">
        <v>28</v>
      </c>
      <c r="L50" s="89"/>
      <c r="M50" s="124">
        <v>14</v>
      </c>
      <c r="N50" s="89">
        <v>39</v>
      </c>
      <c r="O50" s="89"/>
      <c r="P50" s="124"/>
      <c r="Q50" s="89"/>
      <c r="R50" s="89"/>
      <c r="S50" s="124"/>
      <c r="T50" s="89"/>
      <c r="U50" s="89"/>
      <c r="V50" s="89"/>
      <c r="W50" s="124"/>
      <c r="X50" s="89">
        <v>3</v>
      </c>
      <c r="Y50" s="89"/>
      <c r="Z50" s="89"/>
      <c r="AB50" s="114" t="str">
        <f t="shared" si="35"/>
        <v>-</v>
      </c>
      <c r="AC50" s="114" t="str">
        <f t="shared" si="35"/>
        <v>-</v>
      </c>
      <c r="AD50" s="114" t="str">
        <f t="shared" si="35"/>
        <v>-</v>
      </c>
      <c r="AE50" s="114" t="str">
        <f t="shared" si="35"/>
        <v>-</v>
      </c>
      <c r="AF50" s="114" t="str">
        <f t="shared" si="35"/>
        <v>-</v>
      </c>
      <c r="AG50" s="114" t="str">
        <f t="shared" si="35"/>
        <v>-</v>
      </c>
      <c r="AH50" s="114" t="str">
        <f t="shared" si="35"/>
        <v>-</v>
      </c>
      <c r="AI50" s="114" t="str">
        <f t="shared" si="35"/>
        <v>-</v>
      </c>
      <c r="AJ50" s="114" t="str">
        <f t="shared" si="35"/>
        <v>-</v>
      </c>
      <c r="AK50" s="114">
        <f t="shared" si="35"/>
        <v>1</v>
      </c>
      <c r="AL50" s="114" t="str">
        <f t="shared" si="35"/>
        <v>-</v>
      </c>
      <c r="AM50" s="114" t="str">
        <f t="shared" si="35"/>
        <v>-</v>
      </c>
      <c r="AO50" s="107" t="str">
        <f t="shared" si="36"/>
        <v>-</v>
      </c>
      <c r="AP50" s="107" t="str">
        <f t="shared" si="36"/>
        <v>-</v>
      </c>
      <c r="AQ50" s="107" t="str">
        <f t="shared" si="36"/>
        <v>-</v>
      </c>
      <c r="AR50" s="107" t="str">
        <f t="shared" si="36"/>
        <v>-</v>
      </c>
      <c r="AS50" s="107" t="str">
        <f t="shared" si="36"/>
        <v>-</v>
      </c>
      <c r="AT50" s="107" t="str">
        <f t="shared" si="36"/>
        <v>-</v>
      </c>
      <c r="AU50" s="107" t="str">
        <f t="shared" si="36"/>
        <v>-</v>
      </c>
      <c r="AV50" s="107" t="str">
        <f t="shared" si="36"/>
        <v>-</v>
      </c>
      <c r="AW50" s="107" t="str">
        <f t="shared" si="36"/>
        <v>-</v>
      </c>
      <c r="AX50" s="107" t="str">
        <f t="shared" si="36"/>
        <v>-</v>
      </c>
      <c r="AY50" s="107" t="str">
        <f t="shared" si="36"/>
        <v>-</v>
      </c>
      <c r="AZ50" s="107" t="str">
        <f t="shared" si="36"/>
        <v>-</v>
      </c>
      <c r="BB50" s="107" t="str">
        <f t="shared" si="37"/>
        <v>-</v>
      </c>
      <c r="BC50" s="107" t="str">
        <f t="shared" si="37"/>
        <v>-</v>
      </c>
      <c r="BD50" s="107" t="str">
        <f t="shared" si="37"/>
        <v>-</v>
      </c>
      <c r="BE50" s="107" t="str">
        <f t="shared" si="37"/>
        <v>-</v>
      </c>
      <c r="BF50" s="107" t="str">
        <f t="shared" si="37"/>
        <v>-</v>
      </c>
      <c r="BG50" s="107" t="str">
        <f t="shared" si="37"/>
        <v>-</v>
      </c>
      <c r="BH50" s="107" t="str">
        <f t="shared" si="37"/>
        <v>-</v>
      </c>
      <c r="BI50" s="107" t="str">
        <f t="shared" si="37"/>
        <v>-</v>
      </c>
      <c r="BJ50" s="107" t="str">
        <f t="shared" si="37"/>
        <v>-</v>
      </c>
      <c r="BK50" s="107" t="str">
        <f t="shared" si="37"/>
        <v>-</v>
      </c>
      <c r="BL50" s="107" t="str">
        <f t="shared" si="37"/>
        <v>-</v>
      </c>
      <c r="BM50" s="107" t="str">
        <f t="shared" si="37"/>
        <v>-</v>
      </c>
      <c r="BO50" s="107" t="str">
        <f t="shared" si="38"/>
        <v>-</v>
      </c>
      <c r="BP50" s="107" t="str">
        <f t="shared" si="38"/>
        <v>-</v>
      </c>
      <c r="BQ50" s="107" t="str">
        <f t="shared" si="38"/>
        <v>-</v>
      </c>
      <c r="BR50" s="107" t="str">
        <f t="shared" si="38"/>
        <v>-</v>
      </c>
      <c r="BS50" s="107" t="str">
        <f t="shared" si="38"/>
        <v>-</v>
      </c>
      <c r="BT50" s="107" t="str">
        <f t="shared" si="38"/>
        <v>-</v>
      </c>
      <c r="BU50" s="107" t="str">
        <f t="shared" si="38"/>
        <v>-</v>
      </c>
      <c r="BV50" s="107" t="str">
        <f t="shared" si="38"/>
        <v>-</v>
      </c>
      <c r="BW50" s="107" t="str">
        <f t="shared" si="38"/>
        <v>-</v>
      </c>
      <c r="BX50" s="107" t="str">
        <f t="shared" si="38"/>
        <v>-</v>
      </c>
      <c r="BY50" s="107" t="str">
        <f t="shared" si="38"/>
        <v>-</v>
      </c>
      <c r="BZ50" s="107" t="str">
        <f t="shared" si="38"/>
        <v>-</v>
      </c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</row>
    <row r="51" spans="1:91">
      <c r="A51" s="120">
        <v>19</v>
      </c>
      <c r="B51" s="89" t="s">
        <v>76</v>
      </c>
      <c r="C51" s="85"/>
      <c r="D51" s="85">
        <v>11</v>
      </c>
      <c r="E51" s="85"/>
      <c r="F51" s="85"/>
      <c r="G51" s="85"/>
      <c r="H51" s="106">
        <f t="shared" si="25"/>
        <v>59.259259259259252</v>
      </c>
      <c r="I51" s="89">
        <f t="shared" si="34"/>
        <v>54</v>
      </c>
      <c r="J51" s="89">
        <f t="shared" si="29"/>
        <v>32</v>
      </c>
      <c r="K51" s="89">
        <v>18</v>
      </c>
      <c r="L51" s="89"/>
      <c r="M51" s="89">
        <v>14</v>
      </c>
      <c r="N51" s="89">
        <v>22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>
        <v>4</v>
      </c>
      <c r="Z51" s="89"/>
      <c r="AB51" s="114" t="str">
        <f t="shared" si="35"/>
        <v>-</v>
      </c>
      <c r="AC51" s="114" t="str">
        <f t="shared" si="35"/>
        <v>-</v>
      </c>
      <c r="AD51" s="114" t="str">
        <f t="shared" si="35"/>
        <v>-</v>
      </c>
      <c r="AE51" s="114" t="str">
        <f t="shared" si="35"/>
        <v>-</v>
      </c>
      <c r="AF51" s="114" t="str">
        <f t="shared" si="35"/>
        <v>-</v>
      </c>
      <c r="AG51" s="114" t="str">
        <f t="shared" si="35"/>
        <v>-</v>
      </c>
      <c r="AH51" s="114" t="str">
        <f t="shared" si="35"/>
        <v>-</v>
      </c>
      <c r="AI51" s="114" t="str">
        <f t="shared" si="35"/>
        <v>-</v>
      </c>
      <c r="AJ51" s="114" t="str">
        <f t="shared" si="35"/>
        <v>-</v>
      </c>
      <c r="AK51" s="114" t="str">
        <f t="shared" si="35"/>
        <v>-</v>
      </c>
      <c r="AL51" s="114" t="str">
        <f t="shared" si="35"/>
        <v>-</v>
      </c>
      <c r="AM51" s="114" t="str">
        <f t="shared" si="35"/>
        <v>-</v>
      </c>
      <c r="AO51" s="107" t="str">
        <f t="shared" si="36"/>
        <v>-</v>
      </c>
      <c r="AP51" s="107" t="str">
        <f t="shared" si="36"/>
        <v>-</v>
      </c>
      <c r="AQ51" s="107" t="str">
        <f t="shared" si="36"/>
        <v>-</v>
      </c>
      <c r="AR51" s="107" t="str">
        <f t="shared" si="36"/>
        <v>-</v>
      </c>
      <c r="AS51" s="107" t="str">
        <f t="shared" si="36"/>
        <v>-</v>
      </c>
      <c r="AT51" s="107" t="str">
        <f t="shared" si="36"/>
        <v>-</v>
      </c>
      <c r="AU51" s="107" t="str">
        <f t="shared" si="36"/>
        <v>-</v>
      </c>
      <c r="AV51" s="107" t="str">
        <f t="shared" si="36"/>
        <v>-</v>
      </c>
      <c r="AW51" s="107" t="str">
        <f t="shared" si="36"/>
        <v>-</v>
      </c>
      <c r="AX51" s="107" t="str">
        <f t="shared" si="36"/>
        <v>-</v>
      </c>
      <c r="AY51" s="107">
        <f t="shared" si="36"/>
        <v>1</v>
      </c>
      <c r="AZ51" s="107" t="str">
        <f t="shared" si="36"/>
        <v>-</v>
      </c>
      <c r="BB51" s="107" t="str">
        <f t="shared" si="37"/>
        <v>-</v>
      </c>
      <c r="BC51" s="107" t="str">
        <f t="shared" si="37"/>
        <v>-</v>
      </c>
      <c r="BD51" s="107" t="str">
        <f t="shared" si="37"/>
        <v>-</v>
      </c>
      <c r="BE51" s="107" t="str">
        <f t="shared" si="37"/>
        <v>-</v>
      </c>
      <c r="BF51" s="107" t="str">
        <f t="shared" si="37"/>
        <v>-</v>
      </c>
      <c r="BG51" s="107" t="str">
        <f t="shared" si="37"/>
        <v>-</v>
      </c>
      <c r="BH51" s="107" t="str">
        <f t="shared" si="37"/>
        <v>-</v>
      </c>
      <c r="BI51" s="107" t="str">
        <f t="shared" si="37"/>
        <v>-</v>
      </c>
      <c r="BJ51" s="107" t="str">
        <f t="shared" si="37"/>
        <v>-</v>
      </c>
      <c r="BK51" s="107" t="str">
        <f t="shared" si="37"/>
        <v>-</v>
      </c>
      <c r="BL51" s="107" t="str">
        <f t="shared" si="37"/>
        <v>-</v>
      </c>
      <c r="BM51" s="107" t="str">
        <f t="shared" si="37"/>
        <v>-</v>
      </c>
      <c r="BO51" s="107" t="str">
        <f t="shared" si="38"/>
        <v>-</v>
      </c>
      <c r="BP51" s="107" t="str">
        <f t="shared" si="38"/>
        <v>-</v>
      </c>
      <c r="BQ51" s="107" t="str">
        <f t="shared" si="38"/>
        <v>-</v>
      </c>
      <c r="BR51" s="107" t="str">
        <f t="shared" si="38"/>
        <v>-</v>
      </c>
      <c r="BS51" s="107" t="str">
        <f t="shared" si="38"/>
        <v>-</v>
      </c>
      <c r="BT51" s="107" t="str">
        <f t="shared" si="38"/>
        <v>-</v>
      </c>
      <c r="BU51" s="107" t="str">
        <f t="shared" si="38"/>
        <v>-</v>
      </c>
      <c r="BV51" s="107" t="str">
        <f t="shared" si="38"/>
        <v>-</v>
      </c>
      <c r="BW51" s="107" t="str">
        <f t="shared" si="38"/>
        <v>-</v>
      </c>
      <c r="BX51" s="107" t="str">
        <f t="shared" si="38"/>
        <v>-</v>
      </c>
      <c r="BY51" s="107" t="str">
        <f t="shared" si="38"/>
        <v>-</v>
      </c>
      <c r="BZ51" s="107" t="str">
        <f t="shared" si="38"/>
        <v>-</v>
      </c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</row>
    <row r="52" spans="1:91">
      <c r="A52" s="120">
        <v>20</v>
      </c>
      <c r="B52" s="89" t="s">
        <v>77</v>
      </c>
      <c r="C52" s="85"/>
      <c r="D52" s="85">
        <v>12</v>
      </c>
      <c r="E52" s="85"/>
      <c r="F52" s="85"/>
      <c r="G52" s="85"/>
      <c r="H52" s="106">
        <f t="shared" si="25"/>
        <v>40.74074074074074</v>
      </c>
      <c r="I52" s="89">
        <f t="shared" si="34"/>
        <v>54</v>
      </c>
      <c r="J52" s="89">
        <f t="shared" si="29"/>
        <v>22</v>
      </c>
      <c r="K52" s="89">
        <v>22</v>
      </c>
      <c r="L52" s="89"/>
      <c r="M52" s="89"/>
      <c r="N52" s="89">
        <v>32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>
        <v>2</v>
      </c>
      <c r="AB52" s="114" t="str">
        <f t="shared" si="35"/>
        <v>-</v>
      </c>
      <c r="AC52" s="114" t="str">
        <f t="shared" si="35"/>
        <v>-</v>
      </c>
      <c r="AD52" s="114" t="str">
        <f t="shared" si="35"/>
        <v>-</v>
      </c>
      <c r="AE52" s="114" t="str">
        <f t="shared" si="35"/>
        <v>-</v>
      </c>
      <c r="AF52" s="114" t="str">
        <f t="shared" si="35"/>
        <v>-</v>
      </c>
      <c r="AG52" s="114" t="str">
        <f t="shared" si="35"/>
        <v>-</v>
      </c>
      <c r="AH52" s="114" t="str">
        <f t="shared" si="35"/>
        <v>-</v>
      </c>
      <c r="AI52" s="114" t="str">
        <f t="shared" si="35"/>
        <v>-</v>
      </c>
      <c r="AJ52" s="114" t="str">
        <f t="shared" si="35"/>
        <v>-</v>
      </c>
      <c r="AK52" s="114" t="str">
        <f t="shared" si="35"/>
        <v>-</v>
      </c>
      <c r="AL52" s="114" t="str">
        <f t="shared" si="35"/>
        <v>-</v>
      </c>
      <c r="AM52" s="114" t="str">
        <f t="shared" si="35"/>
        <v>-</v>
      </c>
      <c r="AO52" s="107" t="str">
        <f t="shared" si="36"/>
        <v>-</v>
      </c>
      <c r="AP52" s="107" t="str">
        <f t="shared" si="36"/>
        <v>-</v>
      </c>
      <c r="AQ52" s="107" t="str">
        <f t="shared" si="36"/>
        <v>-</v>
      </c>
      <c r="AR52" s="107" t="str">
        <f t="shared" si="36"/>
        <v>-</v>
      </c>
      <c r="AS52" s="107" t="str">
        <f t="shared" si="36"/>
        <v>-</v>
      </c>
      <c r="AT52" s="107" t="str">
        <f t="shared" si="36"/>
        <v>-</v>
      </c>
      <c r="AU52" s="107" t="str">
        <f t="shared" si="36"/>
        <v>-</v>
      </c>
      <c r="AV52" s="107" t="str">
        <f t="shared" si="36"/>
        <v>-</v>
      </c>
      <c r="AW52" s="107" t="str">
        <f t="shared" si="36"/>
        <v>-</v>
      </c>
      <c r="AX52" s="107" t="str">
        <f t="shared" si="36"/>
        <v>-</v>
      </c>
      <c r="AY52" s="107" t="str">
        <f t="shared" si="36"/>
        <v>-</v>
      </c>
      <c r="AZ52" s="107">
        <f t="shared" si="36"/>
        <v>1</v>
      </c>
      <c r="BB52" s="107" t="str">
        <f t="shared" si="37"/>
        <v>-</v>
      </c>
      <c r="BC52" s="107" t="str">
        <f t="shared" si="37"/>
        <v>-</v>
      </c>
      <c r="BD52" s="107" t="str">
        <f t="shared" si="37"/>
        <v>-</v>
      </c>
      <c r="BE52" s="107" t="str">
        <f t="shared" si="37"/>
        <v>-</v>
      </c>
      <c r="BF52" s="107" t="str">
        <f t="shared" si="37"/>
        <v>-</v>
      </c>
      <c r="BG52" s="107" t="str">
        <f t="shared" si="37"/>
        <v>-</v>
      </c>
      <c r="BH52" s="107" t="str">
        <f t="shared" si="37"/>
        <v>-</v>
      </c>
      <c r="BI52" s="107" t="str">
        <f t="shared" si="37"/>
        <v>-</v>
      </c>
      <c r="BJ52" s="107" t="str">
        <f t="shared" si="37"/>
        <v>-</v>
      </c>
      <c r="BK52" s="107" t="str">
        <f t="shared" si="37"/>
        <v>-</v>
      </c>
      <c r="BL52" s="107" t="str">
        <f t="shared" si="37"/>
        <v>-</v>
      </c>
      <c r="BM52" s="107" t="str">
        <f t="shared" si="37"/>
        <v>-</v>
      </c>
      <c r="BO52" s="107" t="str">
        <f t="shared" si="38"/>
        <v>-</v>
      </c>
      <c r="BP52" s="107" t="str">
        <f t="shared" si="38"/>
        <v>-</v>
      </c>
      <c r="BQ52" s="107" t="str">
        <f t="shared" si="38"/>
        <v>-</v>
      </c>
      <c r="BR52" s="107" t="str">
        <f t="shared" si="38"/>
        <v>-</v>
      </c>
      <c r="BS52" s="107" t="str">
        <f t="shared" si="38"/>
        <v>-</v>
      </c>
      <c r="BT52" s="107" t="str">
        <f t="shared" si="38"/>
        <v>-</v>
      </c>
      <c r="BU52" s="107" t="str">
        <f t="shared" si="38"/>
        <v>-</v>
      </c>
      <c r="BV52" s="107" t="str">
        <f t="shared" si="38"/>
        <v>-</v>
      </c>
      <c r="BW52" s="107" t="str">
        <f t="shared" si="38"/>
        <v>-</v>
      </c>
      <c r="BX52" s="107" t="str">
        <f t="shared" si="38"/>
        <v>-</v>
      </c>
      <c r="BY52" s="107" t="str">
        <f t="shared" si="38"/>
        <v>-</v>
      </c>
      <c r="BZ52" s="107" t="str">
        <f t="shared" si="38"/>
        <v>-</v>
      </c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</row>
    <row r="53" spans="1:91">
      <c r="A53" s="120">
        <v>21</v>
      </c>
      <c r="B53" s="121" t="s">
        <v>78</v>
      </c>
      <c r="C53" s="85"/>
      <c r="D53" s="85">
        <v>10</v>
      </c>
      <c r="E53" s="85"/>
      <c r="F53" s="85"/>
      <c r="G53" s="85"/>
      <c r="H53" s="106">
        <f t="shared" si="25"/>
        <v>51.851851851851848</v>
      </c>
      <c r="I53" s="89">
        <f t="shared" si="34"/>
        <v>54</v>
      </c>
      <c r="J53" s="89">
        <f t="shared" si="29"/>
        <v>28</v>
      </c>
      <c r="K53" s="89">
        <v>16</v>
      </c>
      <c r="L53" s="89">
        <v>12</v>
      </c>
      <c r="M53" s="89"/>
      <c r="N53" s="89">
        <v>26</v>
      </c>
      <c r="O53" s="89"/>
      <c r="P53" s="89"/>
      <c r="Q53" s="89"/>
      <c r="R53" s="89"/>
      <c r="S53" s="89"/>
      <c r="T53" s="89"/>
      <c r="U53" s="89"/>
      <c r="V53" s="89"/>
      <c r="W53" s="89"/>
      <c r="X53" s="89">
        <v>2</v>
      </c>
      <c r="Y53" s="89"/>
      <c r="Z53" s="89"/>
      <c r="AB53" s="114" t="str">
        <f t="shared" si="35"/>
        <v>-</v>
      </c>
      <c r="AC53" s="114" t="str">
        <f t="shared" si="35"/>
        <v>-</v>
      </c>
      <c r="AD53" s="114" t="str">
        <f t="shared" si="35"/>
        <v>-</v>
      </c>
      <c r="AE53" s="114" t="str">
        <f t="shared" si="35"/>
        <v>-</v>
      </c>
      <c r="AF53" s="114" t="str">
        <f t="shared" si="35"/>
        <v>-</v>
      </c>
      <c r="AG53" s="114" t="str">
        <f t="shared" si="35"/>
        <v>-</v>
      </c>
      <c r="AH53" s="114" t="str">
        <f t="shared" si="35"/>
        <v>-</v>
      </c>
      <c r="AI53" s="114" t="str">
        <f t="shared" si="35"/>
        <v>-</v>
      </c>
      <c r="AJ53" s="114" t="str">
        <f t="shared" si="35"/>
        <v>-</v>
      </c>
      <c r="AK53" s="114" t="str">
        <f t="shared" si="35"/>
        <v>-</v>
      </c>
      <c r="AL53" s="114" t="str">
        <f t="shared" si="35"/>
        <v>-</v>
      </c>
      <c r="AM53" s="114" t="str">
        <f t="shared" si="35"/>
        <v>-</v>
      </c>
      <c r="AO53" s="107" t="str">
        <f t="shared" si="36"/>
        <v>-</v>
      </c>
      <c r="AP53" s="107" t="str">
        <f t="shared" si="36"/>
        <v>-</v>
      </c>
      <c r="AQ53" s="107" t="str">
        <f t="shared" si="36"/>
        <v>-</v>
      </c>
      <c r="AR53" s="107" t="str">
        <f t="shared" si="36"/>
        <v>-</v>
      </c>
      <c r="AS53" s="107" t="str">
        <f t="shared" si="36"/>
        <v>-</v>
      </c>
      <c r="AT53" s="107" t="str">
        <f t="shared" si="36"/>
        <v>-</v>
      </c>
      <c r="AU53" s="107" t="str">
        <f t="shared" si="36"/>
        <v>-</v>
      </c>
      <c r="AV53" s="107" t="str">
        <f t="shared" si="36"/>
        <v>-</v>
      </c>
      <c r="AW53" s="107" t="str">
        <f t="shared" si="36"/>
        <v>-</v>
      </c>
      <c r="AX53" s="107">
        <f t="shared" si="36"/>
        <v>1</v>
      </c>
      <c r="AY53" s="107" t="str">
        <f t="shared" si="36"/>
        <v>-</v>
      </c>
      <c r="AZ53" s="107" t="str">
        <f t="shared" si="36"/>
        <v>-</v>
      </c>
      <c r="BB53" s="107" t="str">
        <f t="shared" si="37"/>
        <v>-</v>
      </c>
      <c r="BC53" s="107" t="str">
        <f t="shared" si="37"/>
        <v>-</v>
      </c>
      <c r="BD53" s="107" t="str">
        <f t="shared" si="37"/>
        <v>-</v>
      </c>
      <c r="BE53" s="107" t="str">
        <f t="shared" si="37"/>
        <v>-</v>
      </c>
      <c r="BF53" s="107" t="str">
        <f t="shared" si="37"/>
        <v>-</v>
      </c>
      <c r="BG53" s="107" t="str">
        <f t="shared" si="37"/>
        <v>-</v>
      </c>
      <c r="BH53" s="107" t="str">
        <f t="shared" si="37"/>
        <v>-</v>
      </c>
      <c r="BI53" s="107" t="str">
        <f t="shared" si="37"/>
        <v>-</v>
      </c>
      <c r="BJ53" s="107" t="str">
        <f t="shared" si="37"/>
        <v>-</v>
      </c>
      <c r="BK53" s="107" t="str">
        <f t="shared" si="37"/>
        <v>-</v>
      </c>
      <c r="BL53" s="107" t="str">
        <f t="shared" si="37"/>
        <v>-</v>
      </c>
      <c r="BM53" s="107" t="str">
        <f t="shared" si="37"/>
        <v>-</v>
      </c>
      <c r="BO53" s="107" t="str">
        <f t="shared" si="38"/>
        <v>-</v>
      </c>
      <c r="BP53" s="107" t="str">
        <f t="shared" si="38"/>
        <v>-</v>
      </c>
      <c r="BQ53" s="107" t="str">
        <f t="shared" si="38"/>
        <v>-</v>
      </c>
      <c r="BR53" s="107" t="str">
        <f t="shared" si="38"/>
        <v>-</v>
      </c>
      <c r="BS53" s="107" t="str">
        <f t="shared" si="38"/>
        <v>-</v>
      </c>
      <c r="BT53" s="107" t="str">
        <f t="shared" si="38"/>
        <v>-</v>
      </c>
      <c r="BU53" s="107" t="str">
        <f t="shared" si="38"/>
        <v>-</v>
      </c>
      <c r="BV53" s="107" t="str">
        <f t="shared" si="38"/>
        <v>-</v>
      </c>
      <c r="BW53" s="107" t="str">
        <f t="shared" si="38"/>
        <v>-</v>
      </c>
      <c r="BX53" s="107" t="str">
        <f t="shared" si="38"/>
        <v>-</v>
      </c>
      <c r="BY53" s="107" t="str">
        <f t="shared" si="38"/>
        <v>-</v>
      </c>
      <c r="BZ53" s="107" t="str">
        <f t="shared" si="38"/>
        <v>-</v>
      </c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</row>
    <row r="54" spans="1:91">
      <c r="A54" s="120">
        <v>22</v>
      </c>
      <c r="B54" s="89" t="s">
        <v>79</v>
      </c>
      <c r="C54" s="85"/>
      <c r="D54" s="85">
        <v>8</v>
      </c>
      <c r="E54" s="85"/>
      <c r="F54" s="85">
        <v>8</v>
      </c>
      <c r="G54" s="85"/>
      <c r="H54" s="106">
        <f t="shared" si="25"/>
        <v>59.259259259259252</v>
      </c>
      <c r="I54" s="89">
        <f t="shared" si="34"/>
        <v>54</v>
      </c>
      <c r="J54" s="89">
        <f t="shared" si="29"/>
        <v>32</v>
      </c>
      <c r="K54" s="89">
        <v>18</v>
      </c>
      <c r="L54" s="89"/>
      <c r="M54" s="89">
        <v>14</v>
      </c>
      <c r="N54" s="89">
        <v>22</v>
      </c>
      <c r="O54" s="89"/>
      <c r="P54" s="89"/>
      <c r="Q54" s="89"/>
      <c r="R54" s="89"/>
      <c r="S54" s="89"/>
      <c r="T54" s="89"/>
      <c r="U54" s="89"/>
      <c r="V54" s="89">
        <v>4</v>
      </c>
      <c r="W54" s="89"/>
      <c r="X54" s="89"/>
      <c r="Y54" s="89"/>
      <c r="Z54" s="89"/>
      <c r="AB54" s="114" t="str">
        <f t="shared" si="35"/>
        <v>-</v>
      </c>
      <c r="AC54" s="114" t="str">
        <f t="shared" si="35"/>
        <v>-</v>
      </c>
      <c r="AD54" s="114" t="str">
        <f t="shared" si="35"/>
        <v>-</v>
      </c>
      <c r="AE54" s="114" t="str">
        <f t="shared" si="35"/>
        <v>-</v>
      </c>
      <c r="AF54" s="114" t="str">
        <f t="shared" si="35"/>
        <v>-</v>
      </c>
      <c r="AG54" s="114" t="str">
        <f t="shared" si="35"/>
        <v>-</v>
      </c>
      <c r="AH54" s="114" t="str">
        <f t="shared" si="35"/>
        <v>-</v>
      </c>
      <c r="AI54" s="114" t="str">
        <f t="shared" si="35"/>
        <v>-</v>
      </c>
      <c r="AJ54" s="114" t="str">
        <f t="shared" si="35"/>
        <v>-</v>
      </c>
      <c r="AK54" s="114" t="str">
        <f t="shared" si="35"/>
        <v>-</v>
      </c>
      <c r="AL54" s="114" t="str">
        <f t="shared" si="35"/>
        <v>-</v>
      </c>
      <c r="AM54" s="114" t="str">
        <f t="shared" si="35"/>
        <v>-</v>
      </c>
      <c r="AO54" s="107" t="str">
        <f t="shared" si="36"/>
        <v>-</v>
      </c>
      <c r="AP54" s="107" t="str">
        <f t="shared" si="36"/>
        <v>-</v>
      </c>
      <c r="AQ54" s="107" t="str">
        <f t="shared" si="36"/>
        <v>-</v>
      </c>
      <c r="AR54" s="107" t="str">
        <f t="shared" si="36"/>
        <v>-</v>
      </c>
      <c r="AS54" s="107" t="str">
        <f t="shared" si="36"/>
        <v>-</v>
      </c>
      <c r="AT54" s="107" t="str">
        <f t="shared" si="36"/>
        <v>-</v>
      </c>
      <c r="AU54" s="107" t="str">
        <f t="shared" si="36"/>
        <v>-</v>
      </c>
      <c r="AV54" s="107">
        <f t="shared" si="36"/>
        <v>1</v>
      </c>
      <c r="AW54" s="107" t="str">
        <f t="shared" si="36"/>
        <v>-</v>
      </c>
      <c r="AX54" s="107" t="str">
        <f t="shared" si="36"/>
        <v>-</v>
      </c>
      <c r="AY54" s="107" t="str">
        <f t="shared" si="36"/>
        <v>-</v>
      </c>
      <c r="AZ54" s="107" t="str">
        <f t="shared" si="36"/>
        <v>-</v>
      </c>
      <c r="BB54" s="107" t="str">
        <f t="shared" si="37"/>
        <v>-</v>
      </c>
      <c r="BC54" s="107" t="str">
        <f t="shared" si="37"/>
        <v>-</v>
      </c>
      <c r="BD54" s="107" t="str">
        <f t="shared" si="37"/>
        <v>-</v>
      </c>
      <c r="BE54" s="107" t="str">
        <f t="shared" si="37"/>
        <v>-</v>
      </c>
      <c r="BF54" s="107" t="str">
        <f t="shared" si="37"/>
        <v>-</v>
      </c>
      <c r="BG54" s="107" t="str">
        <f t="shared" si="37"/>
        <v>-</v>
      </c>
      <c r="BH54" s="107" t="str">
        <f t="shared" si="37"/>
        <v>-</v>
      </c>
      <c r="BI54" s="107" t="str">
        <f t="shared" si="37"/>
        <v>-</v>
      </c>
      <c r="BJ54" s="107" t="str">
        <f t="shared" si="37"/>
        <v>-</v>
      </c>
      <c r="BK54" s="107" t="str">
        <f t="shared" si="37"/>
        <v>-</v>
      </c>
      <c r="BL54" s="107" t="str">
        <f t="shared" si="37"/>
        <v>-</v>
      </c>
      <c r="BM54" s="107" t="str">
        <f t="shared" si="37"/>
        <v>-</v>
      </c>
      <c r="BO54" s="107" t="str">
        <f t="shared" si="38"/>
        <v>-</v>
      </c>
      <c r="BP54" s="107" t="str">
        <f t="shared" si="38"/>
        <v>-</v>
      </c>
      <c r="BQ54" s="107" t="str">
        <f t="shared" si="38"/>
        <v>-</v>
      </c>
      <c r="BR54" s="107" t="str">
        <f t="shared" si="38"/>
        <v>-</v>
      </c>
      <c r="BS54" s="107" t="str">
        <f t="shared" si="38"/>
        <v>-</v>
      </c>
      <c r="BT54" s="107" t="str">
        <f t="shared" si="38"/>
        <v>-</v>
      </c>
      <c r="BU54" s="107" t="str">
        <f t="shared" si="38"/>
        <v>-</v>
      </c>
      <c r="BV54" s="107">
        <f t="shared" si="38"/>
        <v>1</v>
      </c>
      <c r="BW54" s="107" t="str">
        <f t="shared" si="38"/>
        <v>-</v>
      </c>
      <c r="BX54" s="107" t="str">
        <f t="shared" si="38"/>
        <v>-</v>
      </c>
      <c r="BY54" s="107" t="str">
        <f t="shared" si="38"/>
        <v>-</v>
      </c>
      <c r="BZ54" s="107" t="str">
        <f t="shared" si="38"/>
        <v>-</v>
      </c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</row>
    <row r="55" spans="1:91">
      <c r="A55" s="120">
        <v>23</v>
      </c>
      <c r="B55" s="89" t="s">
        <v>80</v>
      </c>
      <c r="C55" s="85"/>
      <c r="D55" s="85">
        <v>9</v>
      </c>
      <c r="E55" s="85"/>
      <c r="F55" s="85">
        <v>9</v>
      </c>
      <c r="G55" s="85"/>
      <c r="H55" s="106">
        <f t="shared" si="25"/>
        <v>66.666666666666657</v>
      </c>
      <c r="I55" s="89">
        <f t="shared" si="34"/>
        <v>54</v>
      </c>
      <c r="J55" s="89">
        <f t="shared" si="29"/>
        <v>36</v>
      </c>
      <c r="K55" s="89">
        <v>24</v>
      </c>
      <c r="L55" s="89"/>
      <c r="M55" s="89">
        <v>12</v>
      </c>
      <c r="N55" s="89">
        <v>18</v>
      </c>
      <c r="O55" s="89"/>
      <c r="P55" s="89"/>
      <c r="Q55" s="89"/>
      <c r="R55" s="89"/>
      <c r="S55" s="89"/>
      <c r="T55" s="89"/>
      <c r="U55" s="89"/>
      <c r="V55" s="89"/>
      <c r="W55" s="89">
        <v>3</v>
      </c>
      <c r="X55" s="89"/>
      <c r="Y55" s="89"/>
      <c r="Z55" s="89"/>
      <c r="AB55" s="114" t="str">
        <f t="shared" si="35"/>
        <v>-</v>
      </c>
      <c r="AC55" s="114" t="str">
        <f t="shared" si="35"/>
        <v>-</v>
      </c>
      <c r="AD55" s="114" t="str">
        <f t="shared" si="35"/>
        <v>-</v>
      </c>
      <c r="AE55" s="114" t="str">
        <f t="shared" si="35"/>
        <v>-</v>
      </c>
      <c r="AF55" s="114" t="str">
        <f t="shared" si="35"/>
        <v>-</v>
      </c>
      <c r="AG55" s="114" t="str">
        <f t="shared" si="35"/>
        <v>-</v>
      </c>
      <c r="AH55" s="114" t="str">
        <f t="shared" si="35"/>
        <v>-</v>
      </c>
      <c r="AI55" s="114" t="str">
        <f t="shared" si="35"/>
        <v>-</v>
      </c>
      <c r="AJ55" s="114" t="str">
        <f t="shared" si="35"/>
        <v>-</v>
      </c>
      <c r="AK55" s="114" t="str">
        <f t="shared" si="35"/>
        <v>-</v>
      </c>
      <c r="AL55" s="114" t="str">
        <f t="shared" si="35"/>
        <v>-</v>
      </c>
      <c r="AM55" s="114" t="str">
        <f t="shared" si="35"/>
        <v>-</v>
      </c>
      <c r="AO55" s="107" t="str">
        <f t="shared" si="36"/>
        <v>-</v>
      </c>
      <c r="AP55" s="107" t="str">
        <f t="shared" si="36"/>
        <v>-</v>
      </c>
      <c r="AQ55" s="107" t="str">
        <f t="shared" si="36"/>
        <v>-</v>
      </c>
      <c r="AR55" s="107" t="str">
        <f t="shared" si="36"/>
        <v>-</v>
      </c>
      <c r="AS55" s="107" t="str">
        <f t="shared" si="36"/>
        <v>-</v>
      </c>
      <c r="AT55" s="107" t="str">
        <f t="shared" si="36"/>
        <v>-</v>
      </c>
      <c r="AU55" s="107" t="str">
        <f t="shared" si="36"/>
        <v>-</v>
      </c>
      <c r="AV55" s="107" t="str">
        <f t="shared" si="36"/>
        <v>-</v>
      </c>
      <c r="AW55" s="107">
        <f t="shared" si="36"/>
        <v>1</v>
      </c>
      <c r="AX55" s="107" t="str">
        <f t="shared" si="36"/>
        <v>-</v>
      </c>
      <c r="AY55" s="107" t="str">
        <f t="shared" si="36"/>
        <v>-</v>
      </c>
      <c r="AZ55" s="107" t="str">
        <f t="shared" si="36"/>
        <v>-</v>
      </c>
      <c r="BB55" s="107" t="str">
        <f t="shared" si="37"/>
        <v>-</v>
      </c>
      <c r="BC55" s="107" t="str">
        <f t="shared" si="37"/>
        <v>-</v>
      </c>
      <c r="BD55" s="107" t="str">
        <f t="shared" si="37"/>
        <v>-</v>
      </c>
      <c r="BE55" s="107" t="str">
        <f t="shared" si="37"/>
        <v>-</v>
      </c>
      <c r="BF55" s="107" t="str">
        <f t="shared" si="37"/>
        <v>-</v>
      </c>
      <c r="BG55" s="107" t="str">
        <f t="shared" si="37"/>
        <v>-</v>
      </c>
      <c r="BH55" s="107" t="str">
        <f t="shared" si="37"/>
        <v>-</v>
      </c>
      <c r="BI55" s="107" t="str">
        <f t="shared" si="37"/>
        <v>-</v>
      </c>
      <c r="BJ55" s="107" t="str">
        <f t="shared" si="37"/>
        <v>-</v>
      </c>
      <c r="BK55" s="107" t="str">
        <f t="shared" si="37"/>
        <v>-</v>
      </c>
      <c r="BL55" s="107" t="str">
        <f t="shared" si="37"/>
        <v>-</v>
      </c>
      <c r="BM55" s="107" t="str">
        <f t="shared" si="37"/>
        <v>-</v>
      </c>
      <c r="BO55" s="107" t="str">
        <f t="shared" si="38"/>
        <v>-</v>
      </c>
      <c r="BP55" s="107" t="str">
        <f t="shared" si="38"/>
        <v>-</v>
      </c>
      <c r="BQ55" s="107" t="str">
        <f t="shared" si="38"/>
        <v>-</v>
      </c>
      <c r="BR55" s="107" t="str">
        <f t="shared" si="38"/>
        <v>-</v>
      </c>
      <c r="BS55" s="107" t="str">
        <f t="shared" si="38"/>
        <v>-</v>
      </c>
      <c r="BT55" s="107" t="str">
        <f t="shared" si="38"/>
        <v>-</v>
      </c>
      <c r="BU55" s="107" t="str">
        <f t="shared" si="38"/>
        <v>-</v>
      </c>
      <c r="BV55" s="107" t="str">
        <f t="shared" si="38"/>
        <v>-</v>
      </c>
      <c r="BW55" s="107">
        <f t="shared" si="38"/>
        <v>1</v>
      </c>
      <c r="BX55" s="107" t="str">
        <f t="shared" si="38"/>
        <v>-</v>
      </c>
      <c r="BY55" s="107" t="str">
        <f t="shared" si="38"/>
        <v>-</v>
      </c>
      <c r="BZ55" s="107" t="str">
        <f t="shared" si="38"/>
        <v>-</v>
      </c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</row>
    <row r="56" spans="1:91">
      <c r="A56" s="92">
        <v>4</v>
      </c>
      <c r="B56" s="92" t="s">
        <v>81</v>
      </c>
      <c r="C56" s="92"/>
      <c r="D56" s="92"/>
      <c r="E56" s="92"/>
      <c r="F56" s="92"/>
      <c r="G56" s="92"/>
      <c r="H56" s="111">
        <f t="shared" si="25"/>
        <v>55.938697318007655</v>
      </c>
      <c r="I56" s="92">
        <f t="shared" ref="I56:Z56" si="39">SUM(I57:I64)</f>
        <v>783</v>
      </c>
      <c r="J56" s="92">
        <f t="shared" si="39"/>
        <v>438</v>
      </c>
      <c r="K56" s="92">
        <f t="shared" si="39"/>
        <v>248</v>
      </c>
      <c r="L56" s="92">
        <f t="shared" si="39"/>
        <v>50</v>
      </c>
      <c r="M56" s="92">
        <f t="shared" si="39"/>
        <v>140</v>
      </c>
      <c r="N56" s="92">
        <f t="shared" si="39"/>
        <v>345</v>
      </c>
      <c r="O56" s="92">
        <f t="shared" si="39"/>
        <v>0</v>
      </c>
      <c r="P56" s="92">
        <f t="shared" si="39"/>
        <v>0</v>
      </c>
      <c r="Q56" s="92">
        <f t="shared" si="39"/>
        <v>4</v>
      </c>
      <c r="R56" s="92">
        <f t="shared" si="39"/>
        <v>0</v>
      </c>
      <c r="S56" s="92">
        <f t="shared" si="39"/>
        <v>4</v>
      </c>
      <c r="T56" s="92">
        <f t="shared" si="39"/>
        <v>0</v>
      </c>
      <c r="U56" s="92">
        <f t="shared" si="39"/>
        <v>7</v>
      </c>
      <c r="V56" s="92">
        <f t="shared" si="39"/>
        <v>10</v>
      </c>
      <c r="W56" s="92">
        <f t="shared" si="39"/>
        <v>4</v>
      </c>
      <c r="X56" s="92">
        <f t="shared" si="39"/>
        <v>3</v>
      </c>
      <c r="Y56" s="92">
        <f t="shared" si="39"/>
        <v>3</v>
      </c>
      <c r="Z56" s="92">
        <f t="shared" si="39"/>
        <v>6</v>
      </c>
      <c r="AB56" s="112">
        <f t="shared" ref="AB56:CM56" si="40">SUM(AB57:AB64)</f>
        <v>0</v>
      </c>
      <c r="AC56" s="112">
        <f t="shared" si="40"/>
        <v>0</v>
      </c>
      <c r="AD56" s="112">
        <f t="shared" si="40"/>
        <v>1</v>
      </c>
      <c r="AE56" s="112">
        <f t="shared" si="40"/>
        <v>0</v>
      </c>
      <c r="AF56" s="112">
        <f t="shared" si="40"/>
        <v>1</v>
      </c>
      <c r="AG56" s="112">
        <f t="shared" si="40"/>
        <v>0</v>
      </c>
      <c r="AH56" s="112">
        <f t="shared" si="40"/>
        <v>2</v>
      </c>
      <c r="AI56" s="112">
        <f t="shared" si="40"/>
        <v>1</v>
      </c>
      <c r="AJ56" s="112">
        <f t="shared" si="40"/>
        <v>1</v>
      </c>
      <c r="AK56" s="112">
        <f t="shared" si="40"/>
        <v>1</v>
      </c>
      <c r="AL56" s="112">
        <f t="shared" si="40"/>
        <v>0</v>
      </c>
      <c r="AM56" s="112">
        <f t="shared" si="40"/>
        <v>0</v>
      </c>
      <c r="AO56" s="112">
        <f t="shared" si="40"/>
        <v>0</v>
      </c>
      <c r="AP56" s="112">
        <f t="shared" si="40"/>
        <v>0</v>
      </c>
      <c r="AQ56" s="112">
        <f t="shared" si="40"/>
        <v>0</v>
      </c>
      <c r="AR56" s="112">
        <f t="shared" si="40"/>
        <v>0</v>
      </c>
      <c r="AS56" s="112">
        <f t="shared" si="40"/>
        <v>0</v>
      </c>
      <c r="AT56" s="112">
        <f t="shared" si="40"/>
        <v>0</v>
      </c>
      <c r="AU56" s="112">
        <f t="shared" si="40"/>
        <v>0</v>
      </c>
      <c r="AV56" s="112">
        <f t="shared" si="40"/>
        <v>0</v>
      </c>
      <c r="AW56" s="112">
        <f t="shared" si="40"/>
        <v>0</v>
      </c>
      <c r="AX56" s="112">
        <f t="shared" si="40"/>
        <v>0</v>
      </c>
      <c r="AY56" s="112">
        <f t="shared" si="40"/>
        <v>1</v>
      </c>
      <c r="AZ56" s="112">
        <f t="shared" si="40"/>
        <v>1</v>
      </c>
      <c r="BB56" s="112">
        <f t="shared" si="40"/>
        <v>0</v>
      </c>
      <c r="BC56" s="112">
        <f t="shared" si="40"/>
        <v>0</v>
      </c>
      <c r="BD56" s="112">
        <f t="shared" si="40"/>
        <v>0</v>
      </c>
      <c r="BE56" s="112">
        <f t="shared" si="40"/>
        <v>0</v>
      </c>
      <c r="BF56" s="112">
        <f t="shared" si="40"/>
        <v>0</v>
      </c>
      <c r="BG56" s="112">
        <f t="shared" si="40"/>
        <v>0</v>
      </c>
      <c r="BH56" s="112">
        <f t="shared" si="40"/>
        <v>0</v>
      </c>
      <c r="BI56" s="112">
        <f t="shared" si="40"/>
        <v>1</v>
      </c>
      <c r="BJ56" s="112">
        <f t="shared" si="40"/>
        <v>0</v>
      </c>
      <c r="BK56" s="112">
        <f t="shared" si="40"/>
        <v>0</v>
      </c>
      <c r="BL56" s="112">
        <f t="shared" si="40"/>
        <v>0</v>
      </c>
      <c r="BM56" s="112">
        <f t="shared" si="40"/>
        <v>0</v>
      </c>
      <c r="BO56" s="112">
        <f t="shared" si="40"/>
        <v>0</v>
      </c>
      <c r="BP56" s="112">
        <f t="shared" si="40"/>
        <v>0</v>
      </c>
      <c r="BQ56" s="112">
        <f t="shared" si="40"/>
        <v>0</v>
      </c>
      <c r="BR56" s="112">
        <f t="shared" si="40"/>
        <v>0</v>
      </c>
      <c r="BS56" s="112">
        <f t="shared" si="40"/>
        <v>0</v>
      </c>
      <c r="BT56" s="112">
        <f t="shared" si="40"/>
        <v>0</v>
      </c>
      <c r="BU56" s="112">
        <f t="shared" si="40"/>
        <v>0</v>
      </c>
      <c r="BV56" s="112">
        <f t="shared" si="40"/>
        <v>0</v>
      </c>
      <c r="BW56" s="112">
        <f t="shared" si="40"/>
        <v>0</v>
      </c>
      <c r="BX56" s="112">
        <f t="shared" si="40"/>
        <v>0</v>
      </c>
      <c r="BY56" s="112">
        <f t="shared" si="40"/>
        <v>0</v>
      </c>
      <c r="BZ56" s="112">
        <f t="shared" si="40"/>
        <v>1</v>
      </c>
      <c r="CB56" s="112">
        <f t="shared" si="40"/>
        <v>0</v>
      </c>
      <c r="CC56" s="112">
        <f t="shared" si="40"/>
        <v>0</v>
      </c>
      <c r="CD56" s="112">
        <f t="shared" si="40"/>
        <v>1</v>
      </c>
      <c r="CE56" s="112">
        <f t="shared" si="40"/>
        <v>0</v>
      </c>
      <c r="CF56" s="112">
        <f t="shared" si="40"/>
        <v>3</v>
      </c>
      <c r="CG56" s="112">
        <f t="shared" si="40"/>
        <v>0</v>
      </c>
      <c r="CH56" s="112">
        <f t="shared" si="40"/>
        <v>3</v>
      </c>
      <c r="CI56" s="112">
        <f t="shared" si="40"/>
        <v>1</v>
      </c>
      <c r="CJ56" s="112">
        <f t="shared" si="40"/>
        <v>2</v>
      </c>
      <c r="CK56" s="112">
        <f t="shared" si="40"/>
        <v>2</v>
      </c>
      <c r="CL56" s="112">
        <f t="shared" si="40"/>
        <v>0</v>
      </c>
      <c r="CM56" s="112">
        <f t="shared" si="40"/>
        <v>0</v>
      </c>
    </row>
    <row r="57" spans="1:91">
      <c r="A57" s="125" t="s">
        <v>82</v>
      </c>
      <c r="B57" s="89" t="s">
        <v>224</v>
      </c>
      <c r="C57" s="85"/>
      <c r="D57" s="85">
        <v>11</v>
      </c>
      <c r="E57" s="85"/>
      <c r="F57" s="85"/>
      <c r="G57" s="85"/>
      <c r="H57" s="106">
        <f t="shared" si="25"/>
        <v>44.444444444444443</v>
      </c>
      <c r="I57" s="89">
        <f t="shared" ref="I57:I64" si="41">J57+N57</f>
        <v>54</v>
      </c>
      <c r="J57" s="89">
        <f t="shared" ref="J57:J64" si="42">O57*O$6+P57*P$6+Q57*Q$6+R57*R$6+S57*S$6+T57*T$6+U57*U$6+V57*V$6+W57*W$6+X57*X$6+Y57*Y$6+Z57*Z$6</f>
        <v>24</v>
      </c>
      <c r="K57" s="89">
        <v>12</v>
      </c>
      <c r="L57" s="89">
        <v>12</v>
      </c>
      <c r="M57" s="89"/>
      <c r="N57" s="89">
        <v>30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>
        <v>3</v>
      </c>
      <c r="Z57" s="89"/>
      <c r="AB57" s="11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14" t="str">
        <f t="shared" si="43"/>
        <v>-</v>
      </c>
      <c r="AD57" s="114" t="str">
        <f t="shared" si="43"/>
        <v>-</v>
      </c>
      <c r="AE57" s="114" t="str">
        <f t="shared" si="43"/>
        <v>-</v>
      </c>
      <c r="AF57" s="114" t="str">
        <f t="shared" si="43"/>
        <v>-</v>
      </c>
      <c r="AG57" s="114" t="str">
        <f t="shared" si="43"/>
        <v>-</v>
      </c>
      <c r="AH57" s="114" t="str">
        <f t="shared" si="43"/>
        <v>-</v>
      </c>
      <c r="AI57" s="114" t="str">
        <f t="shared" si="43"/>
        <v>-</v>
      </c>
      <c r="AJ57" s="114" t="str">
        <f t="shared" si="43"/>
        <v>-</v>
      </c>
      <c r="AK57" s="114" t="str">
        <f t="shared" si="43"/>
        <v>-</v>
      </c>
      <c r="AL57" s="114" t="str">
        <f t="shared" si="43"/>
        <v>-</v>
      </c>
      <c r="AM57" s="114" t="str">
        <f t="shared" si="43"/>
        <v>-</v>
      </c>
      <c r="AO57" s="107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07" t="str">
        <f t="shared" si="44"/>
        <v>-</v>
      </c>
      <c r="AQ57" s="107" t="str">
        <f t="shared" si="44"/>
        <v>-</v>
      </c>
      <c r="AR57" s="107" t="str">
        <f t="shared" si="44"/>
        <v>-</v>
      </c>
      <c r="AS57" s="107" t="str">
        <f t="shared" si="44"/>
        <v>-</v>
      </c>
      <c r="AT57" s="107" t="str">
        <f t="shared" si="44"/>
        <v>-</v>
      </c>
      <c r="AU57" s="107" t="str">
        <f t="shared" si="44"/>
        <v>-</v>
      </c>
      <c r="AV57" s="107" t="str">
        <f t="shared" si="44"/>
        <v>-</v>
      </c>
      <c r="AW57" s="107" t="str">
        <f t="shared" si="44"/>
        <v>-</v>
      </c>
      <c r="AX57" s="107" t="str">
        <f t="shared" si="44"/>
        <v>-</v>
      </c>
      <c r="AY57" s="107">
        <f t="shared" si="44"/>
        <v>1</v>
      </c>
      <c r="AZ57" s="107" t="str">
        <f t="shared" si="44"/>
        <v>-</v>
      </c>
      <c r="BB57" s="107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07" t="str">
        <f t="shared" si="45"/>
        <v>-</v>
      </c>
      <c r="BD57" s="107" t="str">
        <f t="shared" si="45"/>
        <v>-</v>
      </c>
      <c r="BE57" s="107" t="str">
        <f t="shared" si="45"/>
        <v>-</v>
      </c>
      <c r="BF57" s="107" t="str">
        <f t="shared" si="45"/>
        <v>-</v>
      </c>
      <c r="BG57" s="107" t="str">
        <f t="shared" si="45"/>
        <v>-</v>
      </c>
      <c r="BH57" s="107" t="str">
        <f t="shared" si="45"/>
        <v>-</v>
      </c>
      <c r="BI57" s="107" t="str">
        <f t="shared" si="45"/>
        <v>-</v>
      </c>
      <c r="BJ57" s="107" t="str">
        <f t="shared" si="45"/>
        <v>-</v>
      </c>
      <c r="BK57" s="107" t="str">
        <f t="shared" si="45"/>
        <v>-</v>
      </c>
      <c r="BL57" s="107" t="str">
        <f t="shared" si="45"/>
        <v>-</v>
      </c>
      <c r="BM57" s="107" t="str">
        <f t="shared" si="45"/>
        <v>-</v>
      </c>
      <c r="BO57" s="107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07" t="str">
        <f t="shared" si="46"/>
        <v>-</v>
      </c>
      <c r="BQ57" s="107" t="str">
        <f t="shared" si="46"/>
        <v>-</v>
      </c>
      <c r="BR57" s="107" t="str">
        <f t="shared" si="46"/>
        <v>-</v>
      </c>
      <c r="BS57" s="107" t="str">
        <f t="shared" si="46"/>
        <v>-</v>
      </c>
      <c r="BT57" s="107" t="str">
        <f t="shared" si="46"/>
        <v>-</v>
      </c>
      <c r="BU57" s="107" t="str">
        <f t="shared" si="46"/>
        <v>-</v>
      </c>
      <c r="BV57" s="107" t="str">
        <f t="shared" si="46"/>
        <v>-</v>
      </c>
      <c r="BW57" s="107" t="str">
        <f t="shared" si="46"/>
        <v>-</v>
      </c>
      <c r="BX57" s="107" t="str">
        <f t="shared" si="46"/>
        <v>-</v>
      </c>
      <c r="BY57" s="107" t="str">
        <f t="shared" si="46"/>
        <v>-</v>
      </c>
      <c r="BZ57" s="107" t="str">
        <f t="shared" si="46"/>
        <v>-</v>
      </c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</row>
    <row r="58" spans="1:91">
      <c r="A58" s="125" t="s">
        <v>83</v>
      </c>
      <c r="B58" s="89" t="s">
        <v>84</v>
      </c>
      <c r="C58" s="85">
        <v>7</v>
      </c>
      <c r="D58" s="85"/>
      <c r="E58" s="85"/>
      <c r="F58" s="85"/>
      <c r="G58" s="116" t="s">
        <v>255</v>
      </c>
      <c r="H58" s="106">
        <f t="shared" si="25"/>
        <v>51.851851851851848</v>
      </c>
      <c r="I58" s="89">
        <f t="shared" si="41"/>
        <v>135</v>
      </c>
      <c r="J58" s="89">
        <f t="shared" si="42"/>
        <v>70</v>
      </c>
      <c r="K58" s="89">
        <v>30</v>
      </c>
      <c r="L58" s="89">
        <v>14</v>
      </c>
      <c r="M58" s="89">
        <v>26</v>
      </c>
      <c r="N58" s="89">
        <v>65</v>
      </c>
      <c r="O58" s="89"/>
      <c r="P58" s="89"/>
      <c r="Q58" s="89"/>
      <c r="R58" s="89"/>
      <c r="S58" s="89"/>
      <c r="T58" s="89"/>
      <c r="U58" s="89">
        <v>5</v>
      </c>
      <c r="V58" s="89"/>
      <c r="W58" s="89"/>
      <c r="X58" s="89"/>
      <c r="Y58" s="89"/>
      <c r="Z58" s="89"/>
      <c r="AB58" s="114" t="str">
        <f t="shared" si="43"/>
        <v>-</v>
      </c>
      <c r="AC58" s="114" t="str">
        <f t="shared" si="43"/>
        <v>-</v>
      </c>
      <c r="AD58" s="114" t="str">
        <f t="shared" si="43"/>
        <v>-</v>
      </c>
      <c r="AE58" s="114" t="str">
        <f t="shared" si="43"/>
        <v>-</v>
      </c>
      <c r="AF58" s="114" t="str">
        <f t="shared" si="43"/>
        <v>-</v>
      </c>
      <c r="AG58" s="114" t="str">
        <f t="shared" si="43"/>
        <v>-</v>
      </c>
      <c r="AH58" s="114">
        <f t="shared" si="43"/>
        <v>1</v>
      </c>
      <c r="AI58" s="114" t="str">
        <f t="shared" si="43"/>
        <v>-</v>
      </c>
      <c r="AJ58" s="114" t="str">
        <f t="shared" si="43"/>
        <v>-</v>
      </c>
      <c r="AK58" s="114" t="str">
        <f t="shared" si="43"/>
        <v>-</v>
      </c>
      <c r="AL58" s="114" t="str">
        <f t="shared" si="43"/>
        <v>-</v>
      </c>
      <c r="AM58" s="114" t="str">
        <f t="shared" si="43"/>
        <v>-</v>
      </c>
      <c r="AO58" s="107" t="str">
        <f t="shared" si="44"/>
        <v>-</v>
      </c>
      <c r="AP58" s="107" t="str">
        <f t="shared" si="44"/>
        <v>-</v>
      </c>
      <c r="AQ58" s="107" t="str">
        <f t="shared" si="44"/>
        <v>-</v>
      </c>
      <c r="AR58" s="107" t="str">
        <f t="shared" si="44"/>
        <v>-</v>
      </c>
      <c r="AS58" s="107" t="str">
        <f t="shared" si="44"/>
        <v>-</v>
      </c>
      <c r="AT58" s="107" t="str">
        <f t="shared" si="44"/>
        <v>-</v>
      </c>
      <c r="AU58" s="107" t="str">
        <f t="shared" si="44"/>
        <v>-</v>
      </c>
      <c r="AV58" s="107" t="str">
        <f t="shared" si="44"/>
        <v>-</v>
      </c>
      <c r="AW58" s="107" t="str">
        <f t="shared" si="44"/>
        <v>-</v>
      </c>
      <c r="AX58" s="107" t="str">
        <f t="shared" si="44"/>
        <v>-</v>
      </c>
      <c r="AY58" s="107" t="str">
        <f t="shared" si="44"/>
        <v>-</v>
      </c>
      <c r="AZ58" s="107" t="str">
        <f t="shared" si="44"/>
        <v>-</v>
      </c>
      <c r="BB58" s="107" t="str">
        <f t="shared" si="45"/>
        <v>-</v>
      </c>
      <c r="BC58" s="107" t="str">
        <f t="shared" si="45"/>
        <v>-</v>
      </c>
      <c r="BD58" s="107" t="str">
        <f t="shared" si="45"/>
        <v>-</v>
      </c>
      <c r="BE58" s="107" t="str">
        <f t="shared" si="45"/>
        <v>-</v>
      </c>
      <c r="BF58" s="107" t="str">
        <f t="shared" si="45"/>
        <v>-</v>
      </c>
      <c r="BG58" s="107" t="str">
        <f t="shared" si="45"/>
        <v>-</v>
      </c>
      <c r="BH58" s="107" t="str">
        <f t="shared" si="45"/>
        <v>-</v>
      </c>
      <c r="BI58" s="107" t="str">
        <f t="shared" si="45"/>
        <v>-</v>
      </c>
      <c r="BJ58" s="107" t="str">
        <f t="shared" si="45"/>
        <v>-</v>
      </c>
      <c r="BK58" s="107" t="str">
        <f t="shared" si="45"/>
        <v>-</v>
      </c>
      <c r="BL58" s="107" t="str">
        <f t="shared" si="45"/>
        <v>-</v>
      </c>
      <c r="BM58" s="107" t="str">
        <f t="shared" si="45"/>
        <v>-</v>
      </c>
      <c r="BO58" s="107" t="str">
        <f t="shared" si="46"/>
        <v>-</v>
      </c>
      <c r="BP58" s="107" t="str">
        <f t="shared" si="46"/>
        <v>-</v>
      </c>
      <c r="BQ58" s="107" t="str">
        <f t="shared" si="46"/>
        <v>-</v>
      </c>
      <c r="BR58" s="107" t="str">
        <f t="shared" si="46"/>
        <v>-</v>
      </c>
      <c r="BS58" s="107" t="str">
        <f t="shared" si="46"/>
        <v>-</v>
      </c>
      <c r="BT58" s="107" t="str">
        <f t="shared" si="46"/>
        <v>-</v>
      </c>
      <c r="BU58" s="107" t="str">
        <f t="shared" si="46"/>
        <v>-</v>
      </c>
      <c r="BV58" s="107" t="str">
        <f t="shared" si="46"/>
        <v>-</v>
      </c>
      <c r="BW58" s="107" t="str">
        <f t="shared" si="46"/>
        <v>-</v>
      </c>
      <c r="BX58" s="107" t="str">
        <f t="shared" si="46"/>
        <v>-</v>
      </c>
      <c r="BY58" s="107" t="str">
        <f t="shared" si="46"/>
        <v>-</v>
      </c>
      <c r="BZ58" s="107" t="str">
        <f t="shared" si="46"/>
        <v>-</v>
      </c>
      <c r="CB58" s="107"/>
      <c r="CC58" s="107"/>
      <c r="CD58" s="107"/>
      <c r="CE58" s="107"/>
      <c r="CF58" s="107"/>
      <c r="CG58" s="107"/>
      <c r="CH58" s="107">
        <v>3</v>
      </c>
      <c r="CI58" s="107"/>
      <c r="CJ58" s="107"/>
      <c r="CK58" s="107"/>
      <c r="CL58" s="107"/>
      <c r="CM58" s="107"/>
    </row>
    <row r="59" spans="1:91">
      <c r="A59" s="125" t="s">
        <v>85</v>
      </c>
      <c r="B59" s="89" t="s">
        <v>86</v>
      </c>
      <c r="C59" s="85">
        <v>5</v>
      </c>
      <c r="D59" s="85"/>
      <c r="E59" s="85"/>
      <c r="F59" s="85"/>
      <c r="G59" s="116" t="s">
        <v>235</v>
      </c>
      <c r="H59" s="106">
        <f t="shared" si="25"/>
        <v>39.506172839506171</v>
      </c>
      <c r="I59" s="89">
        <f t="shared" si="41"/>
        <v>81</v>
      </c>
      <c r="J59" s="89">
        <f t="shared" si="42"/>
        <v>32</v>
      </c>
      <c r="K59" s="89">
        <v>18</v>
      </c>
      <c r="L59" s="89"/>
      <c r="M59" s="89">
        <v>14</v>
      </c>
      <c r="N59" s="89">
        <v>49</v>
      </c>
      <c r="O59" s="89"/>
      <c r="P59" s="89"/>
      <c r="Q59" s="89"/>
      <c r="R59" s="89"/>
      <c r="S59" s="89">
        <v>4</v>
      </c>
      <c r="T59" s="89"/>
      <c r="U59" s="89"/>
      <c r="V59" s="89"/>
      <c r="W59" s="89"/>
      <c r="X59" s="89"/>
      <c r="Y59" s="89"/>
      <c r="Z59" s="89"/>
      <c r="AB59" s="114" t="str">
        <f t="shared" si="43"/>
        <v>-</v>
      </c>
      <c r="AC59" s="114" t="str">
        <f t="shared" si="43"/>
        <v>-</v>
      </c>
      <c r="AD59" s="114" t="str">
        <f t="shared" si="43"/>
        <v>-</v>
      </c>
      <c r="AE59" s="114" t="str">
        <f t="shared" si="43"/>
        <v>-</v>
      </c>
      <c r="AF59" s="114">
        <f t="shared" si="43"/>
        <v>1</v>
      </c>
      <c r="AG59" s="114" t="str">
        <f t="shared" si="43"/>
        <v>-</v>
      </c>
      <c r="AH59" s="114" t="str">
        <f t="shared" si="43"/>
        <v>-</v>
      </c>
      <c r="AI59" s="114" t="str">
        <f t="shared" si="43"/>
        <v>-</v>
      </c>
      <c r="AJ59" s="114" t="str">
        <f t="shared" si="43"/>
        <v>-</v>
      </c>
      <c r="AK59" s="114" t="str">
        <f t="shared" si="43"/>
        <v>-</v>
      </c>
      <c r="AL59" s="114" t="str">
        <f t="shared" si="43"/>
        <v>-</v>
      </c>
      <c r="AM59" s="114" t="str">
        <f t="shared" si="43"/>
        <v>-</v>
      </c>
      <c r="AO59" s="107" t="str">
        <f t="shared" si="44"/>
        <v>-</v>
      </c>
      <c r="AP59" s="107" t="str">
        <f t="shared" si="44"/>
        <v>-</v>
      </c>
      <c r="AQ59" s="107" t="str">
        <f t="shared" si="44"/>
        <v>-</v>
      </c>
      <c r="AR59" s="107" t="str">
        <f t="shared" si="44"/>
        <v>-</v>
      </c>
      <c r="AS59" s="107" t="str">
        <f t="shared" si="44"/>
        <v>-</v>
      </c>
      <c r="AT59" s="107" t="str">
        <f t="shared" si="44"/>
        <v>-</v>
      </c>
      <c r="AU59" s="107" t="str">
        <f t="shared" si="44"/>
        <v>-</v>
      </c>
      <c r="AV59" s="107" t="str">
        <f t="shared" si="44"/>
        <v>-</v>
      </c>
      <c r="AW59" s="107" t="str">
        <f t="shared" si="44"/>
        <v>-</v>
      </c>
      <c r="AX59" s="107" t="str">
        <f t="shared" si="44"/>
        <v>-</v>
      </c>
      <c r="AY59" s="107" t="str">
        <f t="shared" si="44"/>
        <v>-</v>
      </c>
      <c r="AZ59" s="107" t="str">
        <f t="shared" si="44"/>
        <v>-</v>
      </c>
      <c r="BB59" s="107" t="str">
        <f t="shared" si="45"/>
        <v>-</v>
      </c>
      <c r="BC59" s="107" t="str">
        <f t="shared" si="45"/>
        <v>-</v>
      </c>
      <c r="BD59" s="107" t="str">
        <f t="shared" si="45"/>
        <v>-</v>
      </c>
      <c r="BE59" s="107" t="str">
        <f t="shared" si="45"/>
        <v>-</v>
      </c>
      <c r="BF59" s="107" t="str">
        <f t="shared" si="45"/>
        <v>-</v>
      </c>
      <c r="BG59" s="107" t="str">
        <f t="shared" si="45"/>
        <v>-</v>
      </c>
      <c r="BH59" s="107" t="str">
        <f t="shared" si="45"/>
        <v>-</v>
      </c>
      <c r="BI59" s="107" t="str">
        <f t="shared" si="45"/>
        <v>-</v>
      </c>
      <c r="BJ59" s="107" t="str">
        <f t="shared" si="45"/>
        <v>-</v>
      </c>
      <c r="BK59" s="107" t="str">
        <f t="shared" si="45"/>
        <v>-</v>
      </c>
      <c r="BL59" s="107" t="str">
        <f t="shared" si="45"/>
        <v>-</v>
      </c>
      <c r="BM59" s="107" t="str">
        <f t="shared" si="45"/>
        <v>-</v>
      </c>
      <c r="BO59" s="107" t="str">
        <f t="shared" si="46"/>
        <v>-</v>
      </c>
      <c r="BP59" s="107" t="str">
        <f t="shared" si="46"/>
        <v>-</v>
      </c>
      <c r="BQ59" s="107" t="str">
        <f t="shared" si="46"/>
        <v>-</v>
      </c>
      <c r="BR59" s="107" t="str">
        <f t="shared" si="46"/>
        <v>-</v>
      </c>
      <c r="BS59" s="107" t="str">
        <f t="shared" si="46"/>
        <v>-</v>
      </c>
      <c r="BT59" s="107" t="str">
        <f t="shared" si="46"/>
        <v>-</v>
      </c>
      <c r="BU59" s="107" t="str">
        <f t="shared" si="46"/>
        <v>-</v>
      </c>
      <c r="BV59" s="107" t="str">
        <f t="shared" si="46"/>
        <v>-</v>
      </c>
      <c r="BW59" s="107" t="str">
        <f t="shared" si="46"/>
        <v>-</v>
      </c>
      <c r="BX59" s="107" t="str">
        <f t="shared" si="46"/>
        <v>-</v>
      </c>
      <c r="BY59" s="107" t="str">
        <f t="shared" si="46"/>
        <v>-</v>
      </c>
      <c r="BZ59" s="107" t="str">
        <f t="shared" si="46"/>
        <v>-</v>
      </c>
      <c r="CB59" s="107"/>
      <c r="CC59" s="107"/>
      <c r="CD59" s="107"/>
      <c r="CE59" s="107"/>
      <c r="CF59" s="107">
        <v>3</v>
      </c>
      <c r="CG59" s="107"/>
      <c r="CH59" s="107"/>
      <c r="CI59" s="107"/>
      <c r="CJ59" s="107"/>
      <c r="CK59" s="107"/>
      <c r="CL59" s="107"/>
      <c r="CM59" s="107"/>
    </row>
    <row r="60" spans="1:91">
      <c r="A60" s="125" t="s">
        <v>87</v>
      </c>
      <c r="B60" s="89" t="s">
        <v>88</v>
      </c>
      <c r="C60" s="85">
        <v>10.9</v>
      </c>
      <c r="D60" s="85"/>
      <c r="E60" s="85"/>
      <c r="F60" s="85"/>
      <c r="G60" s="116" t="s">
        <v>256</v>
      </c>
      <c r="H60" s="106">
        <f t="shared" si="25"/>
        <v>64.550264550264544</v>
      </c>
      <c r="I60" s="89">
        <f t="shared" si="41"/>
        <v>189</v>
      </c>
      <c r="J60" s="89">
        <f t="shared" si="42"/>
        <v>122</v>
      </c>
      <c r="K60" s="89">
        <v>72</v>
      </c>
      <c r="L60" s="89"/>
      <c r="M60" s="89">
        <v>50</v>
      </c>
      <c r="N60" s="89">
        <v>67</v>
      </c>
      <c r="O60" s="89"/>
      <c r="P60" s="89"/>
      <c r="Q60" s="89"/>
      <c r="R60" s="89"/>
      <c r="S60" s="89"/>
      <c r="T60" s="89"/>
      <c r="U60" s="89"/>
      <c r="V60" s="89">
        <v>4</v>
      </c>
      <c r="W60" s="89">
        <v>4</v>
      </c>
      <c r="X60" s="89">
        <v>3</v>
      </c>
      <c r="Y60" s="89"/>
      <c r="Z60" s="89"/>
      <c r="AB60" s="114" t="str">
        <f t="shared" si="43"/>
        <v>-</v>
      </c>
      <c r="AC60" s="114" t="str">
        <f t="shared" si="43"/>
        <v>-</v>
      </c>
      <c r="AD60" s="114" t="str">
        <f t="shared" si="43"/>
        <v>-</v>
      </c>
      <c r="AE60" s="114" t="str">
        <f t="shared" si="43"/>
        <v>-</v>
      </c>
      <c r="AF60" s="114" t="str">
        <f t="shared" si="43"/>
        <v>-</v>
      </c>
      <c r="AG60" s="114" t="str">
        <f t="shared" si="43"/>
        <v>-</v>
      </c>
      <c r="AH60" s="114" t="str">
        <f t="shared" si="43"/>
        <v>-</v>
      </c>
      <c r="AI60" s="114" t="str">
        <f t="shared" si="43"/>
        <v>-</v>
      </c>
      <c r="AJ60" s="114">
        <f t="shared" si="43"/>
        <v>1</v>
      </c>
      <c r="AK60" s="114">
        <f t="shared" si="43"/>
        <v>1</v>
      </c>
      <c r="AL60" s="114" t="str">
        <f t="shared" si="43"/>
        <v>-</v>
      </c>
      <c r="AM60" s="114" t="str">
        <f t="shared" si="43"/>
        <v>-</v>
      </c>
      <c r="AO60" s="107" t="str">
        <f t="shared" si="44"/>
        <v>-</v>
      </c>
      <c r="AP60" s="107" t="str">
        <f t="shared" si="44"/>
        <v>-</v>
      </c>
      <c r="AQ60" s="107" t="str">
        <f t="shared" si="44"/>
        <v>-</v>
      </c>
      <c r="AR60" s="107" t="str">
        <f t="shared" si="44"/>
        <v>-</v>
      </c>
      <c r="AS60" s="107" t="str">
        <f t="shared" si="44"/>
        <v>-</v>
      </c>
      <c r="AT60" s="107" t="str">
        <f t="shared" si="44"/>
        <v>-</v>
      </c>
      <c r="AU60" s="107" t="str">
        <f t="shared" si="44"/>
        <v>-</v>
      </c>
      <c r="AV60" s="107" t="str">
        <f t="shared" si="44"/>
        <v>-</v>
      </c>
      <c r="AW60" s="107" t="str">
        <f t="shared" si="44"/>
        <v>-</v>
      </c>
      <c r="AX60" s="107" t="str">
        <f t="shared" si="44"/>
        <v>-</v>
      </c>
      <c r="AY60" s="107" t="str">
        <f t="shared" si="44"/>
        <v>-</v>
      </c>
      <c r="AZ60" s="107" t="str">
        <f t="shared" si="44"/>
        <v>-</v>
      </c>
      <c r="BB60" s="107" t="str">
        <f t="shared" si="45"/>
        <v>-</v>
      </c>
      <c r="BC60" s="107" t="str">
        <f t="shared" si="45"/>
        <v>-</v>
      </c>
      <c r="BD60" s="107" t="str">
        <f t="shared" si="45"/>
        <v>-</v>
      </c>
      <c r="BE60" s="107" t="str">
        <f t="shared" si="45"/>
        <v>-</v>
      </c>
      <c r="BF60" s="107" t="str">
        <f t="shared" si="45"/>
        <v>-</v>
      </c>
      <c r="BG60" s="107" t="str">
        <f t="shared" si="45"/>
        <v>-</v>
      </c>
      <c r="BH60" s="107" t="str">
        <f t="shared" si="45"/>
        <v>-</v>
      </c>
      <c r="BI60" s="107" t="str">
        <f t="shared" si="45"/>
        <v>-</v>
      </c>
      <c r="BJ60" s="107" t="str">
        <f t="shared" si="45"/>
        <v>-</v>
      </c>
      <c r="BK60" s="107" t="str">
        <f t="shared" si="45"/>
        <v>-</v>
      </c>
      <c r="BL60" s="107" t="str">
        <f t="shared" si="45"/>
        <v>-</v>
      </c>
      <c r="BM60" s="107" t="str">
        <f t="shared" si="45"/>
        <v>-</v>
      </c>
      <c r="BO60" s="107" t="str">
        <f t="shared" si="46"/>
        <v>-</v>
      </c>
      <c r="BP60" s="107" t="str">
        <f t="shared" si="46"/>
        <v>-</v>
      </c>
      <c r="BQ60" s="107" t="str">
        <f t="shared" si="46"/>
        <v>-</v>
      </c>
      <c r="BR60" s="107" t="str">
        <f t="shared" si="46"/>
        <v>-</v>
      </c>
      <c r="BS60" s="107" t="str">
        <f t="shared" si="46"/>
        <v>-</v>
      </c>
      <c r="BT60" s="107" t="str">
        <f t="shared" si="46"/>
        <v>-</v>
      </c>
      <c r="BU60" s="107" t="str">
        <f t="shared" si="46"/>
        <v>-</v>
      </c>
      <c r="BV60" s="107" t="str">
        <f t="shared" si="46"/>
        <v>-</v>
      </c>
      <c r="BW60" s="107" t="str">
        <f t="shared" si="46"/>
        <v>-</v>
      </c>
      <c r="BX60" s="107" t="str">
        <f t="shared" si="46"/>
        <v>-</v>
      </c>
      <c r="BY60" s="107" t="str">
        <f t="shared" si="46"/>
        <v>-</v>
      </c>
      <c r="BZ60" s="107" t="str">
        <f t="shared" si="46"/>
        <v>-</v>
      </c>
      <c r="CB60" s="107"/>
      <c r="CC60" s="107"/>
      <c r="CD60" s="107"/>
      <c r="CE60" s="107"/>
      <c r="CF60" s="107"/>
      <c r="CG60" s="107"/>
      <c r="CH60" s="107"/>
      <c r="CI60" s="107">
        <v>1</v>
      </c>
      <c r="CJ60" s="107">
        <v>2</v>
      </c>
      <c r="CK60" s="107">
        <v>2</v>
      </c>
      <c r="CL60" s="107"/>
      <c r="CM60" s="107"/>
    </row>
    <row r="61" spans="1:91">
      <c r="A61" s="125" t="s">
        <v>89</v>
      </c>
      <c r="B61" s="89" t="s">
        <v>90</v>
      </c>
      <c r="C61" s="85"/>
      <c r="D61" s="85">
        <v>12</v>
      </c>
      <c r="E61" s="85"/>
      <c r="F61" s="85">
        <v>12</v>
      </c>
      <c r="G61" s="85"/>
      <c r="H61" s="106">
        <f t="shared" si="25"/>
        <v>61.111111111111114</v>
      </c>
      <c r="I61" s="89">
        <f t="shared" si="41"/>
        <v>108</v>
      </c>
      <c r="J61" s="89">
        <f t="shared" si="42"/>
        <v>66</v>
      </c>
      <c r="K61" s="89">
        <v>46</v>
      </c>
      <c r="L61" s="89"/>
      <c r="M61" s="89">
        <v>20</v>
      </c>
      <c r="N61" s="89">
        <v>42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>
        <v>6</v>
      </c>
      <c r="AB61" s="114" t="str">
        <f t="shared" si="43"/>
        <v>-</v>
      </c>
      <c r="AC61" s="114" t="str">
        <f t="shared" si="43"/>
        <v>-</v>
      </c>
      <c r="AD61" s="114" t="str">
        <f t="shared" si="43"/>
        <v>-</v>
      </c>
      <c r="AE61" s="114" t="str">
        <f t="shared" si="43"/>
        <v>-</v>
      </c>
      <c r="AF61" s="114" t="str">
        <f t="shared" si="43"/>
        <v>-</v>
      </c>
      <c r="AG61" s="114" t="str">
        <f t="shared" si="43"/>
        <v>-</v>
      </c>
      <c r="AH61" s="114" t="str">
        <f t="shared" si="43"/>
        <v>-</v>
      </c>
      <c r="AI61" s="114" t="str">
        <f t="shared" si="43"/>
        <v>-</v>
      </c>
      <c r="AJ61" s="114" t="str">
        <f t="shared" si="43"/>
        <v>-</v>
      </c>
      <c r="AK61" s="114" t="str">
        <f t="shared" si="43"/>
        <v>-</v>
      </c>
      <c r="AL61" s="114" t="str">
        <f t="shared" si="43"/>
        <v>-</v>
      </c>
      <c r="AM61" s="114" t="str">
        <f t="shared" si="43"/>
        <v>-</v>
      </c>
      <c r="AO61" s="107" t="str">
        <f t="shared" si="44"/>
        <v>-</v>
      </c>
      <c r="AP61" s="107" t="str">
        <f t="shared" si="44"/>
        <v>-</v>
      </c>
      <c r="AQ61" s="107" t="str">
        <f t="shared" si="44"/>
        <v>-</v>
      </c>
      <c r="AR61" s="107" t="str">
        <f t="shared" si="44"/>
        <v>-</v>
      </c>
      <c r="AS61" s="107" t="str">
        <f t="shared" si="44"/>
        <v>-</v>
      </c>
      <c r="AT61" s="107" t="str">
        <f t="shared" si="44"/>
        <v>-</v>
      </c>
      <c r="AU61" s="107" t="str">
        <f t="shared" si="44"/>
        <v>-</v>
      </c>
      <c r="AV61" s="107" t="str">
        <f t="shared" si="44"/>
        <v>-</v>
      </c>
      <c r="AW61" s="107" t="str">
        <f t="shared" si="44"/>
        <v>-</v>
      </c>
      <c r="AX61" s="107" t="str">
        <f t="shared" si="44"/>
        <v>-</v>
      </c>
      <c r="AY61" s="107" t="str">
        <f t="shared" si="44"/>
        <v>-</v>
      </c>
      <c r="AZ61" s="107">
        <f t="shared" si="44"/>
        <v>1</v>
      </c>
      <c r="BB61" s="107" t="str">
        <f t="shared" si="45"/>
        <v>-</v>
      </c>
      <c r="BC61" s="107" t="str">
        <f t="shared" si="45"/>
        <v>-</v>
      </c>
      <c r="BD61" s="107" t="str">
        <f t="shared" si="45"/>
        <v>-</v>
      </c>
      <c r="BE61" s="107" t="str">
        <f t="shared" si="45"/>
        <v>-</v>
      </c>
      <c r="BF61" s="107" t="str">
        <f t="shared" si="45"/>
        <v>-</v>
      </c>
      <c r="BG61" s="107" t="str">
        <f t="shared" si="45"/>
        <v>-</v>
      </c>
      <c r="BH61" s="107" t="str">
        <f t="shared" si="45"/>
        <v>-</v>
      </c>
      <c r="BI61" s="107" t="str">
        <f t="shared" si="45"/>
        <v>-</v>
      </c>
      <c r="BJ61" s="107" t="str">
        <f t="shared" si="45"/>
        <v>-</v>
      </c>
      <c r="BK61" s="107" t="str">
        <f t="shared" si="45"/>
        <v>-</v>
      </c>
      <c r="BL61" s="107" t="str">
        <f t="shared" si="45"/>
        <v>-</v>
      </c>
      <c r="BM61" s="107" t="str">
        <f t="shared" si="45"/>
        <v>-</v>
      </c>
      <c r="BO61" s="107" t="str">
        <f t="shared" si="46"/>
        <v>-</v>
      </c>
      <c r="BP61" s="107" t="str">
        <f t="shared" si="46"/>
        <v>-</v>
      </c>
      <c r="BQ61" s="107" t="str">
        <f t="shared" si="46"/>
        <v>-</v>
      </c>
      <c r="BR61" s="107" t="str">
        <f t="shared" si="46"/>
        <v>-</v>
      </c>
      <c r="BS61" s="107" t="str">
        <f t="shared" si="46"/>
        <v>-</v>
      </c>
      <c r="BT61" s="107" t="str">
        <f t="shared" si="46"/>
        <v>-</v>
      </c>
      <c r="BU61" s="107" t="str">
        <f t="shared" si="46"/>
        <v>-</v>
      </c>
      <c r="BV61" s="107" t="str">
        <f t="shared" si="46"/>
        <v>-</v>
      </c>
      <c r="BW61" s="107" t="str">
        <f t="shared" si="46"/>
        <v>-</v>
      </c>
      <c r="BX61" s="107" t="str">
        <f t="shared" si="46"/>
        <v>-</v>
      </c>
      <c r="BY61" s="107" t="str">
        <f t="shared" si="46"/>
        <v>-</v>
      </c>
      <c r="BZ61" s="107">
        <f t="shared" si="46"/>
        <v>1</v>
      </c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</row>
    <row r="62" spans="1:91">
      <c r="A62" s="125" t="s">
        <v>91</v>
      </c>
      <c r="B62" s="89" t="s">
        <v>92</v>
      </c>
      <c r="C62" s="85">
        <v>7</v>
      </c>
      <c r="D62" s="85"/>
      <c r="E62" s="85"/>
      <c r="F62" s="85"/>
      <c r="G62" s="85"/>
      <c r="H62" s="106">
        <f t="shared" si="25"/>
        <v>51.851851851851848</v>
      </c>
      <c r="I62" s="89">
        <f t="shared" si="41"/>
        <v>54</v>
      </c>
      <c r="J62" s="89">
        <f t="shared" si="42"/>
        <v>28</v>
      </c>
      <c r="K62" s="89">
        <v>16</v>
      </c>
      <c r="L62" s="89">
        <v>12</v>
      </c>
      <c r="M62" s="89"/>
      <c r="N62" s="89">
        <v>26</v>
      </c>
      <c r="O62" s="89"/>
      <c r="P62" s="89"/>
      <c r="Q62" s="89"/>
      <c r="R62" s="89"/>
      <c r="S62" s="89"/>
      <c r="T62" s="89"/>
      <c r="U62" s="89">
        <v>2</v>
      </c>
      <c r="V62" s="89"/>
      <c r="W62" s="89"/>
      <c r="X62" s="89"/>
      <c r="Y62" s="89"/>
      <c r="Z62" s="89"/>
      <c r="AB62" s="114" t="str">
        <f t="shared" si="43"/>
        <v>-</v>
      </c>
      <c r="AC62" s="114" t="str">
        <f t="shared" si="43"/>
        <v>-</v>
      </c>
      <c r="AD62" s="114" t="str">
        <f t="shared" si="43"/>
        <v>-</v>
      </c>
      <c r="AE62" s="114" t="str">
        <f t="shared" si="43"/>
        <v>-</v>
      </c>
      <c r="AF62" s="114" t="str">
        <f t="shared" si="43"/>
        <v>-</v>
      </c>
      <c r="AG62" s="114" t="str">
        <f t="shared" si="43"/>
        <v>-</v>
      </c>
      <c r="AH62" s="114">
        <f t="shared" si="43"/>
        <v>1</v>
      </c>
      <c r="AI62" s="114" t="str">
        <f t="shared" si="43"/>
        <v>-</v>
      </c>
      <c r="AJ62" s="114" t="str">
        <f t="shared" si="43"/>
        <v>-</v>
      </c>
      <c r="AK62" s="114" t="str">
        <f t="shared" si="43"/>
        <v>-</v>
      </c>
      <c r="AL62" s="114" t="str">
        <f t="shared" si="43"/>
        <v>-</v>
      </c>
      <c r="AM62" s="114" t="str">
        <f t="shared" si="43"/>
        <v>-</v>
      </c>
      <c r="AO62" s="107" t="str">
        <f t="shared" si="44"/>
        <v>-</v>
      </c>
      <c r="AP62" s="107" t="str">
        <f t="shared" si="44"/>
        <v>-</v>
      </c>
      <c r="AQ62" s="107" t="str">
        <f t="shared" si="44"/>
        <v>-</v>
      </c>
      <c r="AR62" s="107" t="str">
        <f t="shared" si="44"/>
        <v>-</v>
      </c>
      <c r="AS62" s="107" t="str">
        <f t="shared" si="44"/>
        <v>-</v>
      </c>
      <c r="AT62" s="107" t="str">
        <f t="shared" si="44"/>
        <v>-</v>
      </c>
      <c r="AU62" s="107" t="str">
        <f t="shared" si="44"/>
        <v>-</v>
      </c>
      <c r="AV62" s="107" t="str">
        <f t="shared" si="44"/>
        <v>-</v>
      </c>
      <c r="AW62" s="107" t="str">
        <f t="shared" si="44"/>
        <v>-</v>
      </c>
      <c r="AX62" s="107" t="str">
        <f t="shared" si="44"/>
        <v>-</v>
      </c>
      <c r="AY62" s="107" t="str">
        <f t="shared" si="44"/>
        <v>-</v>
      </c>
      <c r="AZ62" s="107" t="str">
        <f t="shared" si="44"/>
        <v>-</v>
      </c>
      <c r="BB62" s="107" t="str">
        <f t="shared" si="45"/>
        <v>-</v>
      </c>
      <c r="BC62" s="107" t="str">
        <f t="shared" si="45"/>
        <v>-</v>
      </c>
      <c r="BD62" s="107" t="str">
        <f t="shared" si="45"/>
        <v>-</v>
      </c>
      <c r="BE62" s="107" t="str">
        <f t="shared" si="45"/>
        <v>-</v>
      </c>
      <c r="BF62" s="107" t="str">
        <f t="shared" si="45"/>
        <v>-</v>
      </c>
      <c r="BG62" s="107" t="str">
        <f t="shared" si="45"/>
        <v>-</v>
      </c>
      <c r="BH62" s="107" t="str">
        <f t="shared" si="45"/>
        <v>-</v>
      </c>
      <c r="BI62" s="107" t="str">
        <f t="shared" si="45"/>
        <v>-</v>
      </c>
      <c r="BJ62" s="107" t="str">
        <f t="shared" si="45"/>
        <v>-</v>
      </c>
      <c r="BK62" s="107" t="str">
        <f t="shared" si="45"/>
        <v>-</v>
      </c>
      <c r="BL62" s="107" t="str">
        <f t="shared" si="45"/>
        <v>-</v>
      </c>
      <c r="BM62" s="107" t="str">
        <f t="shared" si="45"/>
        <v>-</v>
      </c>
      <c r="BO62" s="107" t="str">
        <f t="shared" si="46"/>
        <v>-</v>
      </c>
      <c r="BP62" s="107" t="str">
        <f t="shared" si="46"/>
        <v>-</v>
      </c>
      <c r="BQ62" s="107" t="str">
        <f t="shared" si="46"/>
        <v>-</v>
      </c>
      <c r="BR62" s="107" t="str">
        <f t="shared" si="46"/>
        <v>-</v>
      </c>
      <c r="BS62" s="107" t="str">
        <f t="shared" si="46"/>
        <v>-</v>
      </c>
      <c r="BT62" s="107" t="str">
        <f t="shared" si="46"/>
        <v>-</v>
      </c>
      <c r="BU62" s="107" t="str">
        <f t="shared" si="46"/>
        <v>-</v>
      </c>
      <c r="BV62" s="107" t="str">
        <f t="shared" si="46"/>
        <v>-</v>
      </c>
      <c r="BW62" s="107" t="str">
        <f t="shared" si="46"/>
        <v>-</v>
      </c>
      <c r="BX62" s="107" t="str">
        <f t="shared" si="46"/>
        <v>-</v>
      </c>
      <c r="BY62" s="107" t="str">
        <f t="shared" si="46"/>
        <v>-</v>
      </c>
      <c r="BZ62" s="107" t="str">
        <f t="shared" si="46"/>
        <v>-</v>
      </c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</row>
    <row r="63" spans="1:91">
      <c r="A63" s="125" t="s">
        <v>93</v>
      </c>
      <c r="B63" s="89" t="s">
        <v>94</v>
      </c>
      <c r="C63" s="85">
        <v>3</v>
      </c>
      <c r="D63" s="85"/>
      <c r="E63" s="85"/>
      <c r="F63" s="85"/>
      <c r="G63" s="116" t="s">
        <v>257</v>
      </c>
      <c r="H63" s="106">
        <f t="shared" si="25"/>
        <v>59.259259259259252</v>
      </c>
      <c r="I63" s="89">
        <f t="shared" si="41"/>
        <v>81</v>
      </c>
      <c r="J63" s="89">
        <f t="shared" si="42"/>
        <v>48</v>
      </c>
      <c r="K63" s="89">
        <v>22</v>
      </c>
      <c r="L63" s="89">
        <v>12</v>
      </c>
      <c r="M63" s="89">
        <v>14</v>
      </c>
      <c r="N63" s="89">
        <v>33</v>
      </c>
      <c r="O63" s="89"/>
      <c r="P63" s="89"/>
      <c r="Q63" s="89">
        <v>4</v>
      </c>
      <c r="R63" s="89"/>
      <c r="S63" s="89"/>
      <c r="T63" s="89"/>
      <c r="U63" s="89"/>
      <c r="V63" s="89"/>
      <c r="W63" s="89"/>
      <c r="X63" s="89"/>
      <c r="Y63" s="89"/>
      <c r="Z63" s="89"/>
      <c r="AB63" s="114" t="str">
        <f t="shared" si="43"/>
        <v>-</v>
      </c>
      <c r="AC63" s="114" t="str">
        <f t="shared" si="43"/>
        <v>-</v>
      </c>
      <c r="AD63" s="114">
        <f t="shared" si="43"/>
        <v>1</v>
      </c>
      <c r="AE63" s="114" t="str">
        <f t="shared" si="43"/>
        <v>-</v>
      </c>
      <c r="AF63" s="114" t="str">
        <f t="shared" si="43"/>
        <v>-</v>
      </c>
      <c r="AG63" s="114" t="str">
        <f t="shared" si="43"/>
        <v>-</v>
      </c>
      <c r="AH63" s="114" t="str">
        <f t="shared" si="43"/>
        <v>-</v>
      </c>
      <c r="AI63" s="114" t="str">
        <f t="shared" si="43"/>
        <v>-</v>
      </c>
      <c r="AJ63" s="114" t="str">
        <f t="shared" si="43"/>
        <v>-</v>
      </c>
      <c r="AK63" s="114" t="str">
        <f t="shared" si="43"/>
        <v>-</v>
      </c>
      <c r="AL63" s="114" t="str">
        <f t="shared" si="43"/>
        <v>-</v>
      </c>
      <c r="AM63" s="114" t="str">
        <f t="shared" si="43"/>
        <v>-</v>
      </c>
      <c r="AO63" s="107" t="str">
        <f t="shared" si="44"/>
        <v>-</v>
      </c>
      <c r="AP63" s="107" t="str">
        <f t="shared" si="44"/>
        <v>-</v>
      </c>
      <c r="AQ63" s="107" t="str">
        <f t="shared" si="44"/>
        <v>-</v>
      </c>
      <c r="AR63" s="107" t="str">
        <f t="shared" si="44"/>
        <v>-</v>
      </c>
      <c r="AS63" s="107" t="str">
        <f t="shared" si="44"/>
        <v>-</v>
      </c>
      <c r="AT63" s="107" t="str">
        <f t="shared" si="44"/>
        <v>-</v>
      </c>
      <c r="AU63" s="107" t="str">
        <f t="shared" si="44"/>
        <v>-</v>
      </c>
      <c r="AV63" s="107" t="str">
        <f t="shared" si="44"/>
        <v>-</v>
      </c>
      <c r="AW63" s="107" t="str">
        <f t="shared" si="44"/>
        <v>-</v>
      </c>
      <c r="AX63" s="107" t="str">
        <f t="shared" si="44"/>
        <v>-</v>
      </c>
      <c r="AY63" s="107" t="str">
        <f t="shared" si="44"/>
        <v>-</v>
      </c>
      <c r="AZ63" s="107" t="str">
        <f t="shared" si="44"/>
        <v>-</v>
      </c>
      <c r="BB63" s="107" t="str">
        <f t="shared" si="45"/>
        <v>-</v>
      </c>
      <c r="BC63" s="107" t="str">
        <f t="shared" si="45"/>
        <v>-</v>
      </c>
      <c r="BD63" s="107" t="str">
        <f t="shared" si="45"/>
        <v>-</v>
      </c>
      <c r="BE63" s="107" t="str">
        <f t="shared" si="45"/>
        <v>-</v>
      </c>
      <c r="BF63" s="107" t="str">
        <f t="shared" si="45"/>
        <v>-</v>
      </c>
      <c r="BG63" s="107" t="str">
        <f t="shared" si="45"/>
        <v>-</v>
      </c>
      <c r="BH63" s="107" t="str">
        <f t="shared" si="45"/>
        <v>-</v>
      </c>
      <c r="BI63" s="107" t="str">
        <f t="shared" si="45"/>
        <v>-</v>
      </c>
      <c r="BJ63" s="107" t="str">
        <f t="shared" si="45"/>
        <v>-</v>
      </c>
      <c r="BK63" s="107" t="str">
        <f t="shared" si="45"/>
        <v>-</v>
      </c>
      <c r="BL63" s="107" t="str">
        <f t="shared" si="45"/>
        <v>-</v>
      </c>
      <c r="BM63" s="107" t="str">
        <f t="shared" si="45"/>
        <v>-</v>
      </c>
      <c r="BO63" s="107" t="str">
        <f t="shared" si="46"/>
        <v>-</v>
      </c>
      <c r="BP63" s="107" t="str">
        <f t="shared" si="46"/>
        <v>-</v>
      </c>
      <c r="BQ63" s="107" t="str">
        <f t="shared" si="46"/>
        <v>-</v>
      </c>
      <c r="BR63" s="107" t="str">
        <f t="shared" si="46"/>
        <v>-</v>
      </c>
      <c r="BS63" s="107" t="str">
        <f t="shared" si="46"/>
        <v>-</v>
      </c>
      <c r="BT63" s="107" t="str">
        <f t="shared" si="46"/>
        <v>-</v>
      </c>
      <c r="BU63" s="107" t="str">
        <f t="shared" si="46"/>
        <v>-</v>
      </c>
      <c r="BV63" s="107" t="str">
        <f t="shared" si="46"/>
        <v>-</v>
      </c>
      <c r="BW63" s="107" t="str">
        <f t="shared" si="46"/>
        <v>-</v>
      </c>
      <c r="BX63" s="107" t="str">
        <f t="shared" si="46"/>
        <v>-</v>
      </c>
      <c r="BY63" s="107" t="str">
        <f t="shared" si="46"/>
        <v>-</v>
      </c>
      <c r="BZ63" s="107" t="str">
        <f t="shared" si="46"/>
        <v>-</v>
      </c>
      <c r="CB63" s="107"/>
      <c r="CC63" s="107"/>
      <c r="CD63" s="107">
        <v>1</v>
      </c>
      <c r="CE63" s="107"/>
      <c r="CF63" s="107"/>
      <c r="CG63" s="107"/>
      <c r="CH63" s="107"/>
      <c r="CI63" s="107"/>
      <c r="CJ63" s="107"/>
      <c r="CK63" s="107"/>
      <c r="CL63" s="107"/>
      <c r="CM63" s="107"/>
    </row>
    <row r="64" spans="1:91">
      <c r="A64" s="125" t="s">
        <v>95</v>
      </c>
      <c r="B64" s="89" t="s">
        <v>96</v>
      </c>
      <c r="C64" s="85">
        <v>8</v>
      </c>
      <c r="D64" s="85"/>
      <c r="E64" s="85">
        <v>8</v>
      </c>
      <c r="F64" s="85"/>
      <c r="G64" s="85"/>
      <c r="H64" s="106">
        <f t="shared" si="25"/>
        <v>59.259259259259252</v>
      </c>
      <c r="I64" s="89">
        <f t="shared" si="41"/>
        <v>81</v>
      </c>
      <c r="J64" s="89">
        <f t="shared" si="42"/>
        <v>48</v>
      </c>
      <c r="K64" s="89">
        <v>32</v>
      </c>
      <c r="L64" s="89"/>
      <c r="M64" s="89">
        <v>16</v>
      </c>
      <c r="N64" s="89">
        <v>33</v>
      </c>
      <c r="O64" s="89"/>
      <c r="P64" s="89"/>
      <c r="Q64" s="89"/>
      <c r="R64" s="89"/>
      <c r="S64" s="89"/>
      <c r="T64" s="89"/>
      <c r="U64" s="89"/>
      <c r="V64" s="89">
        <v>6</v>
      </c>
      <c r="W64" s="89"/>
      <c r="X64" s="89"/>
      <c r="Y64" s="89"/>
      <c r="Z64" s="89"/>
      <c r="AB64" s="114" t="str">
        <f t="shared" si="43"/>
        <v>-</v>
      </c>
      <c r="AC64" s="114" t="str">
        <f t="shared" si="43"/>
        <v>-</v>
      </c>
      <c r="AD64" s="114" t="str">
        <f t="shared" si="43"/>
        <v>-</v>
      </c>
      <c r="AE64" s="114" t="str">
        <f t="shared" si="43"/>
        <v>-</v>
      </c>
      <c r="AF64" s="114" t="str">
        <f t="shared" si="43"/>
        <v>-</v>
      </c>
      <c r="AG64" s="114" t="str">
        <f t="shared" si="43"/>
        <v>-</v>
      </c>
      <c r="AH64" s="114" t="str">
        <f t="shared" si="43"/>
        <v>-</v>
      </c>
      <c r="AI64" s="114">
        <f t="shared" si="43"/>
        <v>1</v>
      </c>
      <c r="AJ64" s="114" t="str">
        <f t="shared" si="43"/>
        <v>-</v>
      </c>
      <c r="AK64" s="114" t="str">
        <f t="shared" si="43"/>
        <v>-</v>
      </c>
      <c r="AL64" s="114" t="str">
        <f t="shared" si="43"/>
        <v>-</v>
      </c>
      <c r="AM64" s="114" t="str">
        <f t="shared" si="43"/>
        <v>-</v>
      </c>
      <c r="AO64" s="107" t="str">
        <f t="shared" si="44"/>
        <v>-</v>
      </c>
      <c r="AP64" s="107" t="str">
        <f t="shared" si="44"/>
        <v>-</v>
      </c>
      <c r="AQ64" s="107" t="str">
        <f t="shared" si="44"/>
        <v>-</v>
      </c>
      <c r="AR64" s="107" t="str">
        <f t="shared" si="44"/>
        <v>-</v>
      </c>
      <c r="AS64" s="107" t="str">
        <f t="shared" si="44"/>
        <v>-</v>
      </c>
      <c r="AT64" s="107" t="str">
        <f t="shared" si="44"/>
        <v>-</v>
      </c>
      <c r="AU64" s="107" t="str">
        <f t="shared" si="44"/>
        <v>-</v>
      </c>
      <c r="AV64" s="107" t="str">
        <f t="shared" si="44"/>
        <v>-</v>
      </c>
      <c r="AW64" s="107" t="str">
        <f t="shared" si="44"/>
        <v>-</v>
      </c>
      <c r="AX64" s="107" t="str">
        <f t="shared" si="44"/>
        <v>-</v>
      </c>
      <c r="AY64" s="107" t="str">
        <f t="shared" si="44"/>
        <v>-</v>
      </c>
      <c r="AZ64" s="107" t="str">
        <f t="shared" si="44"/>
        <v>-</v>
      </c>
      <c r="BB64" s="107" t="str">
        <f t="shared" si="45"/>
        <v>-</v>
      </c>
      <c r="BC64" s="107" t="str">
        <f t="shared" si="45"/>
        <v>-</v>
      </c>
      <c r="BD64" s="107" t="str">
        <f t="shared" si="45"/>
        <v>-</v>
      </c>
      <c r="BE64" s="107" t="str">
        <f t="shared" si="45"/>
        <v>-</v>
      </c>
      <c r="BF64" s="107" t="str">
        <f t="shared" si="45"/>
        <v>-</v>
      </c>
      <c r="BG64" s="107" t="str">
        <f t="shared" si="45"/>
        <v>-</v>
      </c>
      <c r="BH64" s="107" t="str">
        <f t="shared" si="45"/>
        <v>-</v>
      </c>
      <c r="BI64" s="107">
        <f t="shared" si="45"/>
        <v>1</v>
      </c>
      <c r="BJ64" s="107" t="str">
        <f t="shared" si="45"/>
        <v>-</v>
      </c>
      <c r="BK64" s="107" t="str">
        <f t="shared" si="45"/>
        <v>-</v>
      </c>
      <c r="BL64" s="107" t="str">
        <f t="shared" si="45"/>
        <v>-</v>
      </c>
      <c r="BM64" s="107" t="str">
        <f t="shared" si="45"/>
        <v>-</v>
      </c>
      <c r="BO64" s="107" t="str">
        <f t="shared" si="46"/>
        <v>-</v>
      </c>
      <c r="BP64" s="107" t="str">
        <f t="shared" si="46"/>
        <v>-</v>
      </c>
      <c r="BQ64" s="107" t="str">
        <f t="shared" si="46"/>
        <v>-</v>
      </c>
      <c r="BR64" s="107" t="str">
        <f t="shared" si="46"/>
        <v>-</v>
      </c>
      <c r="BS64" s="107" t="str">
        <f t="shared" si="46"/>
        <v>-</v>
      </c>
      <c r="BT64" s="107" t="str">
        <f t="shared" si="46"/>
        <v>-</v>
      </c>
      <c r="BU64" s="107" t="str">
        <f t="shared" si="46"/>
        <v>-</v>
      </c>
      <c r="BV64" s="107" t="str">
        <f t="shared" si="46"/>
        <v>-</v>
      </c>
      <c r="BW64" s="107" t="str">
        <f t="shared" si="46"/>
        <v>-</v>
      </c>
      <c r="BX64" s="107" t="str">
        <f t="shared" si="46"/>
        <v>-</v>
      </c>
      <c r="BY64" s="107" t="str">
        <f t="shared" si="46"/>
        <v>-</v>
      </c>
      <c r="BZ64" s="107" t="str">
        <f t="shared" si="46"/>
        <v>-</v>
      </c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</row>
    <row r="65" spans="1:91">
      <c r="A65" s="126" t="s">
        <v>97</v>
      </c>
      <c r="B65" s="92" t="s">
        <v>98</v>
      </c>
      <c r="C65" s="92"/>
      <c r="D65" s="92"/>
      <c r="E65" s="92"/>
      <c r="F65" s="92"/>
      <c r="G65" s="92"/>
      <c r="H65" s="111">
        <f t="shared" si="25"/>
        <v>58.564814814814817</v>
      </c>
      <c r="I65" s="92">
        <f t="shared" ref="I65:Z65" si="47">SUM(I66:I73)</f>
        <v>864</v>
      </c>
      <c r="J65" s="92">
        <f t="shared" si="47"/>
        <v>506</v>
      </c>
      <c r="K65" s="92">
        <f t="shared" si="47"/>
        <v>280</v>
      </c>
      <c r="L65" s="92">
        <f t="shared" si="47"/>
        <v>90</v>
      </c>
      <c r="M65" s="92">
        <f t="shared" si="47"/>
        <v>136</v>
      </c>
      <c r="N65" s="92">
        <f t="shared" si="47"/>
        <v>358</v>
      </c>
      <c r="O65" s="92">
        <f t="shared" si="47"/>
        <v>0</v>
      </c>
      <c r="P65" s="92">
        <f t="shared" si="47"/>
        <v>0</v>
      </c>
      <c r="Q65" s="92">
        <f t="shared" si="47"/>
        <v>0</v>
      </c>
      <c r="R65" s="92">
        <f t="shared" si="47"/>
        <v>0</v>
      </c>
      <c r="S65" s="92">
        <f t="shared" si="47"/>
        <v>4</v>
      </c>
      <c r="T65" s="92">
        <f t="shared" si="47"/>
        <v>0</v>
      </c>
      <c r="U65" s="92">
        <f t="shared" si="47"/>
        <v>8</v>
      </c>
      <c r="V65" s="92">
        <f t="shared" si="47"/>
        <v>0</v>
      </c>
      <c r="W65" s="92">
        <f t="shared" si="47"/>
        <v>0</v>
      </c>
      <c r="X65" s="92">
        <f t="shared" si="47"/>
        <v>15</v>
      </c>
      <c r="Y65" s="92">
        <f t="shared" si="47"/>
        <v>8</v>
      </c>
      <c r="Z65" s="92">
        <f t="shared" si="47"/>
        <v>8</v>
      </c>
      <c r="AB65" s="112">
        <f t="shared" ref="AB65:AM65" si="48">SUM(AB66:AB73)</f>
        <v>0</v>
      </c>
      <c r="AC65" s="112">
        <f t="shared" si="48"/>
        <v>0</v>
      </c>
      <c r="AD65" s="112">
        <f t="shared" si="48"/>
        <v>0</v>
      </c>
      <c r="AE65" s="112">
        <f t="shared" si="48"/>
        <v>0</v>
      </c>
      <c r="AF65" s="112">
        <f t="shared" si="48"/>
        <v>0</v>
      </c>
      <c r="AG65" s="112">
        <f t="shared" si="48"/>
        <v>0</v>
      </c>
      <c r="AH65" s="112">
        <f t="shared" si="48"/>
        <v>0</v>
      </c>
      <c r="AI65" s="112">
        <f t="shared" si="48"/>
        <v>0</v>
      </c>
      <c r="AJ65" s="112">
        <f t="shared" si="48"/>
        <v>0</v>
      </c>
      <c r="AK65" s="112">
        <f t="shared" si="48"/>
        <v>2</v>
      </c>
      <c r="AL65" s="112">
        <f t="shared" si="48"/>
        <v>0</v>
      </c>
      <c r="AM65" s="112">
        <f t="shared" si="48"/>
        <v>1</v>
      </c>
      <c r="AO65" s="112">
        <f t="shared" ref="AO65:AZ65" si="49">SUM(AO66:AO73)</f>
        <v>0</v>
      </c>
      <c r="AP65" s="112">
        <f t="shared" si="49"/>
        <v>0</v>
      </c>
      <c r="AQ65" s="112">
        <f t="shared" si="49"/>
        <v>0</v>
      </c>
      <c r="AR65" s="112">
        <f t="shared" si="49"/>
        <v>0</v>
      </c>
      <c r="AS65" s="112">
        <f t="shared" si="49"/>
        <v>1</v>
      </c>
      <c r="AT65" s="112">
        <f t="shared" si="49"/>
        <v>0</v>
      </c>
      <c r="AU65" s="112">
        <f t="shared" si="49"/>
        <v>2</v>
      </c>
      <c r="AV65" s="112">
        <f t="shared" si="49"/>
        <v>0</v>
      </c>
      <c r="AW65" s="112">
        <f t="shared" si="49"/>
        <v>0</v>
      </c>
      <c r="AX65" s="112">
        <f t="shared" si="49"/>
        <v>0</v>
      </c>
      <c r="AY65" s="112">
        <f t="shared" si="49"/>
        <v>2</v>
      </c>
      <c r="AZ65" s="112">
        <f t="shared" si="49"/>
        <v>1</v>
      </c>
      <c r="BB65" s="112">
        <f t="shared" ref="BB65:BM65" si="50">SUM(BB66:BB73)</f>
        <v>0</v>
      </c>
      <c r="BC65" s="112">
        <f t="shared" si="50"/>
        <v>0</v>
      </c>
      <c r="BD65" s="112">
        <f t="shared" si="50"/>
        <v>0</v>
      </c>
      <c r="BE65" s="112">
        <f t="shared" si="50"/>
        <v>0</v>
      </c>
      <c r="BF65" s="112">
        <f t="shared" si="50"/>
        <v>0</v>
      </c>
      <c r="BG65" s="112">
        <f t="shared" si="50"/>
        <v>0</v>
      </c>
      <c r="BH65" s="112">
        <f t="shared" si="50"/>
        <v>1</v>
      </c>
      <c r="BI65" s="112">
        <f t="shared" si="50"/>
        <v>0</v>
      </c>
      <c r="BJ65" s="112">
        <f t="shared" si="50"/>
        <v>0</v>
      </c>
      <c r="BK65" s="112">
        <f t="shared" si="50"/>
        <v>1</v>
      </c>
      <c r="BL65" s="112">
        <f t="shared" si="50"/>
        <v>1</v>
      </c>
      <c r="BM65" s="112">
        <f t="shared" si="50"/>
        <v>1</v>
      </c>
      <c r="BO65" s="112">
        <f t="shared" ref="BO65:BZ65" si="51">SUM(BO66:BO73)</f>
        <v>0</v>
      </c>
      <c r="BP65" s="112">
        <f t="shared" si="51"/>
        <v>0</v>
      </c>
      <c r="BQ65" s="112">
        <f t="shared" si="51"/>
        <v>0</v>
      </c>
      <c r="BR65" s="112">
        <f t="shared" si="51"/>
        <v>0</v>
      </c>
      <c r="BS65" s="112">
        <f t="shared" si="51"/>
        <v>0</v>
      </c>
      <c r="BT65" s="112">
        <f t="shared" si="51"/>
        <v>0</v>
      </c>
      <c r="BU65" s="112">
        <f t="shared" si="51"/>
        <v>0</v>
      </c>
      <c r="BV65" s="112">
        <f t="shared" si="51"/>
        <v>0</v>
      </c>
      <c r="BW65" s="112">
        <f t="shared" si="51"/>
        <v>0</v>
      </c>
      <c r="BX65" s="112">
        <f t="shared" si="51"/>
        <v>1</v>
      </c>
      <c r="BY65" s="112">
        <f t="shared" si="51"/>
        <v>1</v>
      </c>
      <c r="BZ65" s="112">
        <f t="shared" si="51"/>
        <v>0</v>
      </c>
      <c r="CB65" s="112">
        <f t="shared" ref="CB65:CM65" si="52">SUM(CB66:CB73)</f>
        <v>0</v>
      </c>
      <c r="CC65" s="112">
        <f t="shared" si="52"/>
        <v>0</v>
      </c>
      <c r="CD65" s="112">
        <f t="shared" si="52"/>
        <v>0</v>
      </c>
      <c r="CE65" s="112">
        <f t="shared" si="52"/>
        <v>0</v>
      </c>
      <c r="CF65" s="112">
        <f t="shared" si="52"/>
        <v>0</v>
      </c>
      <c r="CG65" s="112">
        <f t="shared" si="52"/>
        <v>0</v>
      </c>
      <c r="CH65" s="112">
        <f t="shared" si="52"/>
        <v>0</v>
      </c>
      <c r="CI65" s="112">
        <f t="shared" si="52"/>
        <v>0</v>
      </c>
      <c r="CJ65" s="112">
        <f t="shared" si="52"/>
        <v>0</v>
      </c>
      <c r="CK65" s="112">
        <f t="shared" si="52"/>
        <v>0</v>
      </c>
      <c r="CL65" s="112">
        <f t="shared" si="52"/>
        <v>0</v>
      </c>
      <c r="CM65" s="112">
        <f t="shared" si="52"/>
        <v>1</v>
      </c>
    </row>
    <row r="66" spans="1:91">
      <c r="A66" s="125" t="s">
        <v>99</v>
      </c>
      <c r="B66" s="89" t="s">
        <v>74</v>
      </c>
      <c r="C66" s="85"/>
      <c r="D66" s="85">
        <v>7</v>
      </c>
      <c r="E66" s="85"/>
      <c r="F66" s="85"/>
      <c r="G66" s="127"/>
      <c r="H66" s="106">
        <f t="shared" si="25"/>
        <v>51.851851851851848</v>
      </c>
      <c r="I66" s="89">
        <f>J66+N66</f>
        <v>108</v>
      </c>
      <c r="J66" s="89">
        <f t="shared" ref="J66:J73" si="53">O66*O$6+P66*P$6+Q66*Q$6+R66*R$6+S66*S$6+T66*T$6+U66*U$6+V66*V$6+W66*W$6+X66*X$6+Y66*Y$6+Z66*Z$6</f>
        <v>56</v>
      </c>
      <c r="K66" s="89">
        <v>30</v>
      </c>
      <c r="L66" s="89">
        <v>12</v>
      </c>
      <c r="M66" s="89">
        <v>14</v>
      </c>
      <c r="N66" s="89">
        <v>52</v>
      </c>
      <c r="O66" s="89"/>
      <c r="P66" s="89"/>
      <c r="Q66" s="89"/>
      <c r="R66" s="89"/>
      <c r="S66" s="89"/>
      <c r="T66" s="89"/>
      <c r="U66" s="89">
        <v>4</v>
      </c>
      <c r="V66" s="89"/>
      <c r="W66" s="89"/>
      <c r="X66" s="89"/>
      <c r="Y66" s="89"/>
      <c r="Z66" s="89"/>
      <c r="AB66" s="11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14" t="str">
        <f t="shared" si="54"/>
        <v>-</v>
      </c>
      <c r="AD66" s="114" t="str">
        <f t="shared" si="54"/>
        <v>-</v>
      </c>
      <c r="AE66" s="114" t="str">
        <f t="shared" si="54"/>
        <v>-</v>
      </c>
      <c r="AF66" s="114" t="str">
        <f t="shared" si="54"/>
        <v>-</v>
      </c>
      <c r="AG66" s="114" t="str">
        <f t="shared" si="54"/>
        <v>-</v>
      </c>
      <c r="AH66" s="114" t="str">
        <f t="shared" si="54"/>
        <v>-</v>
      </c>
      <c r="AI66" s="114" t="str">
        <f t="shared" si="54"/>
        <v>-</v>
      </c>
      <c r="AJ66" s="114" t="str">
        <f t="shared" si="54"/>
        <v>-</v>
      </c>
      <c r="AK66" s="114" t="str">
        <f t="shared" si="54"/>
        <v>-</v>
      </c>
      <c r="AL66" s="114" t="str">
        <f t="shared" si="54"/>
        <v>-</v>
      </c>
      <c r="AM66" s="114" t="str">
        <f t="shared" si="54"/>
        <v>-</v>
      </c>
      <c r="AO66" s="107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07" t="str">
        <f t="shared" si="55"/>
        <v>-</v>
      </c>
      <c r="AQ66" s="107" t="str">
        <f t="shared" si="55"/>
        <v>-</v>
      </c>
      <c r="AR66" s="107" t="str">
        <f t="shared" si="55"/>
        <v>-</v>
      </c>
      <c r="AS66" s="107" t="str">
        <f t="shared" si="55"/>
        <v>-</v>
      </c>
      <c r="AT66" s="107" t="str">
        <f t="shared" si="55"/>
        <v>-</v>
      </c>
      <c r="AU66" s="107">
        <f t="shared" si="55"/>
        <v>1</v>
      </c>
      <c r="AV66" s="107" t="str">
        <f t="shared" si="55"/>
        <v>-</v>
      </c>
      <c r="AW66" s="107" t="str">
        <f t="shared" si="55"/>
        <v>-</v>
      </c>
      <c r="AX66" s="107" t="str">
        <f t="shared" si="55"/>
        <v>-</v>
      </c>
      <c r="AY66" s="107" t="str">
        <f t="shared" si="55"/>
        <v>-</v>
      </c>
      <c r="AZ66" s="107" t="str">
        <f t="shared" si="55"/>
        <v>-</v>
      </c>
      <c r="BB66" s="107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07" t="str">
        <f t="shared" si="56"/>
        <v>-</v>
      </c>
      <c r="BD66" s="107" t="str">
        <f t="shared" si="56"/>
        <v>-</v>
      </c>
      <c r="BE66" s="107" t="str">
        <f t="shared" si="56"/>
        <v>-</v>
      </c>
      <c r="BF66" s="107" t="str">
        <f t="shared" si="56"/>
        <v>-</v>
      </c>
      <c r="BG66" s="107" t="str">
        <f t="shared" si="56"/>
        <v>-</v>
      </c>
      <c r="BH66" s="107" t="str">
        <f t="shared" si="56"/>
        <v>-</v>
      </c>
      <c r="BI66" s="107" t="str">
        <f t="shared" si="56"/>
        <v>-</v>
      </c>
      <c r="BJ66" s="107" t="str">
        <f t="shared" si="56"/>
        <v>-</v>
      </c>
      <c r="BK66" s="107" t="str">
        <f t="shared" si="56"/>
        <v>-</v>
      </c>
      <c r="BL66" s="107" t="str">
        <f t="shared" si="56"/>
        <v>-</v>
      </c>
      <c r="BM66" s="107" t="str">
        <f t="shared" si="56"/>
        <v>-</v>
      </c>
      <c r="BO66" s="107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07" t="str">
        <f t="shared" si="57"/>
        <v>-</v>
      </c>
      <c r="BQ66" s="107" t="str">
        <f t="shared" si="57"/>
        <v>-</v>
      </c>
      <c r="BR66" s="107" t="str">
        <f t="shared" si="57"/>
        <v>-</v>
      </c>
      <c r="BS66" s="107" t="str">
        <f t="shared" si="57"/>
        <v>-</v>
      </c>
      <c r="BT66" s="107" t="str">
        <f t="shared" si="57"/>
        <v>-</v>
      </c>
      <c r="BU66" s="107" t="str">
        <f t="shared" si="57"/>
        <v>-</v>
      </c>
      <c r="BV66" s="107" t="str">
        <f t="shared" si="57"/>
        <v>-</v>
      </c>
      <c r="BW66" s="107" t="str">
        <f t="shared" si="57"/>
        <v>-</v>
      </c>
      <c r="BX66" s="107" t="str">
        <f t="shared" si="57"/>
        <v>-</v>
      </c>
      <c r="BY66" s="107" t="str">
        <f t="shared" si="57"/>
        <v>-</v>
      </c>
      <c r="BZ66" s="107" t="str">
        <f t="shared" si="57"/>
        <v>-</v>
      </c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</row>
    <row r="67" spans="1:91">
      <c r="A67" s="125" t="s">
        <v>100</v>
      </c>
      <c r="B67" s="89" t="s">
        <v>101</v>
      </c>
      <c r="C67" s="85"/>
      <c r="D67" s="85">
        <v>5</v>
      </c>
      <c r="E67" s="85"/>
      <c r="F67" s="85"/>
      <c r="G67" s="127"/>
      <c r="H67" s="106">
        <f t="shared" si="25"/>
        <v>59.259259259259252</v>
      </c>
      <c r="I67" s="89">
        <f>J67+N67</f>
        <v>54</v>
      </c>
      <c r="J67" s="89">
        <f t="shared" si="53"/>
        <v>32</v>
      </c>
      <c r="K67" s="89"/>
      <c r="L67" s="89">
        <v>32</v>
      </c>
      <c r="M67" s="89"/>
      <c r="N67" s="89">
        <v>22</v>
      </c>
      <c r="O67" s="89"/>
      <c r="P67" s="89"/>
      <c r="Q67" s="89"/>
      <c r="R67" s="89"/>
      <c r="S67" s="89">
        <v>4</v>
      </c>
      <c r="T67" s="89"/>
      <c r="U67" s="89"/>
      <c r="V67" s="89"/>
      <c r="W67" s="89"/>
      <c r="X67" s="89"/>
      <c r="Y67" s="89"/>
      <c r="Z67" s="89"/>
      <c r="AB67" s="114" t="str">
        <f t="shared" si="54"/>
        <v>-</v>
      </c>
      <c r="AC67" s="114" t="str">
        <f t="shared" si="54"/>
        <v>-</v>
      </c>
      <c r="AD67" s="114" t="str">
        <f t="shared" si="54"/>
        <v>-</v>
      </c>
      <c r="AE67" s="114" t="str">
        <f t="shared" si="54"/>
        <v>-</v>
      </c>
      <c r="AF67" s="114" t="str">
        <f t="shared" si="54"/>
        <v>-</v>
      </c>
      <c r="AG67" s="114" t="str">
        <f t="shared" si="54"/>
        <v>-</v>
      </c>
      <c r="AH67" s="114" t="str">
        <f t="shared" si="54"/>
        <v>-</v>
      </c>
      <c r="AI67" s="114" t="str">
        <f t="shared" si="54"/>
        <v>-</v>
      </c>
      <c r="AJ67" s="114" t="str">
        <f t="shared" si="54"/>
        <v>-</v>
      </c>
      <c r="AK67" s="114" t="str">
        <f t="shared" si="54"/>
        <v>-</v>
      </c>
      <c r="AL67" s="114" t="str">
        <f t="shared" si="54"/>
        <v>-</v>
      </c>
      <c r="AM67" s="114" t="str">
        <f t="shared" si="54"/>
        <v>-</v>
      </c>
      <c r="AO67" s="107" t="str">
        <f t="shared" si="55"/>
        <v>-</v>
      </c>
      <c r="AP67" s="107" t="str">
        <f t="shared" si="55"/>
        <v>-</v>
      </c>
      <c r="AQ67" s="107" t="str">
        <f t="shared" si="55"/>
        <v>-</v>
      </c>
      <c r="AR67" s="107" t="str">
        <f t="shared" si="55"/>
        <v>-</v>
      </c>
      <c r="AS67" s="107">
        <f t="shared" si="55"/>
        <v>1</v>
      </c>
      <c r="AT67" s="107" t="str">
        <f t="shared" si="55"/>
        <v>-</v>
      </c>
      <c r="AU67" s="107" t="str">
        <f t="shared" si="55"/>
        <v>-</v>
      </c>
      <c r="AV67" s="107" t="str">
        <f t="shared" si="55"/>
        <v>-</v>
      </c>
      <c r="AW67" s="107" t="str">
        <f t="shared" si="55"/>
        <v>-</v>
      </c>
      <c r="AX67" s="107" t="str">
        <f t="shared" si="55"/>
        <v>-</v>
      </c>
      <c r="AY67" s="107" t="str">
        <f t="shared" si="55"/>
        <v>-</v>
      </c>
      <c r="AZ67" s="107" t="str">
        <f t="shared" si="55"/>
        <v>-</v>
      </c>
      <c r="BB67" s="107" t="str">
        <f t="shared" si="56"/>
        <v>-</v>
      </c>
      <c r="BC67" s="107" t="str">
        <f t="shared" si="56"/>
        <v>-</v>
      </c>
      <c r="BD67" s="107" t="str">
        <f t="shared" si="56"/>
        <v>-</v>
      </c>
      <c r="BE67" s="107" t="str">
        <f t="shared" si="56"/>
        <v>-</v>
      </c>
      <c r="BF67" s="107" t="str">
        <f t="shared" si="56"/>
        <v>-</v>
      </c>
      <c r="BG67" s="107" t="str">
        <f t="shared" si="56"/>
        <v>-</v>
      </c>
      <c r="BH67" s="107" t="str">
        <f t="shared" si="56"/>
        <v>-</v>
      </c>
      <c r="BI67" s="107" t="str">
        <f t="shared" si="56"/>
        <v>-</v>
      </c>
      <c r="BJ67" s="107" t="str">
        <f t="shared" si="56"/>
        <v>-</v>
      </c>
      <c r="BK67" s="107" t="str">
        <f t="shared" si="56"/>
        <v>-</v>
      </c>
      <c r="BL67" s="107" t="str">
        <f t="shared" si="56"/>
        <v>-</v>
      </c>
      <c r="BM67" s="107" t="str">
        <f t="shared" si="56"/>
        <v>-</v>
      </c>
      <c r="BO67" s="107" t="str">
        <f t="shared" si="57"/>
        <v>-</v>
      </c>
      <c r="BP67" s="107" t="str">
        <f t="shared" si="57"/>
        <v>-</v>
      </c>
      <c r="BQ67" s="107" t="str">
        <f t="shared" si="57"/>
        <v>-</v>
      </c>
      <c r="BR67" s="107" t="str">
        <f t="shared" si="57"/>
        <v>-</v>
      </c>
      <c r="BS67" s="107" t="str">
        <f t="shared" si="57"/>
        <v>-</v>
      </c>
      <c r="BT67" s="107" t="str">
        <f t="shared" si="57"/>
        <v>-</v>
      </c>
      <c r="BU67" s="107" t="str">
        <f t="shared" si="57"/>
        <v>-</v>
      </c>
      <c r="BV67" s="107" t="str">
        <f t="shared" si="57"/>
        <v>-</v>
      </c>
      <c r="BW67" s="107" t="str">
        <f t="shared" si="57"/>
        <v>-</v>
      </c>
      <c r="BX67" s="107" t="str">
        <f t="shared" si="57"/>
        <v>-</v>
      </c>
      <c r="BY67" s="107" t="str">
        <f t="shared" si="57"/>
        <v>-</v>
      </c>
      <c r="BZ67" s="107" t="str">
        <f t="shared" si="57"/>
        <v>-</v>
      </c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</row>
    <row r="68" spans="1:91">
      <c r="A68" s="125" t="s">
        <v>102</v>
      </c>
      <c r="B68" s="115" t="s">
        <v>103</v>
      </c>
      <c r="C68" s="85"/>
      <c r="D68" s="85"/>
      <c r="E68" s="85"/>
      <c r="F68" s="85"/>
      <c r="G68" s="85"/>
      <c r="H68" s="106"/>
      <c r="I68" s="89"/>
      <c r="J68" s="89">
        <f t="shared" si="53"/>
        <v>0</v>
      </c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B68" s="114" t="str">
        <f t="shared" si="54"/>
        <v>-</v>
      </c>
      <c r="AC68" s="114" t="str">
        <f t="shared" si="54"/>
        <v>-</v>
      </c>
      <c r="AD68" s="114" t="str">
        <f t="shared" si="54"/>
        <v>-</v>
      </c>
      <c r="AE68" s="114" t="str">
        <f t="shared" si="54"/>
        <v>-</v>
      </c>
      <c r="AF68" s="114" t="str">
        <f t="shared" si="54"/>
        <v>-</v>
      </c>
      <c r="AG68" s="114" t="str">
        <f t="shared" si="54"/>
        <v>-</v>
      </c>
      <c r="AH68" s="114" t="str">
        <f t="shared" si="54"/>
        <v>-</v>
      </c>
      <c r="AI68" s="114" t="str">
        <f t="shared" si="54"/>
        <v>-</v>
      </c>
      <c r="AJ68" s="114" t="str">
        <f t="shared" si="54"/>
        <v>-</v>
      </c>
      <c r="AK68" s="114" t="str">
        <f t="shared" si="54"/>
        <v>-</v>
      </c>
      <c r="AL68" s="114" t="str">
        <f t="shared" si="54"/>
        <v>-</v>
      </c>
      <c r="AM68" s="114" t="str">
        <f t="shared" si="54"/>
        <v>-</v>
      </c>
      <c r="AO68" s="107" t="str">
        <f t="shared" si="55"/>
        <v>-</v>
      </c>
      <c r="AP68" s="107" t="str">
        <f t="shared" si="55"/>
        <v>-</v>
      </c>
      <c r="AQ68" s="107" t="str">
        <f t="shared" si="55"/>
        <v>-</v>
      </c>
      <c r="AR68" s="107" t="str">
        <f t="shared" si="55"/>
        <v>-</v>
      </c>
      <c r="AS68" s="107" t="str">
        <f t="shared" si="55"/>
        <v>-</v>
      </c>
      <c r="AT68" s="107" t="str">
        <f t="shared" si="55"/>
        <v>-</v>
      </c>
      <c r="AU68" s="107" t="str">
        <f t="shared" si="55"/>
        <v>-</v>
      </c>
      <c r="AV68" s="107" t="str">
        <f t="shared" si="55"/>
        <v>-</v>
      </c>
      <c r="AW68" s="107" t="str">
        <f t="shared" si="55"/>
        <v>-</v>
      </c>
      <c r="AX68" s="107" t="str">
        <f t="shared" si="55"/>
        <v>-</v>
      </c>
      <c r="AY68" s="107" t="str">
        <f t="shared" si="55"/>
        <v>-</v>
      </c>
      <c r="AZ68" s="107" t="str">
        <f t="shared" si="55"/>
        <v>-</v>
      </c>
      <c r="BB68" s="107" t="str">
        <f t="shared" si="56"/>
        <v>-</v>
      </c>
      <c r="BC68" s="107" t="str">
        <f t="shared" si="56"/>
        <v>-</v>
      </c>
      <c r="BD68" s="107" t="str">
        <f t="shared" si="56"/>
        <v>-</v>
      </c>
      <c r="BE68" s="107" t="str">
        <f t="shared" si="56"/>
        <v>-</v>
      </c>
      <c r="BF68" s="107" t="str">
        <f t="shared" si="56"/>
        <v>-</v>
      </c>
      <c r="BG68" s="107" t="str">
        <f t="shared" si="56"/>
        <v>-</v>
      </c>
      <c r="BH68" s="107" t="str">
        <f t="shared" si="56"/>
        <v>-</v>
      </c>
      <c r="BI68" s="107" t="str">
        <f t="shared" si="56"/>
        <v>-</v>
      </c>
      <c r="BJ68" s="107" t="str">
        <f t="shared" si="56"/>
        <v>-</v>
      </c>
      <c r="BK68" s="107" t="str">
        <f t="shared" si="56"/>
        <v>-</v>
      </c>
      <c r="BL68" s="107" t="str">
        <f t="shared" si="56"/>
        <v>-</v>
      </c>
      <c r="BM68" s="107" t="str">
        <f t="shared" si="56"/>
        <v>-</v>
      </c>
      <c r="BO68" s="107" t="str">
        <f t="shared" si="57"/>
        <v>-</v>
      </c>
      <c r="BP68" s="107" t="str">
        <f t="shared" si="57"/>
        <v>-</v>
      </c>
      <c r="BQ68" s="107" t="str">
        <f t="shared" si="57"/>
        <v>-</v>
      </c>
      <c r="BR68" s="107" t="str">
        <f t="shared" si="57"/>
        <v>-</v>
      </c>
      <c r="BS68" s="107" t="str">
        <f t="shared" si="57"/>
        <v>-</v>
      </c>
      <c r="BT68" s="107" t="str">
        <f t="shared" si="57"/>
        <v>-</v>
      </c>
      <c r="BU68" s="107" t="str">
        <f t="shared" si="57"/>
        <v>-</v>
      </c>
      <c r="BV68" s="107" t="str">
        <f t="shared" si="57"/>
        <v>-</v>
      </c>
      <c r="BW68" s="107" t="str">
        <f t="shared" si="57"/>
        <v>-</v>
      </c>
      <c r="BX68" s="107" t="str">
        <f t="shared" si="57"/>
        <v>-</v>
      </c>
      <c r="BY68" s="107" t="str">
        <f t="shared" si="57"/>
        <v>-</v>
      </c>
      <c r="BZ68" s="107" t="str">
        <f t="shared" si="57"/>
        <v>-</v>
      </c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</row>
    <row r="69" spans="1:91">
      <c r="A69" s="125"/>
      <c r="B69" s="89" t="s">
        <v>104</v>
      </c>
      <c r="C69" s="85">
        <v>10</v>
      </c>
      <c r="D69" s="85">
        <v>11</v>
      </c>
      <c r="E69" s="85">
        <v>11</v>
      </c>
      <c r="F69" s="85">
        <v>10</v>
      </c>
      <c r="G69" s="122"/>
      <c r="H69" s="106">
        <f t="shared" ref="H69:H75" si="58">J69/I69*100</f>
        <v>62.962962962962962</v>
      </c>
      <c r="I69" s="89">
        <f>J69+N69</f>
        <v>162</v>
      </c>
      <c r="J69" s="89">
        <f t="shared" si="53"/>
        <v>102</v>
      </c>
      <c r="K69" s="89">
        <v>60</v>
      </c>
      <c r="L69" s="89">
        <v>16</v>
      </c>
      <c r="M69" s="89">
        <v>26</v>
      </c>
      <c r="N69" s="89">
        <v>60</v>
      </c>
      <c r="O69" s="89"/>
      <c r="P69" s="89"/>
      <c r="Q69" s="89"/>
      <c r="R69" s="89"/>
      <c r="S69" s="89"/>
      <c r="T69" s="89"/>
      <c r="U69" s="89"/>
      <c r="V69" s="89"/>
      <c r="W69" s="89"/>
      <c r="X69" s="89">
        <v>5</v>
      </c>
      <c r="Y69" s="89">
        <v>4</v>
      </c>
      <c r="Z69" s="89"/>
      <c r="AB69" s="114" t="str">
        <f t="shared" si="54"/>
        <v>-</v>
      </c>
      <c r="AC69" s="114" t="str">
        <f t="shared" si="54"/>
        <v>-</v>
      </c>
      <c r="AD69" s="114" t="str">
        <f t="shared" si="54"/>
        <v>-</v>
      </c>
      <c r="AE69" s="114" t="str">
        <f t="shared" si="54"/>
        <v>-</v>
      </c>
      <c r="AF69" s="114" t="str">
        <f t="shared" si="54"/>
        <v>-</v>
      </c>
      <c r="AG69" s="114" t="str">
        <f t="shared" si="54"/>
        <v>-</v>
      </c>
      <c r="AH69" s="114" t="str">
        <f t="shared" si="54"/>
        <v>-</v>
      </c>
      <c r="AI69" s="114" t="str">
        <f t="shared" si="54"/>
        <v>-</v>
      </c>
      <c r="AJ69" s="114" t="str">
        <f t="shared" si="54"/>
        <v>-</v>
      </c>
      <c r="AK69" s="114">
        <f t="shared" si="54"/>
        <v>1</v>
      </c>
      <c r="AL69" s="114" t="str">
        <f t="shared" si="54"/>
        <v>-</v>
      </c>
      <c r="AM69" s="114" t="str">
        <f t="shared" si="54"/>
        <v>-</v>
      </c>
      <c r="AO69" s="107" t="str">
        <f t="shared" si="55"/>
        <v>-</v>
      </c>
      <c r="AP69" s="107" t="str">
        <f t="shared" si="55"/>
        <v>-</v>
      </c>
      <c r="AQ69" s="107" t="str">
        <f t="shared" si="55"/>
        <v>-</v>
      </c>
      <c r="AR69" s="107" t="str">
        <f t="shared" si="55"/>
        <v>-</v>
      </c>
      <c r="AS69" s="107" t="str">
        <f t="shared" si="55"/>
        <v>-</v>
      </c>
      <c r="AT69" s="107" t="str">
        <f t="shared" si="55"/>
        <v>-</v>
      </c>
      <c r="AU69" s="107" t="str">
        <f t="shared" si="55"/>
        <v>-</v>
      </c>
      <c r="AV69" s="107" t="str">
        <f t="shared" si="55"/>
        <v>-</v>
      </c>
      <c r="AW69" s="107" t="str">
        <f t="shared" si="55"/>
        <v>-</v>
      </c>
      <c r="AX69" s="107" t="str">
        <f t="shared" si="55"/>
        <v>-</v>
      </c>
      <c r="AY69" s="107">
        <f t="shared" si="55"/>
        <v>1</v>
      </c>
      <c r="AZ69" s="107" t="str">
        <f t="shared" si="55"/>
        <v>-</v>
      </c>
      <c r="BB69" s="107" t="str">
        <f t="shared" si="56"/>
        <v>-</v>
      </c>
      <c r="BC69" s="107" t="str">
        <f t="shared" si="56"/>
        <v>-</v>
      </c>
      <c r="BD69" s="107" t="str">
        <f t="shared" si="56"/>
        <v>-</v>
      </c>
      <c r="BE69" s="107" t="str">
        <f t="shared" si="56"/>
        <v>-</v>
      </c>
      <c r="BF69" s="107" t="str">
        <f t="shared" si="56"/>
        <v>-</v>
      </c>
      <c r="BG69" s="107" t="str">
        <f t="shared" si="56"/>
        <v>-</v>
      </c>
      <c r="BH69" s="107" t="str">
        <f t="shared" si="56"/>
        <v>-</v>
      </c>
      <c r="BI69" s="107" t="str">
        <f t="shared" si="56"/>
        <v>-</v>
      </c>
      <c r="BJ69" s="107" t="str">
        <f t="shared" si="56"/>
        <v>-</v>
      </c>
      <c r="BK69" s="107" t="str">
        <f t="shared" si="56"/>
        <v>-</v>
      </c>
      <c r="BL69" s="107">
        <f t="shared" si="56"/>
        <v>1</v>
      </c>
      <c r="BM69" s="107" t="str">
        <f t="shared" si="56"/>
        <v>-</v>
      </c>
      <c r="BO69" s="107" t="str">
        <f t="shared" si="57"/>
        <v>-</v>
      </c>
      <c r="BP69" s="107" t="str">
        <f t="shared" si="57"/>
        <v>-</v>
      </c>
      <c r="BQ69" s="107" t="str">
        <f t="shared" si="57"/>
        <v>-</v>
      </c>
      <c r="BR69" s="107" t="str">
        <f t="shared" si="57"/>
        <v>-</v>
      </c>
      <c r="BS69" s="107" t="str">
        <f t="shared" si="57"/>
        <v>-</v>
      </c>
      <c r="BT69" s="107" t="str">
        <f t="shared" si="57"/>
        <v>-</v>
      </c>
      <c r="BU69" s="107" t="str">
        <f t="shared" si="57"/>
        <v>-</v>
      </c>
      <c r="BV69" s="107" t="str">
        <f t="shared" si="57"/>
        <v>-</v>
      </c>
      <c r="BW69" s="107" t="str">
        <f t="shared" si="57"/>
        <v>-</v>
      </c>
      <c r="BX69" s="107">
        <f t="shared" si="57"/>
        <v>1</v>
      </c>
      <c r="BY69" s="107" t="str">
        <f t="shared" si="57"/>
        <v>-</v>
      </c>
      <c r="BZ69" s="107" t="str">
        <f t="shared" si="57"/>
        <v>-</v>
      </c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</row>
    <row r="70" spans="1:91">
      <c r="A70" s="125"/>
      <c r="B70" s="89" t="s">
        <v>105</v>
      </c>
      <c r="C70" s="85"/>
      <c r="D70" s="85">
        <v>12</v>
      </c>
      <c r="E70" s="85"/>
      <c r="F70" s="122"/>
      <c r="G70" s="116" t="s">
        <v>258</v>
      </c>
      <c r="H70" s="106">
        <f t="shared" si="58"/>
        <v>61.111111111111114</v>
      </c>
      <c r="I70" s="89">
        <f>J70+N70</f>
        <v>54</v>
      </c>
      <c r="J70" s="89">
        <f t="shared" si="53"/>
        <v>33</v>
      </c>
      <c r="K70" s="89">
        <v>23</v>
      </c>
      <c r="L70" s="89"/>
      <c r="M70" s="89">
        <v>10</v>
      </c>
      <c r="N70" s="89">
        <v>21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>
        <v>3</v>
      </c>
      <c r="AB70" s="114" t="str">
        <f t="shared" si="54"/>
        <v>-</v>
      </c>
      <c r="AC70" s="114" t="str">
        <f t="shared" si="54"/>
        <v>-</v>
      </c>
      <c r="AD70" s="114" t="str">
        <f t="shared" si="54"/>
        <v>-</v>
      </c>
      <c r="AE70" s="114" t="str">
        <f t="shared" si="54"/>
        <v>-</v>
      </c>
      <c r="AF70" s="114" t="str">
        <f t="shared" si="54"/>
        <v>-</v>
      </c>
      <c r="AG70" s="114" t="str">
        <f t="shared" si="54"/>
        <v>-</v>
      </c>
      <c r="AH70" s="114" t="str">
        <f t="shared" si="54"/>
        <v>-</v>
      </c>
      <c r="AI70" s="114" t="str">
        <f t="shared" si="54"/>
        <v>-</v>
      </c>
      <c r="AJ70" s="114" t="str">
        <f t="shared" si="54"/>
        <v>-</v>
      </c>
      <c r="AK70" s="114" t="str">
        <f t="shared" si="54"/>
        <v>-</v>
      </c>
      <c r="AL70" s="114" t="str">
        <f t="shared" si="54"/>
        <v>-</v>
      </c>
      <c r="AM70" s="114" t="str">
        <f t="shared" si="54"/>
        <v>-</v>
      </c>
      <c r="AO70" s="107" t="str">
        <f t="shared" si="55"/>
        <v>-</v>
      </c>
      <c r="AP70" s="107" t="str">
        <f t="shared" si="55"/>
        <v>-</v>
      </c>
      <c r="AQ70" s="107" t="str">
        <f t="shared" si="55"/>
        <v>-</v>
      </c>
      <c r="AR70" s="107" t="str">
        <f t="shared" si="55"/>
        <v>-</v>
      </c>
      <c r="AS70" s="107" t="str">
        <f t="shared" si="55"/>
        <v>-</v>
      </c>
      <c r="AT70" s="107" t="str">
        <f t="shared" si="55"/>
        <v>-</v>
      </c>
      <c r="AU70" s="107" t="str">
        <f t="shared" si="55"/>
        <v>-</v>
      </c>
      <c r="AV70" s="107" t="str">
        <f t="shared" si="55"/>
        <v>-</v>
      </c>
      <c r="AW70" s="107" t="str">
        <f t="shared" si="55"/>
        <v>-</v>
      </c>
      <c r="AX70" s="107" t="str">
        <f t="shared" si="55"/>
        <v>-</v>
      </c>
      <c r="AY70" s="107" t="str">
        <f t="shared" si="55"/>
        <v>-</v>
      </c>
      <c r="AZ70" s="107">
        <f t="shared" si="55"/>
        <v>1</v>
      </c>
      <c r="BB70" s="107" t="str">
        <f t="shared" si="56"/>
        <v>-</v>
      </c>
      <c r="BC70" s="107" t="str">
        <f t="shared" si="56"/>
        <v>-</v>
      </c>
      <c r="BD70" s="107" t="str">
        <f t="shared" si="56"/>
        <v>-</v>
      </c>
      <c r="BE70" s="107" t="str">
        <f t="shared" si="56"/>
        <v>-</v>
      </c>
      <c r="BF70" s="107" t="str">
        <f t="shared" si="56"/>
        <v>-</v>
      </c>
      <c r="BG70" s="107" t="str">
        <f t="shared" si="56"/>
        <v>-</v>
      </c>
      <c r="BH70" s="107" t="str">
        <f t="shared" si="56"/>
        <v>-</v>
      </c>
      <c r="BI70" s="107" t="str">
        <f t="shared" si="56"/>
        <v>-</v>
      </c>
      <c r="BJ70" s="107" t="str">
        <f t="shared" si="56"/>
        <v>-</v>
      </c>
      <c r="BK70" s="107" t="str">
        <f t="shared" si="56"/>
        <v>-</v>
      </c>
      <c r="BL70" s="107" t="str">
        <f t="shared" si="56"/>
        <v>-</v>
      </c>
      <c r="BM70" s="107" t="str">
        <f t="shared" si="56"/>
        <v>-</v>
      </c>
      <c r="BO70" s="107" t="str">
        <f t="shared" si="57"/>
        <v>-</v>
      </c>
      <c r="BP70" s="107" t="str">
        <f t="shared" si="57"/>
        <v>-</v>
      </c>
      <c r="BQ70" s="107" t="str">
        <f t="shared" si="57"/>
        <v>-</v>
      </c>
      <c r="BR70" s="107" t="str">
        <f t="shared" si="57"/>
        <v>-</v>
      </c>
      <c r="BS70" s="107" t="str">
        <f t="shared" si="57"/>
        <v>-</v>
      </c>
      <c r="BT70" s="107" t="str">
        <f t="shared" si="57"/>
        <v>-</v>
      </c>
      <c r="BU70" s="107" t="str">
        <f t="shared" si="57"/>
        <v>-</v>
      </c>
      <c r="BV70" s="107" t="str">
        <f t="shared" si="57"/>
        <v>-</v>
      </c>
      <c r="BW70" s="107" t="str">
        <f t="shared" si="57"/>
        <v>-</v>
      </c>
      <c r="BX70" s="107" t="str">
        <f t="shared" si="57"/>
        <v>-</v>
      </c>
      <c r="BY70" s="107" t="str">
        <f t="shared" si="57"/>
        <v>-</v>
      </c>
      <c r="BZ70" s="107" t="str">
        <f t="shared" si="57"/>
        <v>-</v>
      </c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>
        <v>1</v>
      </c>
    </row>
    <row r="71" spans="1:91">
      <c r="A71" s="125"/>
      <c r="B71" s="89" t="s">
        <v>106</v>
      </c>
      <c r="C71" s="85">
        <v>12</v>
      </c>
      <c r="D71" s="85">
        <v>11</v>
      </c>
      <c r="E71" s="85">
        <v>12</v>
      </c>
      <c r="F71" s="85">
        <v>11</v>
      </c>
      <c r="G71" s="122"/>
      <c r="H71" s="106">
        <f t="shared" si="58"/>
        <v>59.722222222222221</v>
      </c>
      <c r="I71" s="89">
        <f>J71+N71</f>
        <v>216</v>
      </c>
      <c r="J71" s="89">
        <f t="shared" si="53"/>
        <v>129</v>
      </c>
      <c r="K71" s="89">
        <v>79</v>
      </c>
      <c r="L71" s="89">
        <v>16</v>
      </c>
      <c r="M71" s="89">
        <v>34</v>
      </c>
      <c r="N71" s="89">
        <v>87</v>
      </c>
      <c r="O71" s="89"/>
      <c r="P71" s="89"/>
      <c r="Q71" s="89"/>
      <c r="R71" s="89"/>
      <c r="S71" s="89"/>
      <c r="T71" s="89"/>
      <c r="U71" s="89"/>
      <c r="V71" s="89"/>
      <c r="W71" s="89"/>
      <c r="X71" s="89">
        <v>3</v>
      </c>
      <c r="Y71" s="89">
        <v>4</v>
      </c>
      <c r="Z71" s="89">
        <v>5</v>
      </c>
      <c r="AB71" s="114" t="str">
        <f t="shared" si="54"/>
        <v>-</v>
      </c>
      <c r="AC71" s="114" t="str">
        <f t="shared" si="54"/>
        <v>-</v>
      </c>
      <c r="AD71" s="114" t="str">
        <f t="shared" si="54"/>
        <v>-</v>
      </c>
      <c r="AE71" s="114" t="str">
        <f t="shared" si="54"/>
        <v>-</v>
      </c>
      <c r="AF71" s="114" t="str">
        <f t="shared" si="54"/>
        <v>-</v>
      </c>
      <c r="AG71" s="114" t="str">
        <f t="shared" si="54"/>
        <v>-</v>
      </c>
      <c r="AH71" s="114" t="str">
        <f t="shared" si="54"/>
        <v>-</v>
      </c>
      <c r="AI71" s="114" t="str">
        <f t="shared" si="54"/>
        <v>-</v>
      </c>
      <c r="AJ71" s="114" t="str">
        <f t="shared" si="54"/>
        <v>-</v>
      </c>
      <c r="AK71" s="114" t="str">
        <f t="shared" si="54"/>
        <v>-</v>
      </c>
      <c r="AL71" s="114" t="str">
        <f t="shared" si="54"/>
        <v>-</v>
      </c>
      <c r="AM71" s="114">
        <f t="shared" si="54"/>
        <v>1</v>
      </c>
      <c r="AO71" s="107" t="str">
        <f t="shared" si="55"/>
        <v>-</v>
      </c>
      <c r="AP71" s="107" t="str">
        <f t="shared" si="55"/>
        <v>-</v>
      </c>
      <c r="AQ71" s="107" t="str">
        <f t="shared" si="55"/>
        <v>-</v>
      </c>
      <c r="AR71" s="107" t="str">
        <f t="shared" si="55"/>
        <v>-</v>
      </c>
      <c r="AS71" s="107" t="str">
        <f t="shared" si="55"/>
        <v>-</v>
      </c>
      <c r="AT71" s="107" t="str">
        <f t="shared" si="55"/>
        <v>-</v>
      </c>
      <c r="AU71" s="107" t="str">
        <f t="shared" si="55"/>
        <v>-</v>
      </c>
      <c r="AV71" s="107" t="str">
        <f t="shared" si="55"/>
        <v>-</v>
      </c>
      <c r="AW71" s="107" t="str">
        <f t="shared" si="55"/>
        <v>-</v>
      </c>
      <c r="AX71" s="107" t="str">
        <f t="shared" si="55"/>
        <v>-</v>
      </c>
      <c r="AY71" s="107">
        <f t="shared" si="55"/>
        <v>1</v>
      </c>
      <c r="AZ71" s="107" t="str">
        <f t="shared" si="55"/>
        <v>-</v>
      </c>
      <c r="BB71" s="107" t="str">
        <f t="shared" si="56"/>
        <v>-</v>
      </c>
      <c r="BC71" s="107" t="str">
        <f t="shared" si="56"/>
        <v>-</v>
      </c>
      <c r="BD71" s="107" t="str">
        <f t="shared" si="56"/>
        <v>-</v>
      </c>
      <c r="BE71" s="107" t="str">
        <f t="shared" si="56"/>
        <v>-</v>
      </c>
      <c r="BF71" s="107" t="str">
        <f t="shared" si="56"/>
        <v>-</v>
      </c>
      <c r="BG71" s="107" t="str">
        <f t="shared" si="56"/>
        <v>-</v>
      </c>
      <c r="BH71" s="107" t="str">
        <f t="shared" si="56"/>
        <v>-</v>
      </c>
      <c r="BI71" s="107" t="str">
        <f t="shared" si="56"/>
        <v>-</v>
      </c>
      <c r="BJ71" s="107" t="str">
        <f t="shared" si="56"/>
        <v>-</v>
      </c>
      <c r="BK71" s="107" t="str">
        <f t="shared" si="56"/>
        <v>-</v>
      </c>
      <c r="BL71" s="107" t="str">
        <f t="shared" si="56"/>
        <v>-</v>
      </c>
      <c r="BM71" s="107">
        <f t="shared" si="56"/>
        <v>1</v>
      </c>
      <c r="BO71" s="107" t="str">
        <f t="shared" si="57"/>
        <v>-</v>
      </c>
      <c r="BP71" s="107" t="str">
        <f t="shared" si="57"/>
        <v>-</v>
      </c>
      <c r="BQ71" s="107" t="str">
        <f t="shared" si="57"/>
        <v>-</v>
      </c>
      <c r="BR71" s="107" t="str">
        <f t="shared" si="57"/>
        <v>-</v>
      </c>
      <c r="BS71" s="107" t="str">
        <f t="shared" si="57"/>
        <v>-</v>
      </c>
      <c r="BT71" s="107" t="str">
        <f t="shared" si="57"/>
        <v>-</v>
      </c>
      <c r="BU71" s="107" t="str">
        <f t="shared" si="57"/>
        <v>-</v>
      </c>
      <c r="BV71" s="107" t="str">
        <f t="shared" si="57"/>
        <v>-</v>
      </c>
      <c r="BW71" s="107" t="str">
        <f t="shared" si="57"/>
        <v>-</v>
      </c>
      <c r="BX71" s="107" t="str">
        <f t="shared" si="57"/>
        <v>-</v>
      </c>
      <c r="BY71" s="107">
        <f t="shared" si="57"/>
        <v>1</v>
      </c>
      <c r="BZ71" s="107" t="str">
        <f t="shared" si="57"/>
        <v>-</v>
      </c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</row>
    <row r="72" spans="1:91">
      <c r="A72" s="125" t="s">
        <v>107</v>
      </c>
      <c r="B72" s="89" t="s">
        <v>108</v>
      </c>
      <c r="C72" s="85">
        <v>10</v>
      </c>
      <c r="D72" s="85"/>
      <c r="E72" s="85">
        <v>10</v>
      </c>
      <c r="F72" s="85"/>
      <c r="G72" s="122"/>
      <c r="H72" s="106">
        <f t="shared" si="58"/>
        <v>60.493827160493829</v>
      </c>
      <c r="I72" s="89">
        <f>J72+N72</f>
        <v>162</v>
      </c>
      <c r="J72" s="89">
        <f t="shared" si="53"/>
        <v>98</v>
      </c>
      <c r="K72" s="89">
        <v>58</v>
      </c>
      <c r="L72" s="89">
        <v>14</v>
      </c>
      <c r="M72" s="89">
        <v>26</v>
      </c>
      <c r="N72" s="89">
        <v>64</v>
      </c>
      <c r="O72" s="89"/>
      <c r="P72" s="89"/>
      <c r="Q72" s="89"/>
      <c r="R72" s="89"/>
      <c r="S72" s="89"/>
      <c r="T72" s="89"/>
      <c r="U72" s="89"/>
      <c r="V72" s="89"/>
      <c r="W72" s="89"/>
      <c r="X72" s="89">
        <v>7</v>
      </c>
      <c r="Y72" s="89"/>
      <c r="Z72" s="89"/>
      <c r="AB72" s="114" t="str">
        <f t="shared" si="54"/>
        <v>-</v>
      </c>
      <c r="AC72" s="114" t="str">
        <f t="shared" si="54"/>
        <v>-</v>
      </c>
      <c r="AD72" s="114" t="str">
        <f t="shared" si="54"/>
        <v>-</v>
      </c>
      <c r="AE72" s="114" t="str">
        <f t="shared" si="54"/>
        <v>-</v>
      </c>
      <c r="AF72" s="114" t="str">
        <f t="shared" si="54"/>
        <v>-</v>
      </c>
      <c r="AG72" s="114" t="str">
        <f t="shared" si="54"/>
        <v>-</v>
      </c>
      <c r="AH72" s="114" t="str">
        <f t="shared" si="54"/>
        <v>-</v>
      </c>
      <c r="AI72" s="114" t="str">
        <f t="shared" si="54"/>
        <v>-</v>
      </c>
      <c r="AJ72" s="114" t="str">
        <f t="shared" si="54"/>
        <v>-</v>
      </c>
      <c r="AK72" s="114">
        <f t="shared" si="54"/>
        <v>1</v>
      </c>
      <c r="AL72" s="114" t="str">
        <f t="shared" si="54"/>
        <v>-</v>
      </c>
      <c r="AM72" s="114" t="str">
        <f t="shared" si="54"/>
        <v>-</v>
      </c>
      <c r="AO72" s="107" t="str">
        <f t="shared" si="55"/>
        <v>-</v>
      </c>
      <c r="AP72" s="107" t="str">
        <f t="shared" si="55"/>
        <v>-</v>
      </c>
      <c r="AQ72" s="107" t="str">
        <f t="shared" si="55"/>
        <v>-</v>
      </c>
      <c r="AR72" s="107" t="str">
        <f t="shared" si="55"/>
        <v>-</v>
      </c>
      <c r="AS72" s="107" t="str">
        <f t="shared" si="55"/>
        <v>-</v>
      </c>
      <c r="AT72" s="107" t="str">
        <f t="shared" si="55"/>
        <v>-</v>
      </c>
      <c r="AU72" s="107" t="str">
        <f t="shared" si="55"/>
        <v>-</v>
      </c>
      <c r="AV72" s="107" t="str">
        <f t="shared" si="55"/>
        <v>-</v>
      </c>
      <c r="AW72" s="107" t="str">
        <f t="shared" si="55"/>
        <v>-</v>
      </c>
      <c r="AX72" s="107" t="str">
        <f t="shared" si="55"/>
        <v>-</v>
      </c>
      <c r="AY72" s="107" t="str">
        <f t="shared" si="55"/>
        <v>-</v>
      </c>
      <c r="AZ72" s="107" t="str">
        <f t="shared" si="55"/>
        <v>-</v>
      </c>
      <c r="BB72" s="107" t="str">
        <f t="shared" si="56"/>
        <v>-</v>
      </c>
      <c r="BC72" s="107" t="str">
        <f t="shared" si="56"/>
        <v>-</v>
      </c>
      <c r="BD72" s="107" t="str">
        <f t="shared" si="56"/>
        <v>-</v>
      </c>
      <c r="BE72" s="107" t="str">
        <f t="shared" si="56"/>
        <v>-</v>
      </c>
      <c r="BF72" s="107" t="str">
        <f t="shared" si="56"/>
        <v>-</v>
      </c>
      <c r="BG72" s="107" t="str">
        <f t="shared" si="56"/>
        <v>-</v>
      </c>
      <c r="BH72" s="107" t="str">
        <f t="shared" si="56"/>
        <v>-</v>
      </c>
      <c r="BI72" s="107" t="str">
        <f t="shared" si="56"/>
        <v>-</v>
      </c>
      <c r="BJ72" s="107" t="str">
        <f t="shared" si="56"/>
        <v>-</v>
      </c>
      <c r="BK72" s="107">
        <f t="shared" si="56"/>
        <v>1</v>
      </c>
      <c r="BL72" s="107" t="str">
        <f t="shared" si="56"/>
        <v>-</v>
      </c>
      <c r="BM72" s="107" t="str">
        <f t="shared" si="56"/>
        <v>-</v>
      </c>
      <c r="BO72" s="107" t="str">
        <f t="shared" si="57"/>
        <v>-</v>
      </c>
      <c r="BP72" s="107" t="str">
        <f t="shared" si="57"/>
        <v>-</v>
      </c>
      <c r="BQ72" s="107" t="str">
        <f t="shared" si="57"/>
        <v>-</v>
      </c>
      <c r="BR72" s="107" t="str">
        <f t="shared" si="57"/>
        <v>-</v>
      </c>
      <c r="BS72" s="107" t="str">
        <f t="shared" si="57"/>
        <v>-</v>
      </c>
      <c r="BT72" s="107" t="str">
        <f t="shared" si="57"/>
        <v>-</v>
      </c>
      <c r="BU72" s="107" t="str">
        <f t="shared" si="57"/>
        <v>-</v>
      </c>
      <c r="BV72" s="107" t="str">
        <f t="shared" si="57"/>
        <v>-</v>
      </c>
      <c r="BW72" s="107" t="str">
        <f t="shared" si="57"/>
        <v>-</v>
      </c>
      <c r="BX72" s="107" t="str">
        <f t="shared" si="57"/>
        <v>-</v>
      </c>
      <c r="BY72" s="107" t="str">
        <f t="shared" si="57"/>
        <v>-</v>
      </c>
      <c r="BZ72" s="107" t="str">
        <f t="shared" si="57"/>
        <v>-</v>
      </c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</row>
    <row r="73" spans="1:91">
      <c r="A73" s="125" t="s">
        <v>109</v>
      </c>
      <c r="B73" s="89" t="s">
        <v>110</v>
      </c>
      <c r="C73" s="85"/>
      <c r="D73" s="85">
        <v>7</v>
      </c>
      <c r="E73" s="85">
        <v>7</v>
      </c>
      <c r="F73" s="85"/>
      <c r="G73" s="122"/>
      <c r="H73" s="106">
        <f t="shared" si="58"/>
        <v>51.851851851851848</v>
      </c>
      <c r="I73" s="89">
        <f>J73+N73</f>
        <v>108</v>
      </c>
      <c r="J73" s="89">
        <f t="shared" si="53"/>
        <v>56</v>
      </c>
      <c r="K73" s="89">
        <v>30</v>
      </c>
      <c r="L73" s="89"/>
      <c r="M73" s="89">
        <v>26</v>
      </c>
      <c r="N73" s="89">
        <v>52</v>
      </c>
      <c r="O73" s="89"/>
      <c r="P73" s="89"/>
      <c r="Q73" s="89"/>
      <c r="R73" s="89"/>
      <c r="S73" s="89"/>
      <c r="T73" s="89"/>
      <c r="U73" s="89">
        <v>4</v>
      </c>
      <c r="V73" s="89"/>
      <c r="W73" s="89"/>
      <c r="X73" s="89"/>
      <c r="Y73" s="89"/>
      <c r="Z73" s="89"/>
      <c r="AB73" s="114" t="str">
        <f t="shared" si="54"/>
        <v>-</v>
      </c>
      <c r="AC73" s="114" t="str">
        <f t="shared" si="54"/>
        <v>-</v>
      </c>
      <c r="AD73" s="114" t="str">
        <f t="shared" si="54"/>
        <v>-</v>
      </c>
      <c r="AE73" s="114" t="str">
        <f t="shared" si="54"/>
        <v>-</v>
      </c>
      <c r="AF73" s="114" t="str">
        <f t="shared" si="54"/>
        <v>-</v>
      </c>
      <c r="AG73" s="114" t="str">
        <f t="shared" si="54"/>
        <v>-</v>
      </c>
      <c r="AH73" s="114" t="str">
        <f t="shared" si="54"/>
        <v>-</v>
      </c>
      <c r="AI73" s="114" t="str">
        <f t="shared" si="54"/>
        <v>-</v>
      </c>
      <c r="AJ73" s="114" t="str">
        <f t="shared" si="54"/>
        <v>-</v>
      </c>
      <c r="AK73" s="114" t="str">
        <f t="shared" si="54"/>
        <v>-</v>
      </c>
      <c r="AL73" s="114" t="str">
        <f t="shared" si="54"/>
        <v>-</v>
      </c>
      <c r="AM73" s="114" t="str">
        <f t="shared" si="54"/>
        <v>-</v>
      </c>
      <c r="AO73" s="107" t="str">
        <f t="shared" si="55"/>
        <v>-</v>
      </c>
      <c r="AP73" s="107" t="str">
        <f t="shared" si="55"/>
        <v>-</v>
      </c>
      <c r="AQ73" s="107" t="str">
        <f t="shared" si="55"/>
        <v>-</v>
      </c>
      <c r="AR73" s="107" t="str">
        <f t="shared" si="55"/>
        <v>-</v>
      </c>
      <c r="AS73" s="107" t="str">
        <f t="shared" si="55"/>
        <v>-</v>
      </c>
      <c r="AT73" s="107" t="str">
        <f t="shared" si="55"/>
        <v>-</v>
      </c>
      <c r="AU73" s="107">
        <f t="shared" si="55"/>
        <v>1</v>
      </c>
      <c r="AV73" s="107" t="str">
        <f t="shared" si="55"/>
        <v>-</v>
      </c>
      <c r="AW73" s="107" t="str">
        <f t="shared" si="55"/>
        <v>-</v>
      </c>
      <c r="AX73" s="107" t="str">
        <f t="shared" si="55"/>
        <v>-</v>
      </c>
      <c r="AY73" s="107" t="str">
        <f t="shared" si="55"/>
        <v>-</v>
      </c>
      <c r="AZ73" s="107" t="str">
        <f t="shared" si="55"/>
        <v>-</v>
      </c>
      <c r="BB73" s="107" t="str">
        <f t="shared" si="56"/>
        <v>-</v>
      </c>
      <c r="BC73" s="107" t="str">
        <f t="shared" si="56"/>
        <v>-</v>
      </c>
      <c r="BD73" s="107" t="str">
        <f t="shared" si="56"/>
        <v>-</v>
      </c>
      <c r="BE73" s="107" t="str">
        <f t="shared" si="56"/>
        <v>-</v>
      </c>
      <c r="BF73" s="107" t="str">
        <f t="shared" si="56"/>
        <v>-</v>
      </c>
      <c r="BG73" s="107" t="str">
        <f t="shared" si="56"/>
        <v>-</v>
      </c>
      <c r="BH73" s="107">
        <f t="shared" si="56"/>
        <v>1</v>
      </c>
      <c r="BI73" s="107" t="str">
        <f t="shared" si="56"/>
        <v>-</v>
      </c>
      <c r="BJ73" s="107" t="str">
        <f t="shared" si="56"/>
        <v>-</v>
      </c>
      <c r="BK73" s="107" t="str">
        <f t="shared" si="56"/>
        <v>-</v>
      </c>
      <c r="BL73" s="107" t="str">
        <f t="shared" si="56"/>
        <v>-</v>
      </c>
      <c r="BM73" s="107" t="str">
        <f t="shared" si="56"/>
        <v>-</v>
      </c>
      <c r="BO73" s="107" t="str">
        <f t="shared" si="57"/>
        <v>-</v>
      </c>
      <c r="BP73" s="107" t="str">
        <f t="shared" si="57"/>
        <v>-</v>
      </c>
      <c r="BQ73" s="107" t="str">
        <f t="shared" si="57"/>
        <v>-</v>
      </c>
      <c r="BR73" s="107" t="str">
        <f t="shared" si="57"/>
        <v>-</v>
      </c>
      <c r="BS73" s="107" t="str">
        <f t="shared" si="57"/>
        <v>-</v>
      </c>
      <c r="BT73" s="107" t="str">
        <f t="shared" si="57"/>
        <v>-</v>
      </c>
      <c r="BU73" s="107" t="str">
        <f t="shared" si="57"/>
        <v>-</v>
      </c>
      <c r="BV73" s="107" t="str">
        <f t="shared" si="57"/>
        <v>-</v>
      </c>
      <c r="BW73" s="107" t="str">
        <f t="shared" si="57"/>
        <v>-</v>
      </c>
      <c r="BX73" s="107" t="str">
        <f t="shared" si="57"/>
        <v>-</v>
      </c>
      <c r="BY73" s="107" t="str">
        <f t="shared" si="57"/>
        <v>-</v>
      </c>
      <c r="BZ73" s="107" t="str">
        <f t="shared" si="57"/>
        <v>-</v>
      </c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</row>
    <row r="74" spans="1:91">
      <c r="A74" s="126" t="s">
        <v>111</v>
      </c>
      <c r="B74" s="128" t="s">
        <v>112</v>
      </c>
      <c r="C74" s="92"/>
      <c r="D74" s="92"/>
      <c r="E74" s="92"/>
      <c r="F74" s="92"/>
      <c r="G74" s="92"/>
      <c r="H74" s="111">
        <f t="shared" si="58"/>
        <v>34.126984126984127</v>
      </c>
      <c r="I74" s="92">
        <f t="shared" ref="I74:Z74" si="59">SUM(I75:I83)</f>
        <v>756</v>
      </c>
      <c r="J74" s="92">
        <f t="shared" si="59"/>
        <v>258</v>
      </c>
      <c r="K74" s="92">
        <f t="shared" si="59"/>
        <v>164</v>
      </c>
      <c r="L74" s="92">
        <f t="shared" si="59"/>
        <v>12</v>
      </c>
      <c r="M74" s="92">
        <f t="shared" si="59"/>
        <v>82</v>
      </c>
      <c r="N74" s="92">
        <f t="shared" si="59"/>
        <v>498</v>
      </c>
      <c r="O74" s="92">
        <f t="shared" si="59"/>
        <v>0</v>
      </c>
      <c r="P74" s="92">
        <f t="shared" si="59"/>
        <v>0</v>
      </c>
      <c r="Q74" s="92">
        <f t="shared" si="59"/>
        <v>0</v>
      </c>
      <c r="R74" s="92">
        <f t="shared" si="59"/>
        <v>0</v>
      </c>
      <c r="S74" s="92">
        <f t="shared" si="59"/>
        <v>0</v>
      </c>
      <c r="T74" s="92">
        <f t="shared" si="59"/>
        <v>0</v>
      </c>
      <c r="U74" s="92">
        <f t="shared" si="59"/>
        <v>0</v>
      </c>
      <c r="V74" s="92">
        <f t="shared" si="59"/>
        <v>0</v>
      </c>
      <c r="W74" s="92">
        <f t="shared" si="59"/>
        <v>7</v>
      </c>
      <c r="X74" s="92">
        <f t="shared" si="59"/>
        <v>3</v>
      </c>
      <c r="Y74" s="92">
        <f t="shared" si="59"/>
        <v>0</v>
      </c>
      <c r="Z74" s="92">
        <f t="shared" si="59"/>
        <v>12</v>
      </c>
      <c r="AB74" s="112">
        <f t="shared" ref="AB74:CM74" si="60">SUM(AB75:AB83)</f>
        <v>0</v>
      </c>
      <c r="AC74" s="112">
        <f t="shared" si="60"/>
        <v>0</v>
      </c>
      <c r="AD74" s="112">
        <f t="shared" si="60"/>
        <v>0</v>
      </c>
      <c r="AE74" s="112">
        <f t="shared" si="60"/>
        <v>0</v>
      </c>
      <c r="AF74" s="112">
        <f t="shared" si="60"/>
        <v>0</v>
      </c>
      <c r="AG74" s="112">
        <f t="shared" si="60"/>
        <v>0</v>
      </c>
      <c r="AH74" s="112">
        <f t="shared" si="60"/>
        <v>0</v>
      </c>
      <c r="AI74" s="112">
        <f t="shared" si="60"/>
        <v>0</v>
      </c>
      <c r="AJ74" s="112">
        <f t="shared" si="60"/>
        <v>0</v>
      </c>
      <c r="AK74" s="112">
        <f t="shared" si="60"/>
        <v>0</v>
      </c>
      <c r="AL74" s="112">
        <f t="shared" si="60"/>
        <v>0</v>
      </c>
      <c r="AM74" s="112">
        <f t="shared" si="60"/>
        <v>0</v>
      </c>
      <c r="AO74" s="112">
        <f t="shared" si="60"/>
        <v>0</v>
      </c>
      <c r="AP74" s="112">
        <f t="shared" si="60"/>
        <v>0</v>
      </c>
      <c r="AQ74" s="112">
        <f t="shared" si="60"/>
        <v>0</v>
      </c>
      <c r="AR74" s="112">
        <f t="shared" si="60"/>
        <v>0</v>
      </c>
      <c r="AS74" s="112">
        <f t="shared" si="60"/>
        <v>0</v>
      </c>
      <c r="AT74" s="112">
        <f t="shared" si="60"/>
        <v>0</v>
      </c>
      <c r="AU74" s="112">
        <f t="shared" si="60"/>
        <v>0</v>
      </c>
      <c r="AV74" s="112">
        <f t="shared" si="60"/>
        <v>0</v>
      </c>
      <c r="AW74" s="112">
        <f t="shared" si="60"/>
        <v>2</v>
      </c>
      <c r="AX74" s="112">
        <f t="shared" si="60"/>
        <v>1</v>
      </c>
      <c r="AY74" s="112">
        <f t="shared" si="60"/>
        <v>0</v>
      </c>
      <c r="AZ74" s="112">
        <f t="shared" si="60"/>
        <v>3</v>
      </c>
      <c r="BB74" s="112">
        <f t="shared" si="60"/>
        <v>0</v>
      </c>
      <c r="BC74" s="112">
        <f t="shared" si="60"/>
        <v>0</v>
      </c>
      <c r="BD74" s="112">
        <f t="shared" si="60"/>
        <v>0</v>
      </c>
      <c r="BE74" s="112">
        <f t="shared" si="60"/>
        <v>0</v>
      </c>
      <c r="BF74" s="112">
        <f t="shared" si="60"/>
        <v>0</v>
      </c>
      <c r="BG74" s="112">
        <f t="shared" si="60"/>
        <v>0</v>
      </c>
      <c r="BH74" s="112">
        <f t="shared" si="60"/>
        <v>0</v>
      </c>
      <c r="BI74" s="112">
        <f t="shared" si="60"/>
        <v>0</v>
      </c>
      <c r="BJ74" s="112">
        <f t="shared" si="60"/>
        <v>0</v>
      </c>
      <c r="BK74" s="112">
        <f t="shared" si="60"/>
        <v>0</v>
      </c>
      <c r="BL74" s="112">
        <f t="shared" si="60"/>
        <v>0</v>
      </c>
      <c r="BM74" s="112">
        <f t="shared" si="60"/>
        <v>0</v>
      </c>
      <c r="BO74" s="112">
        <f t="shared" si="60"/>
        <v>0</v>
      </c>
      <c r="BP74" s="112">
        <f t="shared" si="60"/>
        <v>0</v>
      </c>
      <c r="BQ74" s="112">
        <f t="shared" si="60"/>
        <v>0</v>
      </c>
      <c r="BR74" s="112">
        <f t="shared" si="60"/>
        <v>0</v>
      </c>
      <c r="BS74" s="112">
        <f t="shared" si="60"/>
        <v>0</v>
      </c>
      <c r="BT74" s="112">
        <f t="shared" si="60"/>
        <v>0</v>
      </c>
      <c r="BU74" s="112">
        <f t="shared" si="60"/>
        <v>0</v>
      </c>
      <c r="BV74" s="112">
        <f t="shared" si="60"/>
        <v>0</v>
      </c>
      <c r="BW74" s="112">
        <f t="shared" si="60"/>
        <v>0</v>
      </c>
      <c r="BX74" s="112">
        <f t="shared" si="60"/>
        <v>0</v>
      </c>
      <c r="BY74" s="112">
        <f t="shared" si="60"/>
        <v>0</v>
      </c>
      <c r="BZ74" s="112">
        <f t="shared" si="60"/>
        <v>0</v>
      </c>
      <c r="CB74" s="112">
        <f t="shared" si="60"/>
        <v>0</v>
      </c>
      <c r="CC74" s="112">
        <f t="shared" si="60"/>
        <v>0</v>
      </c>
      <c r="CD74" s="112">
        <f t="shared" si="60"/>
        <v>0</v>
      </c>
      <c r="CE74" s="112">
        <f t="shared" si="60"/>
        <v>0</v>
      </c>
      <c r="CF74" s="112">
        <f t="shared" si="60"/>
        <v>0</v>
      </c>
      <c r="CG74" s="112">
        <f t="shared" si="60"/>
        <v>0</v>
      </c>
      <c r="CH74" s="112">
        <f t="shared" si="60"/>
        <v>0</v>
      </c>
      <c r="CI74" s="112">
        <f t="shared" si="60"/>
        <v>0</v>
      </c>
      <c r="CJ74" s="112">
        <f t="shared" si="60"/>
        <v>0</v>
      </c>
      <c r="CK74" s="112">
        <f t="shared" si="60"/>
        <v>0</v>
      </c>
      <c r="CL74" s="112">
        <f t="shared" si="60"/>
        <v>0</v>
      </c>
      <c r="CM74" s="112">
        <f t="shared" si="60"/>
        <v>0</v>
      </c>
    </row>
    <row r="75" spans="1:91">
      <c r="A75" s="129" t="s">
        <v>113</v>
      </c>
      <c r="B75" s="89" t="s">
        <v>240</v>
      </c>
      <c r="C75" s="84"/>
      <c r="D75" s="84">
        <v>12</v>
      </c>
      <c r="E75" s="84"/>
      <c r="F75" s="84"/>
      <c r="G75" s="84"/>
      <c r="H75" s="106">
        <f t="shared" si="58"/>
        <v>32.592592592592595</v>
      </c>
      <c r="I75" s="89">
        <f>J75+N75</f>
        <v>135</v>
      </c>
      <c r="J75" s="89">
        <f t="shared" ref="J75:J83" si="61">O75*O$6+P75*P$6+Q75*Q$6+R75*R$6+S75*S$6+T75*T$6+U75*U$6+V75*V$6+W75*W$6+X75*X$6+Y75*Y$6+Z75*Z$6</f>
        <v>44</v>
      </c>
      <c r="K75" s="89">
        <v>34</v>
      </c>
      <c r="L75" s="89"/>
      <c r="M75" s="89">
        <v>10</v>
      </c>
      <c r="N75" s="89">
        <v>91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>
        <v>4</v>
      </c>
      <c r="AB75" s="11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14" t="str">
        <f t="shared" si="62"/>
        <v>-</v>
      </c>
      <c r="AD75" s="114" t="str">
        <f t="shared" si="62"/>
        <v>-</v>
      </c>
      <c r="AE75" s="114" t="str">
        <f t="shared" si="62"/>
        <v>-</v>
      </c>
      <c r="AF75" s="114" t="str">
        <f t="shared" si="62"/>
        <v>-</v>
      </c>
      <c r="AG75" s="114" t="str">
        <f t="shared" si="62"/>
        <v>-</v>
      </c>
      <c r="AH75" s="114" t="str">
        <f t="shared" si="62"/>
        <v>-</v>
      </c>
      <c r="AI75" s="114" t="str">
        <f t="shared" si="62"/>
        <v>-</v>
      </c>
      <c r="AJ75" s="114" t="str">
        <f t="shared" si="62"/>
        <v>-</v>
      </c>
      <c r="AK75" s="114" t="str">
        <f t="shared" si="62"/>
        <v>-</v>
      </c>
      <c r="AL75" s="114" t="str">
        <f t="shared" si="62"/>
        <v>-</v>
      </c>
      <c r="AM75" s="114" t="str">
        <f t="shared" si="62"/>
        <v>-</v>
      </c>
      <c r="AO75" s="107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07" t="str">
        <f t="shared" si="63"/>
        <v>-</v>
      </c>
      <c r="AQ75" s="107" t="str">
        <f t="shared" si="63"/>
        <v>-</v>
      </c>
      <c r="AR75" s="107" t="str">
        <f t="shared" si="63"/>
        <v>-</v>
      </c>
      <c r="AS75" s="107" t="str">
        <f t="shared" si="63"/>
        <v>-</v>
      </c>
      <c r="AT75" s="107" t="str">
        <f t="shared" si="63"/>
        <v>-</v>
      </c>
      <c r="AU75" s="107" t="str">
        <f t="shared" si="63"/>
        <v>-</v>
      </c>
      <c r="AV75" s="107" t="str">
        <f t="shared" si="63"/>
        <v>-</v>
      </c>
      <c r="AW75" s="107" t="str">
        <f t="shared" si="63"/>
        <v>-</v>
      </c>
      <c r="AX75" s="107" t="str">
        <f t="shared" si="63"/>
        <v>-</v>
      </c>
      <c r="AY75" s="107" t="str">
        <f t="shared" si="63"/>
        <v>-</v>
      </c>
      <c r="AZ75" s="107">
        <f t="shared" si="63"/>
        <v>1</v>
      </c>
      <c r="BB75" s="107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07" t="str">
        <f t="shared" si="64"/>
        <v>-</v>
      </c>
      <c r="BD75" s="107" t="str">
        <f t="shared" si="64"/>
        <v>-</v>
      </c>
      <c r="BE75" s="107" t="str">
        <f t="shared" si="64"/>
        <v>-</v>
      </c>
      <c r="BF75" s="107" t="str">
        <f t="shared" si="64"/>
        <v>-</v>
      </c>
      <c r="BG75" s="107" t="str">
        <f t="shared" si="64"/>
        <v>-</v>
      </c>
      <c r="BH75" s="107" t="str">
        <f t="shared" si="64"/>
        <v>-</v>
      </c>
      <c r="BI75" s="107" t="str">
        <f t="shared" si="64"/>
        <v>-</v>
      </c>
      <c r="BJ75" s="107" t="str">
        <f t="shared" si="64"/>
        <v>-</v>
      </c>
      <c r="BK75" s="107" t="str">
        <f t="shared" si="64"/>
        <v>-</v>
      </c>
      <c r="BL75" s="107" t="str">
        <f t="shared" si="64"/>
        <v>-</v>
      </c>
      <c r="BM75" s="107" t="str">
        <f t="shared" si="64"/>
        <v>-</v>
      </c>
      <c r="BO75" s="107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07" t="str">
        <f t="shared" si="65"/>
        <v>-</v>
      </c>
      <c r="BQ75" s="107" t="str">
        <f t="shared" si="65"/>
        <v>-</v>
      </c>
      <c r="BR75" s="107" t="str">
        <f t="shared" si="65"/>
        <v>-</v>
      </c>
      <c r="BS75" s="107" t="str">
        <f t="shared" si="65"/>
        <v>-</v>
      </c>
      <c r="BT75" s="107" t="str">
        <f t="shared" si="65"/>
        <v>-</v>
      </c>
      <c r="BU75" s="107" t="str">
        <f t="shared" si="65"/>
        <v>-</v>
      </c>
      <c r="BV75" s="107" t="str">
        <f t="shared" si="65"/>
        <v>-</v>
      </c>
      <c r="BW75" s="107" t="str">
        <f t="shared" si="65"/>
        <v>-</v>
      </c>
      <c r="BX75" s="107" t="str">
        <f t="shared" si="65"/>
        <v>-</v>
      </c>
      <c r="BY75" s="107" t="str">
        <f t="shared" si="65"/>
        <v>-</v>
      </c>
      <c r="BZ75" s="107" t="str">
        <f t="shared" si="65"/>
        <v>-</v>
      </c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</row>
    <row r="76" spans="1:91">
      <c r="A76" s="129"/>
      <c r="B76" s="124" t="s">
        <v>152</v>
      </c>
      <c r="C76" s="85"/>
      <c r="D76" s="84"/>
      <c r="E76" s="84"/>
      <c r="F76" s="84"/>
      <c r="G76" s="84"/>
      <c r="H76" s="106"/>
      <c r="I76" s="89"/>
      <c r="J76" s="89">
        <f t="shared" si="61"/>
        <v>0</v>
      </c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B76" s="114" t="str">
        <f t="shared" si="62"/>
        <v>-</v>
      </c>
      <c r="AC76" s="114" t="str">
        <f t="shared" si="62"/>
        <v>-</v>
      </c>
      <c r="AD76" s="114" t="str">
        <f t="shared" si="62"/>
        <v>-</v>
      </c>
      <c r="AE76" s="114" t="str">
        <f t="shared" si="62"/>
        <v>-</v>
      </c>
      <c r="AF76" s="114" t="str">
        <f t="shared" si="62"/>
        <v>-</v>
      </c>
      <c r="AG76" s="114" t="str">
        <f t="shared" si="62"/>
        <v>-</v>
      </c>
      <c r="AH76" s="114" t="str">
        <f t="shared" si="62"/>
        <v>-</v>
      </c>
      <c r="AI76" s="114" t="str">
        <f t="shared" si="62"/>
        <v>-</v>
      </c>
      <c r="AJ76" s="114" t="str">
        <f t="shared" si="62"/>
        <v>-</v>
      </c>
      <c r="AK76" s="114" t="str">
        <f t="shared" si="62"/>
        <v>-</v>
      </c>
      <c r="AL76" s="114" t="str">
        <f t="shared" si="62"/>
        <v>-</v>
      </c>
      <c r="AM76" s="114" t="str">
        <f t="shared" si="62"/>
        <v>-</v>
      </c>
      <c r="AO76" s="107" t="str">
        <f t="shared" si="63"/>
        <v>-</v>
      </c>
      <c r="AP76" s="107" t="str">
        <f t="shared" si="63"/>
        <v>-</v>
      </c>
      <c r="AQ76" s="107" t="str">
        <f t="shared" si="63"/>
        <v>-</v>
      </c>
      <c r="AR76" s="107" t="str">
        <f t="shared" si="63"/>
        <v>-</v>
      </c>
      <c r="AS76" s="107" t="str">
        <f t="shared" si="63"/>
        <v>-</v>
      </c>
      <c r="AT76" s="107" t="str">
        <f t="shared" si="63"/>
        <v>-</v>
      </c>
      <c r="AU76" s="107" t="str">
        <f t="shared" si="63"/>
        <v>-</v>
      </c>
      <c r="AV76" s="107" t="str">
        <f t="shared" si="63"/>
        <v>-</v>
      </c>
      <c r="AW76" s="107" t="str">
        <f t="shared" si="63"/>
        <v>-</v>
      </c>
      <c r="AX76" s="107" t="str">
        <f t="shared" si="63"/>
        <v>-</v>
      </c>
      <c r="AY76" s="107" t="str">
        <f t="shared" si="63"/>
        <v>-</v>
      </c>
      <c r="AZ76" s="107" t="str">
        <f t="shared" si="63"/>
        <v>-</v>
      </c>
      <c r="BB76" s="107" t="str">
        <f t="shared" si="64"/>
        <v>-</v>
      </c>
      <c r="BC76" s="107" t="str">
        <f t="shared" si="64"/>
        <v>-</v>
      </c>
      <c r="BD76" s="107" t="str">
        <f t="shared" si="64"/>
        <v>-</v>
      </c>
      <c r="BE76" s="107" t="str">
        <f t="shared" si="64"/>
        <v>-</v>
      </c>
      <c r="BF76" s="107" t="str">
        <f t="shared" si="64"/>
        <v>-</v>
      </c>
      <c r="BG76" s="107" t="str">
        <f t="shared" si="64"/>
        <v>-</v>
      </c>
      <c r="BH76" s="107" t="str">
        <f t="shared" si="64"/>
        <v>-</v>
      </c>
      <c r="BI76" s="107" t="str">
        <f t="shared" si="64"/>
        <v>-</v>
      </c>
      <c r="BJ76" s="107" t="str">
        <f t="shared" si="64"/>
        <v>-</v>
      </c>
      <c r="BK76" s="107" t="str">
        <f t="shared" si="64"/>
        <v>-</v>
      </c>
      <c r="BL76" s="107" t="str">
        <f t="shared" si="64"/>
        <v>-</v>
      </c>
      <c r="BM76" s="107" t="str">
        <f t="shared" si="64"/>
        <v>-</v>
      </c>
      <c r="BO76" s="107" t="str">
        <f t="shared" si="65"/>
        <v>-</v>
      </c>
      <c r="BP76" s="107" t="str">
        <f t="shared" si="65"/>
        <v>-</v>
      </c>
      <c r="BQ76" s="107" t="str">
        <f t="shared" si="65"/>
        <v>-</v>
      </c>
      <c r="BR76" s="107" t="str">
        <f t="shared" si="65"/>
        <v>-</v>
      </c>
      <c r="BS76" s="107" t="str">
        <f t="shared" si="65"/>
        <v>-</v>
      </c>
      <c r="BT76" s="107" t="str">
        <f t="shared" si="65"/>
        <v>-</v>
      </c>
      <c r="BU76" s="107" t="str">
        <f t="shared" si="65"/>
        <v>-</v>
      </c>
      <c r="BV76" s="107" t="str">
        <f t="shared" si="65"/>
        <v>-</v>
      </c>
      <c r="BW76" s="107" t="str">
        <f t="shared" si="65"/>
        <v>-</v>
      </c>
      <c r="BX76" s="107" t="str">
        <f t="shared" si="65"/>
        <v>-</v>
      </c>
      <c r="BY76" s="107" t="str">
        <f t="shared" si="65"/>
        <v>-</v>
      </c>
      <c r="BZ76" s="107" t="str">
        <f t="shared" si="65"/>
        <v>-</v>
      </c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</row>
    <row r="77" spans="1:91">
      <c r="A77" s="125" t="s">
        <v>114</v>
      </c>
      <c r="B77" s="89" t="s">
        <v>238</v>
      </c>
      <c r="C77" s="84"/>
      <c r="D77" s="84">
        <v>9</v>
      </c>
      <c r="E77" s="84"/>
      <c r="F77" s="84"/>
      <c r="G77" s="84"/>
      <c r="H77" s="106">
        <f>J77/I77*100</f>
        <v>35.555555555555557</v>
      </c>
      <c r="I77" s="89">
        <f>J77+N77</f>
        <v>135</v>
      </c>
      <c r="J77" s="89">
        <f t="shared" si="61"/>
        <v>48</v>
      </c>
      <c r="K77" s="89">
        <v>38</v>
      </c>
      <c r="L77" s="89"/>
      <c r="M77" s="89">
        <v>10</v>
      </c>
      <c r="N77" s="89">
        <v>87</v>
      </c>
      <c r="O77" s="89"/>
      <c r="P77" s="89"/>
      <c r="Q77" s="89"/>
      <c r="R77" s="89"/>
      <c r="S77" s="89"/>
      <c r="T77" s="89"/>
      <c r="U77" s="89"/>
      <c r="V77" s="89"/>
      <c r="W77" s="89">
        <v>4</v>
      </c>
      <c r="X77" s="89"/>
      <c r="Y77" s="89"/>
      <c r="Z77" s="89"/>
      <c r="AB77" s="114" t="str">
        <f t="shared" si="62"/>
        <v>-</v>
      </c>
      <c r="AC77" s="114" t="str">
        <f t="shared" si="62"/>
        <v>-</v>
      </c>
      <c r="AD77" s="114" t="str">
        <f t="shared" si="62"/>
        <v>-</v>
      </c>
      <c r="AE77" s="114" t="str">
        <f t="shared" si="62"/>
        <v>-</v>
      </c>
      <c r="AF77" s="114" t="str">
        <f t="shared" si="62"/>
        <v>-</v>
      </c>
      <c r="AG77" s="114" t="str">
        <f t="shared" si="62"/>
        <v>-</v>
      </c>
      <c r="AH77" s="114" t="str">
        <f t="shared" si="62"/>
        <v>-</v>
      </c>
      <c r="AI77" s="114" t="str">
        <f t="shared" si="62"/>
        <v>-</v>
      </c>
      <c r="AJ77" s="114" t="str">
        <f t="shared" si="62"/>
        <v>-</v>
      </c>
      <c r="AK77" s="114" t="str">
        <f t="shared" si="62"/>
        <v>-</v>
      </c>
      <c r="AL77" s="114" t="str">
        <f t="shared" si="62"/>
        <v>-</v>
      </c>
      <c r="AM77" s="114" t="str">
        <f t="shared" si="62"/>
        <v>-</v>
      </c>
      <c r="AO77" s="107" t="str">
        <f t="shared" si="63"/>
        <v>-</v>
      </c>
      <c r="AP77" s="107" t="str">
        <f t="shared" si="63"/>
        <v>-</v>
      </c>
      <c r="AQ77" s="107" t="str">
        <f t="shared" si="63"/>
        <v>-</v>
      </c>
      <c r="AR77" s="107" t="str">
        <f t="shared" si="63"/>
        <v>-</v>
      </c>
      <c r="AS77" s="107" t="str">
        <f t="shared" si="63"/>
        <v>-</v>
      </c>
      <c r="AT77" s="107" t="str">
        <f t="shared" si="63"/>
        <v>-</v>
      </c>
      <c r="AU77" s="107" t="str">
        <f t="shared" si="63"/>
        <v>-</v>
      </c>
      <c r="AV77" s="107" t="str">
        <f t="shared" si="63"/>
        <v>-</v>
      </c>
      <c r="AW77" s="107">
        <f t="shared" si="63"/>
        <v>1</v>
      </c>
      <c r="AX77" s="107" t="str">
        <f t="shared" si="63"/>
        <v>-</v>
      </c>
      <c r="AY77" s="107" t="str">
        <f t="shared" si="63"/>
        <v>-</v>
      </c>
      <c r="AZ77" s="107" t="str">
        <f t="shared" si="63"/>
        <v>-</v>
      </c>
      <c r="BB77" s="107" t="str">
        <f t="shared" si="64"/>
        <v>-</v>
      </c>
      <c r="BC77" s="107" t="str">
        <f t="shared" si="64"/>
        <v>-</v>
      </c>
      <c r="BD77" s="107" t="str">
        <f t="shared" si="64"/>
        <v>-</v>
      </c>
      <c r="BE77" s="107" t="str">
        <f t="shared" si="64"/>
        <v>-</v>
      </c>
      <c r="BF77" s="107" t="str">
        <f t="shared" si="64"/>
        <v>-</v>
      </c>
      <c r="BG77" s="107" t="str">
        <f t="shared" si="64"/>
        <v>-</v>
      </c>
      <c r="BH77" s="107" t="str">
        <f t="shared" si="64"/>
        <v>-</v>
      </c>
      <c r="BI77" s="107" t="str">
        <f t="shared" si="64"/>
        <v>-</v>
      </c>
      <c r="BJ77" s="107" t="str">
        <f t="shared" si="64"/>
        <v>-</v>
      </c>
      <c r="BK77" s="107" t="str">
        <f t="shared" si="64"/>
        <v>-</v>
      </c>
      <c r="BL77" s="107" t="str">
        <f t="shared" si="64"/>
        <v>-</v>
      </c>
      <c r="BM77" s="107" t="str">
        <f t="shared" si="64"/>
        <v>-</v>
      </c>
      <c r="BO77" s="107" t="str">
        <f t="shared" si="65"/>
        <v>-</v>
      </c>
      <c r="BP77" s="107" t="str">
        <f t="shared" si="65"/>
        <v>-</v>
      </c>
      <c r="BQ77" s="107" t="str">
        <f t="shared" si="65"/>
        <v>-</v>
      </c>
      <c r="BR77" s="107" t="str">
        <f t="shared" si="65"/>
        <v>-</v>
      </c>
      <c r="BS77" s="107" t="str">
        <f t="shared" si="65"/>
        <v>-</v>
      </c>
      <c r="BT77" s="107" t="str">
        <f t="shared" si="65"/>
        <v>-</v>
      </c>
      <c r="BU77" s="107" t="str">
        <f t="shared" si="65"/>
        <v>-</v>
      </c>
      <c r="BV77" s="107" t="str">
        <f t="shared" si="65"/>
        <v>-</v>
      </c>
      <c r="BW77" s="107" t="str">
        <f t="shared" si="65"/>
        <v>-</v>
      </c>
      <c r="BX77" s="107" t="str">
        <f t="shared" si="65"/>
        <v>-</v>
      </c>
      <c r="BY77" s="107" t="str">
        <f t="shared" si="65"/>
        <v>-</v>
      </c>
      <c r="BZ77" s="107" t="str">
        <f t="shared" si="65"/>
        <v>-</v>
      </c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>
      <c r="A78" s="125"/>
      <c r="B78" s="89" t="s">
        <v>239</v>
      </c>
      <c r="C78" s="84"/>
      <c r="D78" s="84">
        <v>9</v>
      </c>
      <c r="E78" s="84"/>
      <c r="F78" s="84"/>
      <c r="G78" s="84"/>
      <c r="H78" s="106">
        <f>J78/I78*100</f>
        <v>33.333333333333329</v>
      </c>
      <c r="I78" s="89">
        <f>J78+N78</f>
        <v>108</v>
      </c>
      <c r="J78" s="89">
        <f t="shared" si="61"/>
        <v>36</v>
      </c>
      <c r="K78" s="89">
        <v>24</v>
      </c>
      <c r="L78" s="89">
        <v>12</v>
      </c>
      <c r="M78" s="89"/>
      <c r="N78" s="89">
        <v>72</v>
      </c>
      <c r="O78" s="83"/>
      <c r="P78" s="83"/>
      <c r="Q78" s="83"/>
      <c r="R78" s="83"/>
      <c r="S78" s="83"/>
      <c r="T78" s="83"/>
      <c r="U78" s="83"/>
      <c r="V78" s="83"/>
      <c r="W78" s="83">
        <v>3</v>
      </c>
      <c r="X78" s="83"/>
      <c r="Y78" s="83"/>
      <c r="Z78" s="83"/>
      <c r="AB78" s="114" t="str">
        <f t="shared" si="62"/>
        <v>-</v>
      </c>
      <c r="AC78" s="114" t="str">
        <f t="shared" si="62"/>
        <v>-</v>
      </c>
      <c r="AD78" s="114" t="str">
        <f t="shared" si="62"/>
        <v>-</v>
      </c>
      <c r="AE78" s="114" t="str">
        <f t="shared" si="62"/>
        <v>-</v>
      </c>
      <c r="AF78" s="114" t="str">
        <f t="shared" si="62"/>
        <v>-</v>
      </c>
      <c r="AG78" s="114" t="str">
        <f t="shared" si="62"/>
        <v>-</v>
      </c>
      <c r="AH78" s="114" t="str">
        <f t="shared" si="62"/>
        <v>-</v>
      </c>
      <c r="AI78" s="114" t="str">
        <f t="shared" si="62"/>
        <v>-</v>
      </c>
      <c r="AJ78" s="114" t="str">
        <f t="shared" si="62"/>
        <v>-</v>
      </c>
      <c r="AK78" s="114" t="str">
        <f t="shared" si="62"/>
        <v>-</v>
      </c>
      <c r="AL78" s="114" t="str">
        <f t="shared" si="62"/>
        <v>-</v>
      </c>
      <c r="AM78" s="114" t="str">
        <f t="shared" si="62"/>
        <v>-</v>
      </c>
      <c r="AO78" s="107" t="str">
        <f t="shared" si="63"/>
        <v>-</v>
      </c>
      <c r="AP78" s="107" t="str">
        <f t="shared" si="63"/>
        <v>-</v>
      </c>
      <c r="AQ78" s="107" t="str">
        <f t="shared" si="63"/>
        <v>-</v>
      </c>
      <c r="AR78" s="107" t="str">
        <f t="shared" si="63"/>
        <v>-</v>
      </c>
      <c r="AS78" s="107" t="str">
        <f t="shared" si="63"/>
        <v>-</v>
      </c>
      <c r="AT78" s="107" t="str">
        <f t="shared" si="63"/>
        <v>-</v>
      </c>
      <c r="AU78" s="107" t="str">
        <f t="shared" si="63"/>
        <v>-</v>
      </c>
      <c r="AV78" s="107" t="str">
        <f t="shared" si="63"/>
        <v>-</v>
      </c>
      <c r="AW78" s="107">
        <f t="shared" si="63"/>
        <v>1</v>
      </c>
      <c r="AX78" s="107" t="str">
        <f t="shared" si="63"/>
        <v>-</v>
      </c>
      <c r="AY78" s="107" t="str">
        <f t="shared" si="63"/>
        <v>-</v>
      </c>
      <c r="AZ78" s="107" t="str">
        <f t="shared" si="63"/>
        <v>-</v>
      </c>
      <c r="BB78" s="107" t="str">
        <f t="shared" si="64"/>
        <v>-</v>
      </c>
      <c r="BC78" s="107" t="str">
        <f t="shared" si="64"/>
        <v>-</v>
      </c>
      <c r="BD78" s="107" t="str">
        <f t="shared" si="64"/>
        <v>-</v>
      </c>
      <c r="BE78" s="107" t="str">
        <f t="shared" si="64"/>
        <v>-</v>
      </c>
      <c r="BF78" s="107" t="str">
        <f t="shared" si="64"/>
        <v>-</v>
      </c>
      <c r="BG78" s="107" t="str">
        <f t="shared" si="64"/>
        <v>-</v>
      </c>
      <c r="BH78" s="107" t="str">
        <f t="shared" si="64"/>
        <v>-</v>
      </c>
      <c r="BI78" s="107" t="str">
        <f t="shared" si="64"/>
        <v>-</v>
      </c>
      <c r="BJ78" s="107" t="str">
        <f t="shared" si="64"/>
        <v>-</v>
      </c>
      <c r="BK78" s="107" t="str">
        <f t="shared" si="64"/>
        <v>-</v>
      </c>
      <c r="BL78" s="107" t="str">
        <f t="shared" si="64"/>
        <v>-</v>
      </c>
      <c r="BM78" s="107" t="str">
        <f t="shared" si="64"/>
        <v>-</v>
      </c>
      <c r="BO78" s="107" t="str">
        <f t="shared" si="65"/>
        <v>-</v>
      </c>
      <c r="BP78" s="107" t="str">
        <f t="shared" si="65"/>
        <v>-</v>
      </c>
      <c r="BQ78" s="107" t="str">
        <f t="shared" si="65"/>
        <v>-</v>
      </c>
      <c r="BR78" s="107" t="str">
        <f t="shared" si="65"/>
        <v>-</v>
      </c>
      <c r="BS78" s="107" t="str">
        <f t="shared" si="65"/>
        <v>-</v>
      </c>
      <c r="BT78" s="107" t="str">
        <f t="shared" si="65"/>
        <v>-</v>
      </c>
      <c r="BU78" s="107" t="str">
        <f t="shared" si="65"/>
        <v>-</v>
      </c>
      <c r="BV78" s="107" t="str">
        <f t="shared" si="65"/>
        <v>-</v>
      </c>
      <c r="BW78" s="107" t="str">
        <f t="shared" si="65"/>
        <v>-</v>
      </c>
      <c r="BX78" s="107" t="str">
        <f t="shared" si="65"/>
        <v>-</v>
      </c>
      <c r="BY78" s="107" t="str">
        <f t="shared" si="65"/>
        <v>-</v>
      </c>
      <c r="BZ78" s="107" t="str">
        <f t="shared" si="65"/>
        <v>-</v>
      </c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A79" s="130" t="s">
        <v>115</v>
      </c>
      <c r="B79" s="89" t="s">
        <v>151</v>
      </c>
      <c r="C79" s="84"/>
      <c r="D79" s="84">
        <v>12</v>
      </c>
      <c r="E79" s="84"/>
      <c r="F79" s="84"/>
      <c r="G79" s="84"/>
      <c r="H79" s="106">
        <f>J79/I79*100</f>
        <v>32.592592592592595</v>
      </c>
      <c r="I79" s="89">
        <f>J79+N79</f>
        <v>135</v>
      </c>
      <c r="J79" s="89">
        <f t="shared" si="61"/>
        <v>44</v>
      </c>
      <c r="K79" s="83">
        <v>34</v>
      </c>
      <c r="L79" s="83"/>
      <c r="M79" s="83">
        <v>10</v>
      </c>
      <c r="N79" s="83">
        <v>91</v>
      </c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>
        <v>4</v>
      </c>
      <c r="AB79" s="114" t="str">
        <f t="shared" si="62"/>
        <v>-</v>
      </c>
      <c r="AC79" s="114" t="str">
        <f t="shared" si="62"/>
        <v>-</v>
      </c>
      <c r="AD79" s="114" t="str">
        <f t="shared" si="62"/>
        <v>-</v>
      </c>
      <c r="AE79" s="114" t="str">
        <f t="shared" si="62"/>
        <v>-</v>
      </c>
      <c r="AF79" s="114" t="str">
        <f t="shared" si="62"/>
        <v>-</v>
      </c>
      <c r="AG79" s="114" t="str">
        <f t="shared" si="62"/>
        <v>-</v>
      </c>
      <c r="AH79" s="114" t="str">
        <f t="shared" si="62"/>
        <v>-</v>
      </c>
      <c r="AI79" s="114" t="str">
        <f t="shared" si="62"/>
        <v>-</v>
      </c>
      <c r="AJ79" s="114" t="str">
        <f t="shared" si="62"/>
        <v>-</v>
      </c>
      <c r="AK79" s="114" t="str">
        <f t="shared" si="62"/>
        <v>-</v>
      </c>
      <c r="AL79" s="114" t="str">
        <f t="shared" si="62"/>
        <v>-</v>
      </c>
      <c r="AM79" s="114" t="str">
        <f t="shared" si="62"/>
        <v>-</v>
      </c>
      <c r="AO79" s="107" t="str">
        <f t="shared" si="63"/>
        <v>-</v>
      </c>
      <c r="AP79" s="107" t="str">
        <f t="shared" si="63"/>
        <v>-</v>
      </c>
      <c r="AQ79" s="107" t="str">
        <f t="shared" si="63"/>
        <v>-</v>
      </c>
      <c r="AR79" s="107" t="str">
        <f t="shared" si="63"/>
        <v>-</v>
      </c>
      <c r="AS79" s="107" t="str">
        <f t="shared" si="63"/>
        <v>-</v>
      </c>
      <c r="AT79" s="107" t="str">
        <f t="shared" si="63"/>
        <v>-</v>
      </c>
      <c r="AU79" s="107" t="str">
        <f t="shared" si="63"/>
        <v>-</v>
      </c>
      <c r="AV79" s="107" t="str">
        <f t="shared" si="63"/>
        <v>-</v>
      </c>
      <c r="AW79" s="107" t="str">
        <f t="shared" si="63"/>
        <v>-</v>
      </c>
      <c r="AX79" s="107" t="str">
        <f t="shared" si="63"/>
        <v>-</v>
      </c>
      <c r="AY79" s="107" t="str">
        <f t="shared" si="63"/>
        <v>-</v>
      </c>
      <c r="AZ79" s="107">
        <f t="shared" si="63"/>
        <v>1</v>
      </c>
      <c r="BB79" s="107" t="str">
        <f t="shared" si="64"/>
        <v>-</v>
      </c>
      <c r="BC79" s="107" t="str">
        <f t="shared" si="64"/>
        <v>-</v>
      </c>
      <c r="BD79" s="107" t="str">
        <f t="shared" si="64"/>
        <v>-</v>
      </c>
      <c r="BE79" s="107" t="str">
        <f t="shared" si="64"/>
        <v>-</v>
      </c>
      <c r="BF79" s="107" t="str">
        <f t="shared" si="64"/>
        <v>-</v>
      </c>
      <c r="BG79" s="107" t="str">
        <f t="shared" si="64"/>
        <v>-</v>
      </c>
      <c r="BH79" s="107" t="str">
        <f t="shared" si="64"/>
        <v>-</v>
      </c>
      <c r="BI79" s="107" t="str">
        <f t="shared" si="64"/>
        <v>-</v>
      </c>
      <c r="BJ79" s="107" t="str">
        <f t="shared" si="64"/>
        <v>-</v>
      </c>
      <c r="BK79" s="107" t="str">
        <f t="shared" si="64"/>
        <v>-</v>
      </c>
      <c r="BL79" s="107" t="str">
        <f t="shared" si="64"/>
        <v>-</v>
      </c>
      <c r="BM79" s="107" t="str">
        <f t="shared" si="64"/>
        <v>-</v>
      </c>
      <c r="BO79" s="107" t="str">
        <f t="shared" si="65"/>
        <v>-</v>
      </c>
      <c r="BP79" s="107" t="str">
        <f t="shared" si="65"/>
        <v>-</v>
      </c>
      <c r="BQ79" s="107" t="str">
        <f t="shared" si="65"/>
        <v>-</v>
      </c>
      <c r="BR79" s="107" t="str">
        <f t="shared" si="65"/>
        <v>-</v>
      </c>
      <c r="BS79" s="107" t="str">
        <f t="shared" si="65"/>
        <v>-</v>
      </c>
      <c r="BT79" s="107" t="str">
        <f t="shared" si="65"/>
        <v>-</v>
      </c>
      <c r="BU79" s="107" t="str">
        <f t="shared" si="65"/>
        <v>-</v>
      </c>
      <c r="BV79" s="107" t="str">
        <f t="shared" si="65"/>
        <v>-</v>
      </c>
      <c r="BW79" s="107" t="str">
        <f t="shared" si="65"/>
        <v>-</v>
      </c>
      <c r="BX79" s="107" t="str">
        <f t="shared" si="65"/>
        <v>-</v>
      </c>
      <c r="BY79" s="107" t="str">
        <f t="shared" si="65"/>
        <v>-</v>
      </c>
      <c r="BZ79" s="107" t="str">
        <f t="shared" si="65"/>
        <v>-</v>
      </c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</row>
    <row r="80" spans="1:91" ht="26.4">
      <c r="A80" s="130"/>
      <c r="B80" s="109" t="s">
        <v>150</v>
      </c>
      <c r="C80" s="84"/>
      <c r="D80" s="84"/>
      <c r="E80" s="84"/>
      <c r="F80" s="84"/>
      <c r="G80" s="84"/>
      <c r="H80" s="106"/>
      <c r="I80" s="89"/>
      <c r="J80" s="89">
        <f t="shared" si="61"/>
        <v>0</v>
      </c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B80" s="114" t="str">
        <f t="shared" si="62"/>
        <v>-</v>
      </c>
      <c r="AC80" s="114" t="str">
        <f t="shared" si="62"/>
        <v>-</v>
      </c>
      <c r="AD80" s="114" t="str">
        <f t="shared" si="62"/>
        <v>-</v>
      </c>
      <c r="AE80" s="114" t="str">
        <f t="shared" si="62"/>
        <v>-</v>
      </c>
      <c r="AF80" s="114" t="str">
        <f t="shared" si="62"/>
        <v>-</v>
      </c>
      <c r="AG80" s="114" t="str">
        <f t="shared" si="62"/>
        <v>-</v>
      </c>
      <c r="AH80" s="114" t="str">
        <f t="shared" si="62"/>
        <v>-</v>
      </c>
      <c r="AI80" s="114" t="str">
        <f t="shared" si="62"/>
        <v>-</v>
      </c>
      <c r="AJ80" s="114" t="str">
        <f t="shared" si="62"/>
        <v>-</v>
      </c>
      <c r="AK80" s="114" t="str">
        <f t="shared" si="62"/>
        <v>-</v>
      </c>
      <c r="AL80" s="114" t="str">
        <f t="shared" si="62"/>
        <v>-</v>
      </c>
      <c r="AM80" s="114" t="str">
        <f t="shared" si="62"/>
        <v>-</v>
      </c>
      <c r="AO80" s="107" t="str">
        <f t="shared" si="63"/>
        <v>-</v>
      </c>
      <c r="AP80" s="107" t="str">
        <f t="shared" si="63"/>
        <v>-</v>
      </c>
      <c r="AQ80" s="107" t="str">
        <f t="shared" si="63"/>
        <v>-</v>
      </c>
      <c r="AR80" s="107" t="str">
        <f t="shared" si="63"/>
        <v>-</v>
      </c>
      <c r="AS80" s="107" t="str">
        <f t="shared" si="63"/>
        <v>-</v>
      </c>
      <c r="AT80" s="107" t="str">
        <f t="shared" si="63"/>
        <v>-</v>
      </c>
      <c r="AU80" s="107" t="str">
        <f t="shared" si="63"/>
        <v>-</v>
      </c>
      <c r="AV80" s="107" t="str">
        <f t="shared" si="63"/>
        <v>-</v>
      </c>
      <c r="AW80" s="107" t="str">
        <f t="shared" si="63"/>
        <v>-</v>
      </c>
      <c r="AX80" s="107" t="str">
        <f t="shared" si="63"/>
        <v>-</v>
      </c>
      <c r="AY80" s="107" t="str">
        <f t="shared" si="63"/>
        <v>-</v>
      </c>
      <c r="AZ80" s="107" t="str">
        <f t="shared" si="63"/>
        <v>-</v>
      </c>
      <c r="BB80" s="107" t="str">
        <f t="shared" si="64"/>
        <v>-</v>
      </c>
      <c r="BC80" s="107" t="str">
        <f t="shared" si="64"/>
        <v>-</v>
      </c>
      <c r="BD80" s="107" t="str">
        <f t="shared" si="64"/>
        <v>-</v>
      </c>
      <c r="BE80" s="107" t="str">
        <f t="shared" si="64"/>
        <v>-</v>
      </c>
      <c r="BF80" s="107" t="str">
        <f t="shared" si="64"/>
        <v>-</v>
      </c>
      <c r="BG80" s="107" t="str">
        <f t="shared" si="64"/>
        <v>-</v>
      </c>
      <c r="BH80" s="107" t="str">
        <f t="shared" si="64"/>
        <v>-</v>
      </c>
      <c r="BI80" s="107" t="str">
        <f t="shared" si="64"/>
        <v>-</v>
      </c>
      <c r="BJ80" s="107" t="str">
        <f t="shared" si="64"/>
        <v>-</v>
      </c>
      <c r="BK80" s="107" t="str">
        <f t="shared" si="64"/>
        <v>-</v>
      </c>
      <c r="BL80" s="107" t="str">
        <f t="shared" si="64"/>
        <v>-</v>
      </c>
      <c r="BM80" s="107" t="str">
        <f t="shared" si="64"/>
        <v>-</v>
      </c>
      <c r="BO80" s="107" t="str">
        <f t="shared" si="65"/>
        <v>-</v>
      </c>
      <c r="BP80" s="107" t="str">
        <f t="shared" si="65"/>
        <v>-</v>
      </c>
      <c r="BQ80" s="107" t="str">
        <f t="shared" si="65"/>
        <v>-</v>
      </c>
      <c r="BR80" s="107" t="str">
        <f t="shared" si="65"/>
        <v>-</v>
      </c>
      <c r="BS80" s="107" t="str">
        <f t="shared" si="65"/>
        <v>-</v>
      </c>
      <c r="BT80" s="107" t="str">
        <f t="shared" si="65"/>
        <v>-</v>
      </c>
      <c r="BU80" s="107" t="str">
        <f t="shared" si="65"/>
        <v>-</v>
      </c>
      <c r="BV80" s="107" t="str">
        <f t="shared" si="65"/>
        <v>-</v>
      </c>
      <c r="BW80" s="107" t="str">
        <f t="shared" si="65"/>
        <v>-</v>
      </c>
      <c r="BX80" s="107" t="str">
        <f t="shared" si="65"/>
        <v>-</v>
      </c>
      <c r="BY80" s="107" t="str">
        <f t="shared" si="65"/>
        <v>-</v>
      </c>
      <c r="BZ80" s="107" t="str">
        <f t="shared" si="65"/>
        <v>-</v>
      </c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</row>
    <row r="81" spans="1:91">
      <c r="A81" s="130" t="s">
        <v>116</v>
      </c>
      <c r="B81" s="89" t="s">
        <v>153</v>
      </c>
      <c r="C81" s="84"/>
      <c r="D81" s="84">
        <v>12</v>
      </c>
      <c r="E81" s="84"/>
      <c r="F81" s="84"/>
      <c r="G81" s="84"/>
      <c r="H81" s="106">
        <f>J81/I81*100</f>
        <v>32.592592592592595</v>
      </c>
      <c r="I81" s="89">
        <f>J81+N81</f>
        <v>135</v>
      </c>
      <c r="J81" s="89">
        <f t="shared" si="61"/>
        <v>44</v>
      </c>
      <c r="K81" s="83">
        <v>34</v>
      </c>
      <c r="L81" s="83"/>
      <c r="M81" s="83">
        <v>10</v>
      </c>
      <c r="N81" s="83">
        <v>91</v>
      </c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>
        <v>4</v>
      </c>
      <c r="AB81" s="114" t="str">
        <f t="shared" si="62"/>
        <v>-</v>
      </c>
      <c r="AC81" s="114" t="str">
        <f t="shared" si="62"/>
        <v>-</v>
      </c>
      <c r="AD81" s="114" t="str">
        <f t="shared" si="62"/>
        <v>-</v>
      </c>
      <c r="AE81" s="114" t="str">
        <f t="shared" si="62"/>
        <v>-</v>
      </c>
      <c r="AF81" s="114" t="str">
        <f t="shared" si="62"/>
        <v>-</v>
      </c>
      <c r="AG81" s="114" t="str">
        <f t="shared" si="62"/>
        <v>-</v>
      </c>
      <c r="AH81" s="114" t="str">
        <f t="shared" si="62"/>
        <v>-</v>
      </c>
      <c r="AI81" s="114" t="str">
        <f t="shared" si="62"/>
        <v>-</v>
      </c>
      <c r="AJ81" s="114" t="str">
        <f t="shared" si="62"/>
        <v>-</v>
      </c>
      <c r="AK81" s="114" t="str">
        <f t="shared" si="62"/>
        <v>-</v>
      </c>
      <c r="AL81" s="114" t="str">
        <f t="shared" si="62"/>
        <v>-</v>
      </c>
      <c r="AM81" s="114" t="str">
        <f t="shared" si="62"/>
        <v>-</v>
      </c>
      <c r="AO81" s="107" t="str">
        <f t="shared" si="63"/>
        <v>-</v>
      </c>
      <c r="AP81" s="107" t="str">
        <f t="shared" si="63"/>
        <v>-</v>
      </c>
      <c r="AQ81" s="107" t="str">
        <f t="shared" si="63"/>
        <v>-</v>
      </c>
      <c r="AR81" s="107" t="str">
        <f t="shared" si="63"/>
        <v>-</v>
      </c>
      <c r="AS81" s="107" t="str">
        <f t="shared" si="63"/>
        <v>-</v>
      </c>
      <c r="AT81" s="107" t="str">
        <f t="shared" si="63"/>
        <v>-</v>
      </c>
      <c r="AU81" s="107" t="str">
        <f t="shared" si="63"/>
        <v>-</v>
      </c>
      <c r="AV81" s="107" t="str">
        <f t="shared" si="63"/>
        <v>-</v>
      </c>
      <c r="AW81" s="107" t="str">
        <f t="shared" si="63"/>
        <v>-</v>
      </c>
      <c r="AX81" s="107" t="str">
        <f t="shared" si="63"/>
        <v>-</v>
      </c>
      <c r="AY81" s="107" t="str">
        <f t="shared" si="63"/>
        <v>-</v>
      </c>
      <c r="AZ81" s="107">
        <f t="shared" si="63"/>
        <v>1</v>
      </c>
      <c r="BB81" s="107" t="str">
        <f t="shared" si="64"/>
        <v>-</v>
      </c>
      <c r="BC81" s="107" t="str">
        <f t="shared" si="64"/>
        <v>-</v>
      </c>
      <c r="BD81" s="107" t="str">
        <f t="shared" si="64"/>
        <v>-</v>
      </c>
      <c r="BE81" s="107" t="str">
        <f t="shared" si="64"/>
        <v>-</v>
      </c>
      <c r="BF81" s="107" t="str">
        <f t="shared" si="64"/>
        <v>-</v>
      </c>
      <c r="BG81" s="107" t="str">
        <f t="shared" si="64"/>
        <v>-</v>
      </c>
      <c r="BH81" s="107" t="str">
        <f t="shared" si="64"/>
        <v>-</v>
      </c>
      <c r="BI81" s="107" t="str">
        <f t="shared" si="64"/>
        <v>-</v>
      </c>
      <c r="BJ81" s="107" t="str">
        <f t="shared" si="64"/>
        <v>-</v>
      </c>
      <c r="BK81" s="107" t="str">
        <f t="shared" si="64"/>
        <v>-</v>
      </c>
      <c r="BL81" s="107" t="str">
        <f t="shared" si="64"/>
        <v>-</v>
      </c>
      <c r="BM81" s="107" t="str">
        <f t="shared" si="64"/>
        <v>-</v>
      </c>
      <c r="BO81" s="107" t="str">
        <f t="shared" si="65"/>
        <v>-</v>
      </c>
      <c r="BP81" s="107" t="str">
        <f t="shared" si="65"/>
        <v>-</v>
      </c>
      <c r="BQ81" s="107" t="str">
        <f t="shared" si="65"/>
        <v>-</v>
      </c>
      <c r="BR81" s="107" t="str">
        <f t="shared" si="65"/>
        <v>-</v>
      </c>
      <c r="BS81" s="107" t="str">
        <f t="shared" si="65"/>
        <v>-</v>
      </c>
      <c r="BT81" s="107" t="str">
        <f t="shared" si="65"/>
        <v>-</v>
      </c>
      <c r="BU81" s="107" t="str">
        <f t="shared" si="65"/>
        <v>-</v>
      </c>
      <c r="BV81" s="107" t="str">
        <f t="shared" si="65"/>
        <v>-</v>
      </c>
      <c r="BW81" s="107" t="str">
        <f t="shared" si="65"/>
        <v>-</v>
      </c>
      <c r="BX81" s="107" t="str">
        <f t="shared" si="65"/>
        <v>-</v>
      </c>
      <c r="BY81" s="107" t="str">
        <f t="shared" si="65"/>
        <v>-</v>
      </c>
      <c r="BZ81" s="107" t="str">
        <f t="shared" si="65"/>
        <v>-</v>
      </c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</row>
    <row r="82" spans="1:91">
      <c r="A82" s="130"/>
      <c r="B82" s="124" t="s">
        <v>154</v>
      </c>
      <c r="C82" s="85"/>
      <c r="D82" s="84"/>
      <c r="E82" s="84"/>
      <c r="F82" s="84"/>
      <c r="G82" s="84"/>
      <c r="H82" s="106"/>
      <c r="I82" s="89"/>
      <c r="J82" s="89">
        <f t="shared" si="61"/>
        <v>0</v>
      </c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B82" s="114" t="str">
        <f t="shared" si="62"/>
        <v>-</v>
      </c>
      <c r="AC82" s="114" t="str">
        <f t="shared" si="62"/>
        <v>-</v>
      </c>
      <c r="AD82" s="114" t="str">
        <f t="shared" si="62"/>
        <v>-</v>
      </c>
      <c r="AE82" s="114" t="str">
        <f t="shared" si="62"/>
        <v>-</v>
      </c>
      <c r="AF82" s="114" t="str">
        <f t="shared" si="62"/>
        <v>-</v>
      </c>
      <c r="AG82" s="114" t="str">
        <f t="shared" si="62"/>
        <v>-</v>
      </c>
      <c r="AH82" s="114" t="str">
        <f t="shared" si="62"/>
        <v>-</v>
      </c>
      <c r="AI82" s="114" t="str">
        <f t="shared" si="62"/>
        <v>-</v>
      </c>
      <c r="AJ82" s="114" t="str">
        <f t="shared" si="62"/>
        <v>-</v>
      </c>
      <c r="AK82" s="114" t="str">
        <f t="shared" si="62"/>
        <v>-</v>
      </c>
      <c r="AL82" s="114" t="str">
        <f t="shared" si="62"/>
        <v>-</v>
      </c>
      <c r="AM82" s="114" t="str">
        <f t="shared" si="62"/>
        <v>-</v>
      </c>
      <c r="AO82" s="107" t="str">
        <f t="shared" si="63"/>
        <v>-</v>
      </c>
      <c r="AP82" s="107" t="str">
        <f t="shared" si="63"/>
        <v>-</v>
      </c>
      <c r="AQ82" s="107" t="str">
        <f t="shared" si="63"/>
        <v>-</v>
      </c>
      <c r="AR82" s="107" t="str">
        <f t="shared" si="63"/>
        <v>-</v>
      </c>
      <c r="AS82" s="107" t="str">
        <f t="shared" si="63"/>
        <v>-</v>
      </c>
      <c r="AT82" s="107" t="str">
        <f t="shared" si="63"/>
        <v>-</v>
      </c>
      <c r="AU82" s="107" t="str">
        <f t="shared" si="63"/>
        <v>-</v>
      </c>
      <c r="AV82" s="107" t="str">
        <f t="shared" si="63"/>
        <v>-</v>
      </c>
      <c r="AW82" s="107" t="str">
        <f t="shared" si="63"/>
        <v>-</v>
      </c>
      <c r="AX82" s="107" t="str">
        <f t="shared" si="63"/>
        <v>-</v>
      </c>
      <c r="AY82" s="107" t="str">
        <f t="shared" si="63"/>
        <v>-</v>
      </c>
      <c r="AZ82" s="107" t="str">
        <f t="shared" si="63"/>
        <v>-</v>
      </c>
      <c r="BB82" s="107" t="str">
        <f t="shared" si="64"/>
        <v>-</v>
      </c>
      <c r="BC82" s="107" t="str">
        <f t="shared" si="64"/>
        <v>-</v>
      </c>
      <c r="BD82" s="107" t="str">
        <f t="shared" si="64"/>
        <v>-</v>
      </c>
      <c r="BE82" s="107" t="str">
        <f t="shared" si="64"/>
        <v>-</v>
      </c>
      <c r="BF82" s="107" t="str">
        <f t="shared" si="64"/>
        <v>-</v>
      </c>
      <c r="BG82" s="107" t="str">
        <f t="shared" si="64"/>
        <v>-</v>
      </c>
      <c r="BH82" s="107" t="str">
        <f t="shared" si="64"/>
        <v>-</v>
      </c>
      <c r="BI82" s="107" t="str">
        <f t="shared" si="64"/>
        <v>-</v>
      </c>
      <c r="BJ82" s="107" t="str">
        <f t="shared" si="64"/>
        <v>-</v>
      </c>
      <c r="BK82" s="107" t="str">
        <f t="shared" si="64"/>
        <v>-</v>
      </c>
      <c r="BL82" s="107" t="str">
        <f t="shared" si="64"/>
        <v>-</v>
      </c>
      <c r="BM82" s="107" t="str">
        <f t="shared" si="64"/>
        <v>-</v>
      </c>
      <c r="BO82" s="107" t="str">
        <f t="shared" si="65"/>
        <v>-</v>
      </c>
      <c r="BP82" s="107" t="str">
        <f t="shared" si="65"/>
        <v>-</v>
      </c>
      <c r="BQ82" s="107" t="str">
        <f t="shared" si="65"/>
        <v>-</v>
      </c>
      <c r="BR82" s="107" t="str">
        <f t="shared" si="65"/>
        <v>-</v>
      </c>
      <c r="BS82" s="107" t="str">
        <f t="shared" si="65"/>
        <v>-</v>
      </c>
      <c r="BT82" s="107" t="str">
        <f t="shared" si="65"/>
        <v>-</v>
      </c>
      <c r="BU82" s="107" t="str">
        <f t="shared" si="65"/>
        <v>-</v>
      </c>
      <c r="BV82" s="107" t="str">
        <f t="shared" si="65"/>
        <v>-</v>
      </c>
      <c r="BW82" s="107" t="str">
        <f t="shared" si="65"/>
        <v>-</v>
      </c>
      <c r="BX82" s="107" t="str">
        <f t="shared" si="65"/>
        <v>-</v>
      </c>
      <c r="BY82" s="107" t="str">
        <f t="shared" si="65"/>
        <v>-</v>
      </c>
      <c r="BZ82" s="107" t="str">
        <f t="shared" si="65"/>
        <v>-</v>
      </c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</row>
    <row r="83" spans="1:91">
      <c r="A83" s="131" t="s">
        <v>117</v>
      </c>
      <c r="B83" s="132" t="s">
        <v>46</v>
      </c>
      <c r="C83" s="133"/>
      <c r="D83" s="133">
        <v>10</v>
      </c>
      <c r="E83" s="133"/>
      <c r="F83" s="133"/>
      <c r="G83" s="133"/>
      <c r="H83" s="106">
        <f>J83/I83*100</f>
        <v>38.888888888888893</v>
      </c>
      <c r="I83" s="134">
        <f>J83+N83</f>
        <v>108</v>
      </c>
      <c r="J83" s="134">
        <f t="shared" si="61"/>
        <v>42</v>
      </c>
      <c r="K83" s="135"/>
      <c r="L83" s="135"/>
      <c r="M83" s="135">
        <v>42</v>
      </c>
      <c r="N83" s="135">
        <v>66</v>
      </c>
      <c r="O83" s="135"/>
      <c r="P83" s="135"/>
      <c r="Q83" s="135"/>
      <c r="R83" s="135"/>
      <c r="S83" s="135"/>
      <c r="T83" s="135"/>
      <c r="U83" s="135"/>
      <c r="V83" s="135"/>
      <c r="W83" s="135"/>
      <c r="X83" s="135">
        <v>3</v>
      </c>
      <c r="Y83" s="135"/>
      <c r="Z83" s="135"/>
      <c r="AB83" s="114" t="str">
        <f t="shared" si="62"/>
        <v>-</v>
      </c>
      <c r="AC83" s="114" t="str">
        <f t="shared" si="62"/>
        <v>-</v>
      </c>
      <c r="AD83" s="114" t="str">
        <f t="shared" si="62"/>
        <v>-</v>
      </c>
      <c r="AE83" s="114" t="str">
        <f t="shared" si="62"/>
        <v>-</v>
      </c>
      <c r="AF83" s="114" t="str">
        <f t="shared" si="62"/>
        <v>-</v>
      </c>
      <c r="AG83" s="114" t="str">
        <f t="shared" si="62"/>
        <v>-</v>
      </c>
      <c r="AH83" s="114" t="str">
        <f t="shared" si="62"/>
        <v>-</v>
      </c>
      <c r="AI83" s="114" t="str">
        <f t="shared" si="62"/>
        <v>-</v>
      </c>
      <c r="AJ83" s="114" t="str">
        <f t="shared" si="62"/>
        <v>-</v>
      </c>
      <c r="AK83" s="114" t="str">
        <f t="shared" si="62"/>
        <v>-</v>
      </c>
      <c r="AL83" s="114" t="str">
        <f t="shared" si="62"/>
        <v>-</v>
      </c>
      <c r="AM83" s="114" t="str">
        <f t="shared" si="62"/>
        <v>-</v>
      </c>
      <c r="AO83" s="107" t="str">
        <f t="shared" si="63"/>
        <v>-</v>
      </c>
      <c r="AP83" s="107" t="str">
        <f t="shared" si="63"/>
        <v>-</v>
      </c>
      <c r="AQ83" s="107" t="str">
        <f t="shared" si="63"/>
        <v>-</v>
      </c>
      <c r="AR83" s="107" t="str">
        <f t="shared" si="63"/>
        <v>-</v>
      </c>
      <c r="AS83" s="107" t="str">
        <f t="shared" si="63"/>
        <v>-</v>
      </c>
      <c r="AT83" s="107" t="str">
        <f t="shared" si="63"/>
        <v>-</v>
      </c>
      <c r="AU83" s="107" t="str">
        <f t="shared" si="63"/>
        <v>-</v>
      </c>
      <c r="AV83" s="107" t="str">
        <f t="shared" si="63"/>
        <v>-</v>
      </c>
      <c r="AW83" s="107" t="str">
        <f t="shared" si="63"/>
        <v>-</v>
      </c>
      <c r="AX83" s="107">
        <f t="shared" si="63"/>
        <v>1</v>
      </c>
      <c r="AY83" s="107" t="str">
        <f t="shared" si="63"/>
        <v>-</v>
      </c>
      <c r="AZ83" s="107" t="str">
        <f t="shared" si="63"/>
        <v>-</v>
      </c>
      <c r="BB83" s="107" t="str">
        <f t="shared" si="64"/>
        <v>-</v>
      </c>
      <c r="BC83" s="107" t="str">
        <f t="shared" si="64"/>
        <v>-</v>
      </c>
      <c r="BD83" s="107" t="str">
        <f t="shared" si="64"/>
        <v>-</v>
      </c>
      <c r="BE83" s="107" t="str">
        <f t="shared" si="64"/>
        <v>-</v>
      </c>
      <c r="BF83" s="107" t="str">
        <f t="shared" si="64"/>
        <v>-</v>
      </c>
      <c r="BG83" s="107" t="str">
        <f t="shared" si="64"/>
        <v>-</v>
      </c>
      <c r="BH83" s="107" t="str">
        <f t="shared" si="64"/>
        <v>-</v>
      </c>
      <c r="BI83" s="107" t="str">
        <f t="shared" si="64"/>
        <v>-</v>
      </c>
      <c r="BJ83" s="107" t="str">
        <f t="shared" si="64"/>
        <v>-</v>
      </c>
      <c r="BK83" s="107" t="str">
        <f t="shared" si="64"/>
        <v>-</v>
      </c>
      <c r="BL83" s="107" t="str">
        <f t="shared" si="64"/>
        <v>-</v>
      </c>
      <c r="BM83" s="107" t="str">
        <f t="shared" si="64"/>
        <v>-</v>
      </c>
      <c r="BO83" s="107" t="str">
        <f t="shared" si="65"/>
        <v>-</v>
      </c>
      <c r="BP83" s="107" t="str">
        <f t="shared" si="65"/>
        <v>-</v>
      </c>
      <c r="BQ83" s="107" t="str">
        <f t="shared" si="65"/>
        <v>-</v>
      </c>
      <c r="BR83" s="107" t="str">
        <f t="shared" si="65"/>
        <v>-</v>
      </c>
      <c r="BS83" s="107" t="str">
        <f t="shared" si="65"/>
        <v>-</v>
      </c>
      <c r="BT83" s="107" t="str">
        <f t="shared" si="65"/>
        <v>-</v>
      </c>
      <c r="BU83" s="107" t="str">
        <f t="shared" si="65"/>
        <v>-</v>
      </c>
      <c r="BV83" s="107" t="str">
        <f t="shared" si="65"/>
        <v>-</v>
      </c>
      <c r="BW83" s="107" t="str">
        <f t="shared" si="65"/>
        <v>-</v>
      </c>
      <c r="BX83" s="107" t="str">
        <f t="shared" si="65"/>
        <v>-</v>
      </c>
      <c r="BY83" s="107" t="str">
        <f t="shared" si="65"/>
        <v>-</v>
      </c>
      <c r="BZ83" s="107" t="str">
        <f t="shared" si="65"/>
        <v>-</v>
      </c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</row>
    <row r="84" spans="1:91">
      <c r="A84" s="136"/>
      <c r="B84" s="137" t="s">
        <v>118</v>
      </c>
      <c r="C84" s="138"/>
      <c r="D84" s="138"/>
      <c r="E84" s="138"/>
      <c r="F84" s="138"/>
      <c r="G84" s="138"/>
      <c r="H84" s="139"/>
      <c r="I84" s="92">
        <f t="shared" ref="I84:N84" si="66">SUM(I85:I87)</f>
        <v>317</v>
      </c>
      <c r="J84" s="102">
        <f t="shared" si="66"/>
        <v>0</v>
      </c>
      <c r="K84" s="92">
        <f t="shared" si="66"/>
        <v>0</v>
      </c>
      <c r="L84" s="92">
        <f t="shared" si="66"/>
        <v>0</v>
      </c>
      <c r="M84" s="92">
        <f t="shared" si="66"/>
        <v>210</v>
      </c>
      <c r="N84" s="92">
        <f t="shared" si="66"/>
        <v>105</v>
      </c>
      <c r="O84" s="140"/>
      <c r="P84" s="124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</row>
    <row r="85" spans="1:91">
      <c r="A85" s="142"/>
      <c r="B85" s="138" t="s">
        <v>119</v>
      </c>
      <c r="C85" s="138"/>
      <c r="D85" s="138"/>
      <c r="E85" s="138"/>
      <c r="F85" s="138"/>
      <c r="G85" s="138"/>
      <c r="H85" s="138"/>
      <c r="I85" s="92">
        <v>45</v>
      </c>
      <c r="J85" s="92"/>
      <c r="K85" s="138"/>
      <c r="L85" s="138"/>
      <c r="M85" s="138">
        <v>30</v>
      </c>
      <c r="N85" s="138">
        <v>15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91">
      <c r="A86" s="142"/>
      <c r="B86" s="138" t="s">
        <v>120</v>
      </c>
      <c r="C86" s="138"/>
      <c r="D86" s="138"/>
      <c r="E86" s="138"/>
      <c r="F86" s="138"/>
      <c r="G86" s="138"/>
      <c r="H86" s="138"/>
      <c r="I86" s="92">
        <v>92</v>
      </c>
      <c r="J86" s="92"/>
      <c r="K86" s="138"/>
      <c r="L86" s="138"/>
      <c r="M86" s="138">
        <v>60</v>
      </c>
      <c r="N86" s="138">
        <v>30</v>
      </c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91">
      <c r="A87" s="142"/>
      <c r="B87" s="143" t="s">
        <v>121</v>
      </c>
      <c r="C87" s="138"/>
      <c r="D87" s="138"/>
      <c r="E87" s="138"/>
      <c r="F87" s="138"/>
      <c r="G87" s="138"/>
      <c r="H87" s="138"/>
      <c r="I87" s="92">
        <v>180</v>
      </c>
      <c r="J87" s="92"/>
      <c r="K87" s="138"/>
      <c r="L87" s="138"/>
      <c r="M87" s="138">
        <v>120</v>
      </c>
      <c r="N87" s="138">
        <v>60</v>
      </c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91">
      <c r="A88" s="120"/>
      <c r="B88" s="144" t="s">
        <v>122</v>
      </c>
      <c r="C88" s="83"/>
      <c r="D88" s="145"/>
      <c r="E88" s="145"/>
      <c r="F88" s="145"/>
      <c r="G88" s="146"/>
      <c r="H88" s="111">
        <f>J88/I88*100</f>
        <v>51.638689048760988</v>
      </c>
      <c r="I88" s="145">
        <f t="shared" ref="I88:Z88" si="67">I8+I21+I32+I56+I65+I74</f>
        <v>7506</v>
      </c>
      <c r="J88" s="145">
        <f t="shared" si="67"/>
        <v>3876</v>
      </c>
      <c r="K88" s="145">
        <f t="shared" si="67"/>
        <v>1980</v>
      </c>
      <c r="L88" s="145">
        <f t="shared" si="67"/>
        <v>526</v>
      </c>
      <c r="M88" s="145">
        <f t="shared" si="67"/>
        <v>1440</v>
      </c>
      <c r="N88" s="145">
        <f t="shared" si="67"/>
        <v>3560</v>
      </c>
      <c r="O88" s="83">
        <f t="shared" si="67"/>
        <v>30</v>
      </c>
      <c r="P88" s="83">
        <f t="shared" si="67"/>
        <v>30</v>
      </c>
      <c r="Q88" s="83">
        <f t="shared" si="67"/>
        <v>30</v>
      </c>
      <c r="R88" s="83">
        <f t="shared" si="67"/>
        <v>30</v>
      </c>
      <c r="S88" s="83">
        <f t="shared" si="67"/>
        <v>28</v>
      </c>
      <c r="T88" s="83">
        <f t="shared" si="67"/>
        <v>28</v>
      </c>
      <c r="U88" s="83">
        <f t="shared" si="67"/>
        <v>28</v>
      </c>
      <c r="V88" s="83">
        <f t="shared" si="67"/>
        <v>28</v>
      </c>
      <c r="W88" s="83">
        <f t="shared" si="67"/>
        <v>28</v>
      </c>
      <c r="X88" s="83">
        <f t="shared" si="67"/>
        <v>28</v>
      </c>
      <c r="Y88" s="83">
        <f t="shared" si="67"/>
        <v>28</v>
      </c>
      <c r="Z88" s="83">
        <f t="shared" si="67"/>
        <v>28</v>
      </c>
    </row>
    <row r="89" spans="1:91">
      <c r="A89" s="147"/>
      <c r="B89" s="148"/>
      <c r="C89" s="83"/>
      <c r="D89" s="90" t="s">
        <v>123</v>
      </c>
      <c r="E89" s="90"/>
      <c r="F89" s="90"/>
      <c r="G89" s="90"/>
      <c r="H89" s="90"/>
      <c r="I89" s="149">
        <f>ROUND(I88/54,1)</f>
        <v>139</v>
      </c>
      <c r="J89" s="149"/>
      <c r="K89" s="149"/>
      <c r="L89" s="149"/>
      <c r="M89" s="89"/>
      <c r="N89" s="14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91">
      <c r="A90" s="141"/>
      <c r="B90" s="150" t="s">
        <v>124</v>
      </c>
      <c r="C90" s="150"/>
      <c r="D90" s="150"/>
      <c r="E90" s="150"/>
      <c r="F90" s="151"/>
      <c r="G90" s="151"/>
      <c r="H90" s="151"/>
      <c r="I90" s="139">
        <f t="shared" ref="I90:N90" si="68">I8+I21+I32+I56+I65+I74</f>
        <v>7506</v>
      </c>
      <c r="J90" s="139">
        <f t="shared" si="68"/>
        <v>3876</v>
      </c>
      <c r="K90" s="139">
        <f t="shared" si="68"/>
        <v>1980</v>
      </c>
      <c r="L90" s="139">
        <f t="shared" si="68"/>
        <v>526</v>
      </c>
      <c r="M90" s="139">
        <f t="shared" si="68"/>
        <v>1440</v>
      </c>
      <c r="N90" s="139">
        <f t="shared" si="68"/>
        <v>3560</v>
      </c>
      <c r="O90" s="139">
        <f t="shared" ref="O90:Z90" si="69">O8+O21+O32+O56+O65</f>
        <v>30</v>
      </c>
      <c r="P90" s="139">
        <f t="shared" si="69"/>
        <v>30</v>
      </c>
      <c r="Q90" s="139">
        <f t="shared" si="69"/>
        <v>30</v>
      </c>
      <c r="R90" s="139">
        <f t="shared" si="69"/>
        <v>30</v>
      </c>
      <c r="S90" s="139">
        <f t="shared" si="69"/>
        <v>28</v>
      </c>
      <c r="T90" s="139">
        <f t="shared" si="69"/>
        <v>28</v>
      </c>
      <c r="U90" s="139">
        <f t="shared" si="69"/>
        <v>28</v>
      </c>
      <c r="V90" s="139">
        <f t="shared" si="69"/>
        <v>28</v>
      </c>
      <c r="W90" s="139">
        <f t="shared" si="69"/>
        <v>21</v>
      </c>
      <c r="X90" s="139">
        <f t="shared" si="69"/>
        <v>25</v>
      </c>
      <c r="Y90" s="139">
        <f t="shared" si="69"/>
        <v>28</v>
      </c>
      <c r="Z90" s="139">
        <f t="shared" si="69"/>
        <v>16</v>
      </c>
      <c r="AB90" s="152">
        <f t="shared" ref="AB90:CM90" si="70">SUM(AB8+AB21+AB32+AB56+AB65+AB74)</f>
        <v>4</v>
      </c>
      <c r="AC90" s="152">
        <f t="shared" si="70"/>
        <v>2</v>
      </c>
      <c r="AD90" s="152">
        <f t="shared" si="70"/>
        <v>5</v>
      </c>
      <c r="AE90" s="152">
        <f t="shared" si="70"/>
        <v>5</v>
      </c>
      <c r="AF90" s="152">
        <f t="shared" si="70"/>
        <v>1</v>
      </c>
      <c r="AG90" s="152">
        <f t="shared" si="70"/>
        <v>2</v>
      </c>
      <c r="AH90" s="152">
        <f t="shared" si="70"/>
        <v>4</v>
      </c>
      <c r="AI90" s="152">
        <f t="shared" si="70"/>
        <v>1</v>
      </c>
      <c r="AJ90" s="152">
        <f t="shared" si="70"/>
        <v>4</v>
      </c>
      <c r="AK90" s="152">
        <f t="shared" si="70"/>
        <v>4</v>
      </c>
      <c r="AL90" s="152">
        <f t="shared" si="70"/>
        <v>1</v>
      </c>
      <c r="AM90" s="152">
        <f t="shared" si="70"/>
        <v>1</v>
      </c>
      <c r="AN90" s="92"/>
      <c r="AO90" s="152">
        <f t="shared" si="70"/>
        <v>5</v>
      </c>
      <c r="AP90" s="152">
        <f t="shared" si="70"/>
        <v>4</v>
      </c>
      <c r="AQ90" s="152">
        <f t="shared" si="70"/>
        <v>4</v>
      </c>
      <c r="AR90" s="152">
        <f t="shared" si="70"/>
        <v>3</v>
      </c>
      <c r="AS90" s="152">
        <f t="shared" si="70"/>
        <v>4</v>
      </c>
      <c r="AT90" s="152">
        <f t="shared" si="70"/>
        <v>6</v>
      </c>
      <c r="AU90" s="152">
        <f t="shared" si="70"/>
        <v>3</v>
      </c>
      <c r="AV90" s="152">
        <f t="shared" si="70"/>
        <v>4</v>
      </c>
      <c r="AW90" s="152">
        <f t="shared" si="70"/>
        <v>4</v>
      </c>
      <c r="AX90" s="152">
        <f t="shared" si="70"/>
        <v>3</v>
      </c>
      <c r="AY90" s="152">
        <f t="shared" si="70"/>
        <v>7</v>
      </c>
      <c r="AZ90" s="152">
        <f t="shared" si="70"/>
        <v>6</v>
      </c>
      <c r="BA90" s="92"/>
      <c r="BB90" s="152">
        <f t="shared" si="70"/>
        <v>0</v>
      </c>
      <c r="BC90" s="152">
        <f t="shared" si="70"/>
        <v>0</v>
      </c>
      <c r="BD90" s="152">
        <f t="shared" si="70"/>
        <v>0</v>
      </c>
      <c r="BE90" s="152">
        <f t="shared" si="70"/>
        <v>0</v>
      </c>
      <c r="BF90" s="152">
        <f t="shared" si="70"/>
        <v>0</v>
      </c>
      <c r="BG90" s="152">
        <f t="shared" si="70"/>
        <v>0</v>
      </c>
      <c r="BH90" s="152">
        <f t="shared" si="70"/>
        <v>1</v>
      </c>
      <c r="BI90" s="152">
        <f t="shared" si="70"/>
        <v>1</v>
      </c>
      <c r="BJ90" s="152">
        <f t="shared" si="70"/>
        <v>1</v>
      </c>
      <c r="BK90" s="152">
        <f t="shared" si="70"/>
        <v>1</v>
      </c>
      <c r="BL90" s="152">
        <f t="shared" si="70"/>
        <v>1</v>
      </c>
      <c r="BM90" s="152">
        <f t="shared" si="70"/>
        <v>1</v>
      </c>
      <c r="BN90" s="92"/>
      <c r="BO90" s="152">
        <f t="shared" si="70"/>
        <v>0</v>
      </c>
      <c r="BP90" s="152">
        <f t="shared" si="70"/>
        <v>0</v>
      </c>
      <c r="BQ90" s="152">
        <f t="shared" si="70"/>
        <v>0</v>
      </c>
      <c r="BR90" s="152">
        <f t="shared" si="70"/>
        <v>1</v>
      </c>
      <c r="BS90" s="152">
        <f t="shared" si="70"/>
        <v>0</v>
      </c>
      <c r="BT90" s="152">
        <f t="shared" si="70"/>
        <v>2</v>
      </c>
      <c r="BU90" s="152">
        <f t="shared" si="70"/>
        <v>1</v>
      </c>
      <c r="BV90" s="152">
        <f t="shared" si="70"/>
        <v>1</v>
      </c>
      <c r="BW90" s="152">
        <f t="shared" si="70"/>
        <v>1</v>
      </c>
      <c r="BX90" s="152">
        <f t="shared" si="70"/>
        <v>1</v>
      </c>
      <c r="BY90" s="152">
        <f t="shared" si="70"/>
        <v>1</v>
      </c>
      <c r="BZ90" s="152">
        <f t="shared" si="70"/>
        <v>1</v>
      </c>
      <c r="CB90" s="152">
        <f t="shared" si="70"/>
        <v>4</v>
      </c>
      <c r="CC90" s="152">
        <f t="shared" si="70"/>
        <v>2</v>
      </c>
      <c r="CD90" s="152">
        <f t="shared" si="70"/>
        <v>8</v>
      </c>
      <c r="CE90" s="152">
        <f t="shared" si="70"/>
        <v>5</v>
      </c>
      <c r="CF90" s="152">
        <f t="shared" si="70"/>
        <v>3</v>
      </c>
      <c r="CG90" s="152">
        <f t="shared" si="70"/>
        <v>0</v>
      </c>
      <c r="CH90" s="152">
        <f t="shared" si="70"/>
        <v>3</v>
      </c>
      <c r="CI90" s="152">
        <f t="shared" si="70"/>
        <v>1</v>
      </c>
      <c r="CJ90" s="152">
        <f t="shared" si="70"/>
        <v>2</v>
      </c>
      <c r="CK90" s="152">
        <f t="shared" si="70"/>
        <v>2</v>
      </c>
      <c r="CL90" s="152">
        <f t="shared" si="70"/>
        <v>0</v>
      </c>
      <c r="CM90" s="152">
        <f t="shared" si="70"/>
        <v>1</v>
      </c>
    </row>
    <row r="91" spans="1:91">
      <c r="A91" s="141"/>
      <c r="B91" s="138" t="s">
        <v>125</v>
      </c>
      <c r="C91" s="92">
        <f>SUM(O91:Z91)</f>
        <v>6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83"/>
      <c r="O91" s="92">
        <f>BB90</f>
        <v>0</v>
      </c>
      <c r="P91" s="92">
        <f t="shared" ref="P91:Z91" si="71">BC90</f>
        <v>0</v>
      </c>
      <c r="Q91" s="92">
        <f t="shared" si="71"/>
        <v>0</v>
      </c>
      <c r="R91" s="92">
        <f t="shared" si="71"/>
        <v>0</v>
      </c>
      <c r="S91" s="92">
        <f t="shared" si="71"/>
        <v>0</v>
      </c>
      <c r="T91" s="92">
        <f t="shared" si="71"/>
        <v>0</v>
      </c>
      <c r="U91" s="92">
        <f t="shared" si="71"/>
        <v>1</v>
      </c>
      <c r="V91" s="92">
        <f t="shared" si="71"/>
        <v>1</v>
      </c>
      <c r="W91" s="92">
        <f t="shared" si="71"/>
        <v>1</v>
      </c>
      <c r="X91" s="92">
        <f t="shared" si="71"/>
        <v>1</v>
      </c>
      <c r="Y91" s="92">
        <f t="shared" si="71"/>
        <v>1</v>
      </c>
      <c r="Z91" s="92">
        <f t="shared" si="71"/>
        <v>1</v>
      </c>
    </row>
    <row r="92" spans="1:91">
      <c r="A92" s="141"/>
      <c r="B92" s="138" t="s">
        <v>126</v>
      </c>
      <c r="C92" s="92">
        <f>SUM(O92:Z92)</f>
        <v>9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83"/>
      <c r="O92" s="92">
        <f>BO90</f>
        <v>0</v>
      </c>
      <c r="P92" s="92">
        <f t="shared" ref="P92:Z92" si="72">BP90</f>
        <v>0</v>
      </c>
      <c r="Q92" s="92">
        <f t="shared" si="72"/>
        <v>0</v>
      </c>
      <c r="R92" s="92">
        <f t="shared" si="72"/>
        <v>1</v>
      </c>
      <c r="S92" s="92">
        <f t="shared" si="72"/>
        <v>0</v>
      </c>
      <c r="T92" s="92">
        <f t="shared" si="72"/>
        <v>2</v>
      </c>
      <c r="U92" s="92">
        <f t="shared" si="72"/>
        <v>1</v>
      </c>
      <c r="V92" s="92">
        <f t="shared" si="72"/>
        <v>1</v>
      </c>
      <c r="W92" s="92">
        <f t="shared" si="72"/>
        <v>1</v>
      </c>
      <c r="X92" s="92">
        <f t="shared" si="72"/>
        <v>1</v>
      </c>
      <c r="Y92" s="92">
        <f t="shared" si="72"/>
        <v>1</v>
      </c>
      <c r="Z92" s="92">
        <f t="shared" si="72"/>
        <v>1</v>
      </c>
    </row>
    <row r="93" spans="1:91">
      <c r="A93" s="141"/>
      <c r="B93" s="138" t="s">
        <v>127</v>
      </c>
      <c r="C93" s="92">
        <f>SUM(O93:Z93)</f>
        <v>31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83"/>
      <c r="O93" s="92">
        <f>CB90</f>
        <v>4</v>
      </c>
      <c r="P93" s="92">
        <f t="shared" ref="P93:Z93" si="73">CC90</f>
        <v>2</v>
      </c>
      <c r="Q93" s="92">
        <f t="shared" si="73"/>
        <v>8</v>
      </c>
      <c r="R93" s="92">
        <f t="shared" si="73"/>
        <v>5</v>
      </c>
      <c r="S93" s="92">
        <f t="shared" si="73"/>
        <v>3</v>
      </c>
      <c r="T93" s="92">
        <f t="shared" si="73"/>
        <v>0</v>
      </c>
      <c r="U93" s="92">
        <f t="shared" si="73"/>
        <v>3</v>
      </c>
      <c r="V93" s="92">
        <f t="shared" si="73"/>
        <v>1</v>
      </c>
      <c r="W93" s="92">
        <f t="shared" si="73"/>
        <v>2</v>
      </c>
      <c r="X93" s="92">
        <f t="shared" si="73"/>
        <v>2</v>
      </c>
      <c r="Y93" s="92">
        <f t="shared" si="73"/>
        <v>0</v>
      </c>
      <c r="Z93" s="92">
        <f t="shared" si="73"/>
        <v>1</v>
      </c>
    </row>
    <row r="94" spans="1:91">
      <c r="A94" s="141"/>
      <c r="B94" s="138" t="s">
        <v>128</v>
      </c>
      <c r="C94" s="92">
        <f>SUM(O94:Z94)</f>
        <v>34</v>
      </c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83"/>
      <c r="O94" s="92">
        <f>AB90</f>
        <v>4</v>
      </c>
      <c r="P94" s="92">
        <f t="shared" ref="P94:Z94" si="74">AC90</f>
        <v>2</v>
      </c>
      <c r="Q94" s="92">
        <f t="shared" si="74"/>
        <v>5</v>
      </c>
      <c r="R94" s="92">
        <f t="shared" si="74"/>
        <v>5</v>
      </c>
      <c r="S94" s="92">
        <f t="shared" si="74"/>
        <v>1</v>
      </c>
      <c r="T94" s="92">
        <f t="shared" si="74"/>
        <v>2</v>
      </c>
      <c r="U94" s="92">
        <f t="shared" si="74"/>
        <v>4</v>
      </c>
      <c r="V94" s="92">
        <f t="shared" si="74"/>
        <v>1</v>
      </c>
      <c r="W94" s="92">
        <f t="shared" si="74"/>
        <v>4</v>
      </c>
      <c r="X94" s="92">
        <f t="shared" si="74"/>
        <v>4</v>
      </c>
      <c r="Y94" s="92">
        <f t="shared" si="74"/>
        <v>1</v>
      </c>
      <c r="Z94" s="92">
        <f t="shared" si="74"/>
        <v>1</v>
      </c>
    </row>
    <row r="95" spans="1:91">
      <c r="A95" s="132"/>
      <c r="B95" s="153" t="s">
        <v>129</v>
      </c>
      <c r="C95" s="154">
        <f>SUM(O95:Z95)</f>
        <v>53</v>
      </c>
      <c r="D95" s="155" t="s">
        <v>130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35"/>
      <c r="O95" s="154">
        <f>AO90</f>
        <v>5</v>
      </c>
      <c r="P95" s="154">
        <f t="shared" ref="P95:Z95" si="75">AP90</f>
        <v>4</v>
      </c>
      <c r="Q95" s="154">
        <f t="shared" si="75"/>
        <v>4</v>
      </c>
      <c r="R95" s="154">
        <f t="shared" si="75"/>
        <v>3</v>
      </c>
      <c r="S95" s="154">
        <f t="shared" si="75"/>
        <v>4</v>
      </c>
      <c r="T95" s="154">
        <f t="shared" si="75"/>
        <v>6</v>
      </c>
      <c r="U95" s="154">
        <f t="shared" si="75"/>
        <v>3</v>
      </c>
      <c r="V95" s="154">
        <f t="shared" si="75"/>
        <v>4</v>
      </c>
      <c r="W95" s="154">
        <f t="shared" si="75"/>
        <v>4</v>
      </c>
      <c r="X95" s="154">
        <f t="shared" si="75"/>
        <v>3</v>
      </c>
      <c r="Y95" s="154">
        <f t="shared" si="75"/>
        <v>7</v>
      </c>
      <c r="Z95" s="154">
        <f t="shared" si="75"/>
        <v>6</v>
      </c>
    </row>
    <row r="96" spans="1:91">
      <c r="A96" s="157"/>
      <c r="B96" s="158" t="s">
        <v>131</v>
      </c>
      <c r="C96" s="78"/>
      <c r="D96" s="159"/>
      <c r="E96" s="160" t="s">
        <v>132</v>
      </c>
      <c r="F96" s="160"/>
      <c r="G96" s="160"/>
      <c r="H96" s="160"/>
      <c r="I96" s="160"/>
      <c r="J96" s="160"/>
      <c r="K96" s="160"/>
      <c r="L96" s="161"/>
      <c r="M96" s="162" t="s">
        <v>133</v>
      </c>
      <c r="N96" s="162"/>
      <c r="O96" s="162"/>
      <c r="P96" s="162"/>
      <c r="Q96" s="162"/>
      <c r="R96" s="162"/>
      <c r="S96" s="158"/>
      <c r="T96" s="163" t="s">
        <v>134</v>
      </c>
      <c r="U96" s="158" t="s">
        <v>135</v>
      </c>
      <c r="V96" s="158"/>
      <c r="W96" s="158"/>
      <c r="X96" s="158"/>
      <c r="Y96" s="158"/>
      <c r="Z96" s="158"/>
    </row>
    <row r="97" spans="1:26">
      <c r="A97" s="164"/>
      <c r="B97" s="165" t="s">
        <v>136</v>
      </c>
      <c r="C97" s="166" t="s">
        <v>134</v>
      </c>
      <c r="D97" s="167" t="s">
        <v>137</v>
      </c>
      <c r="E97" s="168" t="s">
        <v>136</v>
      </c>
      <c r="F97" s="168"/>
      <c r="G97" s="168"/>
      <c r="H97" s="168"/>
      <c r="I97" s="168"/>
      <c r="J97" s="168"/>
      <c r="K97" s="166" t="s">
        <v>134</v>
      </c>
      <c r="L97" s="167" t="s">
        <v>137</v>
      </c>
      <c r="M97" s="169" t="s">
        <v>138</v>
      </c>
      <c r="N97" s="169"/>
      <c r="O97" s="169"/>
      <c r="P97" s="169"/>
      <c r="Q97" s="169"/>
      <c r="R97" s="169"/>
      <c r="S97" s="170"/>
      <c r="T97" s="171"/>
      <c r="U97" s="172" t="s">
        <v>139</v>
      </c>
      <c r="V97" s="172"/>
      <c r="W97" s="172"/>
      <c r="X97" s="172"/>
      <c r="Y97" s="172"/>
      <c r="Z97" s="172"/>
    </row>
    <row r="98" spans="1:26">
      <c r="A98" s="157"/>
      <c r="B98" s="138" t="s">
        <v>119</v>
      </c>
      <c r="C98" s="91">
        <v>4</v>
      </c>
      <c r="D98" s="173">
        <v>1</v>
      </c>
      <c r="E98" s="88" t="s">
        <v>121</v>
      </c>
      <c r="F98" s="88"/>
      <c r="G98" s="88"/>
      <c r="H98" s="88"/>
      <c r="I98" s="88"/>
      <c r="J98" s="88"/>
      <c r="K98" s="88">
        <v>6</v>
      </c>
      <c r="L98" s="174">
        <v>4</v>
      </c>
      <c r="M98" s="124"/>
      <c r="N98" s="124"/>
      <c r="O98" s="124"/>
      <c r="P98" s="124"/>
      <c r="Q98" s="124"/>
      <c r="R98" s="124"/>
      <c r="S98" s="124"/>
      <c r="T98" s="175"/>
      <c r="X98" t="s">
        <v>140</v>
      </c>
    </row>
    <row r="99" spans="1:26">
      <c r="A99" s="157"/>
      <c r="B99" s="138" t="s">
        <v>120</v>
      </c>
      <c r="C99" s="91">
        <v>4</v>
      </c>
      <c r="D99" s="173">
        <v>2</v>
      </c>
      <c r="E99" s="88" t="s">
        <v>7</v>
      </c>
      <c r="F99" s="88"/>
      <c r="G99" s="88"/>
      <c r="H99" s="88"/>
      <c r="I99" s="88"/>
      <c r="J99" s="88"/>
      <c r="K99" s="91" t="s">
        <v>7</v>
      </c>
      <c r="L99" s="176" t="s">
        <v>7</v>
      </c>
      <c r="M99" s="78" t="s">
        <v>7</v>
      </c>
      <c r="N99" s="78"/>
      <c r="O99" s="78"/>
      <c r="P99" s="78"/>
      <c r="Q99" s="78"/>
      <c r="R99" s="78"/>
      <c r="S99" s="78"/>
      <c r="T99" s="177" t="s">
        <v>7</v>
      </c>
      <c r="U99" s="78" t="s">
        <v>141</v>
      </c>
      <c r="V99" s="78"/>
      <c r="W99" s="78"/>
      <c r="X99" s="78"/>
      <c r="Y99" s="78"/>
      <c r="Z99" s="78"/>
    </row>
    <row r="100" spans="1:26">
      <c r="A100" s="132"/>
      <c r="B100" s="153" t="s">
        <v>232</v>
      </c>
      <c r="C100" s="178">
        <v>2</v>
      </c>
      <c r="D100" s="179">
        <v>3</v>
      </c>
      <c r="E100" s="168" t="s">
        <v>7</v>
      </c>
      <c r="F100" s="168"/>
      <c r="G100" s="168"/>
      <c r="H100" s="168"/>
      <c r="I100" s="168"/>
      <c r="J100" s="168"/>
      <c r="K100" s="178" t="s">
        <v>7</v>
      </c>
      <c r="L100" s="180"/>
      <c r="M100" s="172"/>
      <c r="N100" s="172"/>
      <c r="O100" s="172"/>
      <c r="P100" s="172"/>
      <c r="Q100" s="172"/>
      <c r="R100" s="172"/>
      <c r="S100" s="172"/>
      <c r="T100" s="180"/>
      <c r="U100" s="172" t="s">
        <v>142</v>
      </c>
      <c r="V100" s="172"/>
      <c r="W100" s="172"/>
      <c r="X100" s="172"/>
      <c r="Y100" s="172"/>
      <c r="Z100" s="172"/>
    </row>
    <row r="102" spans="1:26">
      <c r="B102" s="158" t="s">
        <v>143</v>
      </c>
      <c r="C102" t="s">
        <v>144</v>
      </c>
    </row>
    <row r="103" spans="1:26">
      <c r="D103" s="117" t="s">
        <v>230</v>
      </c>
    </row>
    <row r="104" spans="1:26">
      <c r="C104" t="s">
        <v>145</v>
      </c>
    </row>
    <row r="105" spans="1:26">
      <c r="D105" s="117" t="s">
        <v>231</v>
      </c>
    </row>
    <row r="107" spans="1:26">
      <c r="B107" s="78" t="s">
        <v>236</v>
      </c>
      <c r="C107" s="78"/>
      <c r="D107" s="78"/>
      <c r="E107" s="78"/>
      <c r="F107" s="78"/>
      <c r="G107" s="78"/>
      <c r="H107" s="78"/>
      <c r="L107" s="124" t="s">
        <v>237</v>
      </c>
      <c r="M107" s="124"/>
      <c r="N107" s="124"/>
    </row>
    <row r="109" spans="1:26">
      <c r="B109" s="78" t="s">
        <v>146</v>
      </c>
      <c r="C109" s="78"/>
      <c r="D109" s="78"/>
      <c r="E109" s="124"/>
      <c r="F109" s="124"/>
      <c r="G109" s="124"/>
      <c r="H109" s="124"/>
      <c r="L109" t="s">
        <v>147</v>
      </c>
    </row>
    <row r="111" spans="1:26">
      <c r="B111" s="78" t="s">
        <v>148</v>
      </c>
      <c r="C111" s="78"/>
      <c r="D111" s="78"/>
      <c r="E111" s="78"/>
      <c r="F111" s="78"/>
      <c r="G111" s="78"/>
      <c r="H111" s="78"/>
      <c r="L111" t="s">
        <v>220</v>
      </c>
    </row>
  </sheetData>
  <mergeCells count="4">
    <mergeCell ref="O5:Z5"/>
    <mergeCell ref="C2:G2"/>
    <mergeCell ref="H3:H6"/>
    <mergeCell ref="H2:N2"/>
  </mergeCells>
  <printOptions horizontalCentered="1"/>
  <pageMargins left="0" right="0" top="0.59055118110236227" bottom="0" header="0.51181102362204722" footer="0.51181102362204722"/>
  <pageSetup paperSize="9" scale="3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694"/>
  </sheetPr>
  <dimension ref="A1:CH36"/>
  <sheetViews>
    <sheetView showZeros="0" view="pageBreakPreview" zoomScaleNormal="100" zoomScaleSheetLayoutView="100" workbookViewId="0">
      <selection activeCell="AV9" sqref="AV9"/>
    </sheetView>
  </sheetViews>
  <sheetFormatPr defaultColWidth="9.109375" defaultRowHeight="13.2"/>
  <cols>
    <col min="1" max="1" width="6.88671875" style="181" customWidth="1"/>
    <col min="2" max="53" width="3.109375" style="181" customWidth="1"/>
    <col min="54" max="54" width="3" style="181" customWidth="1"/>
    <col min="55" max="55" width="9.109375" style="181"/>
    <col min="56" max="56" width="6.44140625" style="181" customWidth="1"/>
    <col min="57" max="16384" width="9.109375" style="181"/>
  </cols>
  <sheetData>
    <row r="1" spans="1:86" s="182" customFormat="1" ht="21" customHeight="1">
      <c r="A1" s="232"/>
      <c r="B1" s="232"/>
      <c r="C1" s="232"/>
      <c r="D1" s="232"/>
      <c r="E1" s="232"/>
      <c r="F1" s="232"/>
      <c r="G1" s="232"/>
      <c r="H1" s="232"/>
      <c r="I1" s="573" t="s">
        <v>389</v>
      </c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183"/>
    </row>
    <row r="2" spans="1:86" s="182" customFormat="1" ht="21" customHeight="1">
      <c r="A2" s="240"/>
      <c r="B2" s="329"/>
      <c r="C2" s="329"/>
      <c r="D2" s="329"/>
      <c r="E2" s="329"/>
      <c r="F2" s="329"/>
      <c r="G2" s="329"/>
      <c r="H2" s="329"/>
      <c r="I2" s="573" t="s">
        <v>384</v>
      </c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573"/>
      <c r="AE2" s="573"/>
      <c r="AF2" s="573"/>
      <c r="AG2" s="573"/>
      <c r="AH2" s="573"/>
      <c r="AI2" s="573"/>
      <c r="AJ2" s="573"/>
      <c r="AK2" s="573"/>
      <c r="AL2" s="573"/>
      <c r="AM2" s="573"/>
      <c r="AN2" s="573"/>
      <c r="AO2" s="573"/>
      <c r="AP2" s="573"/>
      <c r="AQ2" s="573"/>
      <c r="AR2" s="330"/>
      <c r="AS2" s="330"/>
      <c r="AT2" s="330"/>
      <c r="AU2" s="330"/>
      <c r="AV2" s="330"/>
      <c r="AW2" s="330"/>
      <c r="AX2" s="330"/>
      <c r="AY2" s="232"/>
      <c r="AZ2" s="232"/>
      <c r="BA2" s="232"/>
      <c r="BB2" s="183"/>
    </row>
    <row r="3" spans="1:86" s="182" customFormat="1" ht="16.5" customHeight="1">
      <c r="A3" s="250" t="s">
        <v>390</v>
      </c>
      <c r="B3" s="329"/>
      <c r="C3" s="329"/>
      <c r="D3" s="329"/>
      <c r="E3" s="329"/>
      <c r="F3" s="329"/>
      <c r="G3" s="329"/>
      <c r="H3" s="329"/>
      <c r="I3" s="574" t="s">
        <v>372</v>
      </c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  <c r="AR3" s="240"/>
      <c r="AS3" s="575" t="s">
        <v>391</v>
      </c>
      <c r="AT3" s="575"/>
      <c r="AU3" s="575"/>
      <c r="AV3" s="575"/>
      <c r="AW3" s="575"/>
      <c r="AX3" s="575"/>
      <c r="AY3" s="330"/>
      <c r="AZ3" s="330"/>
      <c r="BA3" s="330"/>
    </row>
    <row r="4" spans="1:86" ht="20.25" customHeight="1">
      <c r="A4" s="232" t="s">
        <v>373</v>
      </c>
      <c r="B4" s="232"/>
      <c r="C4" s="232"/>
      <c r="D4" s="232"/>
      <c r="E4" s="232"/>
      <c r="F4" s="232"/>
      <c r="G4" s="232"/>
      <c r="H4" s="232"/>
      <c r="I4" s="232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232"/>
      <c r="AQ4" s="232"/>
      <c r="AR4" s="232"/>
      <c r="AS4" s="232" t="s">
        <v>374</v>
      </c>
      <c r="AT4" s="232"/>
      <c r="AU4" s="232"/>
      <c r="AV4" s="232"/>
      <c r="AW4" s="232"/>
      <c r="AX4" s="232"/>
      <c r="AY4" s="232"/>
      <c r="AZ4" s="232"/>
      <c r="BA4" s="232"/>
    </row>
    <row r="5" spans="1:86">
      <c r="A5" s="232" t="s">
        <v>285</v>
      </c>
      <c r="B5" s="232"/>
      <c r="C5" s="232"/>
      <c r="D5" s="232"/>
      <c r="E5" s="232"/>
      <c r="F5" s="232"/>
      <c r="G5" s="232"/>
      <c r="H5" s="232"/>
      <c r="I5" s="232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32"/>
      <c r="AQ5" s="232"/>
      <c r="AR5" s="232"/>
      <c r="AS5" s="232" t="s">
        <v>375</v>
      </c>
      <c r="AT5" s="232"/>
      <c r="AU5" s="232"/>
      <c r="AV5" s="232"/>
      <c r="AW5" s="232"/>
      <c r="AX5" s="232"/>
      <c r="AY5" s="232"/>
      <c r="AZ5" s="232"/>
      <c r="BA5" s="232"/>
    </row>
    <row r="6" spans="1:86" ht="14.25" customHeight="1">
      <c r="A6" s="232" t="s">
        <v>286</v>
      </c>
      <c r="B6" s="232"/>
      <c r="C6" s="232"/>
      <c r="D6" s="232"/>
      <c r="E6" s="232"/>
      <c r="F6" s="232"/>
      <c r="G6" s="232"/>
      <c r="H6" s="232"/>
      <c r="I6" s="232"/>
      <c r="J6" s="331"/>
      <c r="K6" s="331"/>
      <c r="L6" s="331"/>
      <c r="M6" s="331"/>
      <c r="N6" s="331"/>
      <c r="O6" s="331"/>
      <c r="P6" s="331"/>
      <c r="Q6" s="232"/>
      <c r="R6" s="331"/>
      <c r="S6" s="577" t="s">
        <v>289</v>
      </c>
      <c r="T6" s="577"/>
      <c r="U6" s="577"/>
      <c r="V6" s="577"/>
      <c r="W6" s="577"/>
      <c r="X6" s="577"/>
      <c r="Y6" s="577"/>
      <c r="Z6" s="577"/>
      <c r="AA6" s="577"/>
      <c r="AB6" s="577"/>
      <c r="AC6" s="577"/>
      <c r="AD6" s="577"/>
      <c r="AE6" s="577"/>
      <c r="AF6" s="577"/>
      <c r="AG6" s="331"/>
      <c r="AH6" s="331"/>
      <c r="AI6" s="331"/>
      <c r="AJ6" s="331"/>
      <c r="AK6" s="331"/>
      <c r="AL6" s="331"/>
      <c r="AM6" s="331"/>
      <c r="AN6" s="331"/>
      <c r="AO6" s="331"/>
      <c r="AP6" s="232"/>
      <c r="AQ6" s="232"/>
      <c r="AR6" s="232"/>
      <c r="AS6" s="232" t="s">
        <v>409</v>
      </c>
      <c r="AT6" s="232"/>
      <c r="AU6" s="232"/>
      <c r="AV6" s="232"/>
      <c r="AW6" s="232"/>
      <c r="AX6" s="232"/>
      <c r="AY6" s="232"/>
      <c r="AZ6" s="232"/>
      <c r="BA6" s="232"/>
    </row>
    <row r="7" spans="1:86" ht="14.25" customHeight="1">
      <c r="A7" s="239" t="s">
        <v>355</v>
      </c>
      <c r="B7" s="239"/>
      <c r="C7" s="239"/>
      <c r="D7" s="239"/>
      <c r="E7" s="239"/>
      <c r="F7" s="239"/>
      <c r="G7" s="239"/>
      <c r="H7" s="239"/>
      <c r="I7" s="572" t="s">
        <v>371</v>
      </c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  <c r="AE7" s="572"/>
      <c r="AF7" s="572"/>
      <c r="AG7" s="572"/>
      <c r="AH7" s="572"/>
      <c r="AI7" s="572"/>
      <c r="AJ7" s="572"/>
      <c r="AK7" s="232"/>
      <c r="AL7" s="232"/>
      <c r="AM7" s="232"/>
      <c r="AN7" s="239"/>
      <c r="AO7" s="334" t="s">
        <v>410</v>
      </c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232"/>
    </row>
    <row r="8" spans="1:86" ht="17.25" customHeight="1">
      <c r="A8" s="242" t="s">
        <v>411</v>
      </c>
      <c r="B8" s="239"/>
      <c r="C8" s="239"/>
      <c r="D8" s="239"/>
      <c r="E8" s="239"/>
      <c r="F8" s="239"/>
      <c r="G8" s="239"/>
      <c r="H8" s="239"/>
      <c r="I8" s="232"/>
      <c r="Q8" s="181" t="s">
        <v>338</v>
      </c>
      <c r="AK8" s="232"/>
      <c r="AL8" s="232"/>
      <c r="AM8" s="232"/>
      <c r="AN8" s="243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</row>
    <row r="9" spans="1:86" ht="18.75" customHeight="1">
      <c r="A9" s="232"/>
      <c r="B9" s="232"/>
      <c r="C9" s="232"/>
      <c r="D9" s="232"/>
      <c r="E9" s="232"/>
      <c r="F9" s="232"/>
      <c r="G9" s="232"/>
      <c r="H9" s="232"/>
      <c r="I9" s="334"/>
      <c r="J9" s="334"/>
      <c r="K9" s="334"/>
      <c r="L9" s="334"/>
      <c r="M9" s="334"/>
      <c r="N9" s="334"/>
      <c r="O9" s="334"/>
      <c r="P9" s="335" t="s">
        <v>399</v>
      </c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4"/>
      <c r="AC9" s="334"/>
      <c r="AD9" s="334"/>
      <c r="AE9" s="334"/>
      <c r="AF9" s="334"/>
      <c r="AG9" s="334"/>
      <c r="AH9" s="334"/>
      <c r="AI9" s="334"/>
      <c r="AJ9" s="334"/>
      <c r="AK9" s="244"/>
      <c r="AL9" s="244"/>
      <c r="AM9" s="244"/>
      <c r="AN9" s="244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</row>
    <row r="10" spans="1:86" ht="18.75" customHeight="1">
      <c r="A10" s="232"/>
      <c r="B10" s="232"/>
      <c r="C10" s="232"/>
      <c r="D10" s="232"/>
      <c r="E10" s="232"/>
      <c r="F10" s="232"/>
      <c r="G10" s="232"/>
      <c r="H10" s="232"/>
      <c r="I10" s="639" t="s">
        <v>400</v>
      </c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245"/>
      <c r="AL10" s="245"/>
      <c r="AM10" s="245"/>
      <c r="AN10" s="245"/>
      <c r="AO10" s="243"/>
      <c r="AP10" s="243"/>
      <c r="AQ10" s="243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</row>
    <row r="11" spans="1:86" ht="18.75" customHeight="1">
      <c r="A11" s="232"/>
      <c r="B11" s="232"/>
      <c r="C11" s="232"/>
      <c r="D11" s="232"/>
      <c r="E11" s="232"/>
      <c r="F11" s="232"/>
      <c r="G11" s="232"/>
      <c r="H11" s="232"/>
      <c r="I11" s="572" t="s">
        <v>380</v>
      </c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245"/>
      <c r="AL11" s="245"/>
      <c r="AM11" s="245"/>
      <c r="AN11" s="245"/>
      <c r="AO11" s="243"/>
      <c r="AP11" s="243"/>
      <c r="AQ11" s="243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</row>
    <row r="12" spans="1:86" ht="12.75" customHeight="1">
      <c r="A12" s="232"/>
      <c r="B12" s="232"/>
      <c r="C12" s="232"/>
      <c r="D12" s="232"/>
      <c r="E12" s="232"/>
      <c r="F12" s="232"/>
      <c r="G12" s="232"/>
      <c r="H12" s="232"/>
      <c r="I12" s="232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8"/>
      <c r="AH12" s="638"/>
      <c r="AI12" s="638"/>
      <c r="AJ12" s="638"/>
      <c r="AK12" s="638"/>
      <c r="AL12" s="638"/>
      <c r="AM12" s="638"/>
      <c r="AN12" s="638"/>
      <c r="AO12" s="638"/>
      <c r="AP12" s="638"/>
      <c r="AQ12" s="638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</row>
    <row r="13" spans="1:86" s="185" customFormat="1" ht="21" customHeight="1">
      <c r="A13" s="246"/>
      <c r="B13" s="246"/>
      <c r="C13" s="246"/>
      <c r="D13" s="246"/>
      <c r="E13" s="246"/>
      <c r="F13" s="232" t="s">
        <v>392</v>
      </c>
      <c r="G13" s="232"/>
      <c r="H13" s="232"/>
      <c r="I13" s="24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181"/>
      <c r="BC13" s="181"/>
      <c r="BD13" s="181"/>
      <c r="BE13" s="181"/>
      <c r="BF13" s="181"/>
      <c r="BG13" s="181"/>
      <c r="BH13" s="181"/>
      <c r="BI13" s="181"/>
      <c r="BJ13" s="181"/>
    </row>
    <row r="14" spans="1:86" s="185" customFormat="1" ht="21" customHeight="1">
      <c r="A14" s="246"/>
      <c r="B14" s="246"/>
      <c r="C14" s="246"/>
      <c r="D14" s="246"/>
      <c r="E14" s="246"/>
      <c r="F14" s="232" t="s">
        <v>393</v>
      </c>
      <c r="G14" s="232"/>
      <c r="H14" s="232"/>
      <c r="I14" s="232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2"/>
      <c r="Z14" s="332"/>
      <c r="AA14" s="332"/>
      <c r="AB14" s="334" t="s">
        <v>397</v>
      </c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232"/>
      <c r="BB14" s="181"/>
      <c r="BC14" s="578"/>
      <c r="BD14" s="578"/>
      <c r="BE14" s="578"/>
      <c r="BF14" s="578"/>
      <c r="BG14" s="578"/>
      <c r="BH14" s="578"/>
      <c r="BI14" s="578"/>
      <c r="BJ14" s="578"/>
      <c r="BK14" s="578"/>
      <c r="BL14" s="578"/>
      <c r="BM14" s="578"/>
      <c r="BN14" s="578"/>
      <c r="BO14" s="578"/>
      <c r="BP14" s="578"/>
      <c r="BQ14" s="578"/>
      <c r="BR14" s="578"/>
      <c r="BS14" s="578"/>
      <c r="BT14" s="578"/>
      <c r="BU14" s="578"/>
      <c r="BV14" s="578"/>
      <c r="BW14" s="578"/>
      <c r="BX14" s="578"/>
      <c r="BY14" s="578"/>
      <c r="BZ14" s="578"/>
      <c r="CA14" s="578"/>
      <c r="CB14" s="578"/>
      <c r="CC14" s="578"/>
      <c r="CD14" s="578"/>
      <c r="CE14" s="578"/>
      <c r="CF14" s="578"/>
      <c r="CG14" s="578"/>
      <c r="CH14" s="578"/>
    </row>
    <row r="15" spans="1:86" s="185" customFormat="1" ht="15.75" customHeight="1">
      <c r="A15" s="246"/>
      <c r="B15" s="246"/>
      <c r="C15" s="246"/>
      <c r="D15" s="246"/>
      <c r="E15" s="246"/>
      <c r="F15" s="242" t="s">
        <v>398</v>
      </c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32"/>
      <c r="W15" s="232"/>
      <c r="X15" s="232"/>
      <c r="Y15" s="332"/>
      <c r="Z15" s="332"/>
      <c r="AA15" s="332"/>
      <c r="AB15" s="594" t="s">
        <v>396</v>
      </c>
      <c r="AC15" s="594"/>
      <c r="AD15" s="594"/>
      <c r="AE15" s="594"/>
      <c r="AF15" s="594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594"/>
      <c r="AS15" s="594"/>
      <c r="AT15" s="594"/>
      <c r="AU15" s="594"/>
      <c r="AV15" s="594"/>
      <c r="AW15" s="594"/>
      <c r="AX15" s="594"/>
      <c r="AY15" s="594"/>
      <c r="AZ15" s="594"/>
      <c r="BA15" s="594"/>
      <c r="BB15" s="594"/>
    </row>
    <row r="16" spans="1:86" s="185" customFormat="1" ht="13.5" customHeight="1">
      <c r="A16" s="246"/>
      <c r="B16" s="246"/>
      <c r="C16" s="246"/>
      <c r="D16" s="246"/>
      <c r="E16" s="246"/>
      <c r="F16" s="333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/>
      <c r="W16" s="640"/>
      <c r="X16" s="640"/>
      <c r="Y16" s="246"/>
      <c r="Z16" s="246"/>
      <c r="AA16" s="246"/>
      <c r="AB16" s="232" t="s">
        <v>394</v>
      </c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46"/>
      <c r="BA16" s="246"/>
    </row>
    <row r="17" spans="1:53" s="185" customFormat="1" ht="12.75" customHeight="1">
      <c r="A17" s="332"/>
      <c r="B17" s="332"/>
      <c r="C17" s="332"/>
      <c r="D17" s="332"/>
      <c r="E17" s="332"/>
      <c r="F17" s="333"/>
      <c r="G17" s="640" t="s">
        <v>395</v>
      </c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40"/>
      <c r="S17" s="640"/>
      <c r="T17" s="640"/>
      <c r="U17" s="640"/>
      <c r="V17" s="640"/>
      <c r="W17" s="640"/>
      <c r="X17" s="640"/>
      <c r="Y17" s="243"/>
      <c r="Z17" s="232"/>
      <c r="AA17" s="232"/>
      <c r="AB17" s="232"/>
      <c r="AC17" s="232"/>
      <c r="AD17" s="247"/>
      <c r="AE17" s="244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</row>
    <row r="18" spans="1:53" ht="12.75" customHeight="1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50"/>
      <c r="R18" s="250"/>
      <c r="S18" s="250"/>
      <c r="T18" s="250"/>
      <c r="U18" s="250"/>
      <c r="V18" s="249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</row>
    <row r="19" spans="1:53" ht="14.4" thickBot="1">
      <c r="A19" s="641" t="s">
        <v>383</v>
      </c>
      <c r="B19" s="641"/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1"/>
      <c r="W19" s="641"/>
      <c r="X19" s="641"/>
      <c r="Y19" s="641"/>
      <c r="Z19" s="641"/>
      <c r="AA19" s="641"/>
      <c r="AB19" s="641"/>
      <c r="AC19" s="641"/>
      <c r="AD19" s="641"/>
      <c r="AE19" s="641"/>
      <c r="AF19" s="641"/>
      <c r="AG19" s="641"/>
      <c r="AH19" s="641"/>
      <c r="AI19" s="641"/>
      <c r="AJ19" s="641"/>
      <c r="AK19" s="641"/>
      <c r="AL19" s="641"/>
      <c r="AM19" s="641"/>
      <c r="AN19" s="641"/>
      <c r="AO19" s="641"/>
      <c r="AP19" s="641"/>
      <c r="AQ19" s="641"/>
      <c r="AR19" s="641"/>
      <c r="AS19" s="641"/>
      <c r="AT19" s="641"/>
      <c r="AU19" s="641"/>
      <c r="AV19" s="641"/>
      <c r="AW19" s="641"/>
      <c r="AX19" s="641"/>
      <c r="AY19" s="641"/>
      <c r="AZ19" s="641"/>
      <c r="BA19" s="641"/>
    </row>
    <row r="20" spans="1:53" s="230" customFormat="1" ht="12.75" customHeight="1" thickBot="1">
      <c r="A20" s="644" t="s">
        <v>263</v>
      </c>
      <c r="B20" s="587" t="s">
        <v>167</v>
      </c>
      <c r="C20" s="642"/>
      <c r="D20" s="642"/>
      <c r="E20" s="642"/>
      <c r="F20" s="642"/>
      <c r="G20" s="587" t="s">
        <v>168</v>
      </c>
      <c r="H20" s="592"/>
      <c r="I20" s="592"/>
      <c r="J20" s="593"/>
      <c r="K20" s="587" t="s">
        <v>169</v>
      </c>
      <c r="L20" s="588"/>
      <c r="M20" s="588"/>
      <c r="N20" s="588"/>
      <c r="O20" s="587" t="s">
        <v>170</v>
      </c>
      <c r="P20" s="642"/>
      <c r="Q20" s="642"/>
      <c r="R20" s="642"/>
      <c r="S20" s="643"/>
      <c r="T20" s="595" t="s">
        <v>171</v>
      </c>
      <c r="U20" s="592"/>
      <c r="V20" s="592"/>
      <c r="W20" s="593"/>
      <c r="X20" s="587" t="s">
        <v>172</v>
      </c>
      <c r="Y20" s="588"/>
      <c r="Z20" s="588"/>
      <c r="AA20" s="589"/>
      <c r="AB20" s="587" t="s">
        <v>173</v>
      </c>
      <c r="AC20" s="642"/>
      <c r="AD20" s="642"/>
      <c r="AE20" s="642"/>
      <c r="AF20" s="642"/>
      <c r="AG20" s="587" t="s">
        <v>174</v>
      </c>
      <c r="AH20" s="592"/>
      <c r="AI20" s="592"/>
      <c r="AJ20" s="593"/>
      <c r="AK20" s="587" t="s">
        <v>175</v>
      </c>
      <c r="AL20" s="588"/>
      <c r="AM20" s="588"/>
      <c r="AN20" s="588"/>
      <c r="AO20" s="587" t="s">
        <v>176</v>
      </c>
      <c r="AP20" s="642"/>
      <c r="AQ20" s="642"/>
      <c r="AR20" s="642"/>
      <c r="AS20" s="643"/>
      <c r="AT20" s="595" t="s">
        <v>177</v>
      </c>
      <c r="AU20" s="592"/>
      <c r="AV20" s="592"/>
      <c r="AW20" s="593"/>
      <c r="AX20" s="587" t="s">
        <v>178</v>
      </c>
      <c r="AY20" s="588"/>
      <c r="AZ20" s="588"/>
      <c r="BA20" s="589"/>
    </row>
    <row r="21" spans="1:53" s="231" customFormat="1" ht="13.8" thickBot="1">
      <c r="A21" s="645"/>
      <c r="B21" s="512">
        <v>1</v>
      </c>
      <c r="C21" s="513">
        <v>2</v>
      </c>
      <c r="D21" s="513">
        <v>3</v>
      </c>
      <c r="E21" s="513">
        <v>4</v>
      </c>
      <c r="F21" s="514">
        <v>5</v>
      </c>
      <c r="G21" s="512">
        <v>6</v>
      </c>
      <c r="H21" s="513">
        <v>7</v>
      </c>
      <c r="I21" s="513">
        <v>8</v>
      </c>
      <c r="J21" s="515">
        <v>9</v>
      </c>
      <c r="K21" s="512">
        <v>10</v>
      </c>
      <c r="L21" s="513">
        <v>11</v>
      </c>
      <c r="M21" s="513">
        <v>12</v>
      </c>
      <c r="N21" s="516">
        <v>13</v>
      </c>
      <c r="O21" s="512">
        <v>14</v>
      </c>
      <c r="P21" s="513">
        <v>15</v>
      </c>
      <c r="Q21" s="513">
        <v>16</v>
      </c>
      <c r="R21" s="513">
        <v>17</v>
      </c>
      <c r="S21" s="517">
        <v>18</v>
      </c>
      <c r="T21" s="518">
        <v>19</v>
      </c>
      <c r="U21" s="513">
        <v>20</v>
      </c>
      <c r="V21" s="513">
        <v>21</v>
      </c>
      <c r="W21" s="515">
        <v>22</v>
      </c>
      <c r="X21" s="512">
        <v>23</v>
      </c>
      <c r="Y21" s="513">
        <v>24</v>
      </c>
      <c r="Z21" s="513">
        <v>25</v>
      </c>
      <c r="AA21" s="515">
        <v>26</v>
      </c>
      <c r="AB21" s="512">
        <v>27</v>
      </c>
      <c r="AC21" s="513">
        <v>28</v>
      </c>
      <c r="AD21" s="513">
        <v>29</v>
      </c>
      <c r="AE21" s="513">
        <v>30</v>
      </c>
      <c r="AF21" s="514">
        <v>31</v>
      </c>
      <c r="AG21" s="512">
        <v>32</v>
      </c>
      <c r="AH21" s="513">
        <v>33</v>
      </c>
      <c r="AI21" s="513">
        <v>34</v>
      </c>
      <c r="AJ21" s="517">
        <v>35</v>
      </c>
      <c r="AK21" s="512">
        <v>36</v>
      </c>
      <c r="AL21" s="513">
        <v>37</v>
      </c>
      <c r="AM21" s="513">
        <v>38</v>
      </c>
      <c r="AN21" s="516">
        <v>39</v>
      </c>
      <c r="AO21" s="512">
        <v>40</v>
      </c>
      <c r="AP21" s="513">
        <v>41</v>
      </c>
      <c r="AQ21" s="513">
        <v>42</v>
      </c>
      <c r="AR21" s="513">
        <v>43</v>
      </c>
      <c r="AS21" s="517">
        <v>44</v>
      </c>
      <c r="AT21" s="518">
        <v>45</v>
      </c>
      <c r="AU21" s="513">
        <v>46</v>
      </c>
      <c r="AV21" s="513">
        <v>47</v>
      </c>
      <c r="AW21" s="516">
        <v>48</v>
      </c>
      <c r="AX21" s="512">
        <v>49</v>
      </c>
      <c r="AY21" s="518">
        <v>50</v>
      </c>
      <c r="AZ21" s="519">
        <v>51</v>
      </c>
      <c r="BA21" s="520">
        <v>52</v>
      </c>
    </row>
    <row r="22" spans="1:53" s="232" customFormat="1" ht="12.75" customHeight="1">
      <c r="A22" s="646"/>
      <c r="B22" s="521">
        <v>1</v>
      </c>
      <c r="C22" s="522">
        <v>7</v>
      </c>
      <c r="D22" s="522">
        <v>14</v>
      </c>
      <c r="E22" s="522">
        <v>21</v>
      </c>
      <c r="F22" s="523">
        <v>28</v>
      </c>
      <c r="G22" s="521">
        <v>5</v>
      </c>
      <c r="H22" s="522">
        <v>12</v>
      </c>
      <c r="I22" s="522">
        <v>19</v>
      </c>
      <c r="J22" s="524">
        <v>26</v>
      </c>
      <c r="K22" s="525">
        <v>2</v>
      </c>
      <c r="L22" s="522">
        <v>9</v>
      </c>
      <c r="M22" s="522">
        <v>16</v>
      </c>
      <c r="N22" s="524">
        <v>23</v>
      </c>
      <c r="O22" s="521">
        <v>30</v>
      </c>
      <c r="P22" s="522">
        <v>7</v>
      </c>
      <c r="Q22" s="522">
        <v>14</v>
      </c>
      <c r="R22" s="522">
        <v>21</v>
      </c>
      <c r="S22" s="526">
        <v>28</v>
      </c>
      <c r="T22" s="525">
        <v>4</v>
      </c>
      <c r="U22" s="522">
        <v>11</v>
      </c>
      <c r="V22" s="522">
        <v>18</v>
      </c>
      <c r="W22" s="524">
        <v>25</v>
      </c>
      <c r="X22" s="521">
        <v>1</v>
      </c>
      <c r="Y22" s="522">
        <v>8</v>
      </c>
      <c r="Z22" s="522">
        <v>15</v>
      </c>
      <c r="AA22" s="524">
        <v>22</v>
      </c>
      <c r="AB22" s="521">
        <v>1</v>
      </c>
      <c r="AC22" s="522">
        <v>8</v>
      </c>
      <c r="AD22" s="522">
        <v>15</v>
      </c>
      <c r="AE22" s="522">
        <v>22</v>
      </c>
      <c r="AF22" s="523">
        <v>29</v>
      </c>
      <c r="AG22" s="521">
        <v>5</v>
      </c>
      <c r="AH22" s="522">
        <v>12</v>
      </c>
      <c r="AI22" s="522">
        <v>19</v>
      </c>
      <c r="AJ22" s="524">
        <v>26</v>
      </c>
      <c r="AK22" s="521">
        <v>3</v>
      </c>
      <c r="AL22" s="522">
        <v>10</v>
      </c>
      <c r="AM22" s="522">
        <v>17</v>
      </c>
      <c r="AN22" s="524">
        <v>24</v>
      </c>
      <c r="AO22" s="521">
        <v>31</v>
      </c>
      <c r="AP22" s="522">
        <v>7</v>
      </c>
      <c r="AQ22" s="522">
        <v>14</v>
      </c>
      <c r="AR22" s="522">
        <v>21</v>
      </c>
      <c r="AS22" s="526">
        <v>28</v>
      </c>
      <c r="AT22" s="525">
        <v>5</v>
      </c>
      <c r="AU22" s="522">
        <v>12</v>
      </c>
      <c r="AV22" s="522">
        <v>19</v>
      </c>
      <c r="AW22" s="524">
        <v>26</v>
      </c>
      <c r="AX22" s="525">
        <v>2</v>
      </c>
      <c r="AY22" s="522">
        <v>9</v>
      </c>
      <c r="AZ22" s="522">
        <v>16</v>
      </c>
      <c r="BA22" s="527">
        <v>23</v>
      </c>
    </row>
    <row r="23" spans="1:53" s="232" customFormat="1" ht="13.5" customHeight="1" thickBot="1">
      <c r="A23" s="647"/>
      <c r="B23" s="528">
        <v>6</v>
      </c>
      <c r="C23" s="529">
        <v>13</v>
      </c>
      <c r="D23" s="529">
        <v>20</v>
      </c>
      <c r="E23" s="529">
        <v>27</v>
      </c>
      <c r="F23" s="530">
        <v>4</v>
      </c>
      <c r="G23" s="528">
        <v>11</v>
      </c>
      <c r="H23" s="529">
        <v>18</v>
      </c>
      <c r="I23" s="529">
        <v>25</v>
      </c>
      <c r="J23" s="531">
        <v>1</v>
      </c>
      <c r="K23" s="532">
        <v>8</v>
      </c>
      <c r="L23" s="529">
        <v>15</v>
      </c>
      <c r="M23" s="529">
        <v>22</v>
      </c>
      <c r="N23" s="531">
        <v>29</v>
      </c>
      <c r="O23" s="528">
        <v>6</v>
      </c>
      <c r="P23" s="529">
        <v>13</v>
      </c>
      <c r="Q23" s="529">
        <v>20</v>
      </c>
      <c r="R23" s="529">
        <v>27</v>
      </c>
      <c r="S23" s="533">
        <v>3</v>
      </c>
      <c r="T23" s="532">
        <v>10</v>
      </c>
      <c r="U23" s="529">
        <v>17</v>
      </c>
      <c r="V23" s="529">
        <v>24</v>
      </c>
      <c r="W23" s="531">
        <v>31</v>
      </c>
      <c r="X23" s="528">
        <v>7</v>
      </c>
      <c r="Y23" s="529">
        <v>14</v>
      </c>
      <c r="Z23" s="529">
        <v>21</v>
      </c>
      <c r="AA23" s="531">
        <v>28</v>
      </c>
      <c r="AB23" s="528">
        <v>7</v>
      </c>
      <c r="AC23" s="529">
        <v>14</v>
      </c>
      <c r="AD23" s="529">
        <v>21</v>
      </c>
      <c r="AE23" s="534">
        <v>28</v>
      </c>
      <c r="AF23" s="530">
        <v>4</v>
      </c>
      <c r="AG23" s="528">
        <v>11</v>
      </c>
      <c r="AH23" s="529">
        <v>18</v>
      </c>
      <c r="AI23" s="529">
        <v>25</v>
      </c>
      <c r="AJ23" s="531">
        <v>2</v>
      </c>
      <c r="AK23" s="528">
        <v>9</v>
      </c>
      <c r="AL23" s="529">
        <v>16</v>
      </c>
      <c r="AM23" s="529">
        <v>23</v>
      </c>
      <c r="AN23" s="531">
        <v>30</v>
      </c>
      <c r="AO23" s="528">
        <v>6</v>
      </c>
      <c r="AP23" s="529">
        <v>13</v>
      </c>
      <c r="AQ23" s="529">
        <v>20</v>
      </c>
      <c r="AR23" s="529">
        <v>27</v>
      </c>
      <c r="AS23" s="533">
        <v>4</v>
      </c>
      <c r="AT23" s="532">
        <v>11</v>
      </c>
      <c r="AU23" s="529">
        <v>18</v>
      </c>
      <c r="AV23" s="529">
        <v>25</v>
      </c>
      <c r="AW23" s="531">
        <v>1</v>
      </c>
      <c r="AX23" s="532">
        <v>8</v>
      </c>
      <c r="AY23" s="529">
        <v>15</v>
      </c>
      <c r="AZ23" s="529">
        <v>22</v>
      </c>
      <c r="BA23" s="535">
        <v>29</v>
      </c>
    </row>
    <row r="24" spans="1:53" s="184" customFormat="1">
      <c r="A24" s="252" t="s">
        <v>326</v>
      </c>
      <c r="B24" s="253"/>
      <c r="C24" s="254"/>
      <c r="D24" s="254"/>
      <c r="E24" s="254"/>
      <c r="F24" s="255"/>
      <c r="G24" s="256" t="s">
        <v>294</v>
      </c>
      <c r="H24" s="257" t="s">
        <v>294</v>
      </c>
      <c r="I24" s="257" t="s">
        <v>294</v>
      </c>
      <c r="J24" s="258" t="s">
        <v>294</v>
      </c>
      <c r="K24" s="259" t="s">
        <v>294</v>
      </c>
      <c r="L24" s="257" t="s">
        <v>294</v>
      </c>
      <c r="M24" s="257" t="s">
        <v>294</v>
      </c>
      <c r="N24" s="258" t="s">
        <v>294</v>
      </c>
      <c r="O24" s="259" t="s">
        <v>294</v>
      </c>
      <c r="P24" s="259" t="s">
        <v>294</v>
      </c>
      <c r="Q24" s="260" t="s">
        <v>295</v>
      </c>
      <c r="R24" s="260" t="s">
        <v>295</v>
      </c>
      <c r="S24" s="261" t="s">
        <v>217</v>
      </c>
      <c r="T24" s="256" t="s">
        <v>217</v>
      </c>
      <c r="U24" s="257" t="s">
        <v>217</v>
      </c>
      <c r="V24" s="257" t="s">
        <v>217</v>
      </c>
      <c r="W24" s="262" t="s">
        <v>212</v>
      </c>
      <c r="X24" s="263" t="s">
        <v>212</v>
      </c>
      <c r="Y24" s="263" t="s">
        <v>212</v>
      </c>
      <c r="Z24" s="260" t="s">
        <v>297</v>
      </c>
      <c r="AA24" s="264" t="s">
        <v>294</v>
      </c>
      <c r="AB24" s="256" t="s">
        <v>294</v>
      </c>
      <c r="AC24" s="259" t="s">
        <v>294</v>
      </c>
      <c r="AD24" s="257" t="s">
        <v>294</v>
      </c>
      <c r="AE24" s="257" t="s">
        <v>294</v>
      </c>
      <c r="AF24" s="265" t="s">
        <v>294</v>
      </c>
      <c r="AG24" s="259" t="s">
        <v>294</v>
      </c>
      <c r="AH24" s="257" t="s">
        <v>294</v>
      </c>
      <c r="AI24" s="257" t="s">
        <v>294</v>
      </c>
      <c r="AJ24" s="264" t="s">
        <v>294</v>
      </c>
      <c r="AK24" s="256" t="s">
        <v>294</v>
      </c>
      <c r="AL24" s="257" t="s">
        <v>294</v>
      </c>
      <c r="AM24" s="257" t="s">
        <v>294</v>
      </c>
      <c r="AN24" s="258" t="s">
        <v>294</v>
      </c>
      <c r="AO24" s="256" t="s">
        <v>294</v>
      </c>
      <c r="AP24" s="266" t="s">
        <v>295</v>
      </c>
      <c r="AQ24" s="267" t="s">
        <v>295</v>
      </c>
      <c r="AR24" s="267" t="s">
        <v>297</v>
      </c>
      <c r="AS24" s="268" t="s">
        <v>217</v>
      </c>
      <c r="AT24" s="259" t="s">
        <v>217</v>
      </c>
      <c r="AU24" s="257" t="s">
        <v>217</v>
      </c>
      <c r="AV24" s="257" t="s">
        <v>217</v>
      </c>
      <c r="AW24" s="269" t="s">
        <v>217</v>
      </c>
      <c r="AX24" s="256" t="s">
        <v>217</v>
      </c>
      <c r="AY24" s="257" t="s">
        <v>217</v>
      </c>
      <c r="AZ24" s="257" t="s">
        <v>217</v>
      </c>
      <c r="BA24" s="270" t="s">
        <v>217</v>
      </c>
    </row>
    <row r="25" spans="1:53" s="184" customFormat="1">
      <c r="A25" s="271" t="s">
        <v>200</v>
      </c>
      <c r="B25" s="272" t="s">
        <v>212</v>
      </c>
      <c r="C25" s="273" t="s">
        <v>212</v>
      </c>
      <c r="D25" s="273" t="s">
        <v>212</v>
      </c>
      <c r="E25" s="273" t="s">
        <v>294</v>
      </c>
      <c r="F25" s="274" t="s">
        <v>294</v>
      </c>
      <c r="G25" s="272" t="s">
        <v>294</v>
      </c>
      <c r="H25" s="273" t="s">
        <v>294</v>
      </c>
      <c r="I25" s="273" t="s">
        <v>294</v>
      </c>
      <c r="J25" s="275" t="s">
        <v>294</v>
      </c>
      <c r="K25" s="276" t="s">
        <v>294</v>
      </c>
      <c r="L25" s="273" t="s">
        <v>294</v>
      </c>
      <c r="M25" s="273" t="s">
        <v>294</v>
      </c>
      <c r="N25" s="275" t="s">
        <v>294</v>
      </c>
      <c r="O25" s="277" t="s">
        <v>295</v>
      </c>
      <c r="P25" s="277" t="s">
        <v>295</v>
      </c>
      <c r="Q25" s="273" t="s">
        <v>296</v>
      </c>
      <c r="R25" s="273" t="s">
        <v>296</v>
      </c>
      <c r="S25" s="274" t="s">
        <v>217</v>
      </c>
      <c r="T25" s="272" t="s">
        <v>217</v>
      </c>
      <c r="U25" s="273" t="s">
        <v>217</v>
      </c>
      <c r="V25" s="273" t="s">
        <v>217</v>
      </c>
      <c r="W25" s="278" t="s">
        <v>212</v>
      </c>
      <c r="X25" s="279" t="s">
        <v>212</v>
      </c>
      <c r="Y25" s="279" t="s">
        <v>212</v>
      </c>
      <c r="Z25" s="280" t="s">
        <v>297</v>
      </c>
      <c r="AA25" s="281" t="s">
        <v>294</v>
      </c>
      <c r="AB25" s="282" t="s">
        <v>294</v>
      </c>
      <c r="AC25" s="283" t="s">
        <v>294</v>
      </c>
      <c r="AD25" s="284" t="s">
        <v>294</v>
      </c>
      <c r="AE25" s="284" t="s">
        <v>294</v>
      </c>
      <c r="AF25" s="285" t="s">
        <v>294</v>
      </c>
      <c r="AG25" s="283" t="s">
        <v>294</v>
      </c>
      <c r="AH25" s="284" t="s">
        <v>294</v>
      </c>
      <c r="AI25" s="284" t="s">
        <v>294</v>
      </c>
      <c r="AJ25" s="281" t="s">
        <v>294</v>
      </c>
      <c r="AK25" s="282" t="s">
        <v>294</v>
      </c>
      <c r="AL25" s="284" t="s">
        <v>294</v>
      </c>
      <c r="AM25" s="284" t="s">
        <v>294</v>
      </c>
      <c r="AN25" s="286" t="s">
        <v>294</v>
      </c>
      <c r="AO25" s="282" t="s">
        <v>294</v>
      </c>
      <c r="AP25" s="287" t="s">
        <v>295</v>
      </c>
      <c r="AQ25" s="288" t="s">
        <v>295</v>
      </c>
      <c r="AR25" s="288" t="s">
        <v>297</v>
      </c>
      <c r="AS25" s="289" t="s">
        <v>217</v>
      </c>
      <c r="AT25" s="276" t="s">
        <v>217</v>
      </c>
      <c r="AU25" s="273" t="s">
        <v>217</v>
      </c>
      <c r="AV25" s="290" t="s">
        <v>217</v>
      </c>
      <c r="AW25" s="291" t="s">
        <v>217</v>
      </c>
      <c r="AX25" s="272" t="s">
        <v>217</v>
      </c>
      <c r="AY25" s="273" t="s">
        <v>217</v>
      </c>
      <c r="AZ25" s="273" t="s">
        <v>217</v>
      </c>
      <c r="BA25" s="292" t="s">
        <v>217</v>
      </c>
    </row>
    <row r="26" spans="1:53" s="184" customFormat="1">
      <c r="A26" s="271" t="s">
        <v>201</v>
      </c>
      <c r="B26" s="293" t="s">
        <v>212</v>
      </c>
      <c r="C26" s="294" t="s">
        <v>212</v>
      </c>
      <c r="D26" s="294" t="s">
        <v>212</v>
      </c>
      <c r="E26" s="294" t="s">
        <v>212</v>
      </c>
      <c r="F26" s="295" t="s">
        <v>212</v>
      </c>
      <c r="G26" s="293" t="s">
        <v>212</v>
      </c>
      <c r="H26" s="294" t="s">
        <v>212</v>
      </c>
      <c r="I26" s="280" t="s">
        <v>297</v>
      </c>
      <c r="J26" s="278" t="s">
        <v>212</v>
      </c>
      <c r="K26" s="279" t="s">
        <v>212</v>
      </c>
      <c r="L26" s="294" t="s">
        <v>212</v>
      </c>
      <c r="M26" s="294" t="s">
        <v>212</v>
      </c>
      <c r="N26" s="278" t="s">
        <v>212</v>
      </c>
      <c r="O26" s="279" t="s">
        <v>212</v>
      </c>
      <c r="P26" s="279" t="s">
        <v>212</v>
      </c>
      <c r="Q26" s="279" t="s">
        <v>212</v>
      </c>
      <c r="R26" s="280" t="s">
        <v>297</v>
      </c>
      <c r="S26" s="274" t="s">
        <v>217</v>
      </c>
      <c r="T26" s="272" t="s">
        <v>217</v>
      </c>
      <c r="U26" s="273" t="s">
        <v>217</v>
      </c>
      <c r="V26" s="273" t="s">
        <v>217</v>
      </c>
      <c r="W26" s="278" t="s">
        <v>212</v>
      </c>
      <c r="X26" s="279" t="s">
        <v>212</v>
      </c>
      <c r="Y26" s="279" t="s">
        <v>212</v>
      </c>
      <c r="Z26" s="273" t="s">
        <v>212</v>
      </c>
      <c r="AA26" s="296" t="s">
        <v>212</v>
      </c>
      <c r="AB26" s="272" t="s">
        <v>212</v>
      </c>
      <c r="AC26" s="276" t="s">
        <v>212</v>
      </c>
      <c r="AD26" s="273" t="s">
        <v>212</v>
      </c>
      <c r="AE26" s="273" t="s">
        <v>212</v>
      </c>
      <c r="AF26" s="297" t="s">
        <v>297</v>
      </c>
      <c r="AG26" s="276" t="s">
        <v>212</v>
      </c>
      <c r="AH26" s="273" t="s">
        <v>212</v>
      </c>
      <c r="AI26" s="273" t="s">
        <v>212</v>
      </c>
      <c r="AJ26" s="296" t="s">
        <v>212</v>
      </c>
      <c r="AK26" s="272" t="s">
        <v>212</v>
      </c>
      <c r="AL26" s="273" t="s">
        <v>212</v>
      </c>
      <c r="AM26" s="273" t="s">
        <v>212</v>
      </c>
      <c r="AN26" s="275" t="s">
        <v>212</v>
      </c>
      <c r="AO26" s="272" t="s">
        <v>212</v>
      </c>
      <c r="AP26" s="276" t="s">
        <v>212</v>
      </c>
      <c r="AQ26" s="273" t="s">
        <v>212</v>
      </c>
      <c r="AR26" s="280" t="s">
        <v>297</v>
      </c>
      <c r="AS26" s="289" t="s">
        <v>217</v>
      </c>
      <c r="AT26" s="276" t="s">
        <v>217</v>
      </c>
      <c r="AU26" s="273" t="s">
        <v>217</v>
      </c>
      <c r="AV26" s="290" t="s">
        <v>217</v>
      </c>
      <c r="AW26" s="291" t="s">
        <v>217</v>
      </c>
      <c r="AX26" s="272" t="s">
        <v>217</v>
      </c>
      <c r="AY26" s="273" t="s">
        <v>217</v>
      </c>
      <c r="AZ26" s="273" t="s">
        <v>217</v>
      </c>
      <c r="BA26" s="292" t="s">
        <v>217</v>
      </c>
    </row>
    <row r="27" spans="1:53" s="184" customFormat="1" ht="13.8" thickBot="1">
      <c r="A27" s="298" t="s">
        <v>202</v>
      </c>
      <c r="B27" s="299" t="s">
        <v>212</v>
      </c>
      <c r="C27" s="300" t="s">
        <v>212</v>
      </c>
      <c r="D27" s="300" t="s">
        <v>212</v>
      </c>
      <c r="E27" s="300" t="s">
        <v>212</v>
      </c>
      <c r="F27" s="301" t="s">
        <v>212</v>
      </c>
      <c r="G27" s="299" t="s">
        <v>212</v>
      </c>
      <c r="H27" s="300" t="s">
        <v>212</v>
      </c>
      <c r="I27" s="302" t="s">
        <v>297</v>
      </c>
      <c r="J27" s="303" t="s">
        <v>212</v>
      </c>
      <c r="K27" s="304" t="s">
        <v>212</v>
      </c>
      <c r="L27" s="300" t="s">
        <v>212</v>
      </c>
      <c r="M27" s="300" t="s">
        <v>212</v>
      </c>
      <c r="N27" s="303" t="s">
        <v>212</v>
      </c>
      <c r="O27" s="304" t="s">
        <v>212</v>
      </c>
      <c r="P27" s="304" t="s">
        <v>212</v>
      </c>
      <c r="Q27" s="304" t="s">
        <v>212</v>
      </c>
      <c r="R27" s="302" t="s">
        <v>297</v>
      </c>
      <c r="S27" s="301" t="s">
        <v>217</v>
      </c>
      <c r="T27" s="299" t="s">
        <v>217</v>
      </c>
      <c r="U27" s="300" t="s">
        <v>217</v>
      </c>
      <c r="V27" s="305" t="s">
        <v>217</v>
      </c>
      <c r="W27" s="303" t="s">
        <v>212</v>
      </c>
      <c r="X27" s="304" t="s">
        <v>212</v>
      </c>
      <c r="Y27" s="304" t="s">
        <v>212</v>
      </c>
      <c r="Z27" s="300" t="s">
        <v>212</v>
      </c>
      <c r="AA27" s="306" t="s">
        <v>212</v>
      </c>
      <c r="AB27" s="299" t="s">
        <v>212</v>
      </c>
      <c r="AC27" s="304" t="s">
        <v>212</v>
      </c>
      <c r="AD27" s="300" t="s">
        <v>212</v>
      </c>
      <c r="AE27" s="300" t="s">
        <v>212</v>
      </c>
      <c r="AF27" s="307" t="s">
        <v>297</v>
      </c>
      <c r="AG27" s="304" t="s">
        <v>212</v>
      </c>
      <c r="AH27" s="300" t="s">
        <v>212</v>
      </c>
      <c r="AI27" s="300" t="s">
        <v>212</v>
      </c>
      <c r="AJ27" s="306" t="s">
        <v>212</v>
      </c>
      <c r="AK27" s="299" t="s">
        <v>212</v>
      </c>
      <c r="AL27" s="300" t="s">
        <v>212</v>
      </c>
      <c r="AM27" s="300" t="s">
        <v>212</v>
      </c>
      <c r="AN27" s="303" t="s">
        <v>212</v>
      </c>
      <c r="AO27" s="308" t="s">
        <v>212</v>
      </c>
      <c r="AP27" s="309" t="s">
        <v>212</v>
      </c>
      <c r="AQ27" s="310" t="s">
        <v>297</v>
      </c>
      <c r="AR27" s="310" t="s">
        <v>327</v>
      </c>
      <c r="AS27" s="311"/>
      <c r="AT27" s="312"/>
      <c r="AU27" s="313"/>
      <c r="AV27" s="313"/>
      <c r="AW27" s="314"/>
      <c r="AX27" s="308"/>
      <c r="AY27" s="305"/>
      <c r="AZ27" s="305"/>
      <c r="BA27" s="311"/>
    </row>
    <row r="28" spans="1:53" ht="15.6">
      <c r="A28" s="315" t="s">
        <v>385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</row>
    <row r="29" spans="1:53" ht="10.5" customHeight="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</row>
    <row r="30" spans="1:53" s="199" customFormat="1" ht="12.75" customHeight="1" thickBot="1">
      <c r="A30" s="590" t="s">
        <v>291</v>
      </c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317"/>
      <c r="R30" s="317"/>
      <c r="S30" s="317"/>
      <c r="T30" s="590" t="s">
        <v>290</v>
      </c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317"/>
      <c r="AF30" s="317"/>
      <c r="AG30" s="317"/>
      <c r="AH30" s="591"/>
      <c r="AI30" s="591"/>
      <c r="AJ30" s="591"/>
      <c r="AK30" s="591"/>
      <c r="AL30" s="591"/>
      <c r="AM30" s="591"/>
      <c r="AN30" s="591"/>
      <c r="AO30" s="591"/>
      <c r="AP30" s="591"/>
      <c r="AQ30" s="317"/>
      <c r="AR30" s="317"/>
      <c r="AS30" s="317"/>
      <c r="AT30" s="317"/>
      <c r="AU30" s="317"/>
      <c r="AV30" s="317"/>
      <c r="AW30" s="317"/>
      <c r="AX30" s="317"/>
      <c r="AY30" s="317"/>
      <c r="AZ30" s="317"/>
      <c r="BA30" s="317"/>
    </row>
    <row r="31" spans="1:53" s="201" customFormat="1" ht="63" customHeight="1">
      <c r="A31" s="318" t="s">
        <v>263</v>
      </c>
      <c r="B31" s="585" t="s">
        <v>275</v>
      </c>
      <c r="C31" s="599"/>
      <c r="D31" s="585" t="s">
        <v>354</v>
      </c>
      <c r="E31" s="599"/>
      <c r="F31" s="579" t="s">
        <v>260</v>
      </c>
      <c r="G31" s="579"/>
      <c r="H31" s="580" t="s">
        <v>328</v>
      </c>
      <c r="I31" s="580"/>
      <c r="J31" s="319" t="s">
        <v>329</v>
      </c>
      <c r="K31" s="580" t="s">
        <v>330</v>
      </c>
      <c r="L31" s="580"/>
      <c r="M31" s="579" t="s">
        <v>185</v>
      </c>
      <c r="N31" s="579"/>
      <c r="O31" s="580" t="s">
        <v>276</v>
      </c>
      <c r="P31" s="581"/>
      <c r="Q31" s="320"/>
      <c r="R31" s="320"/>
      <c r="S31" s="321"/>
      <c r="T31" s="582" t="s">
        <v>266</v>
      </c>
      <c r="U31" s="583"/>
      <c r="V31" s="583"/>
      <c r="W31" s="583"/>
      <c r="X31" s="583"/>
      <c r="Y31" s="583"/>
      <c r="Z31" s="583"/>
      <c r="AA31" s="579" t="s">
        <v>32</v>
      </c>
      <c r="AB31" s="579"/>
      <c r="AC31" s="579" t="s">
        <v>265</v>
      </c>
      <c r="AD31" s="584"/>
      <c r="AE31" s="321"/>
      <c r="AF31" s="321"/>
      <c r="AG31" s="321"/>
      <c r="AH31" s="582" t="s">
        <v>331</v>
      </c>
      <c r="AI31" s="583"/>
      <c r="AJ31" s="583"/>
      <c r="AK31" s="583"/>
      <c r="AL31" s="583"/>
      <c r="AM31" s="583"/>
      <c r="AN31" s="583"/>
      <c r="AO31" s="583"/>
      <c r="AP31" s="585" t="s">
        <v>32</v>
      </c>
      <c r="AQ31" s="586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</row>
    <row r="32" spans="1:53" s="220" customFormat="1" ht="13.2" customHeight="1">
      <c r="A32" s="322" t="s">
        <v>198</v>
      </c>
      <c r="B32" s="600">
        <v>25</v>
      </c>
      <c r="C32" s="601"/>
      <c r="D32" s="600">
        <v>4</v>
      </c>
      <c r="E32" s="601"/>
      <c r="F32" s="596"/>
      <c r="G32" s="596"/>
      <c r="H32" s="596">
        <v>3</v>
      </c>
      <c r="I32" s="596"/>
      <c r="J32" s="323">
        <v>2</v>
      </c>
      <c r="K32" s="596"/>
      <c r="L32" s="596"/>
      <c r="M32" s="596">
        <v>13</v>
      </c>
      <c r="N32" s="596"/>
      <c r="O32" s="597">
        <f>SUM(B32:N32)</f>
        <v>47</v>
      </c>
      <c r="P32" s="598"/>
      <c r="Q32" s="324"/>
      <c r="R32" s="324"/>
      <c r="S32" s="231"/>
      <c r="T32" s="602" t="s">
        <v>332</v>
      </c>
      <c r="U32" s="603"/>
      <c r="V32" s="603"/>
      <c r="W32" s="603"/>
      <c r="X32" s="603"/>
      <c r="Y32" s="603"/>
      <c r="Z32" s="603"/>
      <c r="AA32" s="608">
        <v>3</v>
      </c>
      <c r="AB32" s="608"/>
      <c r="AC32" s="608">
        <v>2</v>
      </c>
      <c r="AD32" s="611"/>
      <c r="AE32" s="243"/>
      <c r="AF32" s="243"/>
      <c r="AG32" s="243"/>
      <c r="AH32" s="614" t="s">
        <v>333</v>
      </c>
      <c r="AI32" s="615"/>
      <c r="AJ32" s="615"/>
      <c r="AK32" s="615"/>
      <c r="AL32" s="615"/>
      <c r="AM32" s="615"/>
      <c r="AN32" s="615"/>
      <c r="AO32" s="616"/>
      <c r="AP32" s="623" t="s">
        <v>334</v>
      </c>
      <c r="AQ32" s="624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</row>
    <row r="33" spans="1:53" s="220" customFormat="1">
      <c r="A33" s="322" t="s">
        <v>200</v>
      </c>
      <c r="B33" s="600">
        <v>25</v>
      </c>
      <c r="C33" s="601"/>
      <c r="D33" s="600">
        <v>4</v>
      </c>
      <c r="E33" s="601"/>
      <c r="F33" s="596">
        <v>2</v>
      </c>
      <c r="G33" s="596"/>
      <c r="H33" s="596">
        <v>6</v>
      </c>
      <c r="I33" s="596"/>
      <c r="J33" s="323">
        <v>2</v>
      </c>
      <c r="K33" s="596"/>
      <c r="L33" s="596"/>
      <c r="M33" s="596">
        <v>13</v>
      </c>
      <c r="N33" s="596"/>
      <c r="O33" s="597">
        <f>SUM(B33:N33)</f>
        <v>52</v>
      </c>
      <c r="P33" s="598"/>
      <c r="Q33" s="324"/>
      <c r="R33" s="324"/>
      <c r="S33" s="231"/>
      <c r="T33" s="604"/>
      <c r="U33" s="605"/>
      <c r="V33" s="605"/>
      <c r="W33" s="605"/>
      <c r="X33" s="605"/>
      <c r="Y33" s="605"/>
      <c r="Z33" s="605"/>
      <c r="AA33" s="609"/>
      <c r="AB33" s="609"/>
      <c r="AC33" s="609"/>
      <c r="AD33" s="612"/>
      <c r="AE33" s="243"/>
      <c r="AF33" s="243"/>
      <c r="AG33" s="243"/>
      <c r="AH33" s="617"/>
      <c r="AI33" s="618"/>
      <c r="AJ33" s="618"/>
      <c r="AK33" s="618"/>
      <c r="AL33" s="618"/>
      <c r="AM33" s="618"/>
      <c r="AN33" s="618"/>
      <c r="AO33" s="619"/>
      <c r="AP33" s="625"/>
      <c r="AQ33" s="626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</row>
    <row r="34" spans="1:53" s="220" customFormat="1">
      <c r="A34" s="322" t="s">
        <v>201</v>
      </c>
      <c r="B34" s="600"/>
      <c r="C34" s="601"/>
      <c r="D34" s="600"/>
      <c r="E34" s="601"/>
      <c r="F34" s="596"/>
      <c r="G34" s="596"/>
      <c r="H34" s="596">
        <v>35</v>
      </c>
      <c r="I34" s="596"/>
      <c r="J34" s="323">
        <v>4</v>
      </c>
      <c r="K34" s="596"/>
      <c r="L34" s="596"/>
      <c r="M34" s="596">
        <v>13</v>
      </c>
      <c r="N34" s="596"/>
      <c r="O34" s="597">
        <f>SUM(B34:N34)</f>
        <v>52</v>
      </c>
      <c r="P34" s="598"/>
      <c r="Q34" s="324"/>
      <c r="R34" s="324"/>
      <c r="S34" s="231"/>
      <c r="T34" s="604"/>
      <c r="U34" s="605"/>
      <c r="V34" s="605"/>
      <c r="W34" s="605"/>
      <c r="X34" s="605"/>
      <c r="Y34" s="605"/>
      <c r="Z34" s="605"/>
      <c r="AA34" s="609"/>
      <c r="AB34" s="609"/>
      <c r="AC34" s="609"/>
      <c r="AD34" s="612"/>
      <c r="AE34" s="243"/>
      <c r="AF34" s="243"/>
      <c r="AG34" s="243"/>
      <c r="AH34" s="617"/>
      <c r="AI34" s="618"/>
      <c r="AJ34" s="618"/>
      <c r="AK34" s="618"/>
      <c r="AL34" s="618"/>
      <c r="AM34" s="618"/>
      <c r="AN34" s="618"/>
      <c r="AO34" s="619"/>
      <c r="AP34" s="625"/>
      <c r="AQ34" s="626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</row>
    <row r="35" spans="1:53" s="220" customFormat="1" ht="13.8" thickBot="1">
      <c r="A35" s="325" t="s">
        <v>202</v>
      </c>
      <c r="B35" s="636"/>
      <c r="C35" s="637"/>
      <c r="D35" s="636"/>
      <c r="E35" s="637"/>
      <c r="F35" s="629"/>
      <c r="G35" s="629"/>
      <c r="H35" s="629">
        <v>34</v>
      </c>
      <c r="I35" s="629"/>
      <c r="J35" s="326">
        <v>4</v>
      </c>
      <c r="K35" s="629">
        <v>1</v>
      </c>
      <c r="L35" s="629"/>
      <c r="M35" s="629">
        <v>4</v>
      </c>
      <c r="N35" s="629"/>
      <c r="O35" s="630">
        <f>SUM(B35:N35)</f>
        <v>43</v>
      </c>
      <c r="P35" s="631"/>
      <c r="Q35" s="324"/>
      <c r="R35" s="324"/>
      <c r="S35" s="231"/>
      <c r="T35" s="604"/>
      <c r="U35" s="605"/>
      <c r="V35" s="605"/>
      <c r="W35" s="605"/>
      <c r="X35" s="605"/>
      <c r="Y35" s="605"/>
      <c r="Z35" s="605"/>
      <c r="AA35" s="609"/>
      <c r="AB35" s="609"/>
      <c r="AC35" s="609"/>
      <c r="AD35" s="612"/>
      <c r="AE35" s="243"/>
      <c r="AF35" s="243"/>
      <c r="AG35" s="243"/>
      <c r="AH35" s="617"/>
      <c r="AI35" s="618"/>
      <c r="AJ35" s="618"/>
      <c r="AK35" s="618"/>
      <c r="AL35" s="618"/>
      <c r="AM35" s="618"/>
      <c r="AN35" s="618"/>
      <c r="AO35" s="619"/>
      <c r="AP35" s="625"/>
      <c r="AQ35" s="626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</row>
    <row r="36" spans="1:53" s="220" customFormat="1" ht="13.5" customHeight="1" thickBot="1">
      <c r="A36" s="327" t="s">
        <v>264</v>
      </c>
      <c r="B36" s="632">
        <f>SUM(B32:C35)</f>
        <v>50</v>
      </c>
      <c r="C36" s="633"/>
      <c r="D36" s="632">
        <f>SUM(D32:E35)</f>
        <v>8</v>
      </c>
      <c r="E36" s="633"/>
      <c r="F36" s="634">
        <f>SUM(F32:G35)</f>
        <v>2</v>
      </c>
      <c r="G36" s="634"/>
      <c r="H36" s="634">
        <f>SUM(H32:I35)</f>
        <v>78</v>
      </c>
      <c r="I36" s="634"/>
      <c r="J36" s="328">
        <f>SUM(J32:J35)</f>
        <v>12</v>
      </c>
      <c r="K36" s="634">
        <f>SUM(K32:L35)</f>
        <v>1</v>
      </c>
      <c r="L36" s="634"/>
      <c r="M36" s="634">
        <f>SUM(M32:N35)</f>
        <v>43</v>
      </c>
      <c r="N36" s="634"/>
      <c r="O36" s="634">
        <f>SUM(O32:P35)</f>
        <v>194</v>
      </c>
      <c r="P36" s="635"/>
      <c r="Q36" s="324"/>
      <c r="R36" s="324"/>
      <c r="S36" s="231"/>
      <c r="T36" s="606"/>
      <c r="U36" s="607"/>
      <c r="V36" s="607"/>
      <c r="W36" s="607"/>
      <c r="X36" s="607"/>
      <c r="Y36" s="607"/>
      <c r="Z36" s="607"/>
      <c r="AA36" s="610"/>
      <c r="AB36" s="610"/>
      <c r="AC36" s="610"/>
      <c r="AD36" s="613"/>
      <c r="AE36" s="243"/>
      <c r="AF36" s="243"/>
      <c r="AG36" s="243"/>
      <c r="AH36" s="620"/>
      <c r="AI36" s="621"/>
      <c r="AJ36" s="621"/>
      <c r="AK36" s="621"/>
      <c r="AL36" s="621"/>
      <c r="AM36" s="621"/>
      <c r="AN36" s="621"/>
      <c r="AO36" s="622"/>
      <c r="AP36" s="627"/>
      <c r="AQ36" s="628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</row>
  </sheetData>
  <mergeCells count="83">
    <mergeCell ref="A19:BA19"/>
    <mergeCell ref="AO20:AS20"/>
    <mergeCell ref="A20:A23"/>
    <mergeCell ref="X20:AA20"/>
    <mergeCell ref="AK20:AN20"/>
    <mergeCell ref="B20:F20"/>
    <mergeCell ref="G20:J20"/>
    <mergeCell ref="O20:S20"/>
    <mergeCell ref="T20:W20"/>
    <mergeCell ref="AB20:AF20"/>
    <mergeCell ref="J12:AQ12"/>
    <mergeCell ref="I10:AJ10"/>
    <mergeCell ref="I11:AJ11"/>
    <mergeCell ref="G17:X17"/>
    <mergeCell ref="G16:X16"/>
    <mergeCell ref="M35:N35"/>
    <mergeCell ref="O35:P35"/>
    <mergeCell ref="B36:C36"/>
    <mergeCell ref="D36:E36"/>
    <mergeCell ref="F36:G36"/>
    <mergeCell ref="H36:I36"/>
    <mergeCell ref="K36:L36"/>
    <mergeCell ref="M36:N36"/>
    <mergeCell ref="O36:P36"/>
    <mergeCell ref="B35:C35"/>
    <mergeCell ref="D35:E35"/>
    <mergeCell ref="F35:G35"/>
    <mergeCell ref="H35:I35"/>
    <mergeCell ref="K35:L35"/>
    <mergeCell ref="M33:N33"/>
    <mergeCell ref="O33:P33"/>
    <mergeCell ref="B34:C34"/>
    <mergeCell ref="D34:E34"/>
    <mergeCell ref="F34:G34"/>
    <mergeCell ref="H34:I34"/>
    <mergeCell ref="K34:L34"/>
    <mergeCell ref="M34:N34"/>
    <mergeCell ref="O34:P34"/>
    <mergeCell ref="B33:C33"/>
    <mergeCell ref="D33:E33"/>
    <mergeCell ref="F33:G33"/>
    <mergeCell ref="H33:I33"/>
    <mergeCell ref="K33:L33"/>
    <mergeCell ref="T32:Z36"/>
    <mergeCell ref="AA32:AB36"/>
    <mergeCell ref="AC32:AD36"/>
    <mergeCell ref="AH32:AO36"/>
    <mergeCell ref="AP32:AQ36"/>
    <mergeCell ref="M32:N32"/>
    <mergeCell ref="O32:P32"/>
    <mergeCell ref="B31:C31"/>
    <mergeCell ref="D31:E31"/>
    <mergeCell ref="F31:G31"/>
    <mergeCell ref="H31:I31"/>
    <mergeCell ref="K31:L31"/>
    <mergeCell ref="B32:C32"/>
    <mergeCell ref="D32:E32"/>
    <mergeCell ref="F32:G32"/>
    <mergeCell ref="H32:I32"/>
    <mergeCell ref="K32:L32"/>
    <mergeCell ref="BC14:CH14"/>
    <mergeCell ref="M31:N31"/>
    <mergeCell ref="O31:P31"/>
    <mergeCell ref="T31:Z31"/>
    <mergeCell ref="AA31:AB31"/>
    <mergeCell ref="AC31:AD31"/>
    <mergeCell ref="AH31:AO31"/>
    <mergeCell ref="AP31:AQ31"/>
    <mergeCell ref="AX20:BA20"/>
    <mergeCell ref="A30:P30"/>
    <mergeCell ref="T30:AD30"/>
    <mergeCell ref="AH30:AP30"/>
    <mergeCell ref="AG20:AJ20"/>
    <mergeCell ref="K20:N20"/>
    <mergeCell ref="AB15:BB15"/>
    <mergeCell ref="AT20:AW20"/>
    <mergeCell ref="I7:AJ7"/>
    <mergeCell ref="I1:AQ1"/>
    <mergeCell ref="I3:AQ3"/>
    <mergeCell ref="AS3:AX3"/>
    <mergeCell ref="I2:AQ2"/>
    <mergeCell ref="J4:AO4"/>
    <mergeCell ref="S6:AF6"/>
  </mergeCells>
  <printOptions horizontalCentered="1"/>
  <pageMargins left="0.34" right="0.28999999999999998" top="0.55000000000000004" bottom="0.2" header="0" footer="0"/>
  <pageSetup paperSize="9" scale="80" orientation="landscape" r:id="rId1"/>
  <headerFooter differentFirst="1" alignWithMargins="0">
    <oddHeader>&amp;C2</oddHeader>
  </headerFooter>
  <colBreaks count="1" manualBreakCount="1">
    <brk id="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showWhiteSpace="0" view="pageBreakPreview" zoomScale="80" zoomScaleNormal="80" zoomScaleSheetLayoutView="80" zoomScalePageLayoutView="79" workbookViewId="0">
      <selection activeCell="A37" sqref="A37:Q37"/>
    </sheetView>
  </sheetViews>
  <sheetFormatPr defaultColWidth="8.88671875" defaultRowHeight="13.2"/>
  <cols>
    <col min="1" max="1" width="11.109375" style="186" customWidth="1"/>
    <col min="2" max="2" width="59.44140625" style="186" customWidth="1"/>
    <col min="3" max="3" width="4.6640625" style="186" customWidth="1"/>
    <col min="4" max="4" width="4.88671875" style="186" customWidth="1"/>
    <col min="5" max="6" width="5.109375" style="186" customWidth="1"/>
    <col min="7" max="7" width="10" style="186" customWidth="1"/>
    <col min="8" max="8" width="6.6640625" style="186" customWidth="1"/>
    <col min="9" max="9" width="5.109375" style="186" customWidth="1"/>
    <col min="10" max="10" width="5.44140625" style="186" customWidth="1"/>
    <col min="11" max="11" width="5.6640625" style="186" customWidth="1"/>
    <col min="12" max="12" width="6" style="186" customWidth="1"/>
    <col min="13" max="13" width="6.88671875" style="186" customWidth="1"/>
    <col min="14" max="21" width="5.6640625" style="186" customWidth="1"/>
    <col min="22" max="22" width="9.109375" style="186"/>
    <col min="23" max="26" width="9.109375" style="187"/>
    <col min="27" max="260" width="9.109375" style="186"/>
    <col min="261" max="261" width="8" style="186" customWidth="1"/>
    <col min="262" max="262" width="48.109375" style="186" customWidth="1"/>
    <col min="263" max="263" width="4.44140625" style="186" customWidth="1"/>
    <col min="264" max="264" width="6.6640625" style="186" customWidth="1"/>
    <col min="265" max="266" width="5.109375" style="186" customWidth="1"/>
    <col min="267" max="268" width="6.6640625" style="186" customWidth="1"/>
    <col min="269" max="270" width="5.44140625" style="186" customWidth="1"/>
    <col min="271" max="271" width="5.6640625" style="186" customWidth="1"/>
    <col min="272" max="272" width="5.109375" style="186" customWidth="1"/>
    <col min="273" max="273" width="5.88671875" style="186" customWidth="1"/>
    <col min="274" max="275" width="5.109375" style="186" customWidth="1"/>
    <col min="276" max="276" width="6.88671875" style="186" customWidth="1"/>
    <col min="277" max="516" width="9.109375" style="186"/>
    <col min="517" max="517" width="8" style="186" customWidth="1"/>
    <col min="518" max="518" width="48.109375" style="186" customWidth="1"/>
    <col min="519" max="519" width="4.44140625" style="186" customWidth="1"/>
    <col min="520" max="520" width="6.6640625" style="186" customWidth="1"/>
    <col min="521" max="522" width="5.109375" style="186" customWidth="1"/>
    <col min="523" max="524" width="6.6640625" style="186" customWidth="1"/>
    <col min="525" max="526" width="5.44140625" style="186" customWidth="1"/>
    <col min="527" max="527" width="5.6640625" style="186" customWidth="1"/>
    <col min="528" max="528" width="5.109375" style="186" customWidth="1"/>
    <col min="529" max="529" width="5.88671875" style="186" customWidth="1"/>
    <col min="530" max="531" width="5.109375" style="186" customWidth="1"/>
    <col min="532" max="532" width="6.88671875" style="186" customWidth="1"/>
    <col min="533" max="772" width="9.109375" style="186"/>
    <col min="773" max="773" width="8" style="186" customWidth="1"/>
    <col min="774" max="774" width="48.109375" style="186" customWidth="1"/>
    <col min="775" max="775" width="4.44140625" style="186" customWidth="1"/>
    <col min="776" max="776" width="6.6640625" style="186" customWidth="1"/>
    <col min="777" max="778" width="5.109375" style="186" customWidth="1"/>
    <col min="779" max="780" width="6.6640625" style="186" customWidth="1"/>
    <col min="781" max="782" width="5.44140625" style="186" customWidth="1"/>
    <col min="783" max="783" width="5.6640625" style="186" customWidth="1"/>
    <col min="784" max="784" width="5.109375" style="186" customWidth="1"/>
    <col min="785" max="785" width="5.88671875" style="186" customWidth="1"/>
    <col min="786" max="787" width="5.109375" style="186" customWidth="1"/>
    <col min="788" max="788" width="6.88671875" style="186" customWidth="1"/>
    <col min="789" max="1028" width="9.109375" style="186"/>
    <col min="1029" max="1029" width="8" style="186" customWidth="1"/>
    <col min="1030" max="1030" width="48.109375" style="186" customWidth="1"/>
    <col min="1031" max="1031" width="4.44140625" style="186" customWidth="1"/>
    <col min="1032" max="1032" width="6.6640625" style="186" customWidth="1"/>
    <col min="1033" max="1034" width="5.109375" style="186" customWidth="1"/>
    <col min="1035" max="1036" width="6.6640625" style="186" customWidth="1"/>
    <col min="1037" max="1038" width="5.44140625" style="186" customWidth="1"/>
    <col min="1039" max="1039" width="5.6640625" style="186" customWidth="1"/>
    <col min="1040" max="1040" width="5.109375" style="186" customWidth="1"/>
    <col min="1041" max="1041" width="5.88671875" style="186" customWidth="1"/>
    <col min="1042" max="1043" width="5.109375" style="186" customWidth="1"/>
    <col min="1044" max="1044" width="6.88671875" style="186" customWidth="1"/>
    <col min="1045" max="1284" width="9.109375" style="186"/>
    <col min="1285" max="1285" width="8" style="186" customWidth="1"/>
    <col min="1286" max="1286" width="48.109375" style="186" customWidth="1"/>
    <col min="1287" max="1287" width="4.44140625" style="186" customWidth="1"/>
    <col min="1288" max="1288" width="6.6640625" style="186" customWidth="1"/>
    <col min="1289" max="1290" width="5.109375" style="186" customWidth="1"/>
    <col min="1291" max="1292" width="6.6640625" style="186" customWidth="1"/>
    <col min="1293" max="1294" width="5.44140625" style="186" customWidth="1"/>
    <col min="1295" max="1295" width="5.6640625" style="186" customWidth="1"/>
    <col min="1296" max="1296" width="5.109375" style="186" customWidth="1"/>
    <col min="1297" max="1297" width="5.88671875" style="186" customWidth="1"/>
    <col min="1298" max="1299" width="5.109375" style="186" customWidth="1"/>
    <col min="1300" max="1300" width="6.88671875" style="186" customWidth="1"/>
    <col min="1301" max="1540" width="9.109375" style="186"/>
    <col min="1541" max="1541" width="8" style="186" customWidth="1"/>
    <col min="1542" max="1542" width="48.109375" style="186" customWidth="1"/>
    <col min="1543" max="1543" width="4.44140625" style="186" customWidth="1"/>
    <col min="1544" max="1544" width="6.6640625" style="186" customWidth="1"/>
    <col min="1545" max="1546" width="5.109375" style="186" customWidth="1"/>
    <col min="1547" max="1548" width="6.6640625" style="186" customWidth="1"/>
    <col min="1549" max="1550" width="5.44140625" style="186" customWidth="1"/>
    <col min="1551" max="1551" width="5.6640625" style="186" customWidth="1"/>
    <col min="1552" max="1552" width="5.109375" style="186" customWidth="1"/>
    <col min="1553" max="1553" width="5.88671875" style="186" customWidth="1"/>
    <col min="1554" max="1555" width="5.109375" style="186" customWidth="1"/>
    <col min="1556" max="1556" width="6.88671875" style="186" customWidth="1"/>
    <col min="1557" max="1796" width="9.109375" style="186"/>
    <col min="1797" max="1797" width="8" style="186" customWidth="1"/>
    <col min="1798" max="1798" width="48.109375" style="186" customWidth="1"/>
    <col min="1799" max="1799" width="4.44140625" style="186" customWidth="1"/>
    <col min="1800" max="1800" width="6.6640625" style="186" customWidth="1"/>
    <col min="1801" max="1802" width="5.109375" style="186" customWidth="1"/>
    <col min="1803" max="1804" width="6.6640625" style="186" customWidth="1"/>
    <col min="1805" max="1806" width="5.44140625" style="186" customWidth="1"/>
    <col min="1807" max="1807" width="5.6640625" style="186" customWidth="1"/>
    <col min="1808" max="1808" width="5.109375" style="186" customWidth="1"/>
    <col min="1809" max="1809" width="5.88671875" style="186" customWidth="1"/>
    <col min="1810" max="1811" width="5.109375" style="186" customWidth="1"/>
    <col min="1812" max="1812" width="6.88671875" style="186" customWidth="1"/>
    <col min="1813" max="2052" width="9.109375" style="186"/>
    <col min="2053" max="2053" width="8" style="186" customWidth="1"/>
    <col min="2054" max="2054" width="48.109375" style="186" customWidth="1"/>
    <col min="2055" max="2055" width="4.44140625" style="186" customWidth="1"/>
    <col min="2056" max="2056" width="6.6640625" style="186" customWidth="1"/>
    <col min="2057" max="2058" width="5.109375" style="186" customWidth="1"/>
    <col min="2059" max="2060" width="6.6640625" style="186" customWidth="1"/>
    <col min="2061" max="2062" width="5.44140625" style="186" customWidth="1"/>
    <col min="2063" max="2063" width="5.6640625" style="186" customWidth="1"/>
    <col min="2064" max="2064" width="5.109375" style="186" customWidth="1"/>
    <col min="2065" max="2065" width="5.88671875" style="186" customWidth="1"/>
    <col min="2066" max="2067" width="5.109375" style="186" customWidth="1"/>
    <col min="2068" max="2068" width="6.88671875" style="186" customWidth="1"/>
    <col min="2069" max="2308" width="9.109375" style="186"/>
    <col min="2309" max="2309" width="8" style="186" customWidth="1"/>
    <col min="2310" max="2310" width="48.109375" style="186" customWidth="1"/>
    <col min="2311" max="2311" width="4.44140625" style="186" customWidth="1"/>
    <col min="2312" max="2312" width="6.6640625" style="186" customWidth="1"/>
    <col min="2313" max="2314" width="5.109375" style="186" customWidth="1"/>
    <col min="2315" max="2316" width="6.6640625" style="186" customWidth="1"/>
    <col min="2317" max="2318" width="5.44140625" style="186" customWidth="1"/>
    <col min="2319" max="2319" width="5.6640625" style="186" customWidth="1"/>
    <col min="2320" max="2320" width="5.109375" style="186" customWidth="1"/>
    <col min="2321" max="2321" width="5.88671875" style="186" customWidth="1"/>
    <col min="2322" max="2323" width="5.109375" style="186" customWidth="1"/>
    <col min="2324" max="2324" width="6.88671875" style="186" customWidth="1"/>
    <col min="2325" max="2564" width="9.109375" style="186"/>
    <col min="2565" max="2565" width="8" style="186" customWidth="1"/>
    <col min="2566" max="2566" width="48.109375" style="186" customWidth="1"/>
    <col min="2567" max="2567" width="4.44140625" style="186" customWidth="1"/>
    <col min="2568" max="2568" width="6.6640625" style="186" customWidth="1"/>
    <col min="2569" max="2570" width="5.109375" style="186" customWidth="1"/>
    <col min="2571" max="2572" width="6.6640625" style="186" customWidth="1"/>
    <col min="2573" max="2574" width="5.44140625" style="186" customWidth="1"/>
    <col min="2575" max="2575" width="5.6640625" style="186" customWidth="1"/>
    <col min="2576" max="2576" width="5.109375" style="186" customWidth="1"/>
    <col min="2577" max="2577" width="5.88671875" style="186" customWidth="1"/>
    <col min="2578" max="2579" width="5.109375" style="186" customWidth="1"/>
    <col min="2580" max="2580" width="6.88671875" style="186" customWidth="1"/>
    <col min="2581" max="2820" width="9.109375" style="186"/>
    <col min="2821" max="2821" width="8" style="186" customWidth="1"/>
    <col min="2822" max="2822" width="48.109375" style="186" customWidth="1"/>
    <col min="2823" max="2823" width="4.44140625" style="186" customWidth="1"/>
    <col min="2824" max="2824" width="6.6640625" style="186" customWidth="1"/>
    <col min="2825" max="2826" width="5.109375" style="186" customWidth="1"/>
    <col min="2827" max="2828" width="6.6640625" style="186" customWidth="1"/>
    <col min="2829" max="2830" width="5.44140625" style="186" customWidth="1"/>
    <col min="2831" max="2831" width="5.6640625" style="186" customWidth="1"/>
    <col min="2832" max="2832" width="5.109375" style="186" customWidth="1"/>
    <col min="2833" max="2833" width="5.88671875" style="186" customWidth="1"/>
    <col min="2834" max="2835" width="5.109375" style="186" customWidth="1"/>
    <col min="2836" max="2836" width="6.88671875" style="186" customWidth="1"/>
    <col min="2837" max="3076" width="9.109375" style="186"/>
    <col min="3077" max="3077" width="8" style="186" customWidth="1"/>
    <col min="3078" max="3078" width="48.109375" style="186" customWidth="1"/>
    <col min="3079" max="3079" width="4.44140625" style="186" customWidth="1"/>
    <col min="3080" max="3080" width="6.6640625" style="186" customWidth="1"/>
    <col min="3081" max="3082" width="5.109375" style="186" customWidth="1"/>
    <col min="3083" max="3084" width="6.6640625" style="186" customWidth="1"/>
    <col min="3085" max="3086" width="5.44140625" style="186" customWidth="1"/>
    <col min="3087" max="3087" width="5.6640625" style="186" customWidth="1"/>
    <col min="3088" max="3088" width="5.109375" style="186" customWidth="1"/>
    <col min="3089" max="3089" width="5.88671875" style="186" customWidth="1"/>
    <col min="3090" max="3091" width="5.109375" style="186" customWidth="1"/>
    <col min="3092" max="3092" width="6.88671875" style="186" customWidth="1"/>
    <col min="3093" max="3332" width="9.109375" style="186"/>
    <col min="3333" max="3333" width="8" style="186" customWidth="1"/>
    <col min="3334" max="3334" width="48.109375" style="186" customWidth="1"/>
    <col min="3335" max="3335" width="4.44140625" style="186" customWidth="1"/>
    <col min="3336" max="3336" width="6.6640625" style="186" customWidth="1"/>
    <col min="3337" max="3338" width="5.109375" style="186" customWidth="1"/>
    <col min="3339" max="3340" width="6.6640625" style="186" customWidth="1"/>
    <col min="3341" max="3342" width="5.44140625" style="186" customWidth="1"/>
    <col min="3343" max="3343" width="5.6640625" style="186" customWidth="1"/>
    <col min="3344" max="3344" width="5.109375" style="186" customWidth="1"/>
    <col min="3345" max="3345" width="5.88671875" style="186" customWidth="1"/>
    <col min="3346" max="3347" width="5.109375" style="186" customWidth="1"/>
    <col min="3348" max="3348" width="6.88671875" style="186" customWidth="1"/>
    <col min="3349" max="3588" width="9.109375" style="186"/>
    <col min="3589" max="3589" width="8" style="186" customWidth="1"/>
    <col min="3590" max="3590" width="48.109375" style="186" customWidth="1"/>
    <col min="3591" max="3591" width="4.44140625" style="186" customWidth="1"/>
    <col min="3592" max="3592" width="6.6640625" style="186" customWidth="1"/>
    <col min="3593" max="3594" width="5.109375" style="186" customWidth="1"/>
    <col min="3595" max="3596" width="6.6640625" style="186" customWidth="1"/>
    <col min="3597" max="3598" width="5.44140625" style="186" customWidth="1"/>
    <col min="3599" max="3599" width="5.6640625" style="186" customWidth="1"/>
    <col min="3600" max="3600" width="5.109375" style="186" customWidth="1"/>
    <col min="3601" max="3601" width="5.88671875" style="186" customWidth="1"/>
    <col min="3602" max="3603" width="5.109375" style="186" customWidth="1"/>
    <col min="3604" max="3604" width="6.88671875" style="186" customWidth="1"/>
    <col min="3605" max="3844" width="9.109375" style="186"/>
    <col min="3845" max="3845" width="8" style="186" customWidth="1"/>
    <col min="3846" max="3846" width="48.109375" style="186" customWidth="1"/>
    <col min="3847" max="3847" width="4.44140625" style="186" customWidth="1"/>
    <col min="3848" max="3848" width="6.6640625" style="186" customWidth="1"/>
    <col min="3849" max="3850" width="5.109375" style="186" customWidth="1"/>
    <col min="3851" max="3852" width="6.6640625" style="186" customWidth="1"/>
    <col min="3853" max="3854" width="5.44140625" style="186" customWidth="1"/>
    <col min="3855" max="3855" width="5.6640625" style="186" customWidth="1"/>
    <col min="3856" max="3856" width="5.109375" style="186" customWidth="1"/>
    <col min="3857" max="3857" width="5.88671875" style="186" customWidth="1"/>
    <col min="3858" max="3859" width="5.109375" style="186" customWidth="1"/>
    <col min="3860" max="3860" width="6.88671875" style="186" customWidth="1"/>
    <col min="3861" max="4100" width="9.109375" style="186"/>
    <col min="4101" max="4101" width="8" style="186" customWidth="1"/>
    <col min="4102" max="4102" width="48.109375" style="186" customWidth="1"/>
    <col min="4103" max="4103" width="4.44140625" style="186" customWidth="1"/>
    <col min="4104" max="4104" width="6.6640625" style="186" customWidth="1"/>
    <col min="4105" max="4106" width="5.109375" style="186" customWidth="1"/>
    <col min="4107" max="4108" width="6.6640625" style="186" customWidth="1"/>
    <col min="4109" max="4110" width="5.44140625" style="186" customWidth="1"/>
    <col min="4111" max="4111" width="5.6640625" style="186" customWidth="1"/>
    <col min="4112" max="4112" width="5.109375" style="186" customWidth="1"/>
    <col min="4113" max="4113" width="5.88671875" style="186" customWidth="1"/>
    <col min="4114" max="4115" width="5.109375" style="186" customWidth="1"/>
    <col min="4116" max="4116" width="6.88671875" style="186" customWidth="1"/>
    <col min="4117" max="4356" width="9.109375" style="186"/>
    <col min="4357" max="4357" width="8" style="186" customWidth="1"/>
    <col min="4358" max="4358" width="48.109375" style="186" customWidth="1"/>
    <col min="4359" max="4359" width="4.44140625" style="186" customWidth="1"/>
    <col min="4360" max="4360" width="6.6640625" style="186" customWidth="1"/>
    <col min="4361" max="4362" width="5.109375" style="186" customWidth="1"/>
    <col min="4363" max="4364" width="6.6640625" style="186" customWidth="1"/>
    <col min="4365" max="4366" width="5.44140625" style="186" customWidth="1"/>
    <col min="4367" max="4367" width="5.6640625" style="186" customWidth="1"/>
    <col min="4368" max="4368" width="5.109375" style="186" customWidth="1"/>
    <col min="4369" max="4369" width="5.88671875" style="186" customWidth="1"/>
    <col min="4370" max="4371" width="5.109375" style="186" customWidth="1"/>
    <col min="4372" max="4372" width="6.88671875" style="186" customWidth="1"/>
    <col min="4373" max="4612" width="9.109375" style="186"/>
    <col min="4613" max="4613" width="8" style="186" customWidth="1"/>
    <col min="4614" max="4614" width="48.109375" style="186" customWidth="1"/>
    <col min="4615" max="4615" width="4.44140625" style="186" customWidth="1"/>
    <col min="4616" max="4616" width="6.6640625" style="186" customWidth="1"/>
    <col min="4617" max="4618" width="5.109375" style="186" customWidth="1"/>
    <col min="4619" max="4620" width="6.6640625" style="186" customWidth="1"/>
    <col min="4621" max="4622" width="5.44140625" style="186" customWidth="1"/>
    <col min="4623" max="4623" width="5.6640625" style="186" customWidth="1"/>
    <col min="4624" max="4624" width="5.109375" style="186" customWidth="1"/>
    <col min="4625" max="4625" width="5.88671875" style="186" customWidth="1"/>
    <col min="4626" max="4627" width="5.109375" style="186" customWidth="1"/>
    <col min="4628" max="4628" width="6.88671875" style="186" customWidth="1"/>
    <col min="4629" max="4868" width="9.109375" style="186"/>
    <col min="4869" max="4869" width="8" style="186" customWidth="1"/>
    <col min="4870" max="4870" width="48.109375" style="186" customWidth="1"/>
    <col min="4871" max="4871" width="4.44140625" style="186" customWidth="1"/>
    <col min="4872" max="4872" width="6.6640625" style="186" customWidth="1"/>
    <col min="4873" max="4874" width="5.109375" style="186" customWidth="1"/>
    <col min="4875" max="4876" width="6.6640625" style="186" customWidth="1"/>
    <col min="4877" max="4878" width="5.44140625" style="186" customWidth="1"/>
    <col min="4879" max="4879" width="5.6640625" style="186" customWidth="1"/>
    <col min="4880" max="4880" width="5.109375" style="186" customWidth="1"/>
    <col min="4881" max="4881" width="5.88671875" style="186" customWidth="1"/>
    <col min="4882" max="4883" width="5.109375" style="186" customWidth="1"/>
    <col min="4884" max="4884" width="6.88671875" style="186" customWidth="1"/>
    <col min="4885" max="5124" width="9.109375" style="186"/>
    <col min="5125" max="5125" width="8" style="186" customWidth="1"/>
    <col min="5126" max="5126" width="48.109375" style="186" customWidth="1"/>
    <col min="5127" max="5127" width="4.44140625" style="186" customWidth="1"/>
    <col min="5128" max="5128" width="6.6640625" style="186" customWidth="1"/>
    <col min="5129" max="5130" width="5.109375" style="186" customWidth="1"/>
    <col min="5131" max="5132" width="6.6640625" style="186" customWidth="1"/>
    <col min="5133" max="5134" width="5.44140625" style="186" customWidth="1"/>
    <col min="5135" max="5135" width="5.6640625" style="186" customWidth="1"/>
    <col min="5136" max="5136" width="5.109375" style="186" customWidth="1"/>
    <col min="5137" max="5137" width="5.88671875" style="186" customWidth="1"/>
    <col min="5138" max="5139" width="5.109375" style="186" customWidth="1"/>
    <col min="5140" max="5140" width="6.88671875" style="186" customWidth="1"/>
    <col min="5141" max="5380" width="9.109375" style="186"/>
    <col min="5381" max="5381" width="8" style="186" customWidth="1"/>
    <col min="5382" max="5382" width="48.109375" style="186" customWidth="1"/>
    <col min="5383" max="5383" width="4.44140625" style="186" customWidth="1"/>
    <col min="5384" max="5384" width="6.6640625" style="186" customWidth="1"/>
    <col min="5385" max="5386" width="5.109375" style="186" customWidth="1"/>
    <col min="5387" max="5388" width="6.6640625" style="186" customWidth="1"/>
    <col min="5389" max="5390" width="5.44140625" style="186" customWidth="1"/>
    <col min="5391" max="5391" width="5.6640625" style="186" customWidth="1"/>
    <col min="5392" max="5392" width="5.109375" style="186" customWidth="1"/>
    <col min="5393" max="5393" width="5.88671875" style="186" customWidth="1"/>
    <col min="5394" max="5395" width="5.109375" style="186" customWidth="1"/>
    <col min="5396" max="5396" width="6.88671875" style="186" customWidth="1"/>
    <col min="5397" max="5636" width="9.109375" style="186"/>
    <col min="5637" max="5637" width="8" style="186" customWidth="1"/>
    <col min="5638" max="5638" width="48.109375" style="186" customWidth="1"/>
    <col min="5639" max="5639" width="4.44140625" style="186" customWidth="1"/>
    <col min="5640" max="5640" width="6.6640625" style="186" customWidth="1"/>
    <col min="5641" max="5642" width="5.109375" style="186" customWidth="1"/>
    <col min="5643" max="5644" width="6.6640625" style="186" customWidth="1"/>
    <col min="5645" max="5646" width="5.44140625" style="186" customWidth="1"/>
    <col min="5647" max="5647" width="5.6640625" style="186" customWidth="1"/>
    <col min="5648" max="5648" width="5.109375" style="186" customWidth="1"/>
    <col min="5649" max="5649" width="5.88671875" style="186" customWidth="1"/>
    <col min="5650" max="5651" width="5.109375" style="186" customWidth="1"/>
    <col min="5652" max="5652" width="6.88671875" style="186" customWidth="1"/>
    <col min="5653" max="5892" width="9.109375" style="186"/>
    <col min="5893" max="5893" width="8" style="186" customWidth="1"/>
    <col min="5894" max="5894" width="48.109375" style="186" customWidth="1"/>
    <col min="5895" max="5895" width="4.44140625" style="186" customWidth="1"/>
    <col min="5896" max="5896" width="6.6640625" style="186" customWidth="1"/>
    <col min="5897" max="5898" width="5.109375" style="186" customWidth="1"/>
    <col min="5899" max="5900" width="6.6640625" style="186" customWidth="1"/>
    <col min="5901" max="5902" width="5.44140625" style="186" customWidth="1"/>
    <col min="5903" max="5903" width="5.6640625" style="186" customWidth="1"/>
    <col min="5904" max="5904" width="5.109375" style="186" customWidth="1"/>
    <col min="5905" max="5905" width="5.88671875" style="186" customWidth="1"/>
    <col min="5906" max="5907" width="5.109375" style="186" customWidth="1"/>
    <col min="5908" max="5908" width="6.88671875" style="186" customWidth="1"/>
    <col min="5909" max="6148" width="9.109375" style="186"/>
    <col min="6149" max="6149" width="8" style="186" customWidth="1"/>
    <col min="6150" max="6150" width="48.109375" style="186" customWidth="1"/>
    <col min="6151" max="6151" width="4.44140625" style="186" customWidth="1"/>
    <col min="6152" max="6152" width="6.6640625" style="186" customWidth="1"/>
    <col min="6153" max="6154" width="5.109375" style="186" customWidth="1"/>
    <col min="6155" max="6156" width="6.6640625" style="186" customWidth="1"/>
    <col min="6157" max="6158" width="5.44140625" style="186" customWidth="1"/>
    <col min="6159" max="6159" width="5.6640625" style="186" customWidth="1"/>
    <col min="6160" max="6160" width="5.109375" style="186" customWidth="1"/>
    <col min="6161" max="6161" width="5.88671875" style="186" customWidth="1"/>
    <col min="6162" max="6163" width="5.109375" style="186" customWidth="1"/>
    <col min="6164" max="6164" width="6.88671875" style="186" customWidth="1"/>
    <col min="6165" max="6404" width="9.109375" style="186"/>
    <col min="6405" max="6405" width="8" style="186" customWidth="1"/>
    <col min="6406" max="6406" width="48.109375" style="186" customWidth="1"/>
    <col min="6407" max="6407" width="4.44140625" style="186" customWidth="1"/>
    <col min="6408" max="6408" width="6.6640625" style="186" customWidth="1"/>
    <col min="6409" max="6410" width="5.109375" style="186" customWidth="1"/>
    <col min="6411" max="6412" width="6.6640625" style="186" customWidth="1"/>
    <col min="6413" max="6414" width="5.44140625" style="186" customWidth="1"/>
    <col min="6415" max="6415" width="5.6640625" style="186" customWidth="1"/>
    <col min="6416" max="6416" width="5.109375" style="186" customWidth="1"/>
    <col min="6417" max="6417" width="5.88671875" style="186" customWidth="1"/>
    <col min="6418" max="6419" width="5.109375" style="186" customWidth="1"/>
    <col min="6420" max="6420" width="6.88671875" style="186" customWidth="1"/>
    <col min="6421" max="6660" width="9.109375" style="186"/>
    <col min="6661" max="6661" width="8" style="186" customWidth="1"/>
    <col min="6662" max="6662" width="48.109375" style="186" customWidth="1"/>
    <col min="6663" max="6663" width="4.44140625" style="186" customWidth="1"/>
    <col min="6664" max="6664" width="6.6640625" style="186" customWidth="1"/>
    <col min="6665" max="6666" width="5.109375" style="186" customWidth="1"/>
    <col min="6667" max="6668" width="6.6640625" style="186" customWidth="1"/>
    <col min="6669" max="6670" width="5.44140625" style="186" customWidth="1"/>
    <col min="6671" max="6671" width="5.6640625" style="186" customWidth="1"/>
    <col min="6672" max="6672" width="5.109375" style="186" customWidth="1"/>
    <col min="6673" max="6673" width="5.88671875" style="186" customWidth="1"/>
    <col min="6674" max="6675" width="5.109375" style="186" customWidth="1"/>
    <col min="6676" max="6676" width="6.88671875" style="186" customWidth="1"/>
    <col min="6677" max="6916" width="9.109375" style="186"/>
    <col min="6917" max="6917" width="8" style="186" customWidth="1"/>
    <col min="6918" max="6918" width="48.109375" style="186" customWidth="1"/>
    <col min="6919" max="6919" width="4.44140625" style="186" customWidth="1"/>
    <col min="6920" max="6920" width="6.6640625" style="186" customWidth="1"/>
    <col min="6921" max="6922" width="5.109375" style="186" customWidth="1"/>
    <col min="6923" max="6924" width="6.6640625" style="186" customWidth="1"/>
    <col min="6925" max="6926" width="5.44140625" style="186" customWidth="1"/>
    <col min="6927" max="6927" width="5.6640625" style="186" customWidth="1"/>
    <col min="6928" max="6928" width="5.109375" style="186" customWidth="1"/>
    <col min="6929" max="6929" width="5.88671875" style="186" customWidth="1"/>
    <col min="6930" max="6931" width="5.109375" style="186" customWidth="1"/>
    <col min="6932" max="6932" width="6.88671875" style="186" customWidth="1"/>
    <col min="6933" max="7172" width="9.109375" style="186"/>
    <col min="7173" max="7173" width="8" style="186" customWidth="1"/>
    <col min="7174" max="7174" width="48.109375" style="186" customWidth="1"/>
    <col min="7175" max="7175" width="4.44140625" style="186" customWidth="1"/>
    <col min="7176" max="7176" width="6.6640625" style="186" customWidth="1"/>
    <col min="7177" max="7178" width="5.109375" style="186" customWidth="1"/>
    <col min="7179" max="7180" width="6.6640625" style="186" customWidth="1"/>
    <col min="7181" max="7182" width="5.44140625" style="186" customWidth="1"/>
    <col min="7183" max="7183" width="5.6640625" style="186" customWidth="1"/>
    <col min="7184" max="7184" width="5.109375" style="186" customWidth="1"/>
    <col min="7185" max="7185" width="5.88671875" style="186" customWidth="1"/>
    <col min="7186" max="7187" width="5.109375" style="186" customWidth="1"/>
    <col min="7188" max="7188" width="6.88671875" style="186" customWidth="1"/>
    <col min="7189" max="7428" width="9.109375" style="186"/>
    <col min="7429" max="7429" width="8" style="186" customWidth="1"/>
    <col min="7430" max="7430" width="48.109375" style="186" customWidth="1"/>
    <col min="7431" max="7431" width="4.44140625" style="186" customWidth="1"/>
    <col min="7432" max="7432" width="6.6640625" style="186" customWidth="1"/>
    <col min="7433" max="7434" width="5.109375" style="186" customWidth="1"/>
    <col min="7435" max="7436" width="6.6640625" style="186" customWidth="1"/>
    <col min="7437" max="7438" width="5.44140625" style="186" customWidth="1"/>
    <col min="7439" max="7439" width="5.6640625" style="186" customWidth="1"/>
    <col min="7440" max="7440" width="5.109375" style="186" customWidth="1"/>
    <col min="7441" max="7441" width="5.88671875" style="186" customWidth="1"/>
    <col min="7442" max="7443" width="5.109375" style="186" customWidth="1"/>
    <col min="7444" max="7444" width="6.88671875" style="186" customWidth="1"/>
    <col min="7445" max="7684" width="9.109375" style="186"/>
    <col min="7685" max="7685" width="8" style="186" customWidth="1"/>
    <col min="7686" max="7686" width="48.109375" style="186" customWidth="1"/>
    <col min="7687" max="7687" width="4.44140625" style="186" customWidth="1"/>
    <col min="7688" max="7688" width="6.6640625" style="186" customWidth="1"/>
    <col min="7689" max="7690" width="5.109375" style="186" customWidth="1"/>
    <col min="7691" max="7692" width="6.6640625" style="186" customWidth="1"/>
    <col min="7693" max="7694" width="5.44140625" style="186" customWidth="1"/>
    <col min="7695" max="7695" width="5.6640625" style="186" customWidth="1"/>
    <col min="7696" max="7696" width="5.109375" style="186" customWidth="1"/>
    <col min="7697" max="7697" width="5.88671875" style="186" customWidth="1"/>
    <col min="7698" max="7699" width="5.109375" style="186" customWidth="1"/>
    <col min="7700" max="7700" width="6.88671875" style="186" customWidth="1"/>
    <col min="7701" max="7940" width="9.109375" style="186"/>
    <col min="7941" max="7941" width="8" style="186" customWidth="1"/>
    <col min="7942" max="7942" width="48.109375" style="186" customWidth="1"/>
    <col min="7943" max="7943" width="4.44140625" style="186" customWidth="1"/>
    <col min="7944" max="7944" width="6.6640625" style="186" customWidth="1"/>
    <col min="7945" max="7946" width="5.109375" style="186" customWidth="1"/>
    <col min="7947" max="7948" width="6.6640625" style="186" customWidth="1"/>
    <col min="7949" max="7950" width="5.44140625" style="186" customWidth="1"/>
    <col min="7951" max="7951" width="5.6640625" style="186" customWidth="1"/>
    <col min="7952" max="7952" width="5.109375" style="186" customWidth="1"/>
    <col min="7953" max="7953" width="5.88671875" style="186" customWidth="1"/>
    <col min="7954" max="7955" width="5.109375" style="186" customWidth="1"/>
    <col min="7956" max="7956" width="6.88671875" style="186" customWidth="1"/>
    <col min="7957" max="8196" width="9.109375" style="186"/>
    <col min="8197" max="8197" width="8" style="186" customWidth="1"/>
    <col min="8198" max="8198" width="48.109375" style="186" customWidth="1"/>
    <col min="8199" max="8199" width="4.44140625" style="186" customWidth="1"/>
    <col min="8200" max="8200" width="6.6640625" style="186" customWidth="1"/>
    <col min="8201" max="8202" width="5.109375" style="186" customWidth="1"/>
    <col min="8203" max="8204" width="6.6640625" style="186" customWidth="1"/>
    <col min="8205" max="8206" width="5.44140625" style="186" customWidth="1"/>
    <col min="8207" max="8207" width="5.6640625" style="186" customWidth="1"/>
    <col min="8208" max="8208" width="5.109375" style="186" customWidth="1"/>
    <col min="8209" max="8209" width="5.88671875" style="186" customWidth="1"/>
    <col min="8210" max="8211" width="5.109375" style="186" customWidth="1"/>
    <col min="8212" max="8212" width="6.88671875" style="186" customWidth="1"/>
    <col min="8213" max="8452" width="9.109375" style="186"/>
    <col min="8453" max="8453" width="8" style="186" customWidth="1"/>
    <col min="8454" max="8454" width="48.109375" style="186" customWidth="1"/>
    <col min="8455" max="8455" width="4.44140625" style="186" customWidth="1"/>
    <col min="8456" max="8456" width="6.6640625" style="186" customWidth="1"/>
    <col min="8457" max="8458" width="5.109375" style="186" customWidth="1"/>
    <col min="8459" max="8460" width="6.6640625" style="186" customWidth="1"/>
    <col min="8461" max="8462" width="5.44140625" style="186" customWidth="1"/>
    <col min="8463" max="8463" width="5.6640625" style="186" customWidth="1"/>
    <col min="8464" max="8464" width="5.109375" style="186" customWidth="1"/>
    <col min="8465" max="8465" width="5.88671875" style="186" customWidth="1"/>
    <col min="8466" max="8467" width="5.109375" style="186" customWidth="1"/>
    <col min="8468" max="8468" width="6.88671875" style="186" customWidth="1"/>
    <col min="8469" max="8708" width="9.109375" style="186"/>
    <col min="8709" max="8709" width="8" style="186" customWidth="1"/>
    <col min="8710" max="8710" width="48.109375" style="186" customWidth="1"/>
    <col min="8711" max="8711" width="4.44140625" style="186" customWidth="1"/>
    <col min="8712" max="8712" width="6.6640625" style="186" customWidth="1"/>
    <col min="8713" max="8714" width="5.109375" style="186" customWidth="1"/>
    <col min="8715" max="8716" width="6.6640625" style="186" customWidth="1"/>
    <col min="8717" max="8718" width="5.44140625" style="186" customWidth="1"/>
    <col min="8719" max="8719" width="5.6640625" style="186" customWidth="1"/>
    <col min="8720" max="8720" width="5.109375" style="186" customWidth="1"/>
    <col min="8721" max="8721" width="5.88671875" style="186" customWidth="1"/>
    <col min="8722" max="8723" width="5.109375" style="186" customWidth="1"/>
    <col min="8724" max="8724" width="6.88671875" style="186" customWidth="1"/>
    <col min="8725" max="8964" width="9.109375" style="186"/>
    <col min="8965" max="8965" width="8" style="186" customWidth="1"/>
    <col min="8966" max="8966" width="48.109375" style="186" customWidth="1"/>
    <col min="8967" max="8967" width="4.44140625" style="186" customWidth="1"/>
    <col min="8968" max="8968" width="6.6640625" style="186" customWidth="1"/>
    <col min="8969" max="8970" width="5.109375" style="186" customWidth="1"/>
    <col min="8971" max="8972" width="6.6640625" style="186" customWidth="1"/>
    <col min="8973" max="8974" width="5.44140625" style="186" customWidth="1"/>
    <col min="8975" max="8975" width="5.6640625" style="186" customWidth="1"/>
    <col min="8976" max="8976" width="5.109375" style="186" customWidth="1"/>
    <col min="8977" max="8977" width="5.88671875" style="186" customWidth="1"/>
    <col min="8978" max="8979" width="5.109375" style="186" customWidth="1"/>
    <col min="8980" max="8980" width="6.88671875" style="186" customWidth="1"/>
    <col min="8981" max="9220" width="9.109375" style="186"/>
    <col min="9221" max="9221" width="8" style="186" customWidth="1"/>
    <col min="9222" max="9222" width="48.109375" style="186" customWidth="1"/>
    <col min="9223" max="9223" width="4.44140625" style="186" customWidth="1"/>
    <col min="9224" max="9224" width="6.6640625" style="186" customWidth="1"/>
    <col min="9225" max="9226" width="5.109375" style="186" customWidth="1"/>
    <col min="9227" max="9228" width="6.6640625" style="186" customWidth="1"/>
    <col min="9229" max="9230" width="5.44140625" style="186" customWidth="1"/>
    <col min="9231" max="9231" width="5.6640625" style="186" customWidth="1"/>
    <col min="9232" max="9232" width="5.109375" style="186" customWidth="1"/>
    <col min="9233" max="9233" width="5.88671875" style="186" customWidth="1"/>
    <col min="9234" max="9235" width="5.109375" style="186" customWidth="1"/>
    <col min="9236" max="9236" width="6.88671875" style="186" customWidth="1"/>
    <col min="9237" max="9476" width="9.109375" style="186"/>
    <col min="9477" max="9477" width="8" style="186" customWidth="1"/>
    <col min="9478" max="9478" width="48.109375" style="186" customWidth="1"/>
    <col min="9479" max="9479" width="4.44140625" style="186" customWidth="1"/>
    <col min="9480" max="9480" width="6.6640625" style="186" customWidth="1"/>
    <col min="9481" max="9482" width="5.109375" style="186" customWidth="1"/>
    <col min="9483" max="9484" width="6.6640625" style="186" customWidth="1"/>
    <col min="9485" max="9486" width="5.44140625" style="186" customWidth="1"/>
    <col min="9487" max="9487" width="5.6640625" style="186" customWidth="1"/>
    <col min="9488" max="9488" width="5.109375" style="186" customWidth="1"/>
    <col min="9489" max="9489" width="5.88671875" style="186" customWidth="1"/>
    <col min="9490" max="9491" width="5.109375" style="186" customWidth="1"/>
    <col min="9492" max="9492" width="6.88671875" style="186" customWidth="1"/>
    <col min="9493" max="9732" width="9.109375" style="186"/>
    <col min="9733" max="9733" width="8" style="186" customWidth="1"/>
    <col min="9734" max="9734" width="48.109375" style="186" customWidth="1"/>
    <col min="9735" max="9735" width="4.44140625" style="186" customWidth="1"/>
    <col min="9736" max="9736" width="6.6640625" style="186" customWidth="1"/>
    <col min="9737" max="9738" width="5.109375" style="186" customWidth="1"/>
    <col min="9739" max="9740" width="6.6640625" style="186" customWidth="1"/>
    <col min="9741" max="9742" width="5.44140625" style="186" customWidth="1"/>
    <col min="9743" max="9743" width="5.6640625" style="186" customWidth="1"/>
    <col min="9744" max="9744" width="5.109375" style="186" customWidth="1"/>
    <col min="9745" max="9745" width="5.88671875" style="186" customWidth="1"/>
    <col min="9746" max="9747" width="5.109375" style="186" customWidth="1"/>
    <col min="9748" max="9748" width="6.88671875" style="186" customWidth="1"/>
    <col min="9749" max="9988" width="9.109375" style="186"/>
    <col min="9989" max="9989" width="8" style="186" customWidth="1"/>
    <col min="9990" max="9990" width="48.109375" style="186" customWidth="1"/>
    <col min="9991" max="9991" width="4.44140625" style="186" customWidth="1"/>
    <col min="9992" max="9992" width="6.6640625" style="186" customWidth="1"/>
    <col min="9993" max="9994" width="5.109375" style="186" customWidth="1"/>
    <col min="9995" max="9996" width="6.6640625" style="186" customWidth="1"/>
    <col min="9997" max="9998" width="5.44140625" style="186" customWidth="1"/>
    <col min="9999" max="9999" width="5.6640625" style="186" customWidth="1"/>
    <col min="10000" max="10000" width="5.109375" style="186" customWidth="1"/>
    <col min="10001" max="10001" width="5.88671875" style="186" customWidth="1"/>
    <col min="10002" max="10003" width="5.109375" style="186" customWidth="1"/>
    <col min="10004" max="10004" width="6.88671875" style="186" customWidth="1"/>
    <col min="10005" max="10244" width="9.109375" style="186"/>
    <col min="10245" max="10245" width="8" style="186" customWidth="1"/>
    <col min="10246" max="10246" width="48.109375" style="186" customWidth="1"/>
    <col min="10247" max="10247" width="4.44140625" style="186" customWidth="1"/>
    <col min="10248" max="10248" width="6.6640625" style="186" customWidth="1"/>
    <col min="10249" max="10250" width="5.109375" style="186" customWidth="1"/>
    <col min="10251" max="10252" width="6.6640625" style="186" customWidth="1"/>
    <col min="10253" max="10254" width="5.44140625" style="186" customWidth="1"/>
    <col min="10255" max="10255" width="5.6640625" style="186" customWidth="1"/>
    <col min="10256" max="10256" width="5.109375" style="186" customWidth="1"/>
    <col min="10257" max="10257" width="5.88671875" style="186" customWidth="1"/>
    <col min="10258" max="10259" width="5.109375" style="186" customWidth="1"/>
    <col min="10260" max="10260" width="6.88671875" style="186" customWidth="1"/>
    <col min="10261" max="10500" width="9.109375" style="186"/>
    <col min="10501" max="10501" width="8" style="186" customWidth="1"/>
    <col min="10502" max="10502" width="48.109375" style="186" customWidth="1"/>
    <col min="10503" max="10503" width="4.44140625" style="186" customWidth="1"/>
    <col min="10504" max="10504" width="6.6640625" style="186" customWidth="1"/>
    <col min="10505" max="10506" width="5.109375" style="186" customWidth="1"/>
    <col min="10507" max="10508" width="6.6640625" style="186" customWidth="1"/>
    <col min="10509" max="10510" width="5.44140625" style="186" customWidth="1"/>
    <col min="10511" max="10511" width="5.6640625" style="186" customWidth="1"/>
    <col min="10512" max="10512" width="5.109375" style="186" customWidth="1"/>
    <col min="10513" max="10513" width="5.88671875" style="186" customWidth="1"/>
    <col min="10514" max="10515" width="5.109375" style="186" customWidth="1"/>
    <col min="10516" max="10516" width="6.88671875" style="186" customWidth="1"/>
    <col min="10517" max="10756" width="9.109375" style="186"/>
    <col min="10757" max="10757" width="8" style="186" customWidth="1"/>
    <col min="10758" max="10758" width="48.109375" style="186" customWidth="1"/>
    <col min="10759" max="10759" width="4.44140625" style="186" customWidth="1"/>
    <col min="10760" max="10760" width="6.6640625" style="186" customWidth="1"/>
    <col min="10761" max="10762" width="5.109375" style="186" customWidth="1"/>
    <col min="10763" max="10764" width="6.6640625" style="186" customWidth="1"/>
    <col min="10765" max="10766" width="5.44140625" style="186" customWidth="1"/>
    <col min="10767" max="10767" width="5.6640625" style="186" customWidth="1"/>
    <col min="10768" max="10768" width="5.109375" style="186" customWidth="1"/>
    <col min="10769" max="10769" width="5.88671875" style="186" customWidth="1"/>
    <col min="10770" max="10771" width="5.109375" style="186" customWidth="1"/>
    <col min="10772" max="10772" width="6.88671875" style="186" customWidth="1"/>
    <col min="10773" max="11012" width="9.109375" style="186"/>
    <col min="11013" max="11013" width="8" style="186" customWidth="1"/>
    <col min="11014" max="11014" width="48.109375" style="186" customWidth="1"/>
    <col min="11015" max="11015" width="4.44140625" style="186" customWidth="1"/>
    <col min="11016" max="11016" width="6.6640625" style="186" customWidth="1"/>
    <col min="11017" max="11018" width="5.109375" style="186" customWidth="1"/>
    <col min="11019" max="11020" width="6.6640625" style="186" customWidth="1"/>
    <col min="11021" max="11022" width="5.44140625" style="186" customWidth="1"/>
    <col min="11023" max="11023" width="5.6640625" style="186" customWidth="1"/>
    <col min="11024" max="11024" width="5.109375" style="186" customWidth="1"/>
    <col min="11025" max="11025" width="5.88671875" style="186" customWidth="1"/>
    <col min="11026" max="11027" width="5.109375" style="186" customWidth="1"/>
    <col min="11028" max="11028" width="6.88671875" style="186" customWidth="1"/>
    <col min="11029" max="11268" width="9.109375" style="186"/>
    <col min="11269" max="11269" width="8" style="186" customWidth="1"/>
    <col min="11270" max="11270" width="48.109375" style="186" customWidth="1"/>
    <col min="11271" max="11271" width="4.44140625" style="186" customWidth="1"/>
    <col min="11272" max="11272" width="6.6640625" style="186" customWidth="1"/>
    <col min="11273" max="11274" width="5.109375" style="186" customWidth="1"/>
    <col min="11275" max="11276" width="6.6640625" style="186" customWidth="1"/>
    <col min="11277" max="11278" width="5.44140625" style="186" customWidth="1"/>
    <col min="11279" max="11279" width="5.6640625" style="186" customWidth="1"/>
    <col min="11280" max="11280" width="5.109375" style="186" customWidth="1"/>
    <col min="11281" max="11281" width="5.88671875" style="186" customWidth="1"/>
    <col min="11282" max="11283" width="5.109375" style="186" customWidth="1"/>
    <col min="11284" max="11284" width="6.88671875" style="186" customWidth="1"/>
    <col min="11285" max="11524" width="9.109375" style="186"/>
    <col min="11525" max="11525" width="8" style="186" customWidth="1"/>
    <col min="11526" max="11526" width="48.109375" style="186" customWidth="1"/>
    <col min="11527" max="11527" width="4.44140625" style="186" customWidth="1"/>
    <col min="11528" max="11528" width="6.6640625" style="186" customWidth="1"/>
    <col min="11529" max="11530" width="5.109375" style="186" customWidth="1"/>
    <col min="11531" max="11532" width="6.6640625" style="186" customWidth="1"/>
    <col min="11533" max="11534" width="5.44140625" style="186" customWidth="1"/>
    <col min="11535" max="11535" width="5.6640625" style="186" customWidth="1"/>
    <col min="11536" max="11536" width="5.109375" style="186" customWidth="1"/>
    <col min="11537" max="11537" width="5.88671875" style="186" customWidth="1"/>
    <col min="11538" max="11539" width="5.109375" style="186" customWidth="1"/>
    <col min="11540" max="11540" width="6.88671875" style="186" customWidth="1"/>
    <col min="11541" max="11780" width="9.109375" style="186"/>
    <col min="11781" max="11781" width="8" style="186" customWidth="1"/>
    <col min="11782" max="11782" width="48.109375" style="186" customWidth="1"/>
    <col min="11783" max="11783" width="4.44140625" style="186" customWidth="1"/>
    <col min="11784" max="11784" width="6.6640625" style="186" customWidth="1"/>
    <col min="11785" max="11786" width="5.109375" style="186" customWidth="1"/>
    <col min="11787" max="11788" width="6.6640625" style="186" customWidth="1"/>
    <col min="11789" max="11790" width="5.44140625" style="186" customWidth="1"/>
    <col min="11791" max="11791" width="5.6640625" style="186" customWidth="1"/>
    <col min="11792" max="11792" width="5.109375" style="186" customWidth="1"/>
    <col min="11793" max="11793" width="5.88671875" style="186" customWidth="1"/>
    <col min="11794" max="11795" width="5.109375" style="186" customWidth="1"/>
    <col min="11796" max="11796" width="6.88671875" style="186" customWidth="1"/>
    <col min="11797" max="12036" width="9.109375" style="186"/>
    <col min="12037" max="12037" width="8" style="186" customWidth="1"/>
    <col min="12038" max="12038" width="48.109375" style="186" customWidth="1"/>
    <col min="12039" max="12039" width="4.44140625" style="186" customWidth="1"/>
    <col min="12040" max="12040" width="6.6640625" style="186" customWidth="1"/>
    <col min="12041" max="12042" width="5.109375" style="186" customWidth="1"/>
    <col min="12043" max="12044" width="6.6640625" style="186" customWidth="1"/>
    <col min="12045" max="12046" width="5.44140625" style="186" customWidth="1"/>
    <col min="12047" max="12047" width="5.6640625" style="186" customWidth="1"/>
    <col min="12048" max="12048" width="5.109375" style="186" customWidth="1"/>
    <col min="12049" max="12049" width="5.88671875" style="186" customWidth="1"/>
    <col min="12050" max="12051" width="5.109375" style="186" customWidth="1"/>
    <col min="12052" max="12052" width="6.88671875" style="186" customWidth="1"/>
    <col min="12053" max="12292" width="9.109375" style="186"/>
    <col min="12293" max="12293" width="8" style="186" customWidth="1"/>
    <col min="12294" max="12294" width="48.109375" style="186" customWidth="1"/>
    <col min="12295" max="12295" width="4.44140625" style="186" customWidth="1"/>
    <col min="12296" max="12296" width="6.6640625" style="186" customWidth="1"/>
    <col min="12297" max="12298" width="5.109375" style="186" customWidth="1"/>
    <col min="12299" max="12300" width="6.6640625" style="186" customWidth="1"/>
    <col min="12301" max="12302" width="5.44140625" style="186" customWidth="1"/>
    <col min="12303" max="12303" width="5.6640625" style="186" customWidth="1"/>
    <col min="12304" max="12304" width="5.109375" style="186" customWidth="1"/>
    <col min="12305" max="12305" width="5.88671875" style="186" customWidth="1"/>
    <col min="12306" max="12307" width="5.109375" style="186" customWidth="1"/>
    <col min="12308" max="12308" width="6.88671875" style="186" customWidth="1"/>
    <col min="12309" max="12548" width="9.109375" style="186"/>
    <col min="12549" max="12549" width="8" style="186" customWidth="1"/>
    <col min="12550" max="12550" width="48.109375" style="186" customWidth="1"/>
    <col min="12551" max="12551" width="4.44140625" style="186" customWidth="1"/>
    <col min="12552" max="12552" width="6.6640625" style="186" customWidth="1"/>
    <col min="12553" max="12554" width="5.109375" style="186" customWidth="1"/>
    <col min="12555" max="12556" width="6.6640625" style="186" customWidth="1"/>
    <col min="12557" max="12558" width="5.44140625" style="186" customWidth="1"/>
    <col min="12559" max="12559" width="5.6640625" style="186" customWidth="1"/>
    <col min="12560" max="12560" width="5.109375" style="186" customWidth="1"/>
    <col min="12561" max="12561" width="5.88671875" style="186" customWidth="1"/>
    <col min="12562" max="12563" width="5.109375" style="186" customWidth="1"/>
    <col min="12564" max="12564" width="6.88671875" style="186" customWidth="1"/>
    <col min="12565" max="12804" width="9.109375" style="186"/>
    <col min="12805" max="12805" width="8" style="186" customWidth="1"/>
    <col min="12806" max="12806" width="48.109375" style="186" customWidth="1"/>
    <col min="12807" max="12807" width="4.44140625" style="186" customWidth="1"/>
    <col min="12808" max="12808" width="6.6640625" style="186" customWidth="1"/>
    <col min="12809" max="12810" width="5.109375" style="186" customWidth="1"/>
    <col min="12811" max="12812" width="6.6640625" style="186" customWidth="1"/>
    <col min="12813" max="12814" width="5.44140625" style="186" customWidth="1"/>
    <col min="12815" max="12815" width="5.6640625" style="186" customWidth="1"/>
    <col min="12816" max="12816" width="5.109375" style="186" customWidth="1"/>
    <col min="12817" max="12817" width="5.88671875" style="186" customWidth="1"/>
    <col min="12818" max="12819" width="5.109375" style="186" customWidth="1"/>
    <col min="12820" max="12820" width="6.88671875" style="186" customWidth="1"/>
    <col min="12821" max="13060" width="9.109375" style="186"/>
    <col min="13061" max="13061" width="8" style="186" customWidth="1"/>
    <col min="13062" max="13062" width="48.109375" style="186" customWidth="1"/>
    <col min="13063" max="13063" width="4.44140625" style="186" customWidth="1"/>
    <col min="13064" max="13064" width="6.6640625" style="186" customWidth="1"/>
    <col min="13065" max="13066" width="5.109375" style="186" customWidth="1"/>
    <col min="13067" max="13068" width="6.6640625" style="186" customWidth="1"/>
    <col min="13069" max="13070" width="5.44140625" style="186" customWidth="1"/>
    <col min="13071" max="13071" width="5.6640625" style="186" customWidth="1"/>
    <col min="13072" max="13072" width="5.109375" style="186" customWidth="1"/>
    <col min="13073" max="13073" width="5.88671875" style="186" customWidth="1"/>
    <col min="13074" max="13075" width="5.109375" style="186" customWidth="1"/>
    <col min="13076" max="13076" width="6.88671875" style="186" customWidth="1"/>
    <col min="13077" max="13316" width="9.109375" style="186"/>
    <col min="13317" max="13317" width="8" style="186" customWidth="1"/>
    <col min="13318" max="13318" width="48.109375" style="186" customWidth="1"/>
    <col min="13319" max="13319" width="4.44140625" style="186" customWidth="1"/>
    <col min="13320" max="13320" width="6.6640625" style="186" customWidth="1"/>
    <col min="13321" max="13322" width="5.109375" style="186" customWidth="1"/>
    <col min="13323" max="13324" width="6.6640625" style="186" customWidth="1"/>
    <col min="13325" max="13326" width="5.44140625" style="186" customWidth="1"/>
    <col min="13327" max="13327" width="5.6640625" style="186" customWidth="1"/>
    <col min="13328" max="13328" width="5.109375" style="186" customWidth="1"/>
    <col min="13329" max="13329" width="5.88671875" style="186" customWidth="1"/>
    <col min="13330" max="13331" width="5.109375" style="186" customWidth="1"/>
    <col min="13332" max="13332" width="6.88671875" style="186" customWidth="1"/>
    <col min="13333" max="13572" width="9.109375" style="186"/>
    <col min="13573" max="13573" width="8" style="186" customWidth="1"/>
    <col min="13574" max="13574" width="48.109375" style="186" customWidth="1"/>
    <col min="13575" max="13575" width="4.44140625" style="186" customWidth="1"/>
    <col min="13576" max="13576" width="6.6640625" style="186" customWidth="1"/>
    <col min="13577" max="13578" width="5.109375" style="186" customWidth="1"/>
    <col min="13579" max="13580" width="6.6640625" style="186" customWidth="1"/>
    <col min="13581" max="13582" width="5.44140625" style="186" customWidth="1"/>
    <col min="13583" max="13583" width="5.6640625" style="186" customWidth="1"/>
    <col min="13584" max="13584" width="5.109375" style="186" customWidth="1"/>
    <col min="13585" max="13585" width="5.88671875" style="186" customWidth="1"/>
    <col min="13586" max="13587" width="5.109375" style="186" customWidth="1"/>
    <col min="13588" max="13588" width="6.88671875" style="186" customWidth="1"/>
    <col min="13589" max="13828" width="9.109375" style="186"/>
    <col min="13829" max="13829" width="8" style="186" customWidth="1"/>
    <col min="13830" max="13830" width="48.109375" style="186" customWidth="1"/>
    <col min="13831" max="13831" width="4.44140625" style="186" customWidth="1"/>
    <col min="13832" max="13832" width="6.6640625" style="186" customWidth="1"/>
    <col min="13833" max="13834" width="5.109375" style="186" customWidth="1"/>
    <col min="13835" max="13836" width="6.6640625" style="186" customWidth="1"/>
    <col min="13837" max="13838" width="5.44140625" style="186" customWidth="1"/>
    <col min="13839" max="13839" width="5.6640625" style="186" customWidth="1"/>
    <col min="13840" max="13840" width="5.109375" style="186" customWidth="1"/>
    <col min="13841" max="13841" width="5.88671875" style="186" customWidth="1"/>
    <col min="13842" max="13843" width="5.109375" style="186" customWidth="1"/>
    <col min="13844" max="13844" width="6.88671875" style="186" customWidth="1"/>
    <col min="13845" max="14084" width="9.109375" style="186"/>
    <col min="14085" max="14085" width="8" style="186" customWidth="1"/>
    <col min="14086" max="14086" width="48.109375" style="186" customWidth="1"/>
    <col min="14087" max="14087" width="4.44140625" style="186" customWidth="1"/>
    <col min="14088" max="14088" width="6.6640625" style="186" customWidth="1"/>
    <col min="14089" max="14090" width="5.109375" style="186" customWidth="1"/>
    <col min="14091" max="14092" width="6.6640625" style="186" customWidth="1"/>
    <col min="14093" max="14094" width="5.44140625" style="186" customWidth="1"/>
    <col min="14095" max="14095" width="5.6640625" style="186" customWidth="1"/>
    <col min="14096" max="14096" width="5.109375" style="186" customWidth="1"/>
    <col min="14097" max="14097" width="5.88671875" style="186" customWidth="1"/>
    <col min="14098" max="14099" width="5.109375" style="186" customWidth="1"/>
    <col min="14100" max="14100" width="6.88671875" style="186" customWidth="1"/>
    <col min="14101" max="14340" width="9.109375" style="186"/>
    <col min="14341" max="14341" width="8" style="186" customWidth="1"/>
    <col min="14342" max="14342" width="48.109375" style="186" customWidth="1"/>
    <col min="14343" max="14343" width="4.44140625" style="186" customWidth="1"/>
    <col min="14344" max="14344" width="6.6640625" style="186" customWidth="1"/>
    <col min="14345" max="14346" width="5.109375" style="186" customWidth="1"/>
    <col min="14347" max="14348" width="6.6640625" style="186" customWidth="1"/>
    <col min="14349" max="14350" width="5.44140625" style="186" customWidth="1"/>
    <col min="14351" max="14351" width="5.6640625" style="186" customWidth="1"/>
    <col min="14352" max="14352" width="5.109375" style="186" customWidth="1"/>
    <col min="14353" max="14353" width="5.88671875" style="186" customWidth="1"/>
    <col min="14354" max="14355" width="5.109375" style="186" customWidth="1"/>
    <col min="14356" max="14356" width="6.88671875" style="186" customWidth="1"/>
    <col min="14357" max="14596" width="9.109375" style="186"/>
    <col min="14597" max="14597" width="8" style="186" customWidth="1"/>
    <col min="14598" max="14598" width="48.109375" style="186" customWidth="1"/>
    <col min="14599" max="14599" width="4.44140625" style="186" customWidth="1"/>
    <col min="14600" max="14600" width="6.6640625" style="186" customWidth="1"/>
    <col min="14601" max="14602" width="5.109375" style="186" customWidth="1"/>
    <col min="14603" max="14604" width="6.6640625" style="186" customWidth="1"/>
    <col min="14605" max="14606" width="5.44140625" style="186" customWidth="1"/>
    <col min="14607" max="14607" width="5.6640625" style="186" customWidth="1"/>
    <col min="14608" max="14608" width="5.109375" style="186" customWidth="1"/>
    <col min="14609" max="14609" width="5.88671875" style="186" customWidth="1"/>
    <col min="14610" max="14611" width="5.109375" style="186" customWidth="1"/>
    <col min="14612" max="14612" width="6.88671875" style="186" customWidth="1"/>
    <col min="14613" max="14852" width="9.109375" style="186"/>
    <col min="14853" max="14853" width="8" style="186" customWidth="1"/>
    <col min="14854" max="14854" width="48.109375" style="186" customWidth="1"/>
    <col min="14855" max="14855" width="4.44140625" style="186" customWidth="1"/>
    <col min="14856" max="14856" width="6.6640625" style="186" customWidth="1"/>
    <col min="14857" max="14858" width="5.109375" style="186" customWidth="1"/>
    <col min="14859" max="14860" width="6.6640625" style="186" customWidth="1"/>
    <col min="14861" max="14862" width="5.44140625" style="186" customWidth="1"/>
    <col min="14863" max="14863" width="5.6640625" style="186" customWidth="1"/>
    <col min="14864" max="14864" width="5.109375" style="186" customWidth="1"/>
    <col min="14865" max="14865" width="5.88671875" style="186" customWidth="1"/>
    <col min="14866" max="14867" width="5.109375" style="186" customWidth="1"/>
    <col min="14868" max="14868" width="6.88671875" style="186" customWidth="1"/>
    <col min="14869" max="15108" width="9.109375" style="186"/>
    <col min="15109" max="15109" width="8" style="186" customWidth="1"/>
    <col min="15110" max="15110" width="48.109375" style="186" customWidth="1"/>
    <col min="15111" max="15111" width="4.44140625" style="186" customWidth="1"/>
    <col min="15112" max="15112" width="6.6640625" style="186" customWidth="1"/>
    <col min="15113" max="15114" width="5.109375" style="186" customWidth="1"/>
    <col min="15115" max="15116" width="6.6640625" style="186" customWidth="1"/>
    <col min="15117" max="15118" width="5.44140625" style="186" customWidth="1"/>
    <col min="15119" max="15119" width="5.6640625" style="186" customWidth="1"/>
    <col min="15120" max="15120" width="5.109375" style="186" customWidth="1"/>
    <col min="15121" max="15121" width="5.88671875" style="186" customWidth="1"/>
    <col min="15122" max="15123" width="5.109375" style="186" customWidth="1"/>
    <col min="15124" max="15124" width="6.88671875" style="186" customWidth="1"/>
    <col min="15125" max="15364" width="9.109375" style="186"/>
    <col min="15365" max="15365" width="8" style="186" customWidth="1"/>
    <col min="15366" max="15366" width="48.109375" style="186" customWidth="1"/>
    <col min="15367" max="15367" width="4.44140625" style="186" customWidth="1"/>
    <col min="15368" max="15368" width="6.6640625" style="186" customWidth="1"/>
    <col min="15369" max="15370" width="5.109375" style="186" customWidth="1"/>
    <col min="15371" max="15372" width="6.6640625" style="186" customWidth="1"/>
    <col min="15373" max="15374" width="5.44140625" style="186" customWidth="1"/>
    <col min="15375" max="15375" width="5.6640625" style="186" customWidth="1"/>
    <col min="15376" max="15376" width="5.109375" style="186" customWidth="1"/>
    <col min="15377" max="15377" width="5.88671875" style="186" customWidth="1"/>
    <col min="15378" max="15379" width="5.109375" style="186" customWidth="1"/>
    <col min="15380" max="15380" width="6.88671875" style="186" customWidth="1"/>
    <col min="15381" max="15620" width="9.109375" style="186"/>
    <col min="15621" max="15621" width="8" style="186" customWidth="1"/>
    <col min="15622" max="15622" width="48.109375" style="186" customWidth="1"/>
    <col min="15623" max="15623" width="4.44140625" style="186" customWidth="1"/>
    <col min="15624" max="15624" width="6.6640625" style="186" customWidth="1"/>
    <col min="15625" max="15626" width="5.109375" style="186" customWidth="1"/>
    <col min="15627" max="15628" width="6.6640625" style="186" customWidth="1"/>
    <col min="15629" max="15630" width="5.44140625" style="186" customWidth="1"/>
    <col min="15631" max="15631" width="5.6640625" style="186" customWidth="1"/>
    <col min="15632" max="15632" width="5.109375" style="186" customWidth="1"/>
    <col min="15633" max="15633" width="5.88671875" style="186" customWidth="1"/>
    <col min="15634" max="15635" width="5.109375" style="186" customWidth="1"/>
    <col min="15636" max="15636" width="6.88671875" style="186" customWidth="1"/>
    <col min="15637" max="15876" width="9.109375" style="186"/>
    <col min="15877" max="15877" width="8" style="186" customWidth="1"/>
    <col min="15878" max="15878" width="48.109375" style="186" customWidth="1"/>
    <col min="15879" max="15879" width="4.44140625" style="186" customWidth="1"/>
    <col min="15880" max="15880" width="6.6640625" style="186" customWidth="1"/>
    <col min="15881" max="15882" width="5.109375" style="186" customWidth="1"/>
    <col min="15883" max="15884" width="6.6640625" style="186" customWidth="1"/>
    <col min="15885" max="15886" width="5.44140625" style="186" customWidth="1"/>
    <col min="15887" max="15887" width="5.6640625" style="186" customWidth="1"/>
    <col min="15888" max="15888" width="5.109375" style="186" customWidth="1"/>
    <col min="15889" max="15889" width="5.88671875" style="186" customWidth="1"/>
    <col min="15890" max="15891" width="5.109375" style="186" customWidth="1"/>
    <col min="15892" max="15892" width="6.88671875" style="186" customWidth="1"/>
    <col min="15893" max="16132" width="9.109375" style="186"/>
    <col min="16133" max="16133" width="8" style="186" customWidth="1"/>
    <col min="16134" max="16134" width="48.109375" style="186" customWidth="1"/>
    <col min="16135" max="16135" width="4.44140625" style="186" customWidth="1"/>
    <col min="16136" max="16136" width="6.6640625" style="186" customWidth="1"/>
    <col min="16137" max="16138" width="5.109375" style="186" customWidth="1"/>
    <col min="16139" max="16140" width="6.6640625" style="186" customWidth="1"/>
    <col min="16141" max="16142" width="5.44140625" style="186" customWidth="1"/>
    <col min="16143" max="16143" width="5.6640625" style="186" customWidth="1"/>
    <col min="16144" max="16144" width="5.109375" style="186" customWidth="1"/>
    <col min="16145" max="16145" width="5.88671875" style="186" customWidth="1"/>
    <col min="16146" max="16147" width="5.109375" style="186" customWidth="1"/>
    <col min="16148" max="16148" width="6.88671875" style="186" customWidth="1"/>
    <col min="16149" max="16384" width="9.109375" style="186"/>
  </cols>
  <sheetData>
    <row r="1" spans="1:26" ht="18" thickBot="1">
      <c r="A1" s="717" t="s">
        <v>388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</row>
    <row r="2" spans="1:26" s="187" customFormat="1" ht="45" customHeight="1" thickBot="1">
      <c r="A2" s="696" t="s">
        <v>293</v>
      </c>
      <c r="B2" s="736" t="s">
        <v>414</v>
      </c>
      <c r="C2" s="700" t="s">
        <v>261</v>
      </c>
      <c r="D2" s="701"/>
      <c r="E2" s="701"/>
      <c r="F2" s="701"/>
      <c r="G2" s="702" t="s">
        <v>274</v>
      </c>
      <c r="H2" s="711" t="s">
        <v>267</v>
      </c>
      <c r="I2" s="712"/>
      <c r="J2" s="712"/>
      <c r="K2" s="712"/>
      <c r="L2" s="712"/>
      <c r="M2" s="713"/>
      <c r="N2" s="719" t="s">
        <v>273</v>
      </c>
      <c r="O2" s="720"/>
      <c r="P2" s="720"/>
      <c r="Q2" s="720"/>
      <c r="R2" s="721"/>
      <c r="S2" s="721"/>
      <c r="T2" s="721"/>
      <c r="U2" s="722"/>
    </row>
    <row r="3" spans="1:26" s="187" customFormat="1" ht="25.5" customHeight="1">
      <c r="A3" s="697"/>
      <c r="B3" s="737"/>
      <c r="C3" s="698" t="s">
        <v>277</v>
      </c>
      <c r="D3" s="698" t="s">
        <v>279</v>
      </c>
      <c r="E3" s="735" t="s">
        <v>278</v>
      </c>
      <c r="F3" s="733"/>
      <c r="G3" s="703"/>
      <c r="H3" s="714" t="s">
        <v>280</v>
      </c>
      <c r="I3" s="733" t="s">
        <v>282</v>
      </c>
      <c r="J3" s="734"/>
      <c r="K3" s="734"/>
      <c r="L3" s="734"/>
      <c r="M3" s="730" t="s">
        <v>283</v>
      </c>
      <c r="N3" s="659" t="s">
        <v>288</v>
      </c>
      <c r="O3" s="660"/>
      <c r="P3" s="661" t="s">
        <v>321</v>
      </c>
      <c r="Q3" s="660"/>
      <c r="R3" s="661" t="s">
        <v>365</v>
      </c>
      <c r="S3" s="660"/>
      <c r="T3" s="661" t="s">
        <v>366</v>
      </c>
      <c r="U3" s="695"/>
    </row>
    <row r="4" spans="1:26" s="187" customFormat="1" ht="19.5" customHeight="1">
      <c r="A4" s="697"/>
      <c r="B4" s="737"/>
      <c r="C4" s="699"/>
      <c r="D4" s="699"/>
      <c r="E4" s="698" t="s">
        <v>303</v>
      </c>
      <c r="F4" s="728" t="s">
        <v>268</v>
      </c>
      <c r="G4" s="703"/>
      <c r="H4" s="715"/>
      <c r="I4" s="708" t="s">
        <v>281</v>
      </c>
      <c r="J4" s="660" t="s">
        <v>269</v>
      </c>
      <c r="K4" s="660"/>
      <c r="L4" s="676"/>
      <c r="M4" s="730"/>
      <c r="N4" s="723" t="s">
        <v>284</v>
      </c>
      <c r="O4" s="724"/>
      <c r="P4" s="724"/>
      <c r="Q4" s="724"/>
      <c r="R4" s="725"/>
      <c r="S4" s="725"/>
      <c r="T4" s="725"/>
      <c r="U4" s="726"/>
    </row>
    <row r="5" spans="1:26" s="187" customFormat="1" ht="22.5" customHeight="1">
      <c r="A5" s="697"/>
      <c r="B5" s="737"/>
      <c r="C5" s="699"/>
      <c r="D5" s="699"/>
      <c r="E5" s="699"/>
      <c r="F5" s="729"/>
      <c r="G5" s="703"/>
      <c r="H5" s="715"/>
      <c r="I5" s="709"/>
      <c r="J5" s="708" t="s">
        <v>270</v>
      </c>
      <c r="K5" s="708" t="s">
        <v>271</v>
      </c>
      <c r="L5" s="705" t="s">
        <v>272</v>
      </c>
      <c r="M5" s="730"/>
      <c r="N5" s="336">
        <v>1</v>
      </c>
      <c r="O5" s="337">
        <f>N5+1</f>
        <v>2</v>
      </c>
      <c r="P5" s="338">
        <v>3</v>
      </c>
      <c r="Q5" s="339">
        <v>4</v>
      </c>
      <c r="R5" s="340">
        <v>5</v>
      </c>
      <c r="S5" s="337">
        <v>6</v>
      </c>
      <c r="T5" s="338">
        <v>7</v>
      </c>
      <c r="U5" s="339">
        <v>8</v>
      </c>
    </row>
    <row r="6" spans="1:26" s="187" customFormat="1" ht="18.600000000000001" customHeight="1">
      <c r="A6" s="697"/>
      <c r="B6" s="737"/>
      <c r="C6" s="699"/>
      <c r="D6" s="699"/>
      <c r="E6" s="699"/>
      <c r="F6" s="729"/>
      <c r="G6" s="703"/>
      <c r="H6" s="715"/>
      <c r="I6" s="709"/>
      <c r="J6" s="709"/>
      <c r="K6" s="709"/>
      <c r="L6" s="706"/>
      <c r="M6" s="731"/>
      <c r="N6" s="723" t="s">
        <v>298</v>
      </c>
      <c r="O6" s="724"/>
      <c r="P6" s="724"/>
      <c r="Q6" s="724"/>
      <c r="R6" s="725"/>
      <c r="S6" s="725"/>
      <c r="T6" s="725"/>
      <c r="U6" s="726"/>
    </row>
    <row r="7" spans="1:26" s="187" customFormat="1" ht="38.4" customHeight="1" thickBot="1">
      <c r="A7" s="697"/>
      <c r="B7" s="738"/>
      <c r="C7" s="699"/>
      <c r="D7" s="699"/>
      <c r="E7" s="699"/>
      <c r="F7" s="729"/>
      <c r="G7" s="704"/>
      <c r="H7" s="716"/>
      <c r="I7" s="710"/>
      <c r="J7" s="710"/>
      <c r="K7" s="710"/>
      <c r="L7" s="707"/>
      <c r="M7" s="732"/>
      <c r="N7" s="341">
        <v>10</v>
      </c>
      <c r="O7" s="342">
        <v>15</v>
      </c>
      <c r="P7" s="343">
        <v>10</v>
      </c>
      <c r="Q7" s="344">
        <v>15</v>
      </c>
      <c r="R7" s="345"/>
      <c r="S7" s="342"/>
      <c r="T7" s="343"/>
      <c r="U7" s="344"/>
    </row>
    <row r="8" spans="1:26" s="187" customFormat="1" ht="18.75" customHeight="1" thickTop="1" thickBot="1">
      <c r="A8" s="346">
        <v>1</v>
      </c>
      <c r="B8" s="347">
        <f>A8+1</f>
        <v>2</v>
      </c>
      <c r="C8" s="347">
        <f t="shared" ref="C8:M8" si="0">B8+1</f>
        <v>3</v>
      </c>
      <c r="D8" s="347">
        <f t="shared" si="0"/>
        <v>4</v>
      </c>
      <c r="E8" s="347">
        <f t="shared" si="0"/>
        <v>5</v>
      </c>
      <c r="F8" s="347">
        <f t="shared" si="0"/>
        <v>6</v>
      </c>
      <c r="G8" s="347">
        <f t="shared" si="0"/>
        <v>7</v>
      </c>
      <c r="H8" s="347">
        <f t="shared" si="0"/>
        <v>8</v>
      </c>
      <c r="I8" s="347">
        <f t="shared" si="0"/>
        <v>9</v>
      </c>
      <c r="J8" s="347">
        <f t="shared" si="0"/>
        <v>10</v>
      </c>
      <c r="K8" s="347">
        <f t="shared" si="0"/>
        <v>11</v>
      </c>
      <c r="L8" s="347">
        <f t="shared" si="0"/>
        <v>12</v>
      </c>
      <c r="M8" s="347">
        <f t="shared" si="0"/>
        <v>13</v>
      </c>
      <c r="N8" s="348">
        <v>14</v>
      </c>
      <c r="O8" s="348">
        <v>15</v>
      </c>
      <c r="P8" s="349">
        <v>16</v>
      </c>
      <c r="Q8" s="350">
        <v>17</v>
      </c>
      <c r="R8" s="348">
        <v>18</v>
      </c>
      <c r="S8" s="348">
        <v>19</v>
      </c>
      <c r="T8" s="349">
        <v>20</v>
      </c>
      <c r="U8" s="350">
        <v>21</v>
      </c>
    </row>
    <row r="9" spans="1:26" s="188" customFormat="1" ht="21" customHeight="1" thickBot="1">
      <c r="A9" s="693" t="s">
        <v>415</v>
      </c>
      <c r="B9" s="727"/>
      <c r="C9" s="727"/>
      <c r="D9" s="727"/>
      <c r="E9" s="727"/>
      <c r="F9" s="727"/>
      <c r="G9" s="727"/>
      <c r="H9" s="727"/>
      <c r="I9" s="727"/>
      <c r="J9" s="727"/>
      <c r="K9" s="727"/>
      <c r="L9" s="727"/>
      <c r="M9" s="727"/>
      <c r="N9" s="727"/>
      <c r="O9" s="727"/>
      <c r="P9" s="727"/>
      <c r="Q9" s="727"/>
      <c r="R9" s="684"/>
      <c r="S9" s="684"/>
      <c r="T9" s="684"/>
      <c r="U9" s="685"/>
      <c r="W9" s="657" t="s">
        <v>305</v>
      </c>
      <c r="X9" s="658"/>
      <c r="Y9" s="658"/>
      <c r="Z9" s="211"/>
    </row>
    <row r="10" spans="1:26" s="189" customFormat="1" ht="22.5" customHeight="1" thickBot="1">
      <c r="A10" s="693" t="s">
        <v>308</v>
      </c>
      <c r="B10" s="694"/>
      <c r="C10" s="694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4"/>
      <c r="Q10" s="694"/>
      <c r="R10" s="684"/>
      <c r="S10" s="684"/>
      <c r="T10" s="684"/>
      <c r="U10" s="685"/>
      <c r="W10" s="207" t="s">
        <v>300</v>
      </c>
      <c r="X10" s="207" t="s">
        <v>301</v>
      </c>
      <c r="Y10" s="207" t="s">
        <v>302</v>
      </c>
      <c r="Z10" s="207" t="s">
        <v>359</v>
      </c>
    </row>
    <row r="11" spans="1:26" s="189" customFormat="1" ht="18.75" customHeight="1" thickBot="1">
      <c r="A11" s="351" t="s">
        <v>314</v>
      </c>
      <c r="B11" s="352" t="s">
        <v>356</v>
      </c>
      <c r="C11" s="353">
        <v>1</v>
      </c>
      <c r="D11" s="353"/>
      <c r="E11" s="353"/>
      <c r="F11" s="354"/>
      <c r="G11" s="225">
        <v>3</v>
      </c>
      <c r="H11" s="355">
        <f t="shared" ref="H11" si="1">G11*30</f>
        <v>90</v>
      </c>
      <c r="I11" s="356">
        <f t="shared" ref="I11" si="2">SUM(J11:L11)</f>
        <v>24</v>
      </c>
      <c r="J11" s="509">
        <v>8</v>
      </c>
      <c r="K11" s="358"/>
      <c r="L11" s="359">
        <v>16</v>
      </c>
      <c r="M11" s="360">
        <f t="shared" ref="M11" si="3">H11-I11</f>
        <v>66</v>
      </c>
      <c r="N11" s="361">
        <v>2.5</v>
      </c>
      <c r="O11" s="353"/>
      <c r="P11" s="354"/>
      <c r="Q11" s="362"/>
      <c r="R11" s="361"/>
      <c r="S11" s="353"/>
      <c r="T11" s="354"/>
      <c r="U11" s="362"/>
      <c r="V11" s="202">
        <f>I11/H11</f>
        <v>0.26666666666666666</v>
      </c>
      <c r="W11" s="214">
        <v>3</v>
      </c>
      <c r="X11" s="207"/>
      <c r="Y11" s="207"/>
      <c r="Z11" s="207"/>
    </row>
    <row r="12" spans="1:26" s="189" customFormat="1" ht="23.25" customHeight="1" thickBot="1">
      <c r="A12" s="677" t="s">
        <v>309</v>
      </c>
      <c r="B12" s="678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9"/>
      <c r="S12" s="679"/>
      <c r="T12" s="679"/>
      <c r="U12" s="680"/>
      <c r="V12" s="202"/>
      <c r="W12" s="207"/>
      <c r="X12" s="207"/>
      <c r="Y12" s="207"/>
      <c r="Z12" s="207"/>
    </row>
    <row r="13" spans="1:26" s="189" customFormat="1" ht="16.5" customHeight="1">
      <c r="A13" s="363" t="s">
        <v>315</v>
      </c>
      <c r="B13" s="364" t="s">
        <v>357</v>
      </c>
      <c r="C13" s="365">
        <v>2</v>
      </c>
      <c r="D13" s="366"/>
      <c r="E13" s="367"/>
      <c r="F13" s="367"/>
      <c r="G13" s="368">
        <v>3</v>
      </c>
      <c r="H13" s="369">
        <f>G13*30</f>
        <v>90</v>
      </c>
      <c r="I13" s="370">
        <f t="shared" ref="I13" si="4">J13+L13</f>
        <v>24</v>
      </c>
      <c r="J13" s="510">
        <v>8</v>
      </c>
      <c r="K13" s="371"/>
      <c r="L13" s="511">
        <v>16</v>
      </c>
      <c r="M13" s="372">
        <f>H13-I13</f>
        <v>66</v>
      </c>
      <c r="N13" s="373"/>
      <c r="O13" s="374">
        <v>1.5</v>
      </c>
      <c r="P13" s="375"/>
      <c r="Q13" s="376"/>
      <c r="R13" s="377"/>
      <c r="S13" s="378"/>
      <c r="T13" s="379"/>
      <c r="U13" s="362"/>
      <c r="V13" s="202">
        <f t="shared" ref="V13" si="5">I13/H13</f>
        <v>0.26666666666666666</v>
      </c>
      <c r="W13" s="207"/>
      <c r="X13" s="214">
        <v>3</v>
      </c>
      <c r="Y13" s="207"/>
      <c r="Z13" s="207"/>
    </row>
    <row r="14" spans="1:26" s="189" customFormat="1" ht="30" customHeight="1">
      <c r="A14" s="380" t="s">
        <v>316</v>
      </c>
      <c r="B14" s="381" t="s">
        <v>364</v>
      </c>
      <c r="C14" s="382">
        <v>2</v>
      </c>
      <c r="D14" s="383"/>
      <c r="E14" s="384"/>
      <c r="F14" s="384"/>
      <c r="G14" s="385">
        <v>3</v>
      </c>
      <c r="H14" s="386">
        <f>G14*30</f>
        <v>90</v>
      </c>
      <c r="I14" s="370">
        <f>J14+L14</f>
        <v>32</v>
      </c>
      <c r="J14" s="371">
        <v>16</v>
      </c>
      <c r="K14" s="371"/>
      <c r="L14" s="511">
        <v>16</v>
      </c>
      <c r="M14" s="387">
        <f>H14-I14</f>
        <v>58</v>
      </c>
      <c r="N14" s="388"/>
      <c r="O14" s="382">
        <v>1.5</v>
      </c>
      <c r="P14" s="389"/>
      <c r="Q14" s="390"/>
      <c r="R14" s="391"/>
      <c r="S14" s="389"/>
      <c r="T14" s="392"/>
      <c r="U14" s="393"/>
      <c r="V14" s="202">
        <f>I14/H14</f>
        <v>0.35555555555555557</v>
      </c>
      <c r="W14" s="207"/>
      <c r="X14" s="218">
        <v>3</v>
      </c>
      <c r="Y14" s="218"/>
      <c r="Z14" s="207"/>
    </row>
    <row r="15" spans="1:26" s="189" customFormat="1" ht="17.25" customHeight="1">
      <c r="A15" s="380" t="s">
        <v>317</v>
      </c>
      <c r="B15" s="394" t="s">
        <v>363</v>
      </c>
      <c r="C15" s="382"/>
      <c r="D15" s="383">
        <v>3</v>
      </c>
      <c r="E15" s="384"/>
      <c r="F15" s="384"/>
      <c r="G15" s="385">
        <v>2</v>
      </c>
      <c r="H15" s="386">
        <f>G15*30</f>
        <v>60</v>
      </c>
      <c r="I15" s="395">
        <f>J15+L15</f>
        <v>16</v>
      </c>
      <c r="J15" s="382">
        <v>8</v>
      </c>
      <c r="K15" s="382"/>
      <c r="L15" s="383">
        <v>8</v>
      </c>
      <c r="M15" s="387">
        <f>H15-I15</f>
        <v>44</v>
      </c>
      <c r="N15" s="388"/>
      <c r="O15" s="382"/>
      <c r="P15" s="389">
        <v>1.5</v>
      </c>
      <c r="Q15" s="390"/>
      <c r="R15" s="391"/>
      <c r="S15" s="389"/>
      <c r="T15" s="396"/>
      <c r="U15" s="397"/>
      <c r="V15" s="202">
        <f>I15/H15</f>
        <v>0.26666666666666666</v>
      </c>
      <c r="W15" s="207"/>
      <c r="X15" s="218"/>
      <c r="Y15" s="218">
        <v>2</v>
      </c>
      <c r="Z15" s="207"/>
    </row>
    <row r="16" spans="1:26" s="189" customFormat="1" ht="14.25" customHeight="1" thickBot="1">
      <c r="A16" s="363" t="s">
        <v>325</v>
      </c>
      <c r="B16" s="364" t="s">
        <v>358</v>
      </c>
      <c r="C16" s="365"/>
      <c r="D16" s="366">
        <v>3</v>
      </c>
      <c r="E16" s="367"/>
      <c r="F16" s="367"/>
      <c r="G16" s="368">
        <v>2</v>
      </c>
      <c r="H16" s="369">
        <f>G16*30</f>
        <v>60</v>
      </c>
      <c r="I16" s="370">
        <f>J16+L16</f>
        <v>16</v>
      </c>
      <c r="J16" s="371">
        <v>8</v>
      </c>
      <c r="K16" s="371"/>
      <c r="L16" s="366">
        <v>8</v>
      </c>
      <c r="M16" s="372">
        <f>H16-I16</f>
        <v>44</v>
      </c>
      <c r="N16" s="398"/>
      <c r="O16" s="371"/>
      <c r="P16" s="378">
        <v>1.5</v>
      </c>
      <c r="Q16" s="399"/>
      <c r="R16" s="377"/>
      <c r="S16" s="378"/>
      <c r="T16" s="400"/>
      <c r="U16" s="401"/>
      <c r="V16" s="202">
        <f>I16/H16</f>
        <v>0.26666666666666666</v>
      </c>
      <c r="W16" s="207"/>
      <c r="X16" s="207"/>
      <c r="Y16" s="214">
        <v>2</v>
      </c>
      <c r="Z16" s="207"/>
    </row>
    <row r="17" spans="1:26" s="189" customFormat="1" ht="19.5" customHeight="1" thickBot="1">
      <c r="A17" s="677" t="s">
        <v>310</v>
      </c>
      <c r="B17" s="678"/>
      <c r="C17" s="678"/>
      <c r="D17" s="678"/>
      <c r="E17" s="678"/>
      <c r="F17" s="678"/>
      <c r="G17" s="678"/>
      <c r="H17" s="678"/>
      <c r="I17" s="678"/>
      <c r="J17" s="678"/>
      <c r="K17" s="678"/>
      <c r="L17" s="678"/>
      <c r="M17" s="678"/>
      <c r="N17" s="678"/>
      <c r="O17" s="678"/>
      <c r="P17" s="678"/>
      <c r="Q17" s="678"/>
      <c r="R17" s="679"/>
      <c r="S17" s="679"/>
      <c r="T17" s="679"/>
      <c r="U17" s="680"/>
      <c r="V17" s="202"/>
      <c r="W17" s="207"/>
      <c r="X17" s="207"/>
      <c r="Y17" s="207"/>
      <c r="Z17" s="207"/>
    </row>
    <row r="18" spans="1:26" s="189" customFormat="1" ht="18" customHeight="1" thickBot="1">
      <c r="A18" s="402" t="s">
        <v>318</v>
      </c>
      <c r="B18" s="403" t="s">
        <v>306</v>
      </c>
      <c r="C18" s="404">
        <v>2</v>
      </c>
      <c r="D18" s="404">
        <v>1</v>
      </c>
      <c r="E18" s="404"/>
      <c r="F18" s="405"/>
      <c r="G18" s="406">
        <v>6</v>
      </c>
      <c r="H18" s="407">
        <f t="shared" ref="H18" si="6">G18*30</f>
        <v>180</v>
      </c>
      <c r="I18" s="408">
        <f t="shared" ref="I18:I22" si="7">SUM(J18:L18)</f>
        <v>48</v>
      </c>
      <c r="J18" s="409"/>
      <c r="K18" s="409"/>
      <c r="L18" s="410">
        <v>48</v>
      </c>
      <c r="M18" s="411">
        <f>H18-I18</f>
        <v>132</v>
      </c>
      <c r="N18" s="407">
        <v>2</v>
      </c>
      <c r="O18" s="404">
        <v>1.5</v>
      </c>
      <c r="P18" s="412"/>
      <c r="Q18" s="413"/>
      <c r="R18" s="407"/>
      <c r="S18" s="404"/>
      <c r="T18" s="412"/>
      <c r="U18" s="413"/>
      <c r="V18" s="202">
        <f>I18/H18</f>
        <v>0.26666666666666666</v>
      </c>
      <c r="W18" s="214">
        <v>4</v>
      </c>
      <c r="X18" s="214">
        <v>2</v>
      </c>
      <c r="Y18" s="207"/>
      <c r="Z18" s="207"/>
    </row>
    <row r="19" spans="1:26" s="189" customFormat="1" ht="24" customHeight="1" thickBot="1">
      <c r="A19" s="677" t="s">
        <v>311</v>
      </c>
      <c r="B19" s="678"/>
      <c r="C19" s="678"/>
      <c r="D19" s="678"/>
      <c r="E19" s="678"/>
      <c r="F19" s="678"/>
      <c r="G19" s="678"/>
      <c r="H19" s="678"/>
      <c r="I19" s="678"/>
      <c r="J19" s="678"/>
      <c r="K19" s="678"/>
      <c r="L19" s="678"/>
      <c r="M19" s="678"/>
      <c r="N19" s="678"/>
      <c r="O19" s="678"/>
      <c r="P19" s="678"/>
      <c r="Q19" s="678"/>
      <c r="R19" s="679"/>
      <c r="S19" s="679"/>
      <c r="T19" s="679"/>
      <c r="U19" s="680"/>
      <c r="V19" s="202"/>
      <c r="W19" s="207"/>
      <c r="X19" s="207"/>
      <c r="Y19" s="207"/>
      <c r="Z19" s="207"/>
    </row>
    <row r="20" spans="1:26" s="189" customFormat="1" ht="12.75" customHeight="1">
      <c r="A20" s="351" t="s">
        <v>319</v>
      </c>
      <c r="B20" s="414" t="s">
        <v>339</v>
      </c>
      <c r="C20" s="415">
        <v>1</v>
      </c>
      <c r="D20" s="415"/>
      <c r="E20" s="353"/>
      <c r="F20" s="354"/>
      <c r="G20" s="225">
        <v>3</v>
      </c>
      <c r="H20" s="355">
        <f t="shared" ref="H20:H22" si="8">G20*30</f>
        <v>90</v>
      </c>
      <c r="I20" s="356">
        <f t="shared" si="7"/>
        <v>30</v>
      </c>
      <c r="J20" s="357">
        <v>16</v>
      </c>
      <c r="K20" s="358"/>
      <c r="L20" s="359">
        <v>14</v>
      </c>
      <c r="M20" s="360">
        <f t="shared" ref="M20:M22" si="9">H20-I20</f>
        <v>60</v>
      </c>
      <c r="N20" s="361">
        <v>3</v>
      </c>
      <c r="O20" s="353"/>
      <c r="P20" s="354"/>
      <c r="Q20" s="362"/>
      <c r="R20" s="361"/>
      <c r="S20" s="353"/>
      <c r="T20" s="354"/>
      <c r="U20" s="362"/>
      <c r="V20" s="202">
        <f t="shared" ref="V20:V28" si="10">I20/H20</f>
        <v>0.33333333333333331</v>
      </c>
      <c r="W20" s="214">
        <v>3</v>
      </c>
      <c r="X20" s="207"/>
      <c r="Y20" s="207"/>
      <c r="Z20" s="207"/>
    </row>
    <row r="21" spans="1:26" s="189" customFormat="1" ht="15" customHeight="1">
      <c r="A21" s="416" t="s">
        <v>320</v>
      </c>
      <c r="B21" s="381" t="s">
        <v>340</v>
      </c>
      <c r="C21" s="417">
        <v>3</v>
      </c>
      <c r="D21" s="417">
        <v>2</v>
      </c>
      <c r="E21" s="418"/>
      <c r="F21" s="354"/>
      <c r="G21" s="226">
        <v>5</v>
      </c>
      <c r="H21" s="419">
        <f t="shared" si="8"/>
        <v>150</v>
      </c>
      <c r="I21" s="356">
        <f t="shared" si="7"/>
        <v>46</v>
      </c>
      <c r="J21" s="420">
        <v>28</v>
      </c>
      <c r="K21" s="421"/>
      <c r="L21" s="422">
        <v>18</v>
      </c>
      <c r="M21" s="423">
        <f t="shared" si="9"/>
        <v>104</v>
      </c>
      <c r="N21" s="424"/>
      <c r="O21" s="418">
        <v>1</v>
      </c>
      <c r="P21" s="425">
        <v>3</v>
      </c>
      <c r="Q21" s="393"/>
      <c r="R21" s="424"/>
      <c r="S21" s="418"/>
      <c r="T21" s="425"/>
      <c r="U21" s="393"/>
      <c r="V21" s="505">
        <f>I21/H21</f>
        <v>0.30666666666666664</v>
      </c>
      <c r="W21" s="207"/>
      <c r="X21" s="218">
        <v>2</v>
      </c>
      <c r="Y21" s="506">
        <v>3</v>
      </c>
      <c r="Z21" s="207"/>
    </row>
    <row r="22" spans="1:26" s="189" customFormat="1" ht="15" customHeight="1" thickBot="1">
      <c r="A22" s="416" t="s">
        <v>382</v>
      </c>
      <c r="B22" s="426" t="s">
        <v>381</v>
      </c>
      <c r="C22" s="404"/>
      <c r="D22" s="404"/>
      <c r="E22" s="427"/>
      <c r="F22" s="405"/>
      <c r="G22" s="428">
        <v>3</v>
      </c>
      <c r="H22" s="419">
        <f t="shared" si="8"/>
        <v>90</v>
      </c>
      <c r="I22" s="356">
        <f t="shared" si="7"/>
        <v>30</v>
      </c>
      <c r="J22" s="429">
        <v>16</v>
      </c>
      <c r="K22" s="430"/>
      <c r="L22" s="431">
        <v>14</v>
      </c>
      <c r="M22" s="423">
        <f t="shared" si="9"/>
        <v>60</v>
      </c>
      <c r="N22" s="432"/>
      <c r="O22" s="433"/>
      <c r="P22" s="434">
        <v>3</v>
      </c>
      <c r="Q22" s="435"/>
      <c r="R22" s="432"/>
      <c r="S22" s="427"/>
      <c r="T22" s="405"/>
      <c r="U22" s="436"/>
      <c r="V22" s="505">
        <f>I22/H22</f>
        <v>0.33333333333333331</v>
      </c>
      <c r="W22" s="207"/>
      <c r="X22" s="218"/>
      <c r="Y22" s="506"/>
      <c r="Z22" s="207">
        <v>3</v>
      </c>
    </row>
    <row r="23" spans="1:26" s="189" customFormat="1" ht="30" customHeight="1" thickBot="1">
      <c r="A23" s="437"/>
      <c r="B23" s="438" t="s">
        <v>336</v>
      </c>
      <c r="C23" s="439">
        <v>6</v>
      </c>
      <c r="D23" s="439">
        <v>4</v>
      </c>
      <c r="E23" s="439">
        <v>0</v>
      </c>
      <c r="F23" s="439">
        <f>COUNTA(F20:F21)</f>
        <v>0</v>
      </c>
      <c r="G23" s="440">
        <f>G11+G13+G16+G14+G15+G18+G20+G21+G22</f>
        <v>30</v>
      </c>
      <c r="H23" s="441">
        <f t="shared" ref="H23:Q23" si="11">H11+H13+H16+H14+H15+H18+H20+H21+H22</f>
        <v>900</v>
      </c>
      <c r="I23" s="442">
        <f t="shared" si="11"/>
        <v>266</v>
      </c>
      <c r="J23" s="443">
        <f t="shared" si="11"/>
        <v>108</v>
      </c>
      <c r="K23" s="442">
        <f t="shared" si="11"/>
        <v>0</v>
      </c>
      <c r="L23" s="444">
        <f t="shared" si="11"/>
        <v>158</v>
      </c>
      <c r="M23" s="440">
        <f t="shared" si="11"/>
        <v>634</v>
      </c>
      <c r="N23" s="445">
        <f t="shared" si="11"/>
        <v>7.5</v>
      </c>
      <c r="O23" s="442">
        <f t="shared" si="11"/>
        <v>5.5</v>
      </c>
      <c r="P23" s="443">
        <f t="shared" si="11"/>
        <v>9</v>
      </c>
      <c r="Q23" s="442">
        <f t="shared" si="11"/>
        <v>0</v>
      </c>
      <c r="R23" s="445"/>
      <c r="S23" s="443"/>
      <c r="T23" s="443"/>
      <c r="U23" s="444"/>
      <c r="V23" s="202"/>
      <c r="W23" s="207"/>
      <c r="X23" s="207"/>
      <c r="Y23" s="207"/>
      <c r="Z23" s="207"/>
    </row>
    <row r="24" spans="1:26" s="188" customFormat="1" ht="19.350000000000001" customHeight="1" thickBot="1">
      <c r="A24" s="681" t="s">
        <v>312</v>
      </c>
      <c r="B24" s="682"/>
      <c r="C24" s="682"/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679"/>
      <c r="S24" s="679"/>
      <c r="T24" s="679"/>
      <c r="U24" s="680"/>
      <c r="V24" s="190"/>
      <c r="W24" s="204"/>
      <c r="X24" s="204"/>
      <c r="Y24" s="204"/>
      <c r="Z24" s="204"/>
    </row>
    <row r="25" spans="1:26" s="189" customFormat="1" ht="20.100000000000001" customHeight="1" thickBot="1">
      <c r="A25" s="446"/>
      <c r="B25" s="447" t="s">
        <v>337</v>
      </c>
      <c r="C25" s="448">
        <f>COUNTA(C26:C28)</f>
        <v>0</v>
      </c>
      <c r="D25" s="448">
        <v>3</v>
      </c>
      <c r="E25" s="448">
        <f>COUNTA(E26:E28)</f>
        <v>0</v>
      </c>
      <c r="F25" s="448">
        <v>0</v>
      </c>
      <c r="G25" s="449">
        <f>SUM(G26:G28)</f>
        <v>12</v>
      </c>
      <c r="H25" s="450">
        <f t="shared" ref="H25:Q25" si="12">SUM(H26:H28)</f>
        <v>360</v>
      </c>
      <c r="I25" s="447">
        <f t="shared" si="12"/>
        <v>132</v>
      </c>
      <c r="J25" s="447"/>
      <c r="K25" s="447"/>
      <c r="L25" s="451"/>
      <c r="M25" s="449">
        <f t="shared" si="12"/>
        <v>228</v>
      </c>
      <c r="N25" s="450">
        <f t="shared" si="12"/>
        <v>0</v>
      </c>
      <c r="O25" s="447">
        <f t="shared" si="12"/>
        <v>0</v>
      </c>
      <c r="P25" s="448">
        <f>SUM(P26:P28)</f>
        <v>0</v>
      </c>
      <c r="Q25" s="451">
        <f t="shared" si="12"/>
        <v>9</v>
      </c>
      <c r="R25" s="450"/>
      <c r="S25" s="447"/>
      <c r="T25" s="448"/>
      <c r="U25" s="451"/>
      <c r="V25" s="202"/>
      <c r="W25" s="207"/>
      <c r="X25" s="207"/>
      <c r="Y25" s="207"/>
      <c r="Z25" s="207"/>
    </row>
    <row r="26" spans="1:26" s="189" customFormat="1" ht="15" customHeight="1">
      <c r="A26" s="416" t="s">
        <v>322</v>
      </c>
      <c r="B26" s="662" t="s">
        <v>416</v>
      </c>
      <c r="C26" s="452"/>
      <c r="D26" s="452">
        <v>4</v>
      </c>
      <c r="E26" s="452"/>
      <c r="F26" s="354"/>
      <c r="G26" s="453">
        <v>4</v>
      </c>
      <c r="H26" s="454">
        <f>G26*30</f>
        <v>120</v>
      </c>
      <c r="I26" s="356">
        <v>44</v>
      </c>
      <c r="J26" s="420"/>
      <c r="K26" s="452"/>
      <c r="L26" s="455"/>
      <c r="M26" s="456">
        <f>H26-I26</f>
        <v>76</v>
      </c>
      <c r="N26" s="457"/>
      <c r="O26" s="458"/>
      <c r="P26" s="459"/>
      <c r="Q26" s="227">
        <v>3</v>
      </c>
      <c r="R26" s="457"/>
      <c r="S26" s="458"/>
      <c r="T26" s="459"/>
      <c r="U26" s="227"/>
      <c r="V26" s="202">
        <f t="shared" si="10"/>
        <v>0.36666666666666664</v>
      </c>
      <c r="W26" s="207"/>
      <c r="X26" s="207"/>
      <c r="Y26" s="207"/>
      <c r="Z26" s="214">
        <v>4</v>
      </c>
    </row>
    <row r="27" spans="1:26" s="189" customFormat="1" ht="13.5" customHeight="1">
      <c r="A27" s="460" t="s">
        <v>323</v>
      </c>
      <c r="B27" s="663"/>
      <c r="C27" s="461"/>
      <c r="D27" s="461">
        <v>4</v>
      </c>
      <c r="E27" s="461"/>
      <c r="F27" s="354"/>
      <c r="G27" s="462">
        <v>4</v>
      </c>
      <c r="H27" s="454">
        <f t="shared" ref="H27:H28" si="13">G27*30</f>
        <v>120</v>
      </c>
      <c r="I27" s="356">
        <v>44</v>
      </c>
      <c r="J27" s="463"/>
      <c r="K27" s="461"/>
      <c r="L27" s="464"/>
      <c r="M27" s="456">
        <f t="shared" ref="M27:M28" si="14">H27-I27</f>
        <v>76</v>
      </c>
      <c r="N27" s="465"/>
      <c r="O27" s="452"/>
      <c r="P27" s="455"/>
      <c r="Q27" s="228">
        <v>3</v>
      </c>
      <c r="R27" s="465"/>
      <c r="S27" s="452"/>
      <c r="T27" s="455"/>
      <c r="U27" s="228"/>
      <c r="V27" s="202">
        <f t="shared" si="10"/>
        <v>0.36666666666666664</v>
      </c>
      <c r="W27" s="207"/>
      <c r="X27" s="207"/>
      <c r="Y27" s="207"/>
      <c r="Z27" s="214">
        <v>4</v>
      </c>
    </row>
    <row r="28" spans="1:26" s="189" customFormat="1" ht="15" customHeight="1" thickBot="1">
      <c r="A28" s="460" t="s">
        <v>324</v>
      </c>
      <c r="B28" s="663"/>
      <c r="C28" s="461"/>
      <c r="D28" s="461">
        <v>4</v>
      </c>
      <c r="E28" s="461"/>
      <c r="F28" s="405"/>
      <c r="G28" s="462">
        <v>4</v>
      </c>
      <c r="H28" s="466">
        <f t="shared" si="13"/>
        <v>120</v>
      </c>
      <c r="I28" s="408">
        <v>44</v>
      </c>
      <c r="J28" s="463"/>
      <c r="K28" s="461"/>
      <c r="L28" s="464"/>
      <c r="M28" s="467">
        <f t="shared" si="14"/>
        <v>76</v>
      </c>
      <c r="N28" s="468"/>
      <c r="O28" s="469"/>
      <c r="P28" s="470"/>
      <c r="Q28" s="229">
        <v>3</v>
      </c>
      <c r="R28" s="468"/>
      <c r="S28" s="469"/>
      <c r="T28" s="470"/>
      <c r="U28" s="229"/>
      <c r="V28" s="202">
        <f t="shared" si="10"/>
        <v>0.36666666666666664</v>
      </c>
      <c r="W28" s="207"/>
      <c r="X28" s="207"/>
      <c r="Y28" s="207"/>
      <c r="Z28" s="214">
        <v>4</v>
      </c>
    </row>
    <row r="29" spans="1:26" s="189" customFormat="1" ht="20.25" customHeight="1" thickBot="1">
      <c r="A29" s="681" t="s">
        <v>313</v>
      </c>
      <c r="B29" s="683"/>
      <c r="C29" s="683"/>
      <c r="D29" s="683"/>
      <c r="E29" s="683"/>
      <c r="F29" s="683"/>
      <c r="G29" s="683"/>
      <c r="H29" s="683"/>
      <c r="I29" s="683"/>
      <c r="J29" s="683"/>
      <c r="K29" s="683"/>
      <c r="L29" s="683"/>
      <c r="M29" s="683"/>
      <c r="N29" s="683"/>
      <c r="O29" s="683"/>
      <c r="P29" s="683"/>
      <c r="Q29" s="683"/>
      <c r="R29" s="684"/>
      <c r="S29" s="684"/>
      <c r="T29" s="684"/>
      <c r="U29" s="685"/>
      <c r="V29" s="190"/>
      <c r="W29" s="209"/>
      <c r="X29" s="209"/>
      <c r="Y29" s="209"/>
      <c r="Z29" s="207"/>
    </row>
    <row r="30" spans="1:26" s="189" customFormat="1" ht="20.25" customHeight="1" thickBot="1">
      <c r="A30" s="471" t="s">
        <v>335</v>
      </c>
      <c r="B30" s="414" t="s">
        <v>307</v>
      </c>
      <c r="C30" s="472"/>
      <c r="D30" s="427">
        <v>3</v>
      </c>
      <c r="E30" s="473"/>
      <c r="F30" s="405">
        <f>SUM(W30:Y30)</f>
        <v>3</v>
      </c>
      <c r="G30" s="474">
        <v>3</v>
      </c>
      <c r="H30" s="407">
        <f>G30*30</f>
        <v>90</v>
      </c>
      <c r="I30" s="408"/>
      <c r="J30" s="408"/>
      <c r="K30" s="408"/>
      <c r="L30" s="475"/>
      <c r="M30" s="411">
        <f>H30-I30</f>
        <v>90</v>
      </c>
      <c r="N30" s="476"/>
      <c r="O30" s="408"/>
      <c r="P30" s="475"/>
      <c r="Q30" s="477"/>
      <c r="R30" s="476"/>
      <c r="S30" s="408"/>
      <c r="T30" s="475"/>
      <c r="U30" s="477"/>
      <c r="V30" s="202"/>
      <c r="W30" s="207"/>
      <c r="X30" s="207"/>
      <c r="Y30" s="214">
        <v>3</v>
      </c>
      <c r="Z30" s="207"/>
    </row>
    <row r="31" spans="1:26" s="189" customFormat="1" ht="36" customHeight="1" thickBot="1">
      <c r="A31" s="671" t="s">
        <v>304</v>
      </c>
      <c r="B31" s="672"/>
      <c r="C31" s="478"/>
      <c r="D31" s="478"/>
      <c r="E31" s="478"/>
      <c r="F31" s="478"/>
      <c r="G31" s="479">
        <f>G25/G33</f>
        <v>0.26666666666666666</v>
      </c>
      <c r="H31" s="480"/>
      <c r="I31" s="478"/>
      <c r="J31" s="478"/>
      <c r="K31" s="478"/>
      <c r="L31" s="481"/>
      <c r="M31" s="482"/>
      <c r="N31" s="478"/>
      <c r="O31" s="478"/>
      <c r="P31" s="481"/>
      <c r="Q31" s="483"/>
      <c r="R31" s="478"/>
      <c r="S31" s="478"/>
      <c r="T31" s="481"/>
      <c r="U31" s="483"/>
      <c r="W31" s="207"/>
      <c r="X31" s="207"/>
      <c r="Y31" s="207"/>
      <c r="Z31" s="207"/>
    </row>
    <row r="32" spans="1:26" s="189" customFormat="1" ht="15.75" customHeight="1" thickBot="1">
      <c r="A32" s="484"/>
      <c r="B32" s="484"/>
      <c r="C32" s="673" t="s">
        <v>292</v>
      </c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5"/>
      <c r="R32" s="485"/>
      <c r="S32" s="485"/>
      <c r="T32" s="485"/>
      <c r="U32" s="485"/>
      <c r="W32" s="207"/>
      <c r="X32" s="207"/>
      <c r="Y32" s="207"/>
      <c r="Z32" s="207"/>
    </row>
    <row r="33" spans="1:27" s="189" customFormat="1" ht="20.25" customHeight="1" thickBot="1">
      <c r="A33" s="486"/>
      <c r="B33" s="487"/>
      <c r="C33" s="488">
        <f>C23+C25+C30</f>
        <v>6</v>
      </c>
      <c r="D33" s="489">
        <v>8</v>
      </c>
      <c r="E33" s="489">
        <f t="shared" ref="E33:Q33" si="15">E23+E25+E30</f>
        <v>0</v>
      </c>
      <c r="F33" s="490">
        <v>0</v>
      </c>
      <c r="G33" s="491">
        <f>G23+G25+G30</f>
        <v>45</v>
      </c>
      <c r="H33" s="488">
        <f t="shared" si="15"/>
        <v>1350</v>
      </c>
      <c r="I33" s="489">
        <f>I25+I30+I23</f>
        <v>398</v>
      </c>
      <c r="J33" s="489">
        <f>J25+J30+J23</f>
        <v>108</v>
      </c>
      <c r="K33" s="489">
        <f t="shared" si="15"/>
        <v>0</v>
      </c>
      <c r="L33" s="490">
        <f>L25+L30+L23</f>
        <v>158</v>
      </c>
      <c r="M33" s="491">
        <f>M25+M30+M23</f>
        <v>952</v>
      </c>
      <c r="N33" s="488">
        <f>N25+N23</f>
        <v>7.5</v>
      </c>
      <c r="O33" s="489">
        <f t="shared" si="15"/>
        <v>5.5</v>
      </c>
      <c r="P33" s="489">
        <f t="shared" si="15"/>
        <v>9</v>
      </c>
      <c r="Q33" s="492">
        <f t="shared" si="15"/>
        <v>9</v>
      </c>
      <c r="R33" s="493"/>
      <c r="S33" s="493"/>
      <c r="T33" s="493"/>
      <c r="U33" s="493"/>
      <c r="V33" s="194">
        <f t="shared" ref="V33:V35" si="16">SUM(N33:Q33)</f>
        <v>31</v>
      </c>
      <c r="W33" s="208">
        <f>SUM(W11:W32)</f>
        <v>10</v>
      </c>
      <c r="X33" s="208">
        <f>SUM(X11:X32)</f>
        <v>10</v>
      </c>
      <c r="Y33" s="208">
        <f>SUM(Y11:Y32)</f>
        <v>10</v>
      </c>
      <c r="Z33" s="208">
        <f>SUM(Z11:Z32)</f>
        <v>15</v>
      </c>
    </row>
    <row r="34" spans="1:27" s="189" customFormat="1" ht="18">
      <c r="A34" s="494"/>
      <c r="B34" s="484"/>
      <c r="C34" s="665" t="s">
        <v>262</v>
      </c>
      <c r="D34" s="666"/>
      <c r="E34" s="666"/>
      <c r="F34" s="666"/>
      <c r="G34" s="666"/>
      <c r="H34" s="666"/>
      <c r="I34" s="666"/>
      <c r="J34" s="666"/>
      <c r="K34" s="666"/>
      <c r="L34" s="666"/>
      <c r="M34" s="667"/>
      <c r="N34" s="495">
        <v>2</v>
      </c>
      <c r="O34" s="496">
        <v>3</v>
      </c>
      <c r="P34" s="497">
        <v>1</v>
      </c>
      <c r="Q34" s="498"/>
      <c r="R34" s="499"/>
      <c r="S34" s="499"/>
      <c r="T34" s="499"/>
      <c r="U34" s="499"/>
      <c r="V34" s="194">
        <f t="shared" si="16"/>
        <v>6</v>
      </c>
      <c r="W34" s="210"/>
      <c r="X34" s="210"/>
      <c r="Y34" s="210"/>
      <c r="Z34" s="210"/>
    </row>
    <row r="35" spans="1:27" s="189" customFormat="1" ht="18.600000000000001" thickBot="1">
      <c r="A35" s="484"/>
      <c r="B35" s="484"/>
      <c r="C35" s="668" t="s">
        <v>129</v>
      </c>
      <c r="D35" s="669"/>
      <c r="E35" s="669"/>
      <c r="F35" s="669"/>
      <c r="G35" s="669"/>
      <c r="H35" s="669"/>
      <c r="I35" s="669"/>
      <c r="J35" s="669"/>
      <c r="K35" s="669"/>
      <c r="L35" s="669"/>
      <c r="M35" s="670"/>
      <c r="N35" s="500">
        <v>1</v>
      </c>
      <c r="O35" s="501">
        <v>1</v>
      </c>
      <c r="P35" s="502">
        <v>3</v>
      </c>
      <c r="Q35" s="503">
        <v>3</v>
      </c>
      <c r="R35" s="499"/>
      <c r="S35" s="499"/>
      <c r="T35" s="499"/>
      <c r="U35" s="499"/>
      <c r="V35" s="194">
        <f t="shared" si="16"/>
        <v>8</v>
      </c>
      <c r="W35" s="210"/>
      <c r="X35" s="210"/>
      <c r="Y35" s="210"/>
      <c r="Z35" s="210"/>
    </row>
    <row r="36" spans="1:27" s="189" customFormat="1" ht="18">
      <c r="A36" s="484"/>
      <c r="B36" s="48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238"/>
      <c r="O36" s="238"/>
      <c r="P36" s="238"/>
      <c r="Q36" s="238"/>
      <c r="R36" s="499"/>
      <c r="S36" s="499"/>
      <c r="T36" s="499"/>
      <c r="U36" s="499"/>
      <c r="V36" s="194"/>
      <c r="W36" s="224"/>
      <c r="X36" s="224"/>
      <c r="Y36" s="224"/>
      <c r="Z36" s="224"/>
    </row>
    <row r="37" spans="1:27" ht="13.8">
      <c r="A37" s="651" t="s">
        <v>341</v>
      </c>
      <c r="B37" s="652"/>
      <c r="C37" s="652"/>
      <c r="D37" s="652"/>
      <c r="E37" s="652"/>
      <c r="F37" s="652"/>
      <c r="G37" s="652"/>
      <c r="H37" s="652"/>
      <c r="I37" s="652"/>
      <c r="J37" s="652"/>
      <c r="K37" s="652"/>
      <c r="L37" s="652"/>
      <c r="M37" s="652"/>
      <c r="N37" s="652"/>
      <c r="O37" s="653"/>
      <c r="P37" s="653"/>
      <c r="Q37" s="653"/>
      <c r="R37" s="213"/>
      <c r="S37" s="213"/>
      <c r="T37" s="213"/>
      <c r="U37" s="213"/>
    </row>
    <row r="38" spans="1:27" ht="13.8">
      <c r="A38" s="654" t="s">
        <v>342</v>
      </c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656"/>
      <c r="P38" s="656"/>
      <c r="Q38" s="656"/>
      <c r="R38" s="213"/>
      <c r="S38" s="213"/>
      <c r="T38" s="213"/>
      <c r="U38" s="213"/>
    </row>
    <row r="39" spans="1:27" ht="26.4">
      <c r="A39" s="200" t="s">
        <v>343</v>
      </c>
      <c r="B39" s="688" t="s">
        <v>344</v>
      </c>
      <c r="C39" s="689"/>
      <c r="D39" s="689"/>
      <c r="E39" s="689"/>
      <c r="F39" s="689"/>
      <c r="G39" s="689"/>
      <c r="H39" s="689"/>
      <c r="I39" s="689"/>
      <c r="J39" s="689"/>
      <c r="K39" s="690"/>
      <c r="L39" s="691" t="s">
        <v>345</v>
      </c>
      <c r="M39" s="691"/>
      <c r="N39" s="691"/>
      <c r="O39" s="691"/>
      <c r="P39" s="691"/>
      <c r="Q39" s="691"/>
      <c r="R39" s="216"/>
      <c r="S39" s="216"/>
      <c r="T39" s="216"/>
      <c r="U39" s="216"/>
    </row>
    <row r="40" spans="1:27" ht="71.400000000000006" customHeight="1">
      <c r="A40" s="203" t="s">
        <v>346</v>
      </c>
      <c r="B40" s="686" t="s">
        <v>349</v>
      </c>
      <c r="C40" s="686"/>
      <c r="D40" s="686"/>
      <c r="E40" s="686"/>
      <c r="F40" s="686"/>
      <c r="G40" s="686"/>
      <c r="H40" s="686"/>
      <c r="I40" s="686"/>
      <c r="J40" s="686"/>
      <c r="K40" s="686"/>
      <c r="L40" s="686" t="s">
        <v>367</v>
      </c>
      <c r="M40" s="686"/>
      <c r="N40" s="686"/>
      <c r="O40" s="686"/>
      <c r="P40" s="686"/>
      <c r="Q40" s="686"/>
      <c r="R40" s="217"/>
      <c r="S40" s="217"/>
      <c r="T40" s="217"/>
      <c r="U40" s="217"/>
    </row>
    <row r="41" spans="1:27" ht="56.1" customHeight="1">
      <c r="A41" s="203" t="s">
        <v>350</v>
      </c>
      <c r="B41" s="686" t="s">
        <v>351</v>
      </c>
      <c r="C41" s="686"/>
      <c r="D41" s="686"/>
      <c r="E41" s="686"/>
      <c r="F41" s="686"/>
      <c r="G41" s="686"/>
      <c r="H41" s="686"/>
      <c r="I41" s="686"/>
      <c r="J41" s="686"/>
      <c r="K41" s="686"/>
      <c r="L41" s="686" t="s">
        <v>368</v>
      </c>
      <c r="M41" s="686"/>
      <c r="N41" s="686"/>
      <c r="O41" s="686"/>
      <c r="P41" s="686"/>
      <c r="Q41" s="686"/>
      <c r="R41" s="217"/>
      <c r="S41" s="217"/>
      <c r="T41" s="217"/>
      <c r="U41" s="217"/>
    </row>
    <row r="42" spans="1:27" ht="57.6" customHeight="1">
      <c r="A42" s="203" t="s">
        <v>347</v>
      </c>
      <c r="B42" s="686" t="s">
        <v>352</v>
      </c>
      <c r="C42" s="686"/>
      <c r="D42" s="686"/>
      <c r="E42" s="686"/>
      <c r="F42" s="686"/>
      <c r="G42" s="686"/>
      <c r="H42" s="686"/>
      <c r="I42" s="686"/>
      <c r="J42" s="686"/>
      <c r="K42" s="686"/>
      <c r="L42" s="686" t="s">
        <v>369</v>
      </c>
      <c r="M42" s="686"/>
      <c r="N42" s="686"/>
      <c r="O42" s="686"/>
      <c r="P42" s="686"/>
      <c r="Q42" s="686"/>
      <c r="R42" s="217"/>
      <c r="S42" s="217"/>
      <c r="T42" s="217"/>
      <c r="U42" s="217"/>
    </row>
    <row r="43" spans="1:27" ht="71.099999999999994" customHeight="1">
      <c r="A43" s="203" t="s">
        <v>348</v>
      </c>
      <c r="B43" s="686" t="s">
        <v>353</v>
      </c>
      <c r="C43" s="687"/>
      <c r="D43" s="687"/>
      <c r="E43" s="687"/>
      <c r="F43" s="687"/>
      <c r="G43" s="687"/>
      <c r="H43" s="687"/>
      <c r="I43" s="687"/>
      <c r="J43" s="687"/>
      <c r="K43" s="687"/>
      <c r="L43" s="686" t="s">
        <v>370</v>
      </c>
      <c r="M43" s="686"/>
      <c r="N43" s="686"/>
      <c r="O43" s="686"/>
      <c r="P43" s="686"/>
      <c r="Q43" s="686"/>
      <c r="R43" s="217"/>
      <c r="S43" s="217"/>
      <c r="T43" s="217"/>
      <c r="U43" s="217"/>
    </row>
    <row r="44" spans="1:27" s="189" customFormat="1" ht="16.5" customHeight="1">
      <c r="A44" s="188"/>
      <c r="B44" s="186"/>
      <c r="C44" s="191"/>
      <c r="D44" s="186"/>
      <c r="E44" s="191"/>
      <c r="F44" s="188"/>
      <c r="G44" s="188"/>
      <c r="H44" s="188"/>
      <c r="I44" s="188"/>
      <c r="J44" s="188"/>
      <c r="K44" s="188"/>
      <c r="L44" s="188"/>
      <c r="M44" s="186"/>
      <c r="N44" s="186"/>
      <c r="O44" s="186"/>
      <c r="P44" s="186"/>
      <c r="Q44" s="186"/>
      <c r="R44" s="186"/>
      <c r="S44" s="186"/>
      <c r="T44" s="186"/>
      <c r="U44" s="186"/>
      <c r="V44" s="195"/>
      <c r="W44" s="664"/>
      <c r="X44" s="664"/>
      <c r="Y44" s="664"/>
      <c r="Z44" s="210"/>
    </row>
    <row r="45" spans="1:27" ht="15.6">
      <c r="A45" s="188"/>
      <c r="B45" s="221" t="s">
        <v>287</v>
      </c>
      <c r="C45" s="197" t="s">
        <v>287</v>
      </c>
      <c r="D45" s="196"/>
      <c r="E45" s="198"/>
      <c r="F45" s="198"/>
      <c r="G45" s="198"/>
      <c r="I45" s="188"/>
      <c r="J45" s="188"/>
      <c r="K45" s="192" t="s">
        <v>287</v>
      </c>
      <c r="M45" s="188"/>
      <c r="Q45" s="188"/>
      <c r="R45" s="188"/>
      <c r="S45" s="188"/>
      <c r="T45" s="188"/>
      <c r="U45" s="188"/>
      <c r="V45" s="194"/>
      <c r="W45" s="648"/>
      <c r="X45" s="648"/>
      <c r="Y45" s="648"/>
      <c r="Z45" s="215"/>
      <c r="AA45" s="193"/>
    </row>
    <row r="46" spans="1:27" ht="15.6">
      <c r="A46" s="188"/>
      <c r="B46" s="221" t="s">
        <v>376</v>
      </c>
      <c r="C46" s="233" t="s">
        <v>386</v>
      </c>
      <c r="D46" s="234"/>
      <c r="E46" s="235"/>
      <c r="F46" s="235"/>
      <c r="G46" s="235"/>
      <c r="H46" s="236"/>
      <c r="I46" s="236"/>
      <c r="J46" s="188"/>
      <c r="K46" s="192" t="s">
        <v>406</v>
      </c>
      <c r="M46" s="188"/>
      <c r="Q46" s="188"/>
      <c r="R46" s="188"/>
      <c r="S46" s="188"/>
      <c r="T46" s="188"/>
      <c r="U46" s="188"/>
      <c r="V46" s="188"/>
      <c r="Z46" s="215"/>
      <c r="AA46" s="193"/>
    </row>
    <row r="47" spans="1:27" ht="15.6">
      <c r="A47" s="188"/>
      <c r="B47" s="222" t="s">
        <v>377</v>
      </c>
      <c r="C47" s="234" t="s">
        <v>387</v>
      </c>
      <c r="D47" s="234"/>
      <c r="E47" s="235"/>
      <c r="F47" s="235"/>
      <c r="G47" s="235"/>
      <c r="H47" s="236"/>
      <c r="I47" s="237"/>
      <c r="J47" s="188"/>
      <c r="K47" s="192"/>
      <c r="M47" s="188"/>
      <c r="Q47" s="188"/>
      <c r="R47" s="188"/>
      <c r="S47" s="188"/>
      <c r="T47" s="188"/>
      <c r="U47" s="188"/>
      <c r="V47" s="188"/>
    </row>
    <row r="48" spans="1:27" ht="15.6">
      <c r="A48" s="188"/>
      <c r="B48" s="223" t="s">
        <v>378</v>
      </c>
      <c r="C48" s="536" t="s">
        <v>412</v>
      </c>
      <c r="D48" s="536"/>
      <c r="E48" s="537"/>
      <c r="F48" s="537"/>
      <c r="G48" s="537"/>
      <c r="H48" s="538"/>
      <c r="I48" s="539"/>
      <c r="J48" s="188"/>
      <c r="K48" s="192" t="s">
        <v>407</v>
      </c>
      <c r="M48" s="188"/>
      <c r="Q48" s="188"/>
      <c r="R48" s="188"/>
      <c r="S48" s="188"/>
      <c r="T48" s="188"/>
      <c r="U48" s="188"/>
      <c r="V48" s="188"/>
    </row>
    <row r="49" spans="1:22" ht="15.6" customHeight="1">
      <c r="A49" s="188"/>
      <c r="B49" s="222" t="s">
        <v>401</v>
      </c>
      <c r="C49" s="649" t="s">
        <v>405</v>
      </c>
      <c r="D49" s="650"/>
      <c r="E49" s="650"/>
      <c r="F49" s="650"/>
      <c r="G49" s="650"/>
      <c r="H49" s="650"/>
      <c r="I49" s="650"/>
      <c r="J49" s="188"/>
      <c r="K49" s="649" t="s">
        <v>401</v>
      </c>
      <c r="L49" s="650"/>
      <c r="M49" s="650"/>
      <c r="N49" s="650"/>
      <c r="O49" s="650"/>
      <c r="P49" s="650"/>
      <c r="Q49" s="650"/>
      <c r="R49" s="212"/>
      <c r="S49" s="212"/>
      <c r="T49" s="212"/>
      <c r="U49" s="212"/>
      <c r="V49" s="188"/>
    </row>
    <row r="50" spans="1:22" ht="15.6">
      <c r="A50" s="188"/>
      <c r="B50" s="223"/>
      <c r="I50" s="188"/>
      <c r="J50" s="188"/>
      <c r="K50" s="188"/>
      <c r="M50" s="188"/>
      <c r="O50" s="188"/>
      <c r="P50" s="188"/>
      <c r="Q50" s="188"/>
      <c r="R50" s="188"/>
      <c r="S50" s="188"/>
      <c r="T50" s="188"/>
      <c r="U50" s="188"/>
      <c r="V50" s="188"/>
    </row>
    <row r="51" spans="1:22" ht="15.6">
      <c r="A51" s="188"/>
      <c r="B51" s="221" t="s">
        <v>287</v>
      </c>
      <c r="C51" s="507" t="s">
        <v>287</v>
      </c>
      <c r="D51" s="236"/>
      <c r="E51" s="236"/>
      <c r="F51" s="236"/>
      <c r="G51" s="237"/>
      <c r="H51" s="237"/>
      <c r="I51" s="188"/>
      <c r="J51" s="188"/>
      <c r="K51" s="192" t="s">
        <v>287</v>
      </c>
      <c r="M51" s="188"/>
      <c r="O51" s="192"/>
      <c r="P51" s="192"/>
      <c r="Q51" s="191"/>
      <c r="R51" s="191"/>
      <c r="S51" s="191"/>
      <c r="T51" s="191"/>
      <c r="U51" s="191"/>
      <c r="V51" s="188"/>
    </row>
    <row r="52" spans="1:22" ht="15.75" customHeight="1">
      <c r="A52" s="188"/>
      <c r="B52" s="221" t="s">
        <v>402</v>
      </c>
      <c r="C52" s="507" t="s">
        <v>299</v>
      </c>
      <c r="D52" s="236"/>
      <c r="E52" s="236"/>
      <c r="F52" s="236"/>
      <c r="G52" s="508"/>
      <c r="H52" s="237"/>
      <c r="I52" s="188"/>
      <c r="J52" s="188"/>
      <c r="K52" s="197" t="s">
        <v>360</v>
      </c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188"/>
    </row>
    <row r="53" spans="1:22" ht="28.2" customHeight="1">
      <c r="A53" s="188"/>
      <c r="B53" s="223" t="s">
        <v>403</v>
      </c>
      <c r="C53" s="692" t="s">
        <v>379</v>
      </c>
      <c r="D53" s="692"/>
      <c r="E53" s="692"/>
      <c r="F53" s="692"/>
      <c r="G53" s="692"/>
      <c r="H53" s="692"/>
      <c r="I53" s="188"/>
      <c r="J53" s="188"/>
      <c r="K53" s="196" t="s">
        <v>361</v>
      </c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188"/>
    </row>
    <row r="54" spans="1:22" ht="15.6">
      <c r="A54" s="188"/>
      <c r="B54" s="222" t="s">
        <v>404</v>
      </c>
      <c r="C54" s="540" t="s">
        <v>413</v>
      </c>
      <c r="D54" s="538"/>
      <c r="E54" s="538"/>
      <c r="F54" s="538"/>
      <c r="G54" s="539"/>
      <c r="H54" s="539"/>
      <c r="I54" s="188"/>
      <c r="J54" s="188"/>
      <c r="K54" s="196" t="s">
        <v>362</v>
      </c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188"/>
    </row>
    <row r="55" spans="1:22" ht="15.6">
      <c r="B55" s="206"/>
      <c r="C55" s="649" t="s">
        <v>405</v>
      </c>
      <c r="D55" s="650"/>
      <c r="E55" s="650"/>
      <c r="F55" s="650"/>
      <c r="G55" s="650"/>
      <c r="H55" s="650"/>
      <c r="I55" s="650"/>
      <c r="K55" s="649" t="s">
        <v>408</v>
      </c>
      <c r="L55" s="650"/>
      <c r="M55" s="650"/>
      <c r="N55" s="650"/>
      <c r="O55" s="650"/>
      <c r="P55" s="650"/>
      <c r="Q55" s="650"/>
      <c r="R55" s="212"/>
      <c r="S55" s="212"/>
      <c r="T55" s="212"/>
      <c r="U55" s="212"/>
      <c r="V55" s="188"/>
    </row>
    <row r="56" spans="1:22" ht="15.6">
      <c r="K56" s="205"/>
      <c r="L56" s="212"/>
      <c r="M56" s="212"/>
      <c r="N56" s="212"/>
      <c r="O56" s="212"/>
      <c r="P56" s="212"/>
      <c r="Q56" s="212"/>
      <c r="R56" s="212"/>
      <c r="S56" s="212"/>
      <c r="T56" s="212"/>
      <c r="U56" s="212"/>
    </row>
  </sheetData>
  <mergeCells count="58">
    <mergeCell ref="A1:U1"/>
    <mergeCell ref="N2:U2"/>
    <mergeCell ref="N4:U4"/>
    <mergeCell ref="N6:U6"/>
    <mergeCell ref="A9:U9"/>
    <mergeCell ref="F4:F7"/>
    <mergeCell ref="M3:M7"/>
    <mergeCell ref="I3:L3"/>
    <mergeCell ref="E3:F3"/>
    <mergeCell ref="A10:U10"/>
    <mergeCell ref="R3:S3"/>
    <mergeCell ref="T3:U3"/>
    <mergeCell ref="A2:A7"/>
    <mergeCell ref="B2:B7"/>
    <mergeCell ref="E4:E7"/>
    <mergeCell ref="C2:F2"/>
    <mergeCell ref="G2:G7"/>
    <mergeCell ref="L5:L7"/>
    <mergeCell ref="K5:K7"/>
    <mergeCell ref="J5:J7"/>
    <mergeCell ref="I4:I7"/>
    <mergeCell ref="H2:M2"/>
    <mergeCell ref="C3:C7"/>
    <mergeCell ref="D3:D7"/>
    <mergeCell ref="H3:H7"/>
    <mergeCell ref="K55:Q55"/>
    <mergeCell ref="B43:K43"/>
    <mergeCell ref="L43:Q43"/>
    <mergeCell ref="B39:K39"/>
    <mergeCell ref="L39:Q39"/>
    <mergeCell ref="B40:K40"/>
    <mergeCell ref="L40:Q40"/>
    <mergeCell ref="C55:I55"/>
    <mergeCell ref="B41:K41"/>
    <mergeCell ref="L41:Q41"/>
    <mergeCell ref="B42:K42"/>
    <mergeCell ref="L42:Q42"/>
    <mergeCell ref="C53:H53"/>
    <mergeCell ref="W9:Y9"/>
    <mergeCell ref="N3:O3"/>
    <mergeCell ref="P3:Q3"/>
    <mergeCell ref="B26:B28"/>
    <mergeCell ref="W44:Y44"/>
    <mergeCell ref="C34:M34"/>
    <mergeCell ref="C35:M35"/>
    <mergeCell ref="A31:B31"/>
    <mergeCell ref="C32:Q32"/>
    <mergeCell ref="J4:L4"/>
    <mergeCell ref="A12:U12"/>
    <mergeCell ref="A17:U17"/>
    <mergeCell ref="A19:U19"/>
    <mergeCell ref="A24:U24"/>
    <mergeCell ref="A29:U29"/>
    <mergeCell ref="W45:Y45"/>
    <mergeCell ref="C49:I49"/>
    <mergeCell ref="K49:Q49"/>
    <mergeCell ref="A37:Q37"/>
    <mergeCell ref="A38:Q38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1" manualBreakCount="1">
    <brk id="2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K_PGS_01 (3)</vt:lpstr>
      <vt:lpstr>K_PGS_03</vt:lpstr>
      <vt:lpstr>RUPpgs03_з триместрами</vt:lpstr>
      <vt:lpstr>Титул </vt:lpstr>
      <vt:lpstr>док.філософії</vt:lpstr>
      <vt:lpstr>'K_PGS_01 (3)'!Область_друку</vt:lpstr>
      <vt:lpstr>K_PGS_03!Область_друку</vt:lpstr>
      <vt:lpstr>док.філософії!Область_друку</vt:lpstr>
      <vt:lpstr>'Титул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admin</cp:lastModifiedBy>
  <cp:lastPrinted>2023-09-08T14:26:38Z</cp:lastPrinted>
  <dcterms:created xsi:type="dcterms:W3CDTF">1999-02-26T08:19:35Z</dcterms:created>
  <dcterms:modified xsi:type="dcterms:W3CDTF">2026-06-10T09:25:03Z</dcterms:modified>
</cp:coreProperties>
</file>