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072" activeTab="1"/>
  </bookViews>
  <sheets>
    <sheet name="Графік ОП дфн" sheetId="1" r:id="rId1"/>
    <sheet name="НП дфн" sheetId="2" r:id="rId2"/>
  </sheets>
  <definedNames>
    <definedName name="_xlnm.Print_Area" localSheetId="0">'Графік ОП дфн'!$A$1:$BA$40</definedName>
    <definedName name="_xlnm.Print_Area" localSheetId="1">'НП дфн'!$A$1:$AG$91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77" i="2" l="1"/>
  <c r="W78" i="2"/>
  <c r="W79" i="2"/>
  <c r="C74" i="2"/>
  <c r="D74" i="2"/>
  <c r="E74" i="2"/>
  <c r="I71" i="2"/>
  <c r="J71" i="2"/>
  <c r="K71" i="2"/>
  <c r="L71" i="2"/>
  <c r="N71" i="2"/>
  <c r="O71" i="2"/>
  <c r="P71" i="2"/>
  <c r="Q71" i="2"/>
  <c r="R71" i="2"/>
  <c r="S71" i="2"/>
  <c r="T71" i="2"/>
  <c r="G71" i="2"/>
  <c r="U70" i="2"/>
  <c r="U71" i="2" s="1"/>
  <c r="I50" i="2"/>
  <c r="H50" i="2"/>
  <c r="I51" i="2"/>
  <c r="H51" i="2"/>
  <c r="M51" i="2" s="1"/>
  <c r="U47" i="2"/>
  <c r="I24" i="2"/>
  <c r="H24" i="2"/>
  <c r="I14" i="2"/>
  <c r="H14" i="2"/>
  <c r="I20" i="2"/>
  <c r="H20" i="2"/>
  <c r="M20" i="2" s="1"/>
  <c r="M14" i="2" l="1"/>
  <c r="M50" i="2"/>
  <c r="M24" i="2"/>
  <c r="W14" i="2"/>
  <c r="X14" i="2" s="1"/>
  <c r="W24" i="2"/>
  <c r="X24" i="2" s="1"/>
  <c r="W20" i="2"/>
  <c r="X20" i="2" s="1"/>
  <c r="Q25" i="2"/>
  <c r="W76" i="2"/>
  <c r="W75" i="2"/>
  <c r="H39" i="2" l="1"/>
  <c r="I39" i="2"/>
  <c r="Z71" i="2"/>
  <c r="M39" i="2" l="1"/>
  <c r="W39" i="2"/>
  <c r="X39" i="2" s="1"/>
  <c r="I38" i="2"/>
  <c r="H38" i="2"/>
  <c r="W38" i="2" l="1"/>
  <c r="V38" i="2"/>
  <c r="M38" i="2"/>
  <c r="G25" i="2" l="1"/>
  <c r="G57" i="2"/>
  <c r="H70" i="2"/>
  <c r="M70" i="2" s="1"/>
  <c r="H69" i="2"/>
  <c r="M69" i="2" s="1"/>
  <c r="H68" i="2"/>
  <c r="M68" i="2" s="1"/>
  <c r="H60" i="2"/>
  <c r="M60" i="2" s="1"/>
  <c r="H62" i="2"/>
  <c r="M62" i="2" s="1"/>
  <c r="H59" i="2"/>
  <c r="H66" i="2"/>
  <c r="M66" i="2" s="1"/>
  <c r="H63" i="2"/>
  <c r="M63" i="2" s="1"/>
  <c r="I13" i="2"/>
  <c r="H13" i="2"/>
  <c r="I49" i="2"/>
  <c r="H49" i="2"/>
  <c r="I47" i="2"/>
  <c r="H47" i="2"/>
  <c r="I46" i="2"/>
  <c r="H46" i="2"/>
  <c r="I45" i="2"/>
  <c r="H45" i="2"/>
  <c r="I44" i="2"/>
  <c r="H44" i="2"/>
  <c r="I48" i="2"/>
  <c r="H48" i="2"/>
  <c r="W48" i="2" s="1"/>
  <c r="I43" i="2"/>
  <c r="H43" i="2"/>
  <c r="I42" i="2"/>
  <c r="H42" i="2"/>
  <c r="I41" i="2"/>
  <c r="H41" i="2"/>
  <c r="I40" i="2"/>
  <c r="H40" i="2"/>
  <c r="I23" i="2"/>
  <c r="H23" i="2"/>
  <c r="I37" i="2"/>
  <c r="H37" i="2"/>
  <c r="I36" i="2"/>
  <c r="H36" i="2"/>
  <c r="I35" i="2"/>
  <c r="H35" i="2"/>
  <c r="I34" i="2"/>
  <c r="H34" i="2"/>
  <c r="I33" i="2"/>
  <c r="H33" i="2"/>
  <c r="I32" i="2"/>
  <c r="H32" i="2"/>
  <c r="I31" i="2"/>
  <c r="H31" i="2"/>
  <c r="I30" i="2"/>
  <c r="H30" i="2"/>
  <c r="I29" i="2"/>
  <c r="H29" i="2"/>
  <c r="I28" i="2"/>
  <c r="H28" i="2"/>
  <c r="H52" i="2"/>
  <c r="I52" i="2"/>
  <c r="H53" i="2"/>
  <c r="I53" i="2"/>
  <c r="H67" i="2"/>
  <c r="M67" i="2" s="1"/>
  <c r="H65" i="2"/>
  <c r="M65" i="2" s="1"/>
  <c r="H64" i="2"/>
  <c r="M64" i="2" s="1"/>
  <c r="H61" i="2"/>
  <c r="M61" i="2" s="1"/>
  <c r="I22" i="2"/>
  <c r="H22" i="2"/>
  <c r="I21" i="2"/>
  <c r="H21" i="2"/>
  <c r="I19" i="2"/>
  <c r="H19" i="2"/>
  <c r="I18" i="2"/>
  <c r="H18" i="2"/>
  <c r="I16" i="2"/>
  <c r="H16" i="2"/>
  <c r="I15" i="2"/>
  <c r="H15" i="2"/>
  <c r="I17" i="2"/>
  <c r="H17" i="2"/>
  <c r="I12" i="2"/>
  <c r="H12" i="2"/>
  <c r="I11" i="2"/>
  <c r="H11" i="2"/>
  <c r="M59" i="2" l="1"/>
  <c r="M71" i="2" s="1"/>
  <c r="H71" i="2"/>
  <c r="G74" i="2"/>
  <c r="H72" i="2" s="1"/>
  <c r="W45" i="2"/>
  <c r="W49" i="2"/>
  <c r="W46" i="2"/>
  <c r="W47" i="2"/>
  <c r="M44" i="2"/>
  <c r="W21" i="2"/>
  <c r="X21" i="2" s="1"/>
  <c r="M11" i="2"/>
  <c r="W23" i="2"/>
  <c r="M49" i="2"/>
  <c r="M15" i="2"/>
  <c r="W17" i="2"/>
  <c r="X17" i="2" s="1"/>
  <c r="W19" i="2"/>
  <c r="X19" i="2" s="1"/>
  <c r="W22" i="2"/>
  <c r="X22" i="2" s="1"/>
  <c r="W18" i="2"/>
  <c r="X18" i="2" s="1"/>
  <c r="W13" i="2"/>
  <c r="M23" i="2"/>
  <c r="M16" i="2"/>
  <c r="M21" i="2"/>
  <c r="M12" i="2"/>
  <c r="M18" i="2"/>
  <c r="M22" i="2"/>
  <c r="M28" i="2"/>
  <c r="M32" i="2"/>
  <c r="M35" i="2"/>
  <c r="M43" i="2"/>
  <c r="M30" i="2"/>
  <c r="M41" i="2"/>
  <c r="M47" i="2"/>
  <c r="M37" i="2"/>
  <c r="M31" i="2"/>
  <c r="M34" i="2"/>
  <c r="M42" i="2"/>
  <c r="M29" i="2"/>
  <c r="M36" i="2"/>
  <c r="W16" i="2"/>
  <c r="X16" i="2" s="1"/>
  <c r="W11" i="2"/>
  <c r="X11" i="2" s="1"/>
  <c r="M46" i="2"/>
  <c r="W12" i="2"/>
  <c r="X12" i="2" s="1"/>
  <c r="M17" i="2"/>
  <c r="M33" i="2"/>
  <c r="M40" i="2"/>
  <c r="M48" i="2"/>
  <c r="M45" i="2"/>
  <c r="M13" i="2"/>
  <c r="M52" i="2"/>
  <c r="M53" i="2"/>
  <c r="M19" i="2"/>
  <c r="W15" i="2"/>
  <c r="X15" i="2" s="1"/>
  <c r="W64" i="2"/>
  <c r="W65" i="2"/>
  <c r="W67" i="2"/>
  <c r="X48" i="2" l="1"/>
  <c r="AF71" i="2" l="1"/>
  <c r="AE71" i="2"/>
  <c r="AD71" i="2"/>
  <c r="AC71" i="2"/>
  <c r="AB71" i="2"/>
  <c r="AA71" i="2"/>
  <c r="Y71" i="2"/>
  <c r="U25" i="2"/>
  <c r="T25" i="2"/>
  <c r="S25" i="2"/>
  <c r="R25" i="2"/>
  <c r="P25" i="2"/>
  <c r="O25" i="2"/>
  <c r="N25" i="2"/>
  <c r="L25" i="2"/>
  <c r="K25" i="2"/>
  <c r="J25" i="2"/>
  <c r="AG71" i="2" l="1"/>
  <c r="X13" i="2"/>
  <c r="V74" i="2" l="1"/>
  <c r="V63" i="2" l="1"/>
  <c r="U57" i="2"/>
  <c r="U74" i="2" s="1"/>
  <c r="T57" i="2"/>
  <c r="T74" i="2" s="1"/>
  <c r="S57" i="2"/>
  <c r="S74" i="2" s="1"/>
  <c r="R57" i="2"/>
  <c r="R74" i="2" s="1"/>
  <c r="Q57" i="2"/>
  <c r="Q74" i="2" s="1"/>
  <c r="P57" i="2"/>
  <c r="P74" i="2" s="1"/>
  <c r="O57" i="2"/>
  <c r="O74" i="2" s="1"/>
  <c r="N57" i="2"/>
  <c r="N74" i="2" s="1"/>
  <c r="L57" i="2"/>
  <c r="L74" i="2" s="1"/>
  <c r="K57" i="2"/>
  <c r="K74" i="2" s="1"/>
  <c r="J57" i="2"/>
  <c r="J74" i="2" s="1"/>
  <c r="H56" i="2"/>
  <c r="M56" i="2" s="1"/>
  <c r="I55" i="2"/>
  <c r="H55" i="2"/>
  <c r="I54" i="2"/>
  <c r="H54" i="2"/>
  <c r="W36" i="2"/>
  <c r="X36" i="2" s="1"/>
  <c r="V26" i="2"/>
  <c r="V27" i="2" s="1"/>
  <c r="V25" i="2"/>
  <c r="F25" i="2"/>
  <c r="F74" i="2" s="1"/>
  <c r="B8" i="2"/>
  <c r="C8" i="2" s="1"/>
  <c r="D8" i="2" s="1"/>
  <c r="E8" i="2" s="1"/>
  <c r="F8" i="2" s="1"/>
  <c r="G8" i="2" s="1"/>
  <c r="H8" i="2" s="1"/>
  <c r="I8" i="2" s="1"/>
  <c r="J8" i="2" s="1"/>
  <c r="K8" i="2" s="1"/>
  <c r="L8" i="2" s="1"/>
  <c r="M8" i="2" s="1"/>
  <c r="N8" i="2" s="1"/>
  <c r="O8" i="2" s="1"/>
  <c r="P8" i="2" s="1"/>
  <c r="Q8" i="2" s="1"/>
  <c r="R8" i="2" s="1"/>
  <c r="S8" i="2" s="1"/>
  <c r="T8" i="2" s="1"/>
  <c r="U8" i="2" s="1"/>
  <c r="O5" i="2"/>
  <c r="P5" i="2" s="1"/>
  <c r="Q5" i="2" s="1"/>
  <c r="R5" i="2" s="1"/>
  <c r="S5" i="2" s="1"/>
  <c r="T5" i="2" s="1"/>
  <c r="U5" i="2" s="1"/>
  <c r="M39" i="1"/>
  <c r="K39" i="1"/>
  <c r="H39" i="1"/>
  <c r="F39" i="1"/>
  <c r="D39" i="1"/>
  <c r="B39" i="1"/>
  <c r="O38" i="1"/>
  <c r="O37" i="1"/>
  <c r="O36" i="1"/>
  <c r="O35" i="1"/>
  <c r="H25" i="2" l="1"/>
  <c r="I25" i="2"/>
  <c r="H57" i="2"/>
  <c r="W62" i="2"/>
  <c r="X62" i="2" s="1"/>
  <c r="W66" i="2"/>
  <c r="X66" i="2" s="1"/>
  <c r="W44" i="2"/>
  <c r="X44" i="2" s="1"/>
  <c r="M54" i="2"/>
  <c r="W68" i="2"/>
  <c r="X68" i="2" s="1"/>
  <c r="W70" i="2"/>
  <c r="X70" i="2" s="1"/>
  <c r="W29" i="2"/>
  <c r="X29" i="2" s="1"/>
  <c r="W35" i="2"/>
  <c r="X35" i="2" s="1"/>
  <c r="W28" i="2"/>
  <c r="X28" i="2" s="1"/>
  <c r="W30" i="2"/>
  <c r="X30" i="2" s="1"/>
  <c r="W61" i="2"/>
  <c r="X61" i="2" s="1"/>
  <c r="W40" i="2"/>
  <c r="X40" i="2" s="1"/>
  <c r="W42" i="2"/>
  <c r="X42" i="2" s="1"/>
  <c r="X49" i="2"/>
  <c r="W43" i="2"/>
  <c r="X43" i="2" s="1"/>
  <c r="W33" i="2"/>
  <c r="X33" i="2" s="1"/>
  <c r="W41" i="2"/>
  <c r="X41" i="2" s="1"/>
  <c r="X45" i="2"/>
  <c r="W60" i="2"/>
  <c r="X60" i="2" s="1"/>
  <c r="O39" i="1"/>
  <c r="W31" i="2"/>
  <c r="X31" i="2" s="1"/>
  <c r="X23" i="2"/>
  <c r="W37" i="2"/>
  <c r="X37" i="2" s="1"/>
  <c r="W34" i="2"/>
  <c r="X34" i="2" s="1"/>
  <c r="W59" i="2"/>
  <c r="X59" i="2" s="1"/>
  <c r="W69" i="2"/>
  <c r="X69" i="2" s="1"/>
  <c r="I57" i="2"/>
  <c r="W32" i="2"/>
  <c r="X32" i="2" s="1"/>
  <c r="M55" i="2"/>
  <c r="W63" i="2"/>
  <c r="X63" i="2" s="1"/>
  <c r="V75" i="2"/>
  <c r="V77" i="2" s="1"/>
  <c r="I74" i="2" l="1"/>
  <c r="H74" i="2"/>
  <c r="M25" i="2"/>
  <c r="M57" i="2"/>
  <c r="M74" i="2" l="1"/>
  <c r="W74" i="2"/>
</calcChain>
</file>

<file path=xl/sharedStrings.xml><?xml version="1.0" encoding="utf-8"?>
<sst xmlns="http://schemas.openxmlformats.org/spreadsheetml/2006/main" count="446" uniqueCount="243">
  <si>
    <t>Відкритий міжнародний університет розвитку людини "Україна"</t>
  </si>
  <si>
    <t>Президент Відкритого</t>
  </si>
  <si>
    <t>рішенням Вченої ради</t>
  </si>
  <si>
    <t>міжнародного університету</t>
  </si>
  <si>
    <t>Університету "Україна"</t>
  </si>
  <si>
    <t>розвитку людини "Україна"</t>
  </si>
  <si>
    <t>Н А В Ч А Л Ь Н И Й    П Л А Н</t>
  </si>
  <si>
    <t xml:space="preserve">                                                        </t>
  </si>
  <si>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</si>
  <si>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</si>
  <si>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</si>
  <si>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</si>
  <si>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</si>
  <si>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</si>
  <si>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</si>
  <si>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</si>
  <si>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</si>
  <si>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</si>
  <si>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</si>
  <si>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</si>
  <si>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</si>
  <si>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I</t>
  </si>
  <si>
    <t>Т</t>
  </si>
  <si>
    <t>С</t>
  </si>
  <si>
    <t>К</t>
  </si>
  <si>
    <t>П</t>
  </si>
  <si>
    <t>II</t>
  </si>
  <si>
    <t>III</t>
  </si>
  <si>
    <t>IV</t>
  </si>
  <si>
    <t>Д</t>
  </si>
  <si>
    <t>З</t>
  </si>
  <si>
    <t>II. ЗВЕДЕНІ ДАНІ ПРО БЮДЖЕТ ЧАСУ, тижні</t>
  </si>
  <si>
    <t>ІІІ. ПРАКТИКА</t>
  </si>
  <si>
    <t>IV.  АТЕСТАЦІЯ</t>
  </si>
  <si>
    <t>Теоретичне 
навчання</t>
  </si>
  <si>
    <t>Екзамена-ційна сесія</t>
  </si>
  <si>
    <t>Практика</t>
  </si>
  <si>
    <t>Захист дипломного проєкту (роботи)</t>
  </si>
  <si>
    <t>Виконання кваліфікаційної роботи</t>
  </si>
  <si>
    <t>Канікули</t>
  </si>
  <si>
    <t>Усього</t>
  </si>
  <si>
    <t>Назва
 практики</t>
  </si>
  <si>
    <t>Семестр</t>
  </si>
  <si>
    <t>Тижні</t>
  </si>
  <si>
    <t>Форма випускової атестації (іспит, дипломний проєкт (робота))</t>
  </si>
  <si>
    <t>Ознайомча</t>
  </si>
  <si>
    <t>Захист кваліфікаційної роботи</t>
  </si>
  <si>
    <t>Навчальна</t>
  </si>
  <si>
    <t>Технологічна</t>
  </si>
  <si>
    <t>Разом</t>
  </si>
  <si>
    <t>Шифр за ОПП</t>
  </si>
  <si>
    <t>Розподіл за семестрами</t>
  </si>
  <si>
    <t>Кількість кредитів ЄКТС</t>
  </si>
  <si>
    <t>Кількість годин</t>
  </si>
  <si>
    <t>Розподіл годин на тиждень за курсами і семестрами</t>
  </si>
  <si>
    <t>екзамени</t>
  </si>
  <si>
    <t>заліки</t>
  </si>
  <si>
    <t>курсові</t>
  </si>
  <si>
    <t>загальний обсяг</t>
  </si>
  <si>
    <t>аудиторних</t>
  </si>
  <si>
    <t>самостійна робота</t>
  </si>
  <si>
    <t>I курс</t>
  </si>
  <si>
    <t>II курс</t>
  </si>
  <si>
    <t>III курс</t>
  </si>
  <si>
    <t>IV курс</t>
  </si>
  <si>
    <t>проєкти</t>
  </si>
  <si>
    <t>роботи</t>
  </si>
  <si>
    <t>всього</t>
  </si>
  <si>
    <t>у тому числі:</t>
  </si>
  <si>
    <t>семестри</t>
  </si>
  <si>
    <t>лекції</t>
  </si>
  <si>
    <t>лабораторні</t>
  </si>
  <si>
    <t>практичні</t>
  </si>
  <si>
    <t>кількість тижнів у семестрі</t>
  </si>
  <si>
    <t>І. ЦИКЛ ЗАГАЛЬНОЇ ПІДГОТОВКИ</t>
  </si>
  <si>
    <t>1 сем</t>
  </si>
  <si>
    <t>2 сем</t>
  </si>
  <si>
    <t>3 сем</t>
  </si>
  <si>
    <t>4 сем</t>
  </si>
  <si>
    <t>5 сем</t>
  </si>
  <si>
    <t>6 сем</t>
  </si>
  <si>
    <t>7 сем</t>
  </si>
  <si>
    <t>8 сем</t>
  </si>
  <si>
    <t>ОК 1.1</t>
  </si>
  <si>
    <t>ОК 1.2</t>
  </si>
  <si>
    <t>ОК 1.3</t>
  </si>
  <si>
    <t>ОК 1.4</t>
  </si>
  <si>
    <t>ОК 1.5</t>
  </si>
  <si>
    <t>ОК 1.6</t>
  </si>
  <si>
    <t>ОК 1.8</t>
  </si>
  <si>
    <t>ОК 1.9</t>
  </si>
  <si>
    <t>ОК 1.10</t>
  </si>
  <si>
    <t>ОК 1.11</t>
  </si>
  <si>
    <t>ОК 1.12</t>
  </si>
  <si>
    <t>Всього за п. 1.1</t>
  </si>
  <si>
    <t>ІІ. ЦИКЛ ПРОФЕСІЙНОЇ ПІДГОТОВКИ</t>
  </si>
  <si>
    <t>ОК 2.1</t>
  </si>
  <si>
    <t>ОК 2.2</t>
  </si>
  <si>
    <t>ОК 2.3</t>
  </si>
  <si>
    <t>ОК 2.4</t>
  </si>
  <si>
    <t>ОК 2.5</t>
  </si>
  <si>
    <t>ОК 2.7</t>
  </si>
  <si>
    <t>ОК 2.8</t>
  </si>
  <si>
    <t>ОК 2.9</t>
  </si>
  <si>
    <t>ОК 2.10</t>
  </si>
  <si>
    <t>ОК 2.11</t>
  </si>
  <si>
    <t>ОК 2.12</t>
  </si>
  <si>
    <t>ОК 2.13</t>
  </si>
  <si>
    <t>ОК 2.14</t>
  </si>
  <si>
    <t>ОК 2.15</t>
  </si>
  <si>
    <t>ОК 2.16</t>
  </si>
  <si>
    <t>ОК 2.17</t>
  </si>
  <si>
    <t>ОК 2.18</t>
  </si>
  <si>
    <t>ОК 2.19</t>
  </si>
  <si>
    <t>ПР 1</t>
  </si>
  <si>
    <t>Ознайомча практика</t>
  </si>
  <si>
    <t>ПР 2</t>
  </si>
  <si>
    <t>Навчальна практика</t>
  </si>
  <si>
    <t>ПР 3</t>
  </si>
  <si>
    <t>Технологічна практика</t>
  </si>
  <si>
    <t>ПР 4</t>
  </si>
  <si>
    <t>Виробнича (переддипломна) практика</t>
  </si>
  <si>
    <t>Всього за п. 2.1</t>
  </si>
  <si>
    <t>Частка вибіркових компонент у загальному обсязі освітньої програми, %</t>
  </si>
  <si>
    <t xml:space="preserve">ЗАГАЛЬНА КІЛЬКІСТЬ ГОДИН </t>
  </si>
  <si>
    <t>Кількість екзаменів</t>
  </si>
  <si>
    <t>Кількість заліків</t>
  </si>
  <si>
    <t>Кількість курсових проєктів</t>
  </si>
  <si>
    <t>Кількість курсових робіт</t>
  </si>
  <si>
    <t>ПОГОДЖЕНО</t>
  </si>
  <si>
    <t>Проректор з освітньої</t>
  </si>
  <si>
    <t>діяльності</t>
  </si>
  <si>
    <t>Бакалаврська кваліфікаційна робота</t>
  </si>
  <si>
    <t>_________________ Петро ТАЛАНЧУК</t>
  </si>
  <si>
    <t>Начальник відділу</t>
  </si>
  <si>
    <t>методичної роботи</t>
  </si>
  <si>
    <t>V. ПЛАН ОСВІТНЬОГО ПРОЦЕСУ</t>
  </si>
  <si>
    <t>І . ГРАФІК ОСВІТНЬОГО ПРОЦЕСУ</t>
  </si>
  <si>
    <t>Всього за циклом професійної підготовки</t>
  </si>
  <si>
    <t>Виробнича (переддипломна)</t>
  </si>
  <si>
    <t>ОК 2.20</t>
  </si>
  <si>
    <t>ОК 2.21</t>
  </si>
  <si>
    <t>ОК 2.22</t>
  </si>
  <si>
    <t>ОК 2.23</t>
  </si>
  <si>
    <t xml:space="preserve"> освітньо-професійна програма:</t>
  </si>
  <si>
    <r>
      <t xml:space="preserve">Рік вступу: </t>
    </r>
    <r>
      <rPr>
        <b/>
        <sz val="10"/>
        <rFont val="Times New Roman"/>
        <family val="1"/>
        <charset val="204"/>
      </rPr>
      <t>2026-2027 н.р.</t>
    </r>
  </si>
  <si>
    <r>
      <t>підготовки</t>
    </r>
    <r>
      <rPr>
        <b/>
        <sz val="12"/>
        <rFont val="Times New Roman"/>
        <family val="1"/>
        <charset val="204"/>
      </rPr>
      <t xml:space="preserve"> </t>
    </r>
    <r>
      <rPr>
        <b/>
        <u/>
        <sz val="12"/>
        <rFont val="Times New Roman"/>
        <family val="1"/>
        <charset val="204"/>
      </rPr>
      <t>бакалавра</t>
    </r>
    <r>
      <rPr>
        <sz val="12"/>
        <rFont val="Times New Roman"/>
        <family val="1"/>
        <charset val="204"/>
      </rPr>
      <t xml:space="preserve"> </t>
    </r>
  </si>
  <si>
    <t>(перший рівень вищої освіти)</t>
  </si>
  <si>
    <t>Назва освітніх компонентів, які включено до іспиту</t>
  </si>
  <si>
    <r>
      <t xml:space="preserve">Форма здобуття вищої освіти: </t>
    </r>
    <r>
      <rPr>
        <b/>
        <sz val="10"/>
        <rFont val="Times New Roman"/>
        <family val="1"/>
        <charset val="204"/>
      </rPr>
      <t>денна</t>
    </r>
  </si>
  <si>
    <t>ЗАТВЕРДЖУЮ:</t>
  </si>
  <si>
    <t>ЗАТВЕРДЖЕНО:</t>
  </si>
  <si>
    <t>1.1. Обов’язкові освітні компоненти</t>
  </si>
  <si>
    <t>ОК 1.13</t>
  </si>
  <si>
    <t>2.1. Обов’язкові освітні компоненти</t>
  </si>
  <si>
    <t xml:space="preserve">2.2. Освітні компоненти вільного вибору </t>
  </si>
  <si>
    <t>Голова Науково-методичного об'єднання</t>
  </si>
  <si>
    <t>"23" квітня 2026 р.</t>
  </si>
  <si>
    <t>"16" квітня 2026 р.</t>
  </si>
  <si>
    <t>"10" березня 2026 р.</t>
  </si>
  <si>
    <t>"06" квітня 2026 р.</t>
  </si>
  <si>
    <r>
      <t xml:space="preserve">Ступінь вищої освіти: </t>
    </r>
    <r>
      <rPr>
        <b/>
        <sz val="10"/>
        <rFont val="Times New Roman"/>
        <family val="1"/>
        <charset val="204"/>
      </rPr>
      <t>бакалавр</t>
    </r>
  </si>
  <si>
    <r>
      <t>На основі:</t>
    </r>
    <r>
      <rPr>
        <sz val="10"/>
        <color indexed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 xml:space="preserve"> повної загальної середньої освіти</t>
    </r>
  </si>
  <si>
    <r>
      <t xml:space="preserve">Термін навчання:  </t>
    </r>
    <r>
      <rPr>
        <b/>
        <sz val="10"/>
        <rFont val="Times New Roman"/>
        <family val="1"/>
        <charset val="204"/>
      </rPr>
      <t>3 роки 10 місяців</t>
    </r>
    <r>
      <rPr>
        <sz val="10"/>
        <rFont val="Times New Roman"/>
        <family val="1"/>
        <charset val="204"/>
      </rPr>
      <t xml:space="preserve"> </t>
    </r>
  </si>
  <si>
    <r>
      <t>ПОЗНАЧЕННЯ:</t>
    </r>
    <r>
      <rPr>
        <sz val="8"/>
        <rFont val="Times New Roman"/>
        <family val="1"/>
        <charset val="204"/>
      </rPr>
      <t xml:space="preserve"> Т – теоретичне навчання; С – екзаменаційна сесія; П – практика; К – канікули; Д – написання кваліфікаційної роботи; З – захист кваліфікаційної роботи.</t>
    </r>
  </si>
  <si>
    <t>НАЗВА ОСВІТНЬОГО КОМПОНЕНТУ</t>
  </si>
  <si>
    <t>Заклад вищої освіти</t>
  </si>
  <si>
    <t xml:space="preserve">Інженерно-технологічний інститут </t>
  </si>
  <si>
    <t xml:space="preserve">Кафедра технології харчування </t>
  </si>
  <si>
    <t>Харчові технології</t>
  </si>
  <si>
    <t>Food Technology</t>
  </si>
  <si>
    <t>ID 78416</t>
  </si>
  <si>
    <r>
      <t xml:space="preserve">Галузь знань:  </t>
    </r>
    <r>
      <rPr>
        <b/>
        <sz val="10"/>
        <rFont val="Times New Roman"/>
        <family val="1"/>
        <charset val="204"/>
      </rPr>
      <t xml:space="preserve"> G  Інженерія, виробництво та будівництво</t>
    </r>
  </si>
  <si>
    <t>Спеціальність:  G 13 Харчові технології</t>
  </si>
  <si>
    <r>
      <t xml:space="preserve">Освітня кваліфікація: </t>
    </r>
    <r>
      <rPr>
        <b/>
        <sz val="10"/>
        <rFont val="Times New Roman"/>
        <family val="1"/>
        <charset val="204"/>
      </rPr>
      <t>бакалавр з харчових технологій</t>
    </r>
  </si>
  <si>
    <t>Українська мова (за професійним спрямуванням)</t>
  </si>
  <si>
    <t>Фізична культура (Фізичне виховання. Основи здорового способу життя. Психологія стресу і стресостійкості особистості)</t>
  </si>
  <si>
    <t>Україна в контексті світового розвитку</t>
  </si>
  <si>
    <t>Інклюзивне суспільство</t>
  </si>
  <si>
    <t>Філософія</t>
  </si>
  <si>
    <t>Права людини та верховенство права в сучасних реаліях</t>
  </si>
  <si>
    <t>Інформаційні системи і технології</t>
  </si>
  <si>
    <t>Вступ до спеціальності "Харчові технології"</t>
  </si>
  <si>
    <t>Загальна та неорганічна хімія</t>
  </si>
  <si>
    <t>Органічна хімія</t>
  </si>
  <si>
    <t xml:space="preserve">Технічна мікробіологія </t>
  </si>
  <si>
    <t>Основи фізіології та гігієни харчування</t>
  </si>
  <si>
    <t>Харчова хімія</t>
  </si>
  <si>
    <t>Стандартизація, метрологія та сертифікація</t>
  </si>
  <si>
    <t>Менеджмент ресторанного господарства</t>
  </si>
  <si>
    <t>Основи автоматизованого проєктування</t>
  </si>
  <si>
    <t>Інформаційні технології в ресторанному господарстві</t>
  </si>
  <si>
    <t xml:space="preserve">Екологія та екологічна етика </t>
  </si>
  <si>
    <t>Методи контролю якості продукції в ресторанному господарстві</t>
  </si>
  <si>
    <t>Теоретичні основи харчових технологій</t>
  </si>
  <si>
    <t>Устаткування закладів ресторанного господарства</t>
  </si>
  <si>
    <t xml:space="preserve">Технологія продукції ресторанного господарства </t>
  </si>
  <si>
    <t>Загальні технології харчової промисловості</t>
  </si>
  <si>
    <t>6,7,8</t>
  </si>
  <si>
    <t>Економіка підприємства</t>
  </si>
  <si>
    <t>Автоматизація виробничих процесів</t>
  </si>
  <si>
    <t>Управління якістю та безпекою харчової продукції</t>
  </si>
  <si>
    <t>Проєктування закладів ресторанного господарства</t>
  </si>
  <si>
    <t>Організація ресторанного господарства</t>
  </si>
  <si>
    <t>Нормативно-правове забезпечення і документування функціонування закладу харчування</t>
  </si>
  <si>
    <t>Охорона праці, безпека життєдіяльності та цивільний захист</t>
  </si>
  <si>
    <t>Основи національного спротиву</t>
  </si>
  <si>
    <t>з харчових технологій та готельно-ресторанної справи</t>
  </si>
  <si>
    <t>______________ Антоніна РАТУШЕНКО</t>
  </si>
  <si>
    <t>Директор Інженерно-технологічного інституту</t>
  </si>
  <si>
    <t>____________ Дмитро ЛИЧОВ</t>
  </si>
  <si>
    <t>Завідувач кафедри технології харчування</t>
  </si>
  <si>
    <t>_______ Світлана НЕСТЕРЕНКО</t>
  </si>
  <si>
    <t>Маркетинг ресторанного господарства</t>
  </si>
  <si>
    <t>"30" квітня 2026 р.</t>
  </si>
  <si>
    <t>від "30" квітня 2026 р.</t>
  </si>
  <si>
    <t>протокол № 2</t>
  </si>
  <si>
    <t>Основи навчання, наукового пошуку та академічної доброчесності</t>
  </si>
  <si>
    <t>Іноземна мова поглибленого вивчення</t>
  </si>
  <si>
    <t>Іноземна мова (за професійним спрямуванням)</t>
  </si>
  <si>
    <t xml:space="preserve">Іноземна мова </t>
  </si>
  <si>
    <t>КР 1</t>
  </si>
  <si>
    <t>КР 2</t>
  </si>
  <si>
    <t>Курсовий проєкт з освітньої компоненти "Устаткування закладів ресторанного господарства"</t>
  </si>
  <si>
    <t>Курсовий проєкт з освітньої компоненти "Проєктування закладів ресторанного господарства"</t>
  </si>
  <si>
    <t>ВК 1</t>
  </si>
  <si>
    <t>ВК 2</t>
  </si>
  <si>
    <t>ВК 3</t>
  </si>
  <si>
    <t>ВК 4</t>
  </si>
  <si>
    <t>ВК 5</t>
  </si>
  <si>
    <t>ВК 6</t>
  </si>
  <si>
    <t>ВК 7</t>
  </si>
  <si>
    <t>ВК 8</t>
  </si>
  <si>
    <t>ВК 9</t>
  </si>
  <si>
    <t>ВК 10</t>
  </si>
  <si>
    <t>ВК 11</t>
  </si>
  <si>
    <t>ВК 12</t>
  </si>
  <si>
    <t xml:space="preserve">Освітні компоненти вільного вибору </t>
  </si>
  <si>
    <t>ОК 1.7</t>
  </si>
  <si>
    <t>ОК 1.14</t>
  </si>
  <si>
    <t>Кількість кваліфікаційних робіт</t>
  </si>
  <si>
    <t>2*</t>
  </si>
  <si>
    <t>__________ Вікторія БАУЛА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</si>
</sst>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\2\.0"/>
    <numFmt numFmtId="166" formatCode="\3\.00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u/>
      <sz val="10.25"/>
      <color theme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i/>
      <sz val="14"/>
      <name val="Times New Roman"/>
      <family val="1"/>
      <charset val="204"/>
    </font>
    <font>
      <u/>
      <sz val="14"/>
      <color indexed="12"/>
      <name val="Arial Cyr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8"/>
      <name val="Arial Cyr"/>
      <charset val="204"/>
    </font>
    <font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color rgb="FF000080"/>
      <name val="Times New Roman"/>
      <family val="1"/>
      <charset val="204"/>
    </font>
    <font>
      <b/>
      <sz val="11"/>
      <color rgb="FF00008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4F6128"/>
      <name val="Times New Roman"/>
      <family val="1"/>
      <charset val="204"/>
    </font>
    <font>
      <b/>
      <sz val="11"/>
      <color rgb="FF4F6128"/>
      <name val="Times New Roman"/>
      <family val="1"/>
      <charset val="204"/>
    </font>
    <font>
      <sz val="10"/>
      <color rgb="FF4F612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12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26"/>
      </right>
      <top style="medium">
        <color indexed="64"/>
      </top>
      <bottom style="thin">
        <color indexed="64"/>
      </bottom>
      <diagonal/>
    </border>
    <border>
      <left style="thin">
        <color indexed="26"/>
      </left>
      <right style="thin">
        <color indexed="26"/>
      </right>
      <top style="medium">
        <color indexed="64"/>
      </top>
      <bottom style="thin">
        <color indexed="64"/>
      </bottom>
      <diagonal/>
    </border>
    <border>
      <left style="thin">
        <color indexed="26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5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20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" fillId="0" borderId="0"/>
    <xf numFmtId="0" fontId="19" fillId="0" borderId="0"/>
  </cellStyleXfs>
  <cellXfs count="565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vertical="center" wrapText="1"/>
    </xf>
    <xf numFmtId="0" fontId="16" fillId="0" borderId="0" xfId="0" applyFont="1" applyFill="1"/>
    <xf numFmtId="0" fontId="10" fillId="0" borderId="0" xfId="0" applyFont="1" applyFill="1"/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7" fillId="0" borderId="0" xfId="0" applyFont="1" applyFill="1"/>
    <xf numFmtId="0" fontId="10" fillId="0" borderId="0" xfId="0" applyFont="1" applyFill="1" applyBorder="1"/>
    <xf numFmtId="0" fontId="15" fillId="0" borderId="15" xfId="0" applyFont="1" applyFill="1" applyBorder="1" applyAlignment="1">
      <alignment horizontal="center" vertical="center" textRotation="90" wrapText="1"/>
    </xf>
    <xf numFmtId="0" fontId="15" fillId="0" borderId="0" xfId="0" applyFont="1" applyFill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/>
    </xf>
    <xf numFmtId="0" fontId="15" fillId="0" borderId="41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Continuous" vertical="center"/>
    </xf>
    <xf numFmtId="0" fontId="14" fillId="0" borderId="47" xfId="0" applyFont="1" applyFill="1" applyBorder="1" applyAlignment="1">
      <alignment horizontal="centerContinuous" vertical="center"/>
    </xf>
    <xf numFmtId="0" fontId="5" fillId="0" borderId="47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1" fontId="8" fillId="0" borderId="9" xfId="0" applyNumberFormat="1" applyFont="1" applyFill="1" applyBorder="1" applyAlignment="1" applyProtection="1">
      <alignment horizontal="center" vertical="center"/>
      <protection hidden="1"/>
    </xf>
    <xf numFmtId="0" fontId="18" fillId="0" borderId="9" xfId="0" applyFont="1" applyFill="1" applyBorder="1" applyAlignment="1">
      <alignment vertical="center"/>
    </xf>
    <xf numFmtId="0" fontId="18" fillId="0" borderId="0" xfId="0" applyFont="1" applyFill="1" applyAlignment="1">
      <alignment vertical="center"/>
    </xf>
    <xf numFmtId="165" fontId="1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right" vertical="center"/>
    </xf>
    <xf numFmtId="166" fontId="8" fillId="0" borderId="0" xfId="0" applyNumberFormat="1" applyFont="1" applyFill="1" applyBorder="1" applyAlignment="1">
      <alignment vertical="center"/>
    </xf>
    <xf numFmtId="1" fontId="8" fillId="0" borderId="9" xfId="0" applyNumberFormat="1" applyFont="1" applyFill="1" applyBorder="1" applyAlignment="1">
      <alignment horizontal="center" vertical="center"/>
    </xf>
    <xf numFmtId="1" fontId="8" fillId="0" borderId="8" xfId="0" applyNumberFormat="1" applyFont="1" applyFill="1" applyBorder="1" applyAlignment="1">
      <alignment horizontal="center" vertical="center"/>
    </xf>
    <xf numFmtId="1" fontId="12" fillId="0" borderId="9" xfId="0" applyNumberFormat="1" applyFont="1" applyFill="1" applyBorder="1" applyAlignment="1">
      <alignment horizontal="center" vertical="center"/>
    </xf>
    <xf numFmtId="1" fontId="8" fillId="0" borderId="47" xfId="0" applyNumberFormat="1" applyFont="1" applyFill="1" applyBorder="1" applyAlignment="1">
      <alignment horizontal="center" vertical="center"/>
    </xf>
    <xf numFmtId="1" fontId="8" fillId="0" borderId="30" xfId="0" applyNumberFormat="1" applyFont="1" applyFill="1" applyBorder="1" applyAlignment="1">
      <alignment horizontal="center" vertical="center"/>
    </xf>
    <xf numFmtId="1" fontId="8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10" fillId="0" borderId="23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9" fontId="8" fillId="0" borderId="0" xfId="1" applyFont="1" applyFill="1"/>
    <xf numFmtId="9" fontId="18" fillId="0" borderId="0" xfId="1" applyFont="1" applyFill="1"/>
    <xf numFmtId="0" fontId="18" fillId="0" borderId="9" xfId="0" applyFont="1" applyFill="1" applyBorder="1" applyAlignment="1">
      <alignment horizontal="center" vertical="center"/>
    </xf>
    <xf numFmtId="1" fontId="12" fillId="0" borderId="49" xfId="0" applyNumberFormat="1" applyFont="1" applyFill="1" applyBorder="1" applyAlignment="1">
      <alignment horizontal="center" vertical="center"/>
    </xf>
    <xf numFmtId="1" fontId="12" fillId="0" borderId="58" xfId="0" applyNumberFormat="1" applyFont="1" applyFill="1" applyBorder="1" applyAlignment="1">
      <alignment horizontal="center" vertical="center"/>
    </xf>
    <xf numFmtId="1" fontId="12" fillId="0" borderId="50" xfId="0" applyNumberFormat="1" applyFont="1" applyFill="1" applyBorder="1" applyAlignment="1">
      <alignment horizontal="center" vertical="center"/>
    </xf>
    <xf numFmtId="0" fontId="18" fillId="0" borderId="47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1" fontId="12" fillId="0" borderId="48" xfId="0" applyNumberFormat="1" applyFont="1" applyFill="1" applyBorder="1" applyAlignment="1">
      <alignment horizontal="center" vertical="center"/>
    </xf>
    <xf numFmtId="1" fontId="8" fillId="0" borderId="10" xfId="0" applyNumberFormat="1" applyFont="1" applyFill="1" applyBorder="1" applyAlignment="1">
      <alignment horizontal="center" vertical="center"/>
    </xf>
    <xf numFmtId="1" fontId="8" fillId="0" borderId="0" xfId="0" applyNumberFormat="1" applyFont="1" applyFill="1" applyAlignment="1">
      <alignment vertical="center"/>
    </xf>
    <xf numFmtId="1" fontId="8" fillId="0" borderId="7" xfId="0" applyNumberFormat="1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5" fillId="0" borderId="0" xfId="0" applyFont="1" applyFill="1"/>
    <xf numFmtId="0" fontId="8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center" vertical="top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vertical="center"/>
    </xf>
    <xf numFmtId="1" fontId="18" fillId="0" borderId="9" xfId="0" applyNumberFormat="1" applyFont="1" applyFill="1" applyBorder="1" applyAlignment="1">
      <alignment horizontal="center" vertical="center"/>
    </xf>
    <xf numFmtId="1" fontId="8" fillId="0" borderId="34" xfId="0" applyNumberFormat="1" applyFont="1" applyFill="1" applyBorder="1" applyAlignment="1">
      <alignment horizontal="center" vertical="center"/>
    </xf>
    <xf numFmtId="1" fontId="8" fillId="0" borderId="6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0" fillId="0" borderId="18" xfId="0" applyFont="1" applyFill="1" applyBorder="1" applyAlignment="1">
      <alignment horizontal="centerContinuous"/>
    </xf>
    <xf numFmtId="0" fontId="10" fillId="0" borderId="24" xfId="0" applyFont="1" applyFill="1" applyBorder="1" applyAlignment="1">
      <alignment horizontal="centerContinuous"/>
    </xf>
    <xf numFmtId="0" fontId="10" fillId="0" borderId="37" xfId="0" applyFont="1" applyFill="1" applyBorder="1" applyAlignment="1">
      <alignment horizontal="centerContinuous"/>
    </xf>
    <xf numFmtId="0" fontId="10" fillId="0" borderId="16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1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vertical="center"/>
    </xf>
    <xf numFmtId="1" fontId="1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10" fillId="0" borderId="26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1" fontId="14" fillId="0" borderId="49" xfId="0" applyNumberFormat="1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left"/>
    </xf>
    <xf numFmtId="0" fontId="23" fillId="0" borderId="0" xfId="0" applyFont="1" applyFill="1" applyAlignment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0" fillId="0" borderId="0" xfId="0" applyFont="1" applyFill="1" applyAlignment="1"/>
    <xf numFmtId="0" fontId="10" fillId="0" borderId="39" xfId="0" applyFont="1" applyFill="1" applyBorder="1" applyAlignment="1">
      <alignment horizontal="center" vertical="center"/>
    </xf>
    <xf numFmtId="9" fontId="18" fillId="0" borderId="0" xfId="1" applyFont="1" applyFill="1" applyAlignment="1">
      <alignment vertical="center"/>
    </xf>
    <xf numFmtId="0" fontId="14" fillId="0" borderId="13" xfId="0" applyFont="1" applyFill="1" applyBorder="1" applyAlignment="1" applyProtection="1">
      <alignment horizontal="center" vertical="center" wrapText="1"/>
      <protection locked="0"/>
    </xf>
    <xf numFmtId="1" fontId="18" fillId="0" borderId="8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5" fillId="0" borderId="61" xfId="14" applyFont="1" applyFill="1" applyBorder="1" applyAlignment="1">
      <alignment horizontal="centerContinuous"/>
    </xf>
    <xf numFmtId="0" fontId="5" fillId="0" borderId="62" xfId="14" applyFont="1" applyFill="1" applyBorder="1" applyAlignment="1">
      <alignment horizontal="centerContinuous"/>
    </xf>
    <xf numFmtId="0" fontId="5" fillId="0" borderId="43" xfId="14" applyFont="1" applyFill="1" applyBorder="1" applyAlignment="1">
      <alignment horizontal="centerContinuous"/>
    </xf>
    <xf numFmtId="0" fontId="5" fillId="0" borderId="63" xfId="14" applyFont="1" applyFill="1" applyBorder="1" applyAlignment="1">
      <alignment horizontal="centerContinuous"/>
    </xf>
    <xf numFmtId="0" fontId="5" fillId="0" borderId="45" xfId="14" applyFont="1" applyFill="1" applyBorder="1" applyAlignment="1">
      <alignment horizontal="centerContinuous"/>
    </xf>
    <xf numFmtId="0" fontId="5" fillId="0" borderId="46" xfId="14" applyFont="1" applyFill="1" applyBorder="1" applyAlignment="1">
      <alignment horizontal="centerContinuous"/>
    </xf>
    <xf numFmtId="0" fontId="5" fillId="0" borderId="44" xfId="14" applyFont="1" applyFill="1" applyBorder="1" applyAlignment="1">
      <alignment horizontal="centerContinuous"/>
    </xf>
    <xf numFmtId="0" fontId="5" fillId="0" borderId="62" xfId="14" applyFont="1" applyFill="1" applyBorder="1" applyAlignment="1">
      <alignment horizontal="center"/>
    </xf>
    <xf numFmtId="0" fontId="5" fillId="0" borderId="63" xfId="14" applyFont="1" applyFill="1" applyBorder="1" applyAlignment="1">
      <alignment horizontal="center"/>
    </xf>
    <xf numFmtId="0" fontId="3" fillId="0" borderId="0" xfId="7" applyFont="1" applyFill="1" applyAlignment="1">
      <alignment wrapText="1"/>
    </xf>
    <xf numFmtId="0" fontId="30" fillId="0" borderId="0" xfId="7" applyFont="1" applyFill="1" applyAlignment="1">
      <alignment vertical="center"/>
    </xf>
    <xf numFmtId="0" fontId="5" fillId="0" borderId="0" xfId="7" applyFont="1" applyFill="1"/>
    <xf numFmtId="0" fontId="5" fillId="0" borderId="0" xfId="7" applyFont="1" applyFill="1" applyAlignment="1">
      <alignment horizontal="left" wrapText="1"/>
    </xf>
    <xf numFmtId="0" fontId="5" fillId="0" borderId="0" xfId="7" applyFont="1" applyFill="1" applyBorder="1" applyAlignment="1">
      <alignment wrapText="1"/>
    </xf>
    <xf numFmtId="0" fontId="3" fillId="0" borderId="0" xfId="7" applyFont="1" applyFill="1" applyBorder="1" applyAlignment="1">
      <alignment wrapText="1"/>
    </xf>
    <xf numFmtId="0" fontId="31" fillId="0" borderId="0" xfId="7" applyFont="1" applyFill="1" applyBorder="1" applyAlignment="1">
      <alignment horizontal="center" vertical="top" wrapText="1"/>
    </xf>
    <xf numFmtId="0" fontId="3" fillId="0" borderId="0" xfId="7" applyFont="1" applyFill="1" applyAlignment="1">
      <alignment vertical="center" wrapText="1"/>
    </xf>
    <xf numFmtId="0" fontId="3" fillId="0" borderId="0" xfId="7" applyFont="1" applyFill="1" applyBorder="1" applyAlignment="1">
      <alignment vertical="top" wrapText="1"/>
    </xf>
    <xf numFmtId="0" fontId="3" fillId="4" borderId="15" xfId="14" applyFont="1" applyFill="1" applyBorder="1" applyAlignment="1">
      <alignment horizontal="center" vertical="center"/>
    </xf>
    <xf numFmtId="0" fontId="3" fillId="4" borderId="16" xfId="14" applyFont="1" applyFill="1" applyBorder="1" applyAlignment="1">
      <alignment horizontal="center" vertical="center"/>
    </xf>
    <xf numFmtId="0" fontId="3" fillId="4" borderId="1" xfId="14" applyFont="1" applyFill="1" applyBorder="1" applyAlignment="1">
      <alignment horizontal="center" vertical="center"/>
    </xf>
    <xf numFmtId="0" fontId="3" fillId="4" borderId="17" xfId="14" applyFont="1" applyFill="1" applyBorder="1" applyAlignment="1">
      <alignment horizontal="center" vertical="center"/>
    </xf>
    <xf numFmtId="0" fontId="3" fillId="4" borderId="2" xfId="14" applyFont="1" applyFill="1" applyBorder="1" applyAlignment="1">
      <alignment horizontal="center" vertical="center"/>
    </xf>
    <xf numFmtId="0" fontId="3" fillId="4" borderId="19" xfId="14" applyFont="1" applyFill="1" applyBorder="1" applyAlignment="1">
      <alignment horizontal="center" vertical="center"/>
    </xf>
    <xf numFmtId="0" fontId="3" fillId="4" borderId="3" xfId="14" applyFont="1" applyFill="1" applyBorder="1" applyAlignment="1">
      <alignment horizontal="center" vertical="center"/>
    </xf>
    <xf numFmtId="0" fontId="3" fillId="4" borderId="64" xfId="14" applyFont="1" applyFill="1" applyBorder="1" applyAlignment="1">
      <alignment horizontal="center" vertical="center"/>
    </xf>
    <xf numFmtId="0" fontId="3" fillId="4" borderId="47" xfId="14" applyFont="1" applyFill="1" applyBorder="1" applyAlignment="1">
      <alignment horizontal="center" vertical="center"/>
    </xf>
    <xf numFmtId="0" fontId="3" fillId="4" borderId="29" xfId="14" applyFont="1" applyFill="1" applyBorder="1" applyAlignment="1">
      <alignment horizontal="center" vertical="center"/>
    </xf>
    <xf numFmtId="0" fontId="3" fillId="4" borderId="65" xfId="14" applyFont="1" applyFill="1" applyBorder="1" applyAlignment="1">
      <alignment horizontal="center" vertical="center"/>
    </xf>
    <xf numFmtId="0" fontId="3" fillId="4" borderId="30" xfId="14" applyFont="1" applyFill="1" applyBorder="1" applyAlignment="1">
      <alignment horizontal="center" vertical="center"/>
    </xf>
    <xf numFmtId="0" fontId="3" fillId="4" borderId="32" xfId="14" applyFont="1" applyFill="1" applyBorder="1" applyAlignment="1">
      <alignment horizontal="center" vertical="center"/>
    </xf>
    <xf numFmtId="0" fontId="3" fillId="4" borderId="31" xfId="14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wrapText="1"/>
    </xf>
    <xf numFmtId="0" fontId="27" fillId="0" borderId="0" xfId="0" applyFont="1" applyFill="1" applyBorder="1" applyAlignment="1"/>
    <xf numFmtId="0" fontId="10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0" fontId="18" fillId="0" borderId="9" xfId="0" applyFont="1" applyFill="1" applyBorder="1" applyAlignment="1" applyProtection="1">
      <alignment horizontal="center" vertical="center"/>
      <protection locked="0"/>
    </xf>
    <xf numFmtId="0" fontId="18" fillId="0" borderId="26" xfId="0" applyFont="1" applyFill="1" applyBorder="1" applyAlignment="1" applyProtection="1">
      <alignment horizontal="center" vertical="center"/>
      <protection locked="0"/>
    </xf>
    <xf numFmtId="1" fontId="14" fillId="0" borderId="9" xfId="0" applyNumberFormat="1" applyFont="1" applyFill="1" applyBorder="1" applyAlignment="1">
      <alignment horizontal="center" vertical="center"/>
    </xf>
    <xf numFmtId="1" fontId="18" fillId="0" borderId="13" xfId="0" applyNumberFormat="1" applyFont="1" applyFill="1" applyBorder="1" applyAlignment="1" applyProtection="1">
      <alignment horizontal="center" vertical="center"/>
      <protection locked="0"/>
    </xf>
    <xf numFmtId="0" fontId="18" fillId="0" borderId="10" xfId="0" applyFont="1" applyFill="1" applyBorder="1" applyAlignment="1" applyProtection="1">
      <alignment horizontal="center" vertical="center"/>
      <protection locked="0"/>
    </xf>
    <xf numFmtId="0" fontId="18" fillId="0" borderId="9" xfId="0" applyFont="1" applyFill="1" applyBorder="1" applyAlignment="1" applyProtection="1">
      <alignment vertical="center" wrapText="1"/>
      <protection locked="0"/>
    </xf>
    <xf numFmtId="0" fontId="18" fillId="0" borderId="26" xfId="0" applyFont="1" applyFill="1" applyBorder="1" applyAlignment="1">
      <alignment horizontal="center" vertical="center"/>
    </xf>
    <xf numFmtId="1" fontId="18" fillId="0" borderId="26" xfId="0" applyNumberFormat="1" applyFont="1" applyFill="1" applyBorder="1" applyAlignment="1">
      <alignment horizontal="center" vertical="center"/>
    </xf>
    <xf numFmtId="0" fontId="14" fillId="0" borderId="49" xfId="0" applyFont="1" applyFill="1" applyBorder="1" applyAlignment="1">
      <alignment horizontal="center" vertical="center"/>
    </xf>
    <xf numFmtId="0" fontId="14" fillId="0" borderId="58" xfId="0" applyFont="1" applyFill="1" applyBorder="1" applyAlignment="1">
      <alignment horizontal="center" vertical="center"/>
    </xf>
    <xf numFmtId="1" fontId="14" fillId="0" borderId="57" xfId="0" applyNumberFormat="1" applyFont="1" applyFill="1" applyBorder="1" applyAlignment="1">
      <alignment horizontal="center" vertical="center"/>
    </xf>
    <xf numFmtId="1" fontId="14" fillId="0" borderId="59" xfId="0" applyNumberFormat="1" applyFont="1" applyFill="1" applyBorder="1" applyAlignment="1">
      <alignment horizontal="center" vertical="center"/>
    </xf>
    <xf numFmtId="1" fontId="14" fillId="0" borderId="58" xfId="0" applyNumberFormat="1" applyFont="1" applyFill="1" applyBorder="1" applyAlignment="1">
      <alignment horizontal="center" vertical="center"/>
    </xf>
    <xf numFmtId="1" fontId="14" fillId="0" borderId="50" xfId="0" applyNumberFormat="1" applyFont="1" applyFill="1" applyBorder="1" applyAlignment="1">
      <alignment horizontal="center" vertical="center"/>
    </xf>
    <xf numFmtId="0" fontId="33" fillId="0" borderId="0" xfId="0" applyFont="1" applyFill="1"/>
    <xf numFmtId="9" fontId="8" fillId="0" borderId="0" xfId="1" applyFont="1" applyFill="1" applyAlignment="1">
      <alignment vertical="center"/>
    </xf>
    <xf numFmtId="0" fontId="18" fillId="0" borderId="10" xfId="0" applyFont="1" applyFill="1" applyBorder="1" applyAlignment="1">
      <alignment horizontal="center" vertical="center"/>
    </xf>
    <xf numFmtId="1" fontId="18" fillId="0" borderId="11" xfId="0" applyNumberFormat="1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1" fontId="18" fillId="0" borderId="10" xfId="0" applyNumberFormat="1" applyFont="1" applyFill="1" applyBorder="1" applyAlignment="1">
      <alignment horizontal="center" vertical="center"/>
    </xf>
    <xf numFmtId="1" fontId="18" fillId="0" borderId="12" xfId="0" applyNumberFormat="1" applyFont="1" applyFill="1" applyBorder="1" applyAlignment="1">
      <alignment horizontal="center" vertical="center"/>
    </xf>
    <xf numFmtId="1" fontId="18" fillId="0" borderId="5" xfId="0" applyNumberFormat="1" applyFont="1" applyFill="1" applyBorder="1" applyAlignment="1">
      <alignment horizontal="center" vertical="center"/>
    </xf>
    <xf numFmtId="1" fontId="14" fillId="0" borderId="6" xfId="0" applyNumberFormat="1" applyFont="1" applyFill="1" applyBorder="1" applyAlignment="1">
      <alignment horizontal="center" vertical="center"/>
    </xf>
    <xf numFmtId="0" fontId="14" fillId="0" borderId="50" xfId="0" applyFont="1" applyFill="1" applyBorder="1" applyAlignment="1">
      <alignment horizontal="center" vertical="center"/>
    </xf>
    <xf numFmtId="0" fontId="14" fillId="0" borderId="59" xfId="0" applyFont="1" applyFill="1" applyBorder="1" applyAlignment="1">
      <alignment horizontal="center" vertical="center"/>
    </xf>
    <xf numFmtId="9" fontId="14" fillId="0" borderId="57" xfId="1" applyNumberFormat="1" applyFont="1" applyFill="1" applyBorder="1" applyAlignment="1">
      <alignment horizontal="center" vertical="center"/>
    </xf>
    <xf numFmtId="0" fontId="18" fillId="0" borderId="26" xfId="0" applyFont="1" applyFill="1" applyBorder="1" applyAlignment="1" applyProtection="1">
      <alignment vertical="center" wrapText="1"/>
      <protection locked="0"/>
    </xf>
    <xf numFmtId="0" fontId="34" fillId="0" borderId="0" xfId="7" applyFont="1" applyFill="1" applyAlignment="1">
      <alignment horizontal="left" wrapText="1"/>
    </xf>
    <xf numFmtId="0" fontId="34" fillId="0" borderId="0" xfId="7" applyFont="1" applyFill="1" applyAlignment="1"/>
    <xf numFmtId="0" fontId="34" fillId="0" borderId="0" xfId="0" applyFont="1" applyFill="1" applyAlignment="1">
      <alignment horizontal="left" vertical="center"/>
    </xf>
    <xf numFmtId="0" fontId="3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7" applyFont="1" applyFill="1" applyAlignment="1">
      <alignment horizontal="left" wrapText="1"/>
    </xf>
    <xf numFmtId="0" fontId="7" fillId="0" borderId="0" xfId="7" applyFont="1" applyFill="1" applyAlignment="1"/>
    <xf numFmtId="0" fontId="7" fillId="0" borderId="0" xfId="0" applyFont="1" applyFill="1" applyAlignment="1">
      <alignment horizontal="left" vertical="center"/>
    </xf>
    <xf numFmtId="0" fontId="7" fillId="0" borderId="0" xfId="7" applyFont="1" applyFill="1" applyAlignment="1">
      <alignment wrapText="1"/>
    </xf>
    <xf numFmtId="0" fontId="8" fillId="0" borderId="0" xfId="0" applyFont="1" applyFill="1" applyAlignment="1">
      <alignment wrapText="1"/>
    </xf>
    <xf numFmtId="0" fontId="7" fillId="0" borderId="0" xfId="7" applyFont="1" applyFill="1"/>
    <xf numFmtId="0" fontId="34" fillId="0" borderId="0" xfId="7" applyFont="1" applyFill="1" applyBorder="1" applyAlignment="1">
      <alignment horizontal="left" wrapText="1"/>
    </xf>
    <xf numFmtId="0" fontId="28" fillId="0" borderId="0" xfId="0" applyFont="1" applyFill="1" applyAlignment="1">
      <alignment wrapText="1"/>
    </xf>
    <xf numFmtId="0" fontId="34" fillId="0" borderId="0" xfId="12" applyFont="1" applyFill="1" applyBorder="1" applyAlignment="1">
      <alignment horizontal="left" vertical="center"/>
    </xf>
    <xf numFmtId="0" fontId="7" fillId="0" borderId="0" xfId="7" applyFont="1" applyFill="1" applyBorder="1" applyAlignment="1"/>
    <xf numFmtId="0" fontId="7" fillId="0" borderId="0" xfId="12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 wrapText="1"/>
    </xf>
    <xf numFmtId="0" fontId="28" fillId="0" borderId="0" xfId="0" applyFont="1" applyAlignment="1">
      <alignment horizontal="center" wrapText="1"/>
    </xf>
    <xf numFmtId="0" fontId="7" fillId="0" borderId="0" xfId="7" applyFont="1" applyFill="1" applyBorder="1" applyAlignment="1">
      <alignment horizontal="left"/>
    </xf>
    <xf numFmtId="0" fontId="3" fillId="3" borderId="9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4" fillId="0" borderId="91" xfId="0" applyFont="1" applyFill="1" applyBorder="1" applyAlignment="1" applyProtection="1">
      <alignment horizontal="center" vertical="center" wrapText="1"/>
      <protection locked="0"/>
    </xf>
    <xf numFmtId="1" fontId="18" fillId="0" borderId="2" xfId="0" applyNumberFormat="1" applyFont="1" applyFill="1" applyBorder="1" applyAlignment="1">
      <alignment horizontal="center" vertical="center"/>
    </xf>
    <xf numFmtId="1" fontId="14" fillId="0" borderId="16" xfId="0" applyNumberFormat="1" applyFont="1" applyFill="1" applyBorder="1" applyAlignment="1">
      <alignment horizontal="center" vertical="center"/>
    </xf>
    <xf numFmtId="1" fontId="18" fillId="0" borderId="16" xfId="0" applyNumberFormat="1" applyFont="1" applyFill="1" applyBorder="1" applyAlignment="1">
      <alignment horizontal="center" vertical="center"/>
    </xf>
    <xf numFmtId="1" fontId="18" fillId="0" borderId="3" xfId="0" applyNumberFormat="1" applyFont="1" applyFill="1" applyBorder="1" applyAlignment="1">
      <alignment horizontal="center" vertical="center"/>
    </xf>
    <xf numFmtId="1" fontId="18" fillId="0" borderId="91" xfId="0" applyNumberFormat="1" applyFont="1" applyFill="1" applyBorder="1" applyAlignment="1" applyProtection="1">
      <alignment horizontal="center" vertical="center"/>
      <protection locked="0"/>
    </xf>
    <xf numFmtId="1" fontId="18" fillId="0" borderId="17" xfId="0" applyNumberFormat="1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1" fontId="18" fillId="0" borderId="6" xfId="0" applyNumberFormat="1" applyFont="1" applyFill="1" applyBorder="1" applyAlignment="1">
      <alignment horizontal="center" vertical="center"/>
    </xf>
    <xf numFmtId="1" fontId="18" fillId="0" borderId="39" xfId="0" applyNumberFormat="1" applyFont="1" applyFill="1" applyBorder="1" applyAlignment="1">
      <alignment horizontal="center" vertical="center"/>
    </xf>
    <xf numFmtId="1" fontId="18" fillId="0" borderId="14" xfId="0" applyNumberFormat="1" applyFont="1" applyFill="1" applyBorder="1" applyAlignment="1" applyProtection="1">
      <alignment horizontal="center" vertical="center"/>
      <protection locked="0"/>
    </xf>
    <xf numFmtId="1" fontId="18" fillId="0" borderId="7" xfId="0" applyNumberFormat="1" applyFont="1" applyFill="1" applyBorder="1" applyAlignment="1">
      <alignment horizontal="center" vertical="center"/>
    </xf>
    <xf numFmtId="0" fontId="18" fillId="0" borderId="18" xfId="0" applyFont="1" applyFill="1" applyBorder="1" applyAlignment="1" applyProtection="1">
      <alignment horizontal="center" vertical="center"/>
      <protection locked="0"/>
    </xf>
    <xf numFmtId="0" fontId="18" fillId="0" borderId="24" xfId="0" applyFont="1" applyFill="1" applyBorder="1" applyAlignment="1" applyProtection="1">
      <alignment horizontal="center" vertical="center"/>
      <protection locked="0"/>
    </xf>
    <xf numFmtId="0" fontId="18" fillId="0" borderId="37" xfId="0" applyFont="1" applyFill="1" applyBorder="1" applyAlignment="1" applyProtection="1">
      <alignment horizontal="center" vertical="center"/>
      <protection locked="0"/>
    </xf>
    <xf numFmtId="0" fontId="18" fillId="0" borderId="2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8" fillId="0" borderId="91" xfId="0" applyFont="1" applyFill="1" applyBorder="1" applyAlignment="1" applyProtection="1">
      <alignment horizontal="left" vertical="center" wrapText="1"/>
      <protection locked="0"/>
    </xf>
    <xf numFmtId="0" fontId="18" fillId="0" borderId="13" xfId="0" applyFont="1" applyFill="1" applyBorder="1" applyAlignment="1" applyProtection="1">
      <alignment horizontal="left" vertical="center" wrapText="1"/>
      <protection locked="0"/>
    </xf>
    <xf numFmtId="0" fontId="14" fillId="0" borderId="14" xfId="0" applyFont="1" applyFill="1" applyBorder="1" applyAlignment="1" applyProtection="1">
      <alignment horizontal="left" vertical="center" wrapText="1"/>
      <protection locked="0"/>
    </xf>
    <xf numFmtId="0" fontId="18" fillId="0" borderId="23" xfId="0" applyFont="1" applyFill="1" applyBorder="1" applyAlignment="1">
      <alignment horizontal="center" vertical="center"/>
    </xf>
    <xf numFmtId="0" fontId="18" fillId="0" borderId="77" xfId="0" applyFont="1" applyFill="1" applyBorder="1" applyAlignment="1">
      <alignment horizontal="center" vertical="center" wrapText="1"/>
    </xf>
    <xf numFmtId="0" fontId="18" fillId="0" borderId="75" xfId="0" applyFont="1" applyFill="1" applyBorder="1" applyAlignment="1">
      <alignment horizontal="center" vertical="center" wrapText="1"/>
    </xf>
    <xf numFmtId="0" fontId="39" fillId="0" borderId="9" xfId="0" applyFont="1" applyFill="1" applyBorder="1" applyAlignment="1">
      <alignment horizontal="center" vertical="center" wrapText="1"/>
    </xf>
    <xf numFmtId="0" fontId="8" fillId="6" borderId="0" xfId="0" applyFont="1" applyFill="1" applyAlignment="1">
      <alignment vertical="center"/>
    </xf>
    <xf numFmtId="0" fontId="33" fillId="6" borderId="0" xfId="0" applyFont="1" applyFill="1"/>
    <xf numFmtId="0" fontId="39" fillId="0" borderId="75" xfId="0" applyFont="1" applyFill="1" applyBorder="1" applyAlignment="1">
      <alignment vertical="center" wrapText="1"/>
    </xf>
    <xf numFmtId="0" fontId="39" fillId="0" borderId="78" xfId="0" applyFont="1" applyFill="1" applyBorder="1" applyAlignment="1">
      <alignment vertical="center" wrapText="1"/>
    </xf>
    <xf numFmtId="0" fontId="40" fillId="0" borderId="73" xfId="0" applyFont="1" applyFill="1" applyBorder="1" applyAlignment="1">
      <alignment horizontal="center" vertical="center" wrapText="1"/>
    </xf>
    <xf numFmtId="1" fontId="39" fillId="0" borderId="79" xfId="0" applyNumberFormat="1" applyFont="1" applyFill="1" applyBorder="1" applyAlignment="1">
      <alignment horizontal="center" vertical="center"/>
    </xf>
    <xf numFmtId="0" fontId="39" fillId="0" borderId="77" xfId="0" applyFont="1" applyFill="1" applyBorder="1" applyAlignment="1">
      <alignment horizontal="center" vertical="center" wrapText="1"/>
    </xf>
    <xf numFmtId="0" fontId="39" fillId="0" borderId="74" xfId="0" applyFont="1" applyFill="1" applyBorder="1" applyAlignment="1">
      <alignment horizontal="center" vertical="center" wrapText="1"/>
    </xf>
    <xf numFmtId="0" fontId="40" fillId="0" borderId="71" xfId="0" applyFont="1" applyFill="1" applyBorder="1" applyAlignment="1">
      <alignment horizontal="center" vertical="center" wrapText="1"/>
    </xf>
    <xf numFmtId="1" fontId="39" fillId="0" borderId="82" xfId="0" applyNumberFormat="1" applyFont="1" applyFill="1" applyBorder="1" applyAlignment="1">
      <alignment horizontal="center" vertical="center"/>
    </xf>
    <xf numFmtId="0" fontId="18" fillId="0" borderId="90" xfId="0" applyFont="1" applyFill="1" applyBorder="1" applyAlignment="1">
      <alignment vertical="center" wrapText="1"/>
    </xf>
    <xf numFmtId="0" fontId="35" fillId="0" borderId="88" xfId="0" applyFont="1" applyFill="1" applyBorder="1" applyAlignment="1">
      <alignment horizontal="center" vertical="center"/>
    </xf>
    <xf numFmtId="0" fontId="35" fillId="0" borderId="87" xfId="0" applyFont="1" applyFill="1" applyBorder="1" applyAlignment="1">
      <alignment horizontal="center" vertical="center"/>
    </xf>
    <xf numFmtId="0" fontId="35" fillId="0" borderId="89" xfId="0" applyFont="1" applyFill="1" applyBorder="1" applyAlignment="1">
      <alignment horizontal="center" vertical="center"/>
    </xf>
    <xf numFmtId="0" fontId="36" fillId="0" borderId="90" xfId="0" applyFont="1" applyFill="1" applyBorder="1" applyAlignment="1">
      <alignment horizontal="center" vertical="center"/>
    </xf>
    <xf numFmtId="0" fontId="35" fillId="0" borderId="88" xfId="0" applyFont="1" applyFill="1" applyBorder="1" applyAlignment="1">
      <alignment horizontal="center" vertical="center" wrapText="1"/>
    </xf>
    <xf numFmtId="1" fontId="36" fillId="0" borderId="87" xfId="0" applyNumberFormat="1" applyFont="1" applyFill="1" applyBorder="1" applyAlignment="1">
      <alignment horizontal="center" vertical="center"/>
    </xf>
    <xf numFmtId="1" fontId="35" fillId="0" borderId="87" xfId="0" applyNumberFormat="1" applyFont="1" applyFill="1" applyBorder="1" applyAlignment="1">
      <alignment horizontal="center" vertical="center"/>
    </xf>
    <xf numFmtId="1" fontId="35" fillId="0" borderId="89" xfId="0" applyNumberFormat="1" applyFont="1" applyFill="1" applyBorder="1" applyAlignment="1">
      <alignment horizontal="center" vertical="center"/>
    </xf>
    <xf numFmtId="0" fontId="18" fillId="0" borderId="73" xfId="0" applyFont="1" applyFill="1" applyBorder="1" applyAlignment="1">
      <alignment vertical="center" wrapText="1"/>
    </xf>
    <xf numFmtId="0" fontId="35" fillId="0" borderId="77" xfId="0" applyFont="1" applyFill="1" applyBorder="1" applyAlignment="1">
      <alignment horizontal="center" vertical="center"/>
    </xf>
    <xf numFmtId="0" fontId="36" fillId="0" borderId="73" xfId="0" applyFont="1" applyFill="1" applyBorder="1" applyAlignment="1">
      <alignment horizontal="center" vertical="center"/>
    </xf>
    <xf numFmtId="0" fontId="35" fillId="0" borderId="76" xfId="0" applyFont="1" applyFill="1" applyBorder="1" applyAlignment="1">
      <alignment horizontal="center" vertical="center" wrapText="1"/>
    </xf>
    <xf numFmtId="1" fontId="36" fillId="0" borderId="77" xfId="0" applyNumberFormat="1" applyFont="1" applyFill="1" applyBorder="1" applyAlignment="1">
      <alignment horizontal="center" vertical="center"/>
    </xf>
    <xf numFmtId="0" fontId="35" fillId="0" borderId="77" xfId="0" applyFont="1" applyFill="1" applyBorder="1" applyAlignment="1">
      <alignment vertical="center"/>
    </xf>
    <xf numFmtId="0" fontId="35" fillId="0" borderId="73" xfId="0" applyFont="1" applyFill="1" applyBorder="1" applyAlignment="1">
      <alignment vertical="center" wrapText="1"/>
    </xf>
    <xf numFmtId="0" fontId="35" fillId="0" borderId="76" xfId="0" applyFont="1" applyFill="1" applyBorder="1" applyAlignment="1">
      <alignment horizontal="center" vertical="center"/>
    </xf>
    <xf numFmtId="0" fontId="35" fillId="0" borderId="77" xfId="0" applyFont="1" applyFill="1" applyBorder="1" applyAlignment="1">
      <alignment horizontal="center" vertical="center" wrapText="1"/>
    </xf>
    <xf numFmtId="0" fontId="35" fillId="0" borderId="81" xfId="0" applyFont="1" applyFill="1" applyBorder="1" applyAlignment="1">
      <alignment horizontal="center" vertical="center"/>
    </xf>
    <xf numFmtId="1" fontId="35" fillId="0" borderId="77" xfId="0" applyNumberFormat="1" applyFont="1" applyFill="1" applyBorder="1" applyAlignment="1">
      <alignment horizontal="center" vertical="center"/>
    </xf>
    <xf numFmtId="1" fontId="35" fillId="0" borderId="81" xfId="0" applyNumberFormat="1" applyFont="1" applyFill="1" applyBorder="1" applyAlignment="1">
      <alignment horizontal="center" vertical="center"/>
    </xf>
    <xf numFmtId="0" fontId="36" fillId="0" borderId="73" xfId="0" applyFont="1" applyFill="1" applyBorder="1" applyAlignment="1">
      <alignment horizontal="center" vertical="center" wrapText="1"/>
    </xf>
    <xf numFmtId="0" fontId="35" fillId="0" borderId="84" xfId="0" applyFont="1" applyFill="1" applyBorder="1" applyAlignment="1">
      <alignment horizontal="left" vertical="center" wrapText="1"/>
    </xf>
    <xf numFmtId="0" fontId="35" fillId="0" borderId="73" xfId="0" applyFont="1" applyFill="1" applyBorder="1" applyAlignment="1">
      <alignment horizontal="left" vertical="center" wrapText="1"/>
    </xf>
    <xf numFmtId="0" fontId="35" fillId="0" borderId="71" xfId="0" applyFont="1" applyFill="1" applyBorder="1" applyAlignment="1">
      <alignment vertical="center" wrapText="1"/>
    </xf>
    <xf numFmtId="0" fontId="35" fillId="0" borderId="74" xfId="0" applyFont="1" applyFill="1" applyBorder="1" applyAlignment="1">
      <alignment horizontal="center" vertical="center"/>
    </xf>
    <xf numFmtId="0" fontId="18" fillId="0" borderId="93" xfId="0" applyFont="1" applyFill="1" applyBorder="1" applyAlignment="1">
      <alignment vertical="center" wrapText="1"/>
    </xf>
    <xf numFmtId="0" fontId="18" fillId="0" borderId="88" xfId="0" applyFont="1" applyFill="1" applyBorder="1" applyAlignment="1">
      <alignment horizontal="center" vertical="center"/>
    </xf>
    <xf numFmtId="0" fontId="18" fillId="0" borderId="77" xfId="0" applyFont="1" applyFill="1" applyBorder="1" applyAlignment="1">
      <alignment horizontal="center" vertical="center"/>
    </xf>
    <xf numFmtId="0" fontId="18" fillId="0" borderId="89" xfId="0" applyFont="1" applyFill="1" applyBorder="1" applyAlignment="1">
      <alignment horizontal="center" vertical="center"/>
    </xf>
    <xf numFmtId="0" fontId="14" fillId="0" borderId="73" xfId="0" applyFont="1" applyFill="1" applyBorder="1" applyAlignment="1">
      <alignment horizontal="center" vertical="center"/>
    </xf>
    <xf numFmtId="0" fontId="18" fillId="0" borderId="76" xfId="0" applyFont="1" applyFill="1" applyBorder="1" applyAlignment="1">
      <alignment horizontal="center" vertical="center" wrapText="1"/>
    </xf>
    <xf numFmtId="1" fontId="14" fillId="0" borderId="77" xfId="0" applyNumberFormat="1" applyFont="1" applyFill="1" applyBorder="1" applyAlignment="1">
      <alignment horizontal="center" vertical="center"/>
    </xf>
    <xf numFmtId="1" fontId="18" fillId="0" borderId="87" xfId="0" applyNumberFormat="1" applyFont="1" applyFill="1" applyBorder="1" applyAlignment="1">
      <alignment horizontal="center" vertical="center"/>
    </xf>
    <xf numFmtId="1" fontId="18" fillId="0" borderId="89" xfId="0" applyNumberFormat="1" applyFont="1" applyFill="1" applyBorder="1" applyAlignment="1">
      <alignment horizontal="center" vertical="center"/>
    </xf>
    <xf numFmtId="0" fontId="18" fillId="0" borderId="87" xfId="0" applyFont="1" applyFill="1" applyBorder="1" applyAlignment="1">
      <alignment horizontal="center" vertical="center"/>
    </xf>
    <xf numFmtId="1" fontId="35" fillId="0" borderId="76" xfId="0" applyNumberFormat="1" applyFont="1" applyFill="1" applyBorder="1" applyAlignment="1">
      <alignment horizontal="center" vertical="center"/>
    </xf>
    <xf numFmtId="164" fontId="35" fillId="0" borderId="87" xfId="0" applyNumberFormat="1" applyFont="1" applyFill="1" applyBorder="1" applyAlignment="1">
      <alignment horizontal="center" vertical="center"/>
    </xf>
    <xf numFmtId="0" fontId="38" fillId="0" borderId="77" xfId="0" applyFont="1" applyFill="1" applyBorder="1" applyAlignment="1">
      <alignment horizontal="center" vertical="center" wrapText="1"/>
    </xf>
    <xf numFmtId="0" fontId="35" fillId="0" borderId="83" xfId="0" applyFont="1" applyFill="1" applyBorder="1" applyAlignment="1">
      <alignment vertical="center" wrapText="1"/>
    </xf>
    <xf numFmtId="1" fontId="35" fillId="0" borderId="80" xfId="0" applyNumberFormat="1" applyFont="1" applyFill="1" applyBorder="1" applyAlignment="1">
      <alignment horizontal="center" vertical="center"/>
    </xf>
    <xf numFmtId="0" fontId="39" fillId="0" borderId="76" xfId="0" applyFont="1" applyFill="1" applyBorder="1" applyAlignment="1">
      <alignment horizontal="center" vertical="center" wrapText="1"/>
    </xf>
    <xf numFmtId="0" fontId="39" fillId="0" borderId="77" xfId="0" applyFont="1" applyFill="1" applyBorder="1" applyAlignment="1">
      <alignment vertical="center" wrapText="1"/>
    </xf>
    <xf numFmtId="0" fontId="39" fillId="0" borderId="81" xfId="0" applyFont="1" applyFill="1" applyBorder="1" applyAlignment="1">
      <alignment vertical="center" wrapText="1"/>
    </xf>
    <xf numFmtId="0" fontId="40" fillId="0" borderId="81" xfId="0" applyFont="1" applyFill="1" applyBorder="1" applyAlignment="1">
      <alignment horizontal="center" vertical="center" wrapText="1"/>
    </xf>
    <xf numFmtId="0" fontId="40" fillId="0" borderId="78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/>
    </xf>
    <xf numFmtId="0" fontId="18" fillId="0" borderId="16" xfId="0" applyFont="1" applyFill="1" applyBorder="1" applyAlignment="1" applyProtection="1">
      <alignment horizontal="center" vertical="center"/>
      <protection locked="0"/>
    </xf>
    <xf numFmtId="0" fontId="18" fillId="0" borderId="3" xfId="0" applyFont="1" applyFill="1" applyBorder="1" applyAlignment="1" applyProtection="1">
      <alignment horizontal="center" vertical="center"/>
      <protection locked="0"/>
    </xf>
    <xf numFmtId="0" fontId="14" fillId="0" borderId="91" xfId="0" applyFont="1" applyFill="1" applyBorder="1" applyAlignment="1">
      <alignment horizontal="center" vertical="center"/>
    </xf>
    <xf numFmtId="1" fontId="18" fillId="0" borderId="91" xfId="0" applyNumberFormat="1" applyFont="1" applyFill="1" applyBorder="1" applyAlignment="1">
      <alignment horizontal="center" vertical="center"/>
    </xf>
    <xf numFmtId="0" fontId="18" fillId="0" borderId="17" xfId="0" applyFont="1" applyFill="1" applyBorder="1" applyAlignment="1">
      <alignment horizontal="center" vertical="center"/>
    </xf>
    <xf numFmtId="0" fontId="37" fillId="0" borderId="95" xfId="0" applyFont="1" applyFill="1" applyBorder="1" applyAlignment="1">
      <alignment horizontal="center" vertical="center"/>
    </xf>
    <xf numFmtId="0" fontId="37" fillId="0" borderId="96" xfId="0" applyFont="1" applyFill="1" applyBorder="1" applyAlignment="1">
      <alignment horizontal="center" vertical="center"/>
    </xf>
    <xf numFmtId="0" fontId="18" fillId="0" borderId="93" xfId="0" applyFont="1" applyFill="1" applyBorder="1" applyAlignment="1">
      <alignment horizontal="left" vertical="center" wrapText="1"/>
    </xf>
    <xf numFmtId="0" fontId="14" fillId="0" borderId="13" xfId="0" applyFont="1" applyFill="1" applyBorder="1" applyAlignment="1">
      <alignment horizontal="center" vertical="center"/>
    </xf>
    <xf numFmtId="1" fontId="18" fillId="0" borderId="13" xfId="0" applyNumberFormat="1" applyFont="1" applyFill="1" applyBorder="1" applyAlignment="1">
      <alignment horizontal="center" vertical="center"/>
    </xf>
    <xf numFmtId="0" fontId="37" fillId="0" borderId="98" xfId="0" applyFont="1" applyFill="1" applyBorder="1" applyAlignment="1">
      <alignment horizontal="center" vertical="center"/>
    </xf>
    <xf numFmtId="0" fontId="37" fillId="0" borderId="77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0" fontId="18" fillId="0" borderId="27" xfId="0" applyFont="1" applyFill="1" applyBorder="1" applyAlignment="1">
      <alignment horizontal="center" vertical="center"/>
    </xf>
    <xf numFmtId="0" fontId="18" fillId="0" borderId="94" xfId="0" applyFont="1" applyFill="1" applyBorder="1" applyAlignment="1">
      <alignment vertical="center" wrapText="1"/>
    </xf>
    <xf numFmtId="0" fontId="14" fillId="0" borderId="23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37" fillId="0" borderId="100" xfId="0" applyFont="1" applyFill="1" applyBorder="1" applyAlignment="1">
      <alignment horizontal="center" vertical="center"/>
    </xf>
    <xf numFmtId="0" fontId="37" fillId="0" borderId="75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left" vertical="center" wrapText="1"/>
    </xf>
    <xf numFmtId="0" fontId="18" fillId="0" borderId="92" xfId="0" applyFont="1" applyFill="1" applyBorder="1" applyAlignment="1">
      <alignment horizontal="left" vertical="center" wrapText="1"/>
    </xf>
    <xf numFmtId="0" fontId="18" fillId="5" borderId="0" xfId="0" applyFont="1" applyFill="1" applyAlignment="1">
      <alignment horizontal="center" vertical="center"/>
    </xf>
    <xf numFmtId="0" fontId="18" fillId="5" borderId="47" xfId="0" applyFont="1" applyFill="1" applyBorder="1" applyAlignment="1">
      <alignment horizontal="center" vertical="center"/>
    </xf>
    <xf numFmtId="0" fontId="37" fillId="5" borderId="96" xfId="0" applyFont="1" applyFill="1" applyBorder="1" applyAlignment="1">
      <alignment horizontal="center" vertical="center"/>
    </xf>
    <xf numFmtId="0" fontId="37" fillId="5" borderId="97" xfId="0" applyFont="1" applyFill="1" applyBorder="1" applyAlignment="1">
      <alignment horizontal="center" vertical="center"/>
    </xf>
    <xf numFmtId="0" fontId="37" fillId="5" borderId="77" xfId="0" applyFont="1" applyFill="1" applyBorder="1" applyAlignment="1">
      <alignment horizontal="center" vertical="center"/>
    </xf>
    <xf numFmtId="0" fontId="37" fillId="5" borderId="99" xfId="0" applyFont="1" applyFill="1" applyBorder="1" applyAlignment="1">
      <alignment horizontal="center" vertical="center"/>
    </xf>
    <xf numFmtId="0" fontId="38" fillId="5" borderId="77" xfId="0" applyFont="1" applyFill="1" applyBorder="1" applyAlignment="1">
      <alignment horizontal="center" vertical="center"/>
    </xf>
    <xf numFmtId="0" fontId="37" fillId="5" borderId="75" xfId="0" applyFont="1" applyFill="1" applyBorder="1" applyAlignment="1">
      <alignment horizontal="center" vertical="center"/>
    </xf>
    <xf numFmtId="0" fontId="37" fillId="5" borderId="101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18" fillId="5" borderId="0" xfId="0" applyFont="1" applyFill="1" applyAlignment="1">
      <alignment vertical="center"/>
    </xf>
    <xf numFmtId="0" fontId="18" fillId="5" borderId="77" xfId="0" applyFont="1" applyFill="1" applyBorder="1" applyAlignment="1">
      <alignment horizontal="center" vertical="center"/>
    </xf>
    <xf numFmtId="0" fontId="18" fillId="5" borderId="80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/>
    </xf>
    <xf numFmtId="0" fontId="8" fillId="5" borderId="0" xfId="0" applyFont="1" applyFill="1" applyAlignment="1">
      <alignment vertical="center"/>
    </xf>
    <xf numFmtId="0" fontId="18" fillId="0" borderId="102" xfId="0" applyFont="1" applyFill="1" applyBorder="1" applyAlignment="1">
      <alignment horizontal="center" vertical="center"/>
    </xf>
    <xf numFmtId="0" fontId="39" fillId="0" borderId="103" xfId="0" applyFont="1" applyFill="1" applyBorder="1" applyAlignment="1">
      <alignment horizontal="center" vertical="center" wrapText="1"/>
    </xf>
    <xf numFmtId="0" fontId="39" fillId="0" borderId="104" xfId="0" applyFont="1" applyFill="1" applyBorder="1" applyAlignment="1">
      <alignment vertical="center" wrapText="1"/>
    </xf>
    <xf numFmtId="0" fontId="39" fillId="0" borderId="105" xfId="0" applyFont="1" applyFill="1" applyBorder="1" applyAlignment="1">
      <alignment vertical="center" wrapText="1"/>
    </xf>
    <xf numFmtId="0" fontId="40" fillId="0" borderId="84" xfId="0" applyFont="1" applyFill="1" applyBorder="1" applyAlignment="1">
      <alignment horizontal="center" vertical="center" wrapText="1"/>
    </xf>
    <xf numFmtId="1" fontId="39" fillId="0" borderId="106" xfId="0" applyNumberFormat="1" applyFont="1" applyFill="1" applyBorder="1" applyAlignment="1">
      <alignment horizontal="center" vertical="center"/>
    </xf>
    <xf numFmtId="0" fontId="40" fillId="0" borderId="105" xfId="0" applyFont="1" applyFill="1" applyBorder="1" applyAlignment="1">
      <alignment horizontal="center" vertical="center" wrapText="1"/>
    </xf>
    <xf numFmtId="0" fontId="39" fillId="0" borderId="47" xfId="0" applyFont="1" applyFill="1" applyBorder="1" applyAlignment="1">
      <alignment horizontal="center" vertical="center" wrapText="1"/>
    </xf>
    <xf numFmtId="0" fontId="14" fillId="0" borderId="48" xfId="0" applyFont="1" applyFill="1" applyBorder="1" applyAlignment="1">
      <alignment horizontal="center" vertical="center"/>
    </xf>
    <xf numFmtId="0" fontId="39" fillId="0" borderId="75" xfId="0" applyFont="1" applyFill="1" applyBorder="1" applyAlignment="1">
      <alignment horizontal="center" vertical="center" wrapText="1"/>
    </xf>
    <xf numFmtId="0" fontId="39" fillId="0" borderId="11" xfId="0" applyFont="1" applyFill="1" applyBorder="1" applyAlignment="1">
      <alignment horizontal="center" vertical="center" wrapText="1"/>
    </xf>
    <xf numFmtId="1" fontId="35" fillId="0" borderId="72" xfId="0" applyNumberFormat="1" applyFont="1" applyFill="1" applyBorder="1" applyAlignment="1">
      <alignment horizontal="center" vertical="center"/>
    </xf>
    <xf numFmtId="1" fontId="18" fillId="0" borderId="72" xfId="0" applyNumberFormat="1" applyFont="1" applyFill="1" applyBorder="1" applyAlignment="1">
      <alignment horizontal="center" vertical="center"/>
    </xf>
    <xf numFmtId="1" fontId="35" fillId="0" borderId="108" xfId="0" applyNumberFormat="1" applyFont="1" applyFill="1" applyBorder="1" applyAlignment="1">
      <alignment horizontal="center" vertical="center"/>
    </xf>
    <xf numFmtId="0" fontId="35" fillId="0" borderId="95" xfId="0" applyFont="1" applyFill="1" applyBorder="1" applyAlignment="1">
      <alignment horizontal="center" vertical="center"/>
    </xf>
    <xf numFmtId="0" fontId="35" fillId="0" borderId="96" xfId="0" applyFont="1" applyFill="1" applyBorder="1" applyAlignment="1">
      <alignment horizontal="center" vertical="center"/>
    </xf>
    <xf numFmtId="0" fontId="35" fillId="0" borderId="97" xfId="0" applyFont="1" applyFill="1" applyBorder="1" applyAlignment="1">
      <alignment horizontal="center" vertical="center"/>
    </xf>
    <xf numFmtId="1" fontId="35" fillId="0" borderId="98" xfId="0" applyNumberFormat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vertical="center"/>
    </xf>
    <xf numFmtId="0" fontId="35" fillId="0" borderId="99" xfId="0" applyFont="1" applyFill="1" applyBorder="1" applyAlignment="1">
      <alignment horizontal="center" vertical="center"/>
    </xf>
    <xf numFmtId="0" fontId="35" fillId="0" borderId="98" xfId="0" applyFont="1" applyFill="1" applyBorder="1" applyAlignment="1">
      <alignment horizontal="center" vertical="center"/>
    </xf>
    <xf numFmtId="0" fontId="35" fillId="0" borderId="109" xfId="0" applyFont="1" applyFill="1" applyBorder="1" applyAlignment="1">
      <alignment vertical="center"/>
    </xf>
    <xf numFmtId="0" fontId="35" fillId="0" borderId="110" xfId="0" applyFont="1" applyFill="1" applyBorder="1" applyAlignment="1">
      <alignment horizontal="center" vertical="center"/>
    </xf>
    <xf numFmtId="0" fontId="18" fillId="0" borderId="110" xfId="0" applyFont="1" applyFill="1" applyBorder="1" applyAlignment="1">
      <alignment horizontal="center" vertical="center"/>
    </xf>
    <xf numFmtId="0" fontId="18" fillId="0" borderId="99" xfId="0" applyFont="1" applyFill="1" applyBorder="1" applyAlignment="1">
      <alignment horizontal="center" vertical="center"/>
    </xf>
    <xf numFmtId="0" fontId="35" fillId="0" borderId="111" xfId="0" applyFont="1" applyFill="1" applyBorder="1" applyAlignment="1">
      <alignment horizontal="center" vertical="center"/>
    </xf>
    <xf numFmtId="0" fontId="35" fillId="0" borderId="112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vertical="center"/>
    </xf>
    <xf numFmtId="0" fontId="35" fillId="0" borderId="113" xfId="0" applyFont="1" applyFill="1" applyBorder="1" applyAlignment="1">
      <alignment horizontal="center" vertical="center"/>
    </xf>
    <xf numFmtId="0" fontId="39" fillId="0" borderId="78" xfId="0" applyFont="1" applyFill="1" applyBorder="1" applyAlignment="1">
      <alignment horizontal="center" vertical="center" wrapText="1"/>
    </xf>
    <xf numFmtId="0" fontId="39" fillId="0" borderId="81" xfId="0" applyFont="1" applyFill="1" applyBorder="1" applyAlignment="1">
      <alignment horizontal="center" vertical="center" wrapText="1"/>
    </xf>
    <xf numFmtId="1" fontId="14" fillId="0" borderId="11" xfId="0" applyNumberFormat="1" applyFont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2" fillId="0" borderId="4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12" fillId="0" borderId="49" xfId="0" applyFont="1" applyFill="1" applyBorder="1" applyAlignment="1">
      <alignment horizontal="center" vertical="center"/>
    </xf>
    <xf numFmtId="1" fontId="18" fillId="3" borderId="11" xfId="0" applyNumberFormat="1" applyFont="1" applyFill="1" applyBorder="1" applyAlignment="1">
      <alignment horizontal="center" vertical="center"/>
    </xf>
    <xf numFmtId="1" fontId="18" fillId="3" borderId="54" xfId="0" applyNumberFormat="1" applyFont="1" applyFill="1" applyBorder="1" applyAlignment="1">
      <alignment horizontal="center" vertical="center"/>
    </xf>
    <xf numFmtId="0" fontId="38" fillId="5" borderId="75" xfId="0" applyFont="1" applyFill="1" applyBorder="1" applyAlignment="1">
      <alignment horizontal="center" vertical="center"/>
    </xf>
    <xf numFmtId="0" fontId="18" fillId="0" borderId="23" xfId="0" applyFont="1" applyFill="1" applyBorder="1" applyAlignment="1" applyProtection="1">
      <alignment horizontal="center" vertical="center"/>
      <protection locked="0"/>
    </xf>
    <xf numFmtId="0" fontId="14" fillId="0" borderId="13" xfId="0" applyFont="1" applyFill="1" applyBorder="1" applyAlignment="1" applyProtection="1">
      <alignment horizontal="center" vertical="center"/>
      <protection locked="0"/>
    </xf>
    <xf numFmtId="0" fontId="18" fillId="3" borderId="8" xfId="0" applyFont="1" applyFill="1" applyBorder="1" applyAlignment="1" applyProtection="1">
      <alignment horizontal="center" vertical="center"/>
      <protection locked="0"/>
    </xf>
    <xf numFmtId="164" fontId="18" fillId="3" borderId="9" xfId="0" applyNumberFormat="1" applyFont="1" applyFill="1" applyBorder="1" applyAlignment="1" applyProtection="1">
      <alignment horizontal="center" vertical="center"/>
      <protection locked="0"/>
    </xf>
    <xf numFmtId="9" fontId="8" fillId="0" borderId="68" xfId="1" applyFont="1" applyFill="1" applyBorder="1"/>
    <xf numFmtId="0" fontId="37" fillId="3" borderId="98" xfId="0" applyFont="1" applyFill="1" applyBorder="1" applyAlignment="1">
      <alignment horizontal="center" vertical="center"/>
    </xf>
    <xf numFmtId="0" fontId="37" fillId="3" borderId="77" xfId="0" applyFont="1" applyFill="1" applyBorder="1" applyAlignment="1">
      <alignment horizontal="center" vertical="center"/>
    </xf>
    <xf numFmtId="0" fontId="38" fillId="3" borderId="77" xfId="0" applyFont="1" applyFill="1" applyBorder="1" applyAlignment="1">
      <alignment horizontal="center" vertical="center"/>
    </xf>
    <xf numFmtId="0" fontId="37" fillId="3" borderId="75" xfId="0" applyFont="1" applyFill="1" applyBorder="1" applyAlignment="1">
      <alignment horizontal="center" vertical="center"/>
    </xf>
    <xf numFmtId="0" fontId="37" fillId="3" borderId="101" xfId="0" applyFont="1" applyFill="1" applyBorder="1" applyAlignment="1">
      <alignment horizontal="center" vertical="center"/>
    </xf>
    <xf numFmtId="0" fontId="18" fillId="0" borderId="55" xfId="0" applyFont="1" applyFill="1" applyBorder="1" applyAlignment="1" applyProtection="1">
      <alignment horizontal="left" vertical="center" wrapText="1"/>
      <protection locked="0"/>
    </xf>
    <xf numFmtId="0" fontId="14" fillId="3" borderId="13" xfId="0" applyFont="1" applyFill="1" applyBorder="1" applyAlignment="1">
      <alignment horizontal="center" vertical="center"/>
    </xf>
    <xf numFmtId="1" fontId="18" fillId="3" borderId="8" xfId="0" applyNumberFormat="1" applyFont="1" applyFill="1" applyBorder="1" applyAlignment="1">
      <alignment horizontal="center" vertical="center"/>
    </xf>
    <xf numFmtId="0" fontId="18" fillId="3" borderId="27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8" fillId="3" borderId="23" xfId="0" applyFont="1" applyFill="1" applyBorder="1" applyAlignment="1">
      <alignment horizontal="center" vertical="center"/>
    </xf>
    <xf numFmtId="0" fontId="18" fillId="3" borderId="93" xfId="0" applyFont="1" applyFill="1" applyBorder="1" applyAlignment="1">
      <alignment horizontal="left" vertical="center" wrapText="1"/>
    </xf>
    <xf numFmtId="0" fontId="18" fillId="3" borderId="8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39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4" fillId="3" borderId="14" xfId="0" applyFont="1" applyFill="1" applyBorder="1" applyAlignment="1" applyProtection="1">
      <alignment horizontal="center" vertical="center" wrapText="1"/>
      <protection locked="0"/>
    </xf>
    <xf numFmtId="0" fontId="39" fillId="0" borderId="74" xfId="0" applyFont="1" applyFill="1" applyBorder="1" applyAlignment="1">
      <alignment vertical="center" wrapText="1"/>
    </xf>
    <xf numFmtId="0" fontId="40" fillId="0" borderId="77" xfId="0" applyFont="1" applyFill="1" applyBorder="1" applyAlignment="1">
      <alignment horizontal="center" vertical="center" wrapText="1"/>
    </xf>
    <xf numFmtId="0" fontId="39" fillId="0" borderId="9" xfId="0" applyFont="1" applyFill="1" applyBorder="1" applyAlignment="1">
      <alignment horizontal="center" vertical="center"/>
    </xf>
    <xf numFmtId="0" fontId="39" fillId="0" borderId="9" xfId="0" applyFont="1" applyFill="1" applyBorder="1" applyAlignment="1">
      <alignment vertical="center"/>
    </xf>
    <xf numFmtId="0" fontId="39" fillId="0" borderId="103" xfId="0" applyFont="1" applyFill="1" applyBorder="1" applyAlignment="1">
      <alignment vertical="center" wrapText="1"/>
    </xf>
    <xf numFmtId="0" fontId="39" fillId="0" borderId="104" xfId="0" applyFont="1" applyFill="1" applyBorder="1" applyAlignment="1">
      <alignment horizontal="center" vertical="center" wrapText="1"/>
    </xf>
    <xf numFmtId="0" fontId="39" fillId="0" borderId="105" xfId="0" applyFont="1" applyFill="1" applyBorder="1" applyAlignment="1">
      <alignment horizontal="center" vertical="center" wrapText="1"/>
    </xf>
    <xf numFmtId="0" fontId="18" fillId="3" borderId="91" xfId="0" applyFont="1" applyFill="1" applyBorder="1" applyAlignment="1" applyProtection="1">
      <alignment horizontal="left" vertical="center" wrapText="1"/>
      <protection locked="0"/>
    </xf>
    <xf numFmtId="1" fontId="39" fillId="0" borderId="70" xfId="0" applyNumberFormat="1" applyFont="1" applyFill="1" applyBorder="1" applyAlignment="1">
      <alignment horizontal="center" vertical="center" wrapText="1"/>
    </xf>
    <xf numFmtId="1" fontId="39" fillId="0" borderId="72" xfId="0" applyNumberFormat="1" applyFont="1" applyFill="1" applyBorder="1" applyAlignment="1">
      <alignment horizontal="center" vertical="center" wrapText="1"/>
    </xf>
    <xf numFmtId="1" fontId="39" fillId="0" borderId="115" xfId="0" applyNumberFormat="1" applyFont="1" applyFill="1" applyBorder="1" applyAlignment="1">
      <alignment horizontal="center" vertical="center" wrapText="1"/>
    </xf>
    <xf numFmtId="1" fontId="39" fillId="0" borderId="109" xfId="0" applyNumberFormat="1" applyFont="1" applyFill="1" applyBorder="1" applyAlignment="1">
      <alignment horizontal="center" vertical="center" wrapText="1"/>
    </xf>
    <xf numFmtId="1" fontId="39" fillId="0" borderId="33" xfId="0" applyNumberFormat="1" applyFont="1" applyFill="1" applyBorder="1" applyAlignment="1">
      <alignment horizontal="center" vertical="center" wrapText="1"/>
    </xf>
    <xf numFmtId="1" fontId="39" fillId="0" borderId="114" xfId="0" applyNumberFormat="1" applyFont="1" applyFill="1" applyBorder="1" applyAlignment="1">
      <alignment horizontal="center" vertical="center" wrapText="1"/>
    </xf>
    <xf numFmtId="0" fontId="39" fillId="0" borderId="15" xfId="0" applyFont="1" applyFill="1" applyBorder="1" applyAlignment="1">
      <alignment horizontal="center" vertical="center" wrapText="1"/>
    </xf>
    <xf numFmtId="0" fontId="39" fillId="0" borderId="16" xfId="0" applyFont="1" applyFill="1" applyBorder="1" applyAlignment="1">
      <alignment horizontal="center" vertical="center" wrapText="1"/>
    </xf>
    <xf numFmtId="0" fontId="39" fillId="0" borderId="16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vertical="center"/>
    </xf>
    <xf numFmtId="0" fontId="39" fillId="0" borderId="17" xfId="0" applyFont="1" applyFill="1" applyBorder="1" applyAlignment="1">
      <alignment horizontal="center" vertical="center" wrapText="1"/>
    </xf>
    <xf numFmtId="0" fontId="39" fillId="0" borderId="23" xfId="0" applyFont="1" applyFill="1" applyBorder="1" applyAlignment="1">
      <alignment horizontal="center" vertical="center" wrapText="1"/>
    </xf>
    <xf numFmtId="0" fontId="39" fillId="0" borderId="10" xfId="0" applyFont="1" applyFill="1" applyBorder="1" applyAlignment="1">
      <alignment horizontal="center" vertical="center" wrapText="1"/>
    </xf>
    <xf numFmtId="1" fontId="39" fillId="0" borderId="23" xfId="0" applyNumberFormat="1" applyFont="1" applyFill="1" applyBorder="1" applyAlignment="1">
      <alignment horizontal="center" vertical="center" wrapText="1"/>
    </xf>
    <xf numFmtId="0" fontId="39" fillId="0" borderId="41" xfId="0" applyFont="1" applyFill="1" applyBorder="1" applyAlignment="1">
      <alignment horizontal="center" vertical="center" wrapText="1"/>
    </xf>
    <xf numFmtId="0" fontId="39" fillId="0" borderId="6" xfId="0" applyFont="1" applyFill="1" applyBorder="1" applyAlignment="1">
      <alignment horizontal="center" vertical="center" wrapText="1"/>
    </xf>
    <xf numFmtId="0" fontId="39" fillId="0" borderId="6" xfId="0" applyFont="1" applyFill="1" applyBorder="1" applyAlignment="1">
      <alignment horizontal="center" vertical="center"/>
    </xf>
    <xf numFmtId="0" fontId="39" fillId="0" borderId="7" xfId="0" applyFont="1" applyFill="1" applyBorder="1" applyAlignment="1">
      <alignment horizontal="center" vertical="center" wrapText="1"/>
    </xf>
    <xf numFmtId="0" fontId="39" fillId="0" borderId="116" xfId="0" applyFont="1" applyFill="1" applyBorder="1" applyAlignment="1">
      <alignment horizontal="center" vertical="center" wrapText="1"/>
    </xf>
    <xf numFmtId="0" fontId="39" fillId="0" borderId="102" xfId="0" applyFont="1" applyFill="1" applyBorder="1" applyAlignment="1">
      <alignment horizontal="center" vertical="center" wrapText="1"/>
    </xf>
    <xf numFmtId="0" fontId="18" fillId="0" borderId="117" xfId="0" applyFont="1" applyFill="1" applyBorder="1" applyAlignment="1">
      <alignment horizontal="center" vertical="center" wrapText="1"/>
    </xf>
    <xf numFmtId="0" fontId="39" fillId="0" borderId="117" xfId="0" applyFont="1" applyFill="1" applyBorder="1" applyAlignment="1">
      <alignment vertical="center" wrapText="1"/>
    </xf>
    <xf numFmtId="0" fontId="39" fillId="0" borderId="118" xfId="0" applyFont="1" applyFill="1" applyBorder="1" applyAlignment="1">
      <alignment vertical="center" wrapText="1"/>
    </xf>
    <xf numFmtId="0" fontId="40" fillId="0" borderId="119" xfId="0" applyFont="1" applyFill="1" applyBorder="1" applyAlignment="1">
      <alignment horizontal="center" vertical="center" wrapText="1"/>
    </xf>
    <xf numFmtId="1" fontId="8" fillId="0" borderId="56" xfId="0" applyNumberFormat="1" applyFont="1" applyFill="1" applyBorder="1" applyAlignment="1" applyProtection="1">
      <alignment horizontal="center" vertical="center"/>
      <protection hidden="1"/>
    </xf>
    <xf numFmtId="0" fontId="3" fillId="0" borderId="10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Continuous" vertical="center"/>
    </xf>
    <xf numFmtId="0" fontId="5" fillId="0" borderId="64" xfId="0" applyFont="1" applyFill="1" applyBorder="1" applyAlignment="1">
      <alignment horizontal="centerContinuous" vertical="center"/>
    </xf>
    <xf numFmtId="0" fontId="12" fillId="0" borderId="65" xfId="0" applyFont="1" applyFill="1" applyBorder="1" applyAlignment="1">
      <alignment vertical="center"/>
    </xf>
    <xf numFmtId="0" fontId="8" fillId="0" borderId="36" xfId="0" applyFont="1" applyFill="1" applyBorder="1" applyAlignment="1">
      <alignment vertical="center"/>
    </xf>
    <xf numFmtId="0" fontId="8" fillId="0" borderId="69" xfId="0" applyFont="1" applyFill="1" applyBorder="1" applyAlignment="1">
      <alignment vertical="center"/>
    </xf>
    <xf numFmtId="0" fontId="33" fillId="0" borderId="36" xfId="0" applyFont="1" applyFill="1" applyBorder="1"/>
    <xf numFmtId="1" fontId="18" fillId="0" borderId="27" xfId="0" applyNumberFormat="1" applyFont="1" applyFill="1" applyBorder="1" applyAlignment="1" applyProtection="1">
      <alignment horizontal="center" vertical="center"/>
      <protection hidden="1"/>
    </xf>
    <xf numFmtId="1" fontId="18" fillId="0" borderId="10" xfId="0" applyNumberFormat="1" applyFont="1" applyFill="1" applyBorder="1" applyAlignment="1" applyProtection="1">
      <alignment horizontal="center" vertical="center"/>
      <protection hidden="1"/>
    </xf>
    <xf numFmtId="1" fontId="8" fillId="0" borderId="10" xfId="0" applyNumberFormat="1" applyFont="1" applyFill="1" applyBorder="1" applyAlignment="1" applyProtection="1">
      <alignment horizontal="center" vertical="center"/>
      <protection hidden="1"/>
    </xf>
    <xf numFmtId="165" fontId="35" fillId="0" borderId="109" xfId="0" applyNumberFormat="1" applyFont="1" applyFill="1" applyBorder="1" applyAlignment="1">
      <alignment horizontal="left" vertical="center"/>
    </xf>
    <xf numFmtId="2" fontId="35" fillId="0" borderId="115" xfId="0" applyNumberFormat="1" applyFont="1" applyFill="1" applyBorder="1" applyAlignment="1">
      <alignment horizontal="left" vertical="center" wrapText="1"/>
    </xf>
    <xf numFmtId="0" fontId="18" fillId="0" borderId="27" xfId="0" applyFont="1" applyFill="1" applyBorder="1" applyAlignment="1">
      <alignment vertical="center"/>
    </xf>
    <xf numFmtId="2" fontId="18" fillId="0" borderId="115" xfId="0" applyNumberFormat="1" applyFont="1" applyFill="1" applyBorder="1" applyAlignment="1">
      <alignment horizontal="left" vertical="center" wrapText="1"/>
    </xf>
    <xf numFmtId="9" fontId="18" fillId="0" borderId="36" xfId="0" applyNumberFormat="1" applyFont="1" applyFill="1" applyBorder="1" applyAlignment="1">
      <alignment vertical="center"/>
    </xf>
    <xf numFmtId="0" fontId="41" fillId="0" borderId="109" xfId="0" applyFont="1" applyFill="1" applyBorder="1" applyAlignment="1">
      <alignment horizontal="left" vertical="center" wrapText="1"/>
    </xf>
    <xf numFmtId="0" fontId="18" fillId="0" borderId="27" xfId="0" applyNumberFormat="1" applyFont="1" applyFill="1" applyBorder="1" applyAlignment="1">
      <alignment horizontal="center" vertical="center" shrinkToFit="1"/>
    </xf>
    <xf numFmtId="1" fontId="8" fillId="0" borderId="7" xfId="0" applyNumberFormat="1" applyFont="1" applyFill="1" applyBorder="1" applyAlignment="1" applyProtection="1">
      <alignment horizontal="center" vertical="center"/>
      <protection hidden="1"/>
    </xf>
    <xf numFmtId="0" fontId="18" fillId="3" borderId="85" xfId="0" applyFont="1" applyFill="1" applyBorder="1" applyAlignment="1">
      <alignment horizontal="left" vertical="center" wrapText="1"/>
    </xf>
    <xf numFmtId="0" fontId="18" fillId="3" borderId="120" xfId="0" applyFont="1" applyFill="1" applyBorder="1" applyAlignment="1">
      <alignment horizontal="center" vertical="center"/>
    </xf>
    <xf numFmtId="0" fontId="18" fillId="3" borderId="60" xfId="0" applyFont="1" applyFill="1" applyBorder="1" applyAlignment="1">
      <alignment horizontal="center" vertical="center"/>
    </xf>
    <xf numFmtId="0" fontId="14" fillId="0" borderId="60" xfId="0" applyFont="1" applyFill="1" applyBorder="1" applyAlignment="1">
      <alignment horizontal="center" vertical="center"/>
    </xf>
    <xf numFmtId="0" fontId="14" fillId="0" borderId="35" xfId="0" applyFont="1" applyFill="1" applyBorder="1" applyAlignment="1">
      <alignment horizontal="center" vertical="center"/>
    </xf>
    <xf numFmtId="0" fontId="14" fillId="3" borderId="85" xfId="0" applyFont="1" applyFill="1" applyBorder="1" applyAlignment="1">
      <alignment horizontal="center" vertical="center"/>
    </xf>
    <xf numFmtId="1" fontId="18" fillId="3" borderId="34" xfId="0" applyNumberFormat="1" applyFont="1" applyFill="1" applyBorder="1" applyAlignment="1">
      <alignment horizontal="center" vertical="center"/>
    </xf>
    <xf numFmtId="1" fontId="14" fillId="0" borderId="60" xfId="0" applyNumberFormat="1" applyFont="1" applyFill="1" applyBorder="1" applyAlignment="1">
      <alignment horizontal="center" vertical="center"/>
    </xf>
    <xf numFmtId="1" fontId="18" fillId="0" borderId="60" xfId="0" applyNumberFormat="1" applyFont="1" applyFill="1" applyBorder="1" applyAlignment="1">
      <alignment horizontal="center" vertical="center"/>
    </xf>
    <xf numFmtId="0" fontId="18" fillId="3" borderId="36" xfId="0" applyFont="1" applyFill="1" applyBorder="1" applyAlignment="1">
      <alignment horizontal="center" vertical="center"/>
    </xf>
    <xf numFmtId="1" fontId="18" fillId="0" borderId="85" xfId="0" applyNumberFormat="1" applyFont="1" applyFill="1" applyBorder="1" applyAlignment="1">
      <alignment horizontal="center" vertical="center"/>
    </xf>
    <xf numFmtId="0" fontId="18" fillId="0" borderId="34" xfId="0" applyFont="1" applyFill="1" applyBorder="1" applyAlignment="1">
      <alignment horizontal="center" vertical="center"/>
    </xf>
    <xf numFmtId="0" fontId="18" fillId="0" borderId="60" xfId="0" applyFont="1" applyFill="1" applyBorder="1" applyAlignment="1">
      <alignment horizontal="center" vertical="center"/>
    </xf>
    <xf numFmtId="0" fontId="18" fillId="3" borderId="121" xfId="0" applyFont="1" applyFill="1" applyBorder="1" applyAlignment="1">
      <alignment horizontal="center" vertical="center"/>
    </xf>
    <xf numFmtId="0" fontId="14" fillId="3" borderId="49" xfId="0" applyFont="1" applyFill="1" applyBorder="1" applyAlignment="1">
      <alignment horizontal="center" vertical="center"/>
    </xf>
    <xf numFmtId="0" fontId="14" fillId="3" borderId="50" xfId="0" applyFont="1" applyFill="1" applyBorder="1" applyAlignment="1">
      <alignment horizontal="center" vertical="center"/>
    </xf>
    <xf numFmtId="2" fontId="18" fillId="3" borderId="115" xfId="0" applyNumberFormat="1" applyFont="1" applyFill="1" applyBorder="1" applyAlignment="1">
      <alignment horizontal="center" vertical="center" wrapText="1"/>
    </xf>
    <xf numFmtId="0" fontId="18" fillId="0" borderId="122" xfId="0" applyFont="1" applyFill="1" applyBorder="1" applyAlignment="1">
      <alignment vertical="center" wrapText="1"/>
    </xf>
    <xf numFmtId="0" fontId="14" fillId="0" borderId="39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23" fillId="2" borderId="9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 wrapText="1"/>
    </xf>
    <xf numFmtId="0" fontId="3" fillId="0" borderId="51" xfId="14" applyFont="1" applyFill="1" applyBorder="1" applyAlignment="1">
      <alignment horizontal="center" vertical="center"/>
    </xf>
    <xf numFmtId="0" fontId="0" fillId="0" borderId="52" xfId="0" applyFill="1" applyBorder="1" applyAlignment="1"/>
    <xf numFmtId="0" fontId="0" fillId="0" borderId="52" xfId="0" applyFill="1" applyBorder="1" applyAlignment="1">
      <alignment vertical="center"/>
    </xf>
    <xf numFmtId="0" fontId="0" fillId="0" borderId="53" xfId="0" applyFill="1" applyBorder="1" applyAlignment="1">
      <alignment vertical="center"/>
    </xf>
    <xf numFmtId="0" fontId="0" fillId="0" borderId="53" xfId="0" applyFill="1" applyBorder="1" applyAlignment="1"/>
    <xf numFmtId="0" fontId="10" fillId="0" borderId="26" xfId="0" applyFont="1" applyFill="1" applyBorder="1" applyAlignment="1" applyProtection="1">
      <alignment horizontal="center" vertical="center" wrapText="1"/>
      <protection locked="0"/>
    </xf>
    <xf numFmtId="0" fontId="10" fillId="0" borderId="8" xfId="0" applyFont="1" applyFill="1" applyBorder="1" applyAlignment="1" applyProtection="1">
      <alignment horizontal="center" vertical="center" wrapText="1"/>
      <protection locked="0"/>
    </xf>
    <xf numFmtId="0" fontId="10" fillId="0" borderId="26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/>
    </xf>
    <xf numFmtId="0" fontId="8" fillId="0" borderId="44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10" fillId="0" borderId="30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4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/>
    </xf>
    <xf numFmtId="0" fontId="3" fillId="0" borderId="52" xfId="14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/>
    </xf>
    <xf numFmtId="0" fontId="8" fillId="0" borderId="31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8" fillId="0" borderId="45" xfId="0" applyFont="1" applyFill="1" applyBorder="1" applyAlignment="1">
      <alignment horizontal="center" vertical="center" wrapText="1"/>
    </xf>
    <xf numFmtId="0" fontId="8" fillId="0" borderId="46" xfId="0" applyFont="1" applyFill="1" applyBorder="1" applyAlignment="1">
      <alignment horizontal="center" vertical="center" wrapText="1"/>
    </xf>
    <xf numFmtId="0" fontId="5" fillId="0" borderId="66" xfId="14" applyFont="1" applyFill="1" applyBorder="1" applyAlignment="1">
      <alignment horizontal="center" vertical="center" wrapText="1"/>
    </xf>
    <xf numFmtId="0" fontId="5" fillId="0" borderId="33" xfId="14" applyFont="1" applyFill="1" applyBorder="1" applyAlignment="1">
      <alignment horizontal="center" vertical="center" wrapText="1"/>
    </xf>
    <xf numFmtId="0" fontId="19" fillId="0" borderId="33" xfId="14" applyFont="1" applyFill="1" applyBorder="1" applyAlignment="1">
      <alignment horizontal="center" vertical="center" wrapText="1"/>
    </xf>
    <xf numFmtId="0" fontId="19" fillId="0" borderId="42" xfId="14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textRotation="90" wrapText="1"/>
    </xf>
    <xf numFmtId="0" fontId="15" fillId="0" borderId="19" xfId="0" applyFont="1" applyFill="1" applyBorder="1" applyAlignment="1">
      <alignment horizontal="center" vertical="center" textRotation="90" wrapText="1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5" fillId="0" borderId="16" xfId="0" applyFont="1" applyFill="1" applyBorder="1" applyAlignment="1">
      <alignment horizontal="center" vertical="center" textRotation="90" wrapText="1"/>
    </xf>
    <xf numFmtId="0" fontId="15" fillId="0" borderId="16" xfId="0" applyFont="1" applyFill="1" applyBorder="1" applyAlignment="1">
      <alignment horizontal="center" vertical="center" textRotation="90"/>
    </xf>
    <xf numFmtId="0" fontId="15" fillId="0" borderId="17" xfId="0" applyFont="1" applyFill="1" applyBorder="1" applyAlignment="1">
      <alignment horizontal="center" vertical="center" textRotation="90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textRotation="90"/>
    </xf>
    <xf numFmtId="0" fontId="15" fillId="0" borderId="2" xfId="0" applyFont="1" applyFill="1" applyBorder="1" applyAlignment="1">
      <alignment horizontal="center" vertical="center" textRotation="90"/>
    </xf>
    <xf numFmtId="0" fontId="15" fillId="0" borderId="19" xfId="0" applyFont="1" applyFill="1" applyBorder="1" applyAlignment="1">
      <alignment horizontal="center" vertical="center" textRotation="90"/>
    </xf>
    <xf numFmtId="0" fontId="15" fillId="0" borderId="20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29" fillId="0" borderId="0" xfId="0" applyFont="1" applyFill="1" applyAlignment="1">
      <alignment horizontal="center" vertical="top"/>
    </xf>
    <xf numFmtId="0" fontId="11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0" fontId="22" fillId="0" borderId="52" xfId="0" applyFont="1" applyFill="1" applyBorder="1" applyAlignment="1">
      <alignment vertical="center"/>
    </xf>
    <xf numFmtId="0" fontId="22" fillId="0" borderId="53" xfId="0" applyFont="1" applyFill="1" applyBorder="1" applyAlignment="1">
      <alignment vertical="center"/>
    </xf>
    <xf numFmtId="0" fontId="3" fillId="0" borderId="0" xfId="7" applyFont="1" applyFill="1" applyAlignment="1">
      <alignment horizontal="left" wrapText="1"/>
    </xf>
    <xf numFmtId="0" fontId="3" fillId="0" borderId="0" xfId="7" applyFont="1" applyFill="1" applyAlignment="1">
      <alignment horizontal="left" vertical="center" wrapText="1"/>
    </xf>
    <xf numFmtId="0" fontId="3" fillId="0" borderId="0" xfId="7" applyFont="1" applyFill="1" applyBorder="1" applyAlignment="1">
      <alignment horizontal="left" vertical="top" wrapText="1"/>
    </xf>
    <xf numFmtId="0" fontId="12" fillId="0" borderId="48" xfId="0" applyFont="1" applyFill="1" applyBorder="1" applyAlignment="1">
      <alignment horizontal="center" vertical="center"/>
    </xf>
    <xf numFmtId="0" fontId="12" fillId="0" borderId="59" xfId="0" applyFont="1" applyFill="1" applyBorder="1" applyAlignment="1">
      <alignment horizontal="center" vertical="center"/>
    </xf>
    <xf numFmtId="0" fontId="12" fillId="0" borderId="66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107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textRotation="90"/>
    </xf>
    <xf numFmtId="0" fontId="18" fillId="3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textRotation="90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textRotation="90"/>
    </xf>
    <xf numFmtId="0" fontId="3" fillId="0" borderId="10" xfId="0" applyFont="1" applyFill="1" applyBorder="1" applyAlignment="1">
      <alignment horizontal="center" vertical="center"/>
    </xf>
    <xf numFmtId="0" fontId="12" fillId="0" borderId="49" xfId="0" applyFont="1" applyFill="1" applyBorder="1" applyAlignment="1">
      <alignment horizontal="center" vertical="center"/>
    </xf>
    <xf numFmtId="0" fontId="12" fillId="0" borderId="5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53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 textRotation="90" wrapText="1"/>
    </xf>
    <xf numFmtId="0" fontId="14" fillId="0" borderId="51" xfId="0" applyFont="1" applyFill="1" applyBorder="1" applyAlignment="1" applyProtection="1">
      <alignment horizontal="center" vertical="center" wrapText="1"/>
      <protection locked="0"/>
    </xf>
    <xf numFmtId="0" fontId="14" fillId="0" borderId="57" xfId="0" applyFont="1" applyFill="1" applyBorder="1" applyAlignment="1" applyProtection="1">
      <alignment horizontal="center" vertical="center" wrapText="1"/>
      <protection locked="0"/>
    </xf>
    <xf numFmtId="0" fontId="18" fillId="0" borderId="67" xfId="2" applyFont="1" applyFill="1" applyBorder="1" applyAlignment="1" applyProtection="1">
      <alignment horizontal="center" vertical="center" wrapText="1"/>
    </xf>
    <xf numFmtId="0" fontId="18" fillId="0" borderId="85" xfId="2" applyFont="1" applyFill="1" applyBorder="1" applyAlignment="1" applyProtection="1">
      <alignment horizontal="center" vertical="center" wrapText="1"/>
    </xf>
    <xf numFmtId="0" fontId="18" fillId="0" borderId="86" xfId="2" applyFont="1" applyFill="1" applyBorder="1" applyAlignment="1" applyProtection="1">
      <alignment horizontal="center" vertical="center" wrapText="1"/>
    </xf>
    <xf numFmtId="0" fontId="12" fillId="0" borderId="62" xfId="0" applyFont="1" applyFill="1" applyBorder="1" applyAlignment="1">
      <alignment horizontal="center" vertical="center"/>
    </xf>
    <xf numFmtId="0" fontId="12" fillId="0" borderId="63" xfId="0" applyFont="1" applyFill="1" applyBorder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0" fontId="12" fillId="3" borderId="49" xfId="0" applyFont="1" applyFill="1" applyBorder="1" applyAlignment="1">
      <alignment horizontal="center" vertical="center"/>
    </xf>
    <xf numFmtId="0" fontId="12" fillId="3" borderId="50" xfId="0" applyFont="1" applyFill="1" applyBorder="1" applyAlignment="1">
      <alignment horizontal="center" vertical="center"/>
    </xf>
    <xf numFmtId="0" fontId="14" fillId="0" borderId="48" xfId="0" applyFont="1" applyFill="1" applyBorder="1" applyAlignment="1" applyProtection="1">
      <alignment horizontal="center" vertical="center" wrapText="1"/>
      <protection locked="0"/>
    </xf>
    <xf numFmtId="0" fontId="14" fillId="0" borderId="59" xfId="0" applyFont="1" applyFill="1" applyBorder="1" applyAlignment="1" applyProtection="1">
      <alignment horizontal="center" vertical="center" wrapText="1"/>
      <protection locked="0"/>
    </xf>
    <xf numFmtId="0" fontId="12" fillId="0" borderId="41" xfId="0" applyFont="1" applyFill="1" applyBorder="1" applyAlignment="1">
      <alignment vertical="center"/>
    </xf>
    <xf numFmtId="0" fontId="12" fillId="0" borderId="6" xfId="0" applyFont="1" applyFill="1" applyBorder="1" applyAlignment="1">
      <alignment vertical="center"/>
    </xf>
    <xf numFmtId="0" fontId="14" fillId="0" borderId="51" xfId="0" applyFont="1" applyFill="1" applyBorder="1" applyAlignment="1">
      <alignment vertical="center" wrapText="1"/>
    </xf>
    <xf numFmtId="0" fontId="33" fillId="0" borderId="57" xfId="0" applyFont="1" applyFill="1" applyBorder="1" applyAlignment="1">
      <alignment vertical="center" wrapText="1"/>
    </xf>
    <xf numFmtId="165" fontId="12" fillId="0" borderId="48" xfId="0" applyNumberFormat="1" applyFont="1" applyFill="1" applyBorder="1" applyAlignment="1">
      <alignment horizontal="center" vertical="center"/>
    </xf>
    <xf numFmtId="165" fontId="12" fillId="0" borderId="49" xfId="0" applyNumberFormat="1" applyFont="1" applyFill="1" applyBorder="1" applyAlignment="1">
      <alignment horizontal="center" vertical="center"/>
    </xf>
    <xf numFmtId="165" fontId="12" fillId="0" borderId="50" xfId="0" applyNumberFormat="1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7" fillId="0" borderId="0" xfId="7" applyFont="1" applyFill="1" applyBorder="1" applyAlignment="1">
      <alignment horizontal="left"/>
    </xf>
    <xf numFmtId="0" fontId="34" fillId="0" borderId="0" xfId="7" applyFont="1" applyFill="1" applyBorder="1" applyAlignment="1">
      <alignment horizontal="left"/>
    </xf>
    <xf numFmtId="0" fontId="7" fillId="0" borderId="0" xfId="7" applyFont="1" applyFill="1" applyBorder="1" applyAlignment="1">
      <alignment horizontal="left" vertical="top" wrapText="1"/>
    </xf>
    <xf numFmtId="0" fontId="7" fillId="0" borderId="0" xfId="7" applyFont="1" applyFill="1" applyAlignment="1">
      <alignment horizontal="left"/>
    </xf>
    <xf numFmtId="0" fontId="7" fillId="0" borderId="0" xfId="0" applyFont="1" applyFill="1" applyAlignment="1">
      <alignment horizontal="left" vertical="top"/>
    </xf>
  </cellXfs>
  <cellStyles count="15">
    <cellStyle name="Відсотковий" xfId="1" builtinId="5"/>
    <cellStyle name="Відсотковий 2" xfId="4"/>
    <cellStyle name="Відсотковий 2 2" xfId="8"/>
    <cellStyle name="Відсотковий 3" xfId="9"/>
    <cellStyle name="Гіперпосилання 2" xfId="5"/>
    <cellStyle name="Гіперпосилання 2 2" xfId="11"/>
    <cellStyle name="Гіперпосилання 3" xfId="10"/>
    <cellStyle name="Звичайний" xfId="0" builtinId="0"/>
    <cellStyle name="Звичайний 2" xfId="3"/>
    <cellStyle name="Звичайний 2 2" xfId="6"/>
    <cellStyle name="Звичайний 4" xfId="12"/>
    <cellStyle name="Обычный 2" xfId="2"/>
    <cellStyle name="Обычный 2 2" xfId="7"/>
    <cellStyle name="Обычный 2 3" xfId="14"/>
    <cellStyle name="Обычный 3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1"/>
  <sheetViews>
    <sheetView view="pageBreakPreview" topLeftCell="A16" zoomScaleSheetLayoutView="100" workbookViewId="0">
      <selection activeCell="L43" sqref="L43"/>
    </sheetView>
  </sheetViews>
  <sheetFormatPr defaultColWidth="9.109375" defaultRowHeight="13.2" x14ac:dyDescent="0.25"/>
  <cols>
    <col min="1" max="1" width="6.88671875" style="1" customWidth="1"/>
    <col min="2" max="53" width="3.33203125" style="1" customWidth="1"/>
    <col min="54" max="54" width="0.109375" style="1" customWidth="1"/>
    <col min="55" max="57" width="9.109375" style="1" customWidth="1"/>
    <col min="58" max="16384" width="9.109375" style="1"/>
  </cols>
  <sheetData>
    <row r="1" spans="1:68" ht="21" x14ac:dyDescent="0.25">
      <c r="I1" s="442" t="s">
        <v>166</v>
      </c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442"/>
      <c r="Y1" s="442"/>
      <c r="Z1" s="442"/>
      <c r="AA1" s="442"/>
      <c r="AB1" s="442"/>
      <c r="AC1" s="442"/>
      <c r="AD1" s="442"/>
      <c r="AE1" s="442"/>
      <c r="AF1" s="442"/>
      <c r="AG1" s="442"/>
      <c r="AH1" s="442"/>
      <c r="AI1" s="442"/>
      <c r="AJ1" s="442"/>
      <c r="AK1" s="442"/>
      <c r="AL1" s="442"/>
      <c r="AM1" s="442"/>
      <c r="AN1" s="442"/>
      <c r="AO1" s="442"/>
      <c r="AP1" s="442"/>
      <c r="AQ1" s="442"/>
    </row>
    <row r="2" spans="1:68" s="54" customFormat="1" ht="22.8" x14ac:dyDescent="0.3">
      <c r="B2" s="2"/>
      <c r="C2" s="2"/>
      <c r="D2" s="2"/>
      <c r="E2" s="2"/>
      <c r="F2" s="2"/>
      <c r="G2" s="2"/>
      <c r="H2" s="2"/>
      <c r="I2" s="442" t="s">
        <v>0</v>
      </c>
      <c r="J2" s="442"/>
      <c r="K2" s="442"/>
      <c r="L2" s="442"/>
      <c r="M2" s="442"/>
      <c r="N2" s="442"/>
      <c r="O2" s="442"/>
      <c r="P2" s="442"/>
      <c r="Q2" s="442"/>
      <c r="R2" s="442"/>
      <c r="S2" s="442"/>
      <c r="T2" s="442"/>
      <c r="U2" s="442"/>
      <c r="V2" s="442"/>
      <c r="W2" s="442"/>
      <c r="X2" s="442"/>
      <c r="Y2" s="442"/>
      <c r="Z2" s="442"/>
      <c r="AA2" s="442"/>
      <c r="AB2" s="442"/>
      <c r="AC2" s="442"/>
      <c r="AD2" s="442"/>
      <c r="AE2" s="442"/>
      <c r="AF2" s="442"/>
      <c r="AG2" s="442"/>
      <c r="AH2" s="442"/>
      <c r="AI2" s="442"/>
      <c r="AJ2" s="442"/>
      <c r="AK2" s="442"/>
      <c r="AL2" s="442"/>
      <c r="AM2" s="442"/>
      <c r="AN2" s="442"/>
      <c r="AO2" s="442"/>
      <c r="AP2" s="442"/>
      <c r="AQ2" s="442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6"/>
      <c r="BC2" s="56"/>
      <c r="BD2" s="56"/>
      <c r="BE2" s="56"/>
    </row>
    <row r="3" spans="1:68" s="54" customFormat="1" ht="17.399999999999999" customHeight="1" x14ac:dyDescent="0.35">
      <c r="A3" s="57" t="s">
        <v>150</v>
      </c>
      <c r="B3" s="2"/>
      <c r="C3" s="2"/>
      <c r="D3" s="2"/>
      <c r="E3" s="2"/>
      <c r="F3" s="2"/>
      <c r="G3" s="2"/>
      <c r="H3" s="2"/>
      <c r="I3" s="505" t="s">
        <v>167</v>
      </c>
      <c r="J3" s="506"/>
      <c r="K3" s="506"/>
      <c r="L3" s="506"/>
      <c r="M3" s="506"/>
      <c r="N3" s="506"/>
      <c r="O3" s="506"/>
      <c r="P3" s="506"/>
      <c r="Q3" s="506"/>
      <c r="R3" s="506"/>
      <c r="S3" s="506"/>
      <c r="T3" s="506"/>
      <c r="U3" s="506"/>
      <c r="V3" s="506"/>
      <c r="W3" s="506"/>
      <c r="X3" s="506"/>
      <c r="Y3" s="506"/>
      <c r="Z3" s="506"/>
      <c r="AA3" s="506"/>
      <c r="AB3" s="506"/>
      <c r="AC3" s="506"/>
      <c r="AD3" s="506"/>
      <c r="AE3" s="506"/>
      <c r="AF3" s="506"/>
      <c r="AG3" s="506"/>
      <c r="AH3" s="506"/>
      <c r="AI3" s="506"/>
      <c r="AJ3" s="506"/>
      <c r="AK3" s="506"/>
      <c r="AL3" s="506"/>
      <c r="AM3" s="506"/>
      <c r="AN3" s="506"/>
      <c r="AO3" s="506"/>
      <c r="AP3" s="506"/>
      <c r="AQ3" s="506"/>
      <c r="AS3" s="514" t="s">
        <v>151</v>
      </c>
      <c r="AT3" s="514"/>
      <c r="AU3" s="514"/>
      <c r="AV3" s="514"/>
      <c r="AW3" s="514"/>
      <c r="AX3" s="514"/>
      <c r="AY3" s="58"/>
      <c r="AZ3" s="58"/>
      <c r="BA3" s="58"/>
    </row>
    <row r="4" spans="1:68" ht="17.399999999999999" customHeight="1" x14ac:dyDescent="0.25">
      <c r="A4" s="1" t="s">
        <v>1</v>
      </c>
      <c r="J4" s="507" t="s">
        <v>168</v>
      </c>
      <c r="K4" s="507"/>
      <c r="L4" s="507"/>
      <c r="M4" s="507"/>
      <c r="N4" s="507"/>
      <c r="O4" s="507"/>
      <c r="P4" s="507"/>
      <c r="Q4" s="507"/>
      <c r="R4" s="507"/>
      <c r="S4" s="507"/>
      <c r="T4" s="507"/>
      <c r="U4" s="507"/>
      <c r="V4" s="507"/>
      <c r="W4" s="507"/>
      <c r="X4" s="507"/>
      <c r="Y4" s="507"/>
      <c r="Z4" s="507"/>
      <c r="AA4" s="507"/>
      <c r="AB4" s="507"/>
      <c r="AC4" s="507"/>
      <c r="AD4" s="507"/>
      <c r="AE4" s="507"/>
      <c r="AF4" s="507"/>
      <c r="AG4" s="507"/>
      <c r="AH4" s="507"/>
      <c r="AI4" s="507"/>
      <c r="AJ4" s="507"/>
      <c r="AK4" s="507"/>
      <c r="AL4" s="507"/>
      <c r="AM4" s="507"/>
      <c r="AN4" s="507"/>
      <c r="AO4" s="507"/>
      <c r="AS4" s="1" t="s">
        <v>2</v>
      </c>
    </row>
    <row r="5" spans="1:68" ht="17.399999999999999" customHeight="1" x14ac:dyDescent="0.25">
      <c r="A5" s="1" t="s">
        <v>3</v>
      </c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S5" s="1" t="s">
        <v>4</v>
      </c>
    </row>
    <row r="6" spans="1:68" ht="17.399999999999999" customHeight="1" x14ac:dyDescent="0.25">
      <c r="A6" s="1" t="s">
        <v>5</v>
      </c>
      <c r="J6" s="34"/>
      <c r="K6" s="34"/>
      <c r="L6" s="34"/>
      <c r="M6" s="34"/>
      <c r="N6" s="34"/>
      <c r="O6" s="34"/>
      <c r="P6" s="34"/>
      <c r="R6" s="34"/>
      <c r="S6" s="508" t="s">
        <v>6</v>
      </c>
      <c r="T6" s="508"/>
      <c r="U6" s="508"/>
      <c r="V6" s="508"/>
      <c r="W6" s="508"/>
      <c r="X6" s="508"/>
      <c r="Y6" s="508"/>
      <c r="Z6" s="508"/>
      <c r="AA6" s="508"/>
      <c r="AB6" s="508"/>
      <c r="AC6" s="508"/>
      <c r="AD6" s="508"/>
      <c r="AE6" s="508"/>
      <c r="AF6" s="508"/>
      <c r="AG6" s="34"/>
      <c r="AH6" s="34"/>
      <c r="AI6" s="34"/>
      <c r="AJ6" s="34"/>
      <c r="AK6" s="34"/>
      <c r="AL6" s="34"/>
      <c r="AM6" s="34"/>
      <c r="AN6" s="34"/>
      <c r="AO6" s="34"/>
      <c r="AS6" s="1" t="s">
        <v>216</v>
      </c>
    </row>
    <row r="7" spans="1:68" ht="17.399999999999999" customHeight="1" x14ac:dyDescent="0.3">
      <c r="A7" s="1" t="s">
        <v>133</v>
      </c>
      <c r="I7" s="35"/>
      <c r="J7" s="34"/>
      <c r="K7" s="34"/>
      <c r="L7" s="34"/>
      <c r="M7" s="34"/>
      <c r="N7" s="34"/>
      <c r="O7" s="34"/>
      <c r="P7" s="34"/>
      <c r="Q7" s="34"/>
      <c r="R7" s="509" t="s">
        <v>146</v>
      </c>
      <c r="S7" s="510"/>
      <c r="T7" s="510"/>
      <c r="U7" s="510"/>
      <c r="V7" s="510"/>
      <c r="W7" s="510"/>
      <c r="X7" s="510"/>
      <c r="Y7" s="510"/>
      <c r="Z7" s="510"/>
      <c r="AA7" s="510"/>
      <c r="AB7" s="510"/>
      <c r="AC7" s="510"/>
      <c r="AD7" s="510"/>
      <c r="AE7" s="510"/>
      <c r="AF7" s="510"/>
      <c r="AG7" s="510"/>
      <c r="AH7" s="34"/>
      <c r="AI7" s="34"/>
      <c r="AJ7" s="34"/>
      <c r="AK7" s="34"/>
      <c r="AL7" s="34"/>
      <c r="AM7" s="34"/>
      <c r="AS7" s="1" t="s">
        <v>215</v>
      </c>
      <c r="AZ7" s="33"/>
      <c r="BA7" s="86"/>
    </row>
    <row r="8" spans="1:68" ht="12.6" customHeight="1" x14ac:dyDescent="0.25">
      <c r="A8" s="1" t="s">
        <v>214</v>
      </c>
      <c r="E8" s="33"/>
      <c r="F8" s="33"/>
      <c r="I8" s="85"/>
      <c r="K8" s="34"/>
      <c r="L8" s="34"/>
      <c r="M8" s="34"/>
      <c r="N8" s="34"/>
      <c r="O8" s="34"/>
      <c r="P8" s="34"/>
      <c r="Q8" s="34"/>
      <c r="R8" s="443" t="s">
        <v>147</v>
      </c>
      <c r="S8" s="443"/>
      <c r="T8" s="443"/>
      <c r="U8" s="443"/>
      <c r="V8" s="443"/>
      <c r="W8" s="443"/>
      <c r="X8" s="443"/>
      <c r="Y8" s="443"/>
      <c r="Z8" s="443"/>
      <c r="AA8" s="443"/>
      <c r="AB8" s="443"/>
      <c r="AC8" s="443"/>
      <c r="AD8" s="443"/>
      <c r="AE8" s="443"/>
      <c r="AF8" s="443"/>
      <c r="AG8" s="443"/>
      <c r="AH8" s="34"/>
      <c r="AI8" s="34"/>
      <c r="AJ8" s="34"/>
      <c r="AK8" s="34"/>
      <c r="AL8" s="34"/>
      <c r="AM8" s="34"/>
      <c r="AY8" s="84"/>
      <c r="AZ8" s="84"/>
    </row>
    <row r="9" spans="1:68" ht="18" x14ac:dyDescent="0.35">
      <c r="N9" s="83"/>
      <c r="O9" s="83"/>
      <c r="P9" s="83"/>
      <c r="Q9" s="83"/>
      <c r="R9" s="445" t="s">
        <v>144</v>
      </c>
      <c r="S9" s="445"/>
      <c r="T9" s="445"/>
      <c r="U9" s="445"/>
      <c r="V9" s="445"/>
      <c r="W9" s="445"/>
      <c r="X9" s="445"/>
      <c r="Y9" s="445"/>
      <c r="Z9" s="445"/>
      <c r="AA9" s="445"/>
      <c r="AB9" s="445"/>
      <c r="AC9" s="445"/>
      <c r="AD9" s="445"/>
      <c r="AE9" s="445"/>
      <c r="AF9" s="445"/>
      <c r="AG9" s="445"/>
      <c r="AH9" s="83"/>
      <c r="AI9" s="83"/>
      <c r="AJ9" s="83"/>
    </row>
    <row r="10" spans="1:68" ht="18" x14ac:dyDescent="0.35">
      <c r="N10" s="444" t="s">
        <v>169</v>
      </c>
      <c r="O10" s="444"/>
      <c r="P10" s="444"/>
      <c r="Q10" s="444"/>
      <c r="R10" s="444"/>
      <c r="S10" s="444"/>
      <c r="T10" s="444"/>
      <c r="U10" s="444"/>
      <c r="V10" s="444"/>
      <c r="W10" s="444"/>
      <c r="X10" s="444"/>
      <c r="Y10" s="444"/>
      <c r="Z10" s="444"/>
      <c r="AA10" s="444"/>
      <c r="AB10" s="444"/>
      <c r="AC10" s="444"/>
      <c r="AD10" s="444"/>
      <c r="AE10" s="444"/>
      <c r="AF10" s="444"/>
      <c r="AG10" s="444"/>
      <c r="AH10" s="444"/>
      <c r="AI10" s="444"/>
      <c r="AJ10" s="444"/>
    </row>
    <row r="11" spans="1:68" ht="18" x14ac:dyDescent="0.35">
      <c r="N11" s="444" t="s">
        <v>170</v>
      </c>
      <c r="O11" s="444"/>
      <c r="P11" s="444"/>
      <c r="Q11" s="444"/>
      <c r="R11" s="444"/>
      <c r="S11" s="444"/>
      <c r="T11" s="444"/>
      <c r="U11" s="444"/>
      <c r="V11" s="444"/>
      <c r="W11" s="444"/>
      <c r="X11" s="444"/>
      <c r="Y11" s="444"/>
      <c r="Z11" s="444"/>
      <c r="AA11" s="444"/>
      <c r="AB11" s="444"/>
      <c r="AC11" s="444"/>
      <c r="AD11" s="444"/>
      <c r="AE11" s="444"/>
      <c r="AF11" s="444"/>
      <c r="AG11" s="444"/>
      <c r="AH11" s="444"/>
      <c r="AI11" s="444"/>
      <c r="AJ11" s="444"/>
    </row>
    <row r="12" spans="1:68" ht="18" x14ac:dyDescent="0.35">
      <c r="N12" s="444" t="s">
        <v>171</v>
      </c>
      <c r="O12" s="444"/>
      <c r="P12" s="444"/>
      <c r="Q12" s="444"/>
      <c r="R12" s="444"/>
      <c r="S12" s="444"/>
      <c r="T12" s="444"/>
      <c r="U12" s="444"/>
      <c r="V12" s="444"/>
      <c r="W12" s="444"/>
      <c r="X12" s="444"/>
      <c r="Y12" s="444"/>
      <c r="Z12" s="444"/>
      <c r="AA12" s="444"/>
      <c r="AB12" s="444"/>
      <c r="AC12" s="444"/>
      <c r="AD12" s="444"/>
      <c r="AE12" s="444"/>
      <c r="AF12" s="444"/>
      <c r="AG12" s="444"/>
      <c r="AH12" s="444"/>
      <c r="AI12" s="444"/>
      <c r="AJ12" s="444"/>
    </row>
    <row r="13" spans="1:68" x14ac:dyDescent="0.25">
      <c r="I13" s="85"/>
      <c r="K13" s="34"/>
      <c r="L13" s="34"/>
      <c r="M13" s="34"/>
      <c r="N13" s="34"/>
      <c r="O13" s="34"/>
      <c r="P13" s="34"/>
      <c r="Q13" s="34"/>
      <c r="R13" s="34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34"/>
      <c r="AH13" s="34"/>
      <c r="AI13" s="34"/>
      <c r="AJ13" s="34"/>
      <c r="AK13" s="34"/>
      <c r="AL13" s="34"/>
      <c r="AM13" s="34"/>
    </row>
    <row r="14" spans="1:68" s="103" customFormat="1" x14ac:dyDescent="0.25">
      <c r="A14" s="101"/>
      <c r="B14" s="101"/>
      <c r="C14" s="101"/>
      <c r="D14" s="101"/>
      <c r="E14" s="101"/>
      <c r="F14" s="101"/>
      <c r="G14" s="517" t="s">
        <v>172</v>
      </c>
      <c r="H14" s="517"/>
      <c r="I14" s="517"/>
      <c r="J14" s="517"/>
      <c r="K14" s="517"/>
      <c r="L14" s="517"/>
      <c r="M14" s="517"/>
      <c r="N14" s="517"/>
      <c r="O14" s="517"/>
      <c r="P14" s="517"/>
      <c r="Q14" s="517"/>
      <c r="R14" s="517"/>
      <c r="S14" s="517"/>
      <c r="T14" s="517"/>
      <c r="U14" s="517"/>
      <c r="V14" s="517"/>
      <c r="W14" s="517"/>
      <c r="X14" s="517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517" t="s">
        <v>161</v>
      </c>
      <c r="AJ14" s="517"/>
      <c r="AK14" s="517"/>
      <c r="AL14" s="517"/>
      <c r="AM14" s="517"/>
      <c r="AN14" s="517"/>
      <c r="AO14" s="517"/>
      <c r="AP14" s="517"/>
      <c r="AQ14" s="517"/>
      <c r="AR14" s="517"/>
      <c r="AS14" s="517"/>
      <c r="AT14" s="517"/>
      <c r="AU14" s="517"/>
      <c r="AV14" s="517"/>
      <c r="AW14" s="517"/>
      <c r="AX14" s="517"/>
      <c r="AY14" s="517"/>
      <c r="AZ14" s="517"/>
      <c r="BA14" s="102"/>
      <c r="BB14" s="101"/>
      <c r="BC14" s="101"/>
      <c r="BD14" s="101"/>
    </row>
    <row r="15" spans="1:68" s="103" customFormat="1" x14ac:dyDescent="0.25">
      <c r="A15" s="101"/>
      <c r="B15" s="101"/>
      <c r="C15" s="101"/>
      <c r="D15" s="101"/>
      <c r="E15" s="101"/>
      <c r="F15" s="101"/>
      <c r="G15" s="101"/>
      <c r="H15" s="101"/>
      <c r="I15" s="104"/>
      <c r="J15" s="101"/>
      <c r="K15" s="105"/>
      <c r="L15" s="106"/>
      <c r="M15" s="106"/>
      <c r="N15" s="106"/>
      <c r="O15" s="106"/>
      <c r="P15" s="106"/>
      <c r="Q15" s="106"/>
      <c r="R15" s="106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6"/>
      <c r="AH15" s="106"/>
      <c r="AI15" s="106"/>
      <c r="AJ15" s="106"/>
      <c r="AK15" s="106"/>
      <c r="AL15" s="106"/>
      <c r="AM15" s="106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1"/>
      <c r="BC15" s="101"/>
      <c r="BD15" s="101"/>
    </row>
    <row r="16" spans="1:68" s="103" customFormat="1" x14ac:dyDescent="0.25">
      <c r="A16" s="101"/>
      <c r="B16" s="101"/>
      <c r="C16" s="101"/>
      <c r="D16" s="101"/>
      <c r="E16" s="101"/>
      <c r="F16" s="101"/>
      <c r="G16" s="517" t="s">
        <v>173</v>
      </c>
      <c r="H16" s="517"/>
      <c r="I16" s="517"/>
      <c r="J16" s="517"/>
      <c r="K16" s="517"/>
      <c r="L16" s="517"/>
      <c r="M16" s="517"/>
      <c r="N16" s="517"/>
      <c r="O16" s="517"/>
      <c r="P16" s="517"/>
      <c r="Q16" s="517"/>
      <c r="R16" s="517"/>
      <c r="S16" s="517"/>
      <c r="T16" s="517"/>
      <c r="U16" s="517"/>
      <c r="V16" s="517"/>
      <c r="W16" s="517"/>
      <c r="X16" s="517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517" t="s">
        <v>174</v>
      </c>
      <c r="AJ16" s="517"/>
      <c r="AK16" s="517"/>
      <c r="AL16" s="517"/>
      <c r="AM16" s="517"/>
      <c r="AN16" s="517"/>
      <c r="AO16" s="517"/>
      <c r="AP16" s="517"/>
      <c r="AQ16" s="517"/>
      <c r="AR16" s="517"/>
      <c r="AS16" s="517"/>
      <c r="AT16" s="517"/>
      <c r="AU16" s="517"/>
      <c r="AV16" s="517"/>
      <c r="AW16" s="517"/>
      <c r="AX16" s="517"/>
      <c r="AY16" s="517"/>
      <c r="AZ16" s="517"/>
      <c r="BA16" s="517"/>
      <c r="BB16" s="517"/>
      <c r="BC16" s="517"/>
      <c r="BD16" s="517"/>
      <c r="BE16" s="517"/>
      <c r="BF16" s="517"/>
      <c r="BG16" s="517"/>
      <c r="BH16" s="517"/>
      <c r="BI16" s="517"/>
      <c r="BJ16" s="517"/>
      <c r="BK16" s="517"/>
      <c r="BL16" s="517"/>
      <c r="BM16" s="517"/>
      <c r="BN16" s="517"/>
      <c r="BO16" s="517"/>
      <c r="BP16" s="517"/>
    </row>
    <row r="17" spans="1:56" s="103" customFormat="1" x14ac:dyDescent="0.25">
      <c r="A17" s="101"/>
      <c r="B17" s="101"/>
      <c r="C17" s="101"/>
      <c r="D17" s="101"/>
      <c r="E17" s="101"/>
      <c r="F17" s="101"/>
      <c r="G17" s="101"/>
      <c r="H17" s="101"/>
      <c r="I17" s="101"/>
      <c r="J17" s="101"/>
      <c r="K17" s="108" t="s">
        <v>7</v>
      </c>
      <c r="L17" s="108"/>
      <c r="M17" s="108"/>
      <c r="N17" s="108"/>
      <c r="O17" s="108"/>
      <c r="P17" s="108"/>
      <c r="Q17" s="108"/>
      <c r="R17" s="108"/>
      <c r="S17" s="108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1"/>
      <c r="BC17" s="101"/>
      <c r="BD17" s="101"/>
    </row>
    <row r="18" spans="1:56" s="103" customFormat="1" x14ac:dyDescent="0.25">
      <c r="A18" s="101"/>
      <c r="B18" s="101"/>
      <c r="C18" s="101"/>
      <c r="D18" s="101"/>
      <c r="E18" s="101"/>
      <c r="F18" s="101"/>
      <c r="G18" s="517" t="s">
        <v>149</v>
      </c>
      <c r="H18" s="517"/>
      <c r="I18" s="517"/>
      <c r="J18" s="517"/>
      <c r="K18" s="517"/>
      <c r="L18" s="517"/>
      <c r="M18" s="517"/>
      <c r="N18" s="517"/>
      <c r="O18" s="517"/>
      <c r="P18" s="517"/>
      <c r="Q18" s="517"/>
      <c r="R18" s="517"/>
      <c r="S18" s="517"/>
      <c r="T18" s="517"/>
      <c r="U18" s="517"/>
      <c r="V18" s="517"/>
      <c r="W18" s="517"/>
      <c r="X18" s="517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517" t="s">
        <v>163</v>
      </c>
      <c r="AJ18" s="517"/>
      <c r="AK18" s="517"/>
      <c r="AL18" s="517"/>
      <c r="AM18" s="517"/>
      <c r="AN18" s="517"/>
      <c r="AO18" s="517"/>
      <c r="AP18" s="517"/>
      <c r="AQ18" s="517"/>
      <c r="AR18" s="517"/>
      <c r="AS18" s="517"/>
      <c r="AT18" s="517"/>
      <c r="AU18" s="517"/>
      <c r="AV18" s="517"/>
      <c r="AW18" s="517"/>
      <c r="AX18" s="517"/>
      <c r="AY18" s="517"/>
      <c r="AZ18" s="517"/>
      <c r="BA18" s="102"/>
      <c r="BB18" s="105"/>
      <c r="BC18" s="105"/>
      <c r="BD18" s="105"/>
    </row>
    <row r="19" spans="1:56" s="103" customFormat="1" x14ac:dyDescent="0.25">
      <c r="A19" s="101"/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</row>
    <row r="20" spans="1:56" s="103" customFormat="1" x14ac:dyDescent="0.25">
      <c r="A20" s="101"/>
      <c r="B20" s="108"/>
      <c r="C20" s="108"/>
      <c r="D20" s="108"/>
      <c r="E20" s="108"/>
      <c r="F20" s="108"/>
      <c r="G20" s="518" t="s">
        <v>145</v>
      </c>
      <c r="H20" s="518"/>
      <c r="I20" s="518"/>
      <c r="J20" s="518"/>
      <c r="K20" s="518"/>
      <c r="L20" s="518"/>
      <c r="M20" s="518"/>
      <c r="N20" s="518"/>
      <c r="O20" s="518"/>
      <c r="P20" s="518"/>
      <c r="Q20" s="518"/>
      <c r="R20" s="518"/>
      <c r="S20" s="518"/>
      <c r="T20" s="518"/>
      <c r="U20" s="518"/>
      <c r="V20" s="518"/>
      <c r="W20" s="518"/>
      <c r="X20" s="518"/>
      <c r="Y20" s="108"/>
      <c r="Z20" s="108"/>
      <c r="AA20" s="108"/>
      <c r="AB20" s="108"/>
      <c r="AC20" s="108"/>
      <c r="AD20" s="108"/>
      <c r="AE20" s="108"/>
      <c r="AF20" s="101"/>
      <c r="AG20" s="109"/>
      <c r="AH20" s="109"/>
      <c r="AI20" s="519" t="s">
        <v>162</v>
      </c>
      <c r="AJ20" s="519"/>
      <c r="AK20" s="519"/>
      <c r="AL20" s="519"/>
      <c r="AM20" s="519"/>
      <c r="AN20" s="519"/>
      <c r="AO20" s="519"/>
      <c r="AP20" s="519"/>
      <c r="AQ20" s="519"/>
      <c r="AR20" s="519"/>
      <c r="AS20" s="519"/>
      <c r="AT20" s="519"/>
      <c r="AU20" s="519"/>
      <c r="AV20" s="519"/>
      <c r="AW20" s="519"/>
      <c r="AX20" s="519"/>
      <c r="AY20" s="519"/>
      <c r="AZ20" s="519"/>
      <c r="BA20" s="102"/>
    </row>
    <row r="21" spans="1:56" ht="8.4" customHeight="1" x14ac:dyDescent="0.25"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H21" s="61"/>
      <c r="AI21" s="61"/>
      <c r="AJ21" s="61"/>
      <c r="AK21" s="61"/>
      <c r="AL21" s="61"/>
      <c r="AM21" s="61"/>
      <c r="AN21" s="61"/>
    </row>
    <row r="22" spans="1:56" ht="14.4" thickBot="1" x14ac:dyDescent="0.3">
      <c r="A22" s="477" t="s">
        <v>137</v>
      </c>
      <c r="B22" s="477"/>
      <c r="C22" s="477"/>
      <c r="D22" s="477"/>
      <c r="E22" s="477"/>
      <c r="F22" s="477"/>
      <c r="G22" s="477"/>
      <c r="H22" s="477"/>
      <c r="I22" s="477"/>
      <c r="J22" s="477"/>
      <c r="K22" s="477"/>
      <c r="L22" s="477"/>
      <c r="M22" s="477"/>
      <c r="N22" s="477"/>
      <c r="O22" s="477"/>
      <c r="P22" s="477"/>
      <c r="Q22" s="477"/>
      <c r="R22" s="477"/>
      <c r="S22" s="477"/>
      <c r="T22" s="477"/>
      <c r="U22" s="477"/>
      <c r="V22" s="477"/>
      <c r="W22" s="477"/>
      <c r="X22" s="477"/>
      <c r="Y22" s="477"/>
      <c r="Z22" s="477"/>
      <c r="AA22" s="477"/>
      <c r="AB22" s="477"/>
      <c r="AC22" s="477"/>
      <c r="AD22" s="477"/>
      <c r="AE22" s="477"/>
      <c r="AF22" s="477"/>
      <c r="AG22" s="477"/>
      <c r="AH22" s="477"/>
      <c r="AI22" s="477"/>
      <c r="AJ22" s="477"/>
      <c r="AK22" s="477"/>
      <c r="AL22" s="477"/>
      <c r="AM22" s="477"/>
      <c r="AN22" s="477"/>
      <c r="AO22" s="477"/>
      <c r="AP22" s="477"/>
      <c r="AQ22" s="477"/>
      <c r="AR22" s="477"/>
      <c r="AS22" s="477"/>
      <c r="AT22" s="477"/>
      <c r="AU22" s="477"/>
      <c r="AV22" s="477"/>
      <c r="AW22" s="477"/>
      <c r="AX22" s="477"/>
      <c r="AY22" s="477"/>
      <c r="AZ22" s="477"/>
      <c r="BA22" s="477"/>
    </row>
    <row r="23" spans="1:56" s="3" customFormat="1" ht="12.75" customHeight="1" thickBot="1" x14ac:dyDescent="0.35">
      <c r="A23" s="484" t="s">
        <v>8</v>
      </c>
      <c r="B23" s="446" t="s">
        <v>9</v>
      </c>
      <c r="C23" s="447"/>
      <c r="D23" s="447"/>
      <c r="E23" s="447"/>
      <c r="F23" s="447"/>
      <c r="G23" s="446" t="s">
        <v>10</v>
      </c>
      <c r="H23" s="448"/>
      <c r="I23" s="448"/>
      <c r="J23" s="449"/>
      <c r="K23" s="446" t="s">
        <v>11</v>
      </c>
      <c r="L23" s="515"/>
      <c r="M23" s="515"/>
      <c r="N23" s="515"/>
      <c r="O23" s="446" t="s">
        <v>12</v>
      </c>
      <c r="P23" s="447"/>
      <c r="Q23" s="447"/>
      <c r="R23" s="447"/>
      <c r="S23" s="450"/>
      <c r="T23" s="476" t="s">
        <v>13</v>
      </c>
      <c r="U23" s="448"/>
      <c r="V23" s="448"/>
      <c r="W23" s="449"/>
      <c r="X23" s="446" t="s">
        <v>14</v>
      </c>
      <c r="Y23" s="515"/>
      <c r="Z23" s="515"/>
      <c r="AA23" s="516"/>
      <c r="AB23" s="446" t="s">
        <v>15</v>
      </c>
      <c r="AC23" s="447"/>
      <c r="AD23" s="447"/>
      <c r="AE23" s="447"/>
      <c r="AF23" s="447"/>
      <c r="AG23" s="446" t="s">
        <v>16</v>
      </c>
      <c r="AH23" s="448"/>
      <c r="AI23" s="448"/>
      <c r="AJ23" s="449"/>
      <c r="AK23" s="446" t="s">
        <v>17</v>
      </c>
      <c r="AL23" s="515"/>
      <c r="AM23" s="515"/>
      <c r="AN23" s="515"/>
      <c r="AO23" s="446" t="s">
        <v>18</v>
      </c>
      <c r="AP23" s="447"/>
      <c r="AQ23" s="447"/>
      <c r="AR23" s="447"/>
      <c r="AS23" s="450"/>
      <c r="AT23" s="476" t="s">
        <v>19</v>
      </c>
      <c r="AU23" s="448"/>
      <c r="AV23" s="448"/>
      <c r="AW23" s="449"/>
      <c r="AX23" s="446" t="s">
        <v>20</v>
      </c>
      <c r="AY23" s="515"/>
      <c r="AZ23" s="515"/>
      <c r="BA23" s="516"/>
    </row>
    <row r="24" spans="1:56" s="4" customFormat="1" ht="13.8" thickBot="1" x14ac:dyDescent="0.3">
      <c r="A24" s="485"/>
      <c r="B24" s="92">
        <v>1</v>
      </c>
      <c r="C24" s="93">
        <v>2</v>
      </c>
      <c r="D24" s="93">
        <v>3</v>
      </c>
      <c r="E24" s="93">
        <v>4</v>
      </c>
      <c r="F24" s="94">
        <v>5</v>
      </c>
      <c r="G24" s="92">
        <v>6</v>
      </c>
      <c r="H24" s="93">
        <v>7</v>
      </c>
      <c r="I24" s="93">
        <v>8</v>
      </c>
      <c r="J24" s="95">
        <v>9</v>
      </c>
      <c r="K24" s="92">
        <v>10</v>
      </c>
      <c r="L24" s="93">
        <v>11</v>
      </c>
      <c r="M24" s="93">
        <v>12</v>
      </c>
      <c r="N24" s="96">
        <v>13</v>
      </c>
      <c r="O24" s="92">
        <v>14</v>
      </c>
      <c r="P24" s="93">
        <v>15</v>
      </c>
      <c r="Q24" s="93">
        <v>16</v>
      </c>
      <c r="R24" s="93">
        <v>17</v>
      </c>
      <c r="S24" s="97">
        <v>18</v>
      </c>
      <c r="T24" s="98">
        <v>19</v>
      </c>
      <c r="U24" s="93">
        <v>20</v>
      </c>
      <c r="V24" s="93">
        <v>21</v>
      </c>
      <c r="W24" s="95">
        <v>22</v>
      </c>
      <c r="X24" s="92">
        <v>23</v>
      </c>
      <c r="Y24" s="93">
        <v>24</v>
      </c>
      <c r="Z24" s="93">
        <v>25</v>
      </c>
      <c r="AA24" s="95">
        <v>26</v>
      </c>
      <c r="AB24" s="92">
        <v>27</v>
      </c>
      <c r="AC24" s="93">
        <v>28</v>
      </c>
      <c r="AD24" s="93">
        <v>29</v>
      </c>
      <c r="AE24" s="93">
        <v>30</v>
      </c>
      <c r="AF24" s="94">
        <v>31</v>
      </c>
      <c r="AG24" s="92">
        <v>32</v>
      </c>
      <c r="AH24" s="93">
        <v>33</v>
      </c>
      <c r="AI24" s="93">
        <v>34</v>
      </c>
      <c r="AJ24" s="97">
        <v>35</v>
      </c>
      <c r="AK24" s="92">
        <v>36</v>
      </c>
      <c r="AL24" s="93">
        <v>37</v>
      </c>
      <c r="AM24" s="93">
        <v>38</v>
      </c>
      <c r="AN24" s="96">
        <v>39</v>
      </c>
      <c r="AO24" s="92">
        <v>40</v>
      </c>
      <c r="AP24" s="93">
        <v>41</v>
      </c>
      <c r="AQ24" s="93">
        <v>42</v>
      </c>
      <c r="AR24" s="93">
        <v>43</v>
      </c>
      <c r="AS24" s="97">
        <v>44</v>
      </c>
      <c r="AT24" s="98">
        <v>45</v>
      </c>
      <c r="AU24" s="93">
        <v>46</v>
      </c>
      <c r="AV24" s="93">
        <v>47</v>
      </c>
      <c r="AW24" s="96">
        <v>48</v>
      </c>
      <c r="AX24" s="92">
        <v>49</v>
      </c>
      <c r="AY24" s="98">
        <v>50</v>
      </c>
      <c r="AZ24" s="99">
        <v>51</v>
      </c>
      <c r="BA24" s="100">
        <v>52</v>
      </c>
    </row>
    <row r="25" spans="1:56" s="4" customFormat="1" ht="12.75" customHeight="1" x14ac:dyDescent="0.2">
      <c r="A25" s="486"/>
      <c r="B25" s="110">
        <v>1</v>
      </c>
      <c r="C25" s="111">
        <v>7</v>
      </c>
      <c r="D25" s="111">
        <v>14</v>
      </c>
      <c r="E25" s="111">
        <v>21</v>
      </c>
      <c r="F25" s="112">
        <v>28</v>
      </c>
      <c r="G25" s="110">
        <v>5</v>
      </c>
      <c r="H25" s="111">
        <v>12</v>
      </c>
      <c r="I25" s="111">
        <v>19</v>
      </c>
      <c r="J25" s="113">
        <v>26</v>
      </c>
      <c r="K25" s="114">
        <v>2</v>
      </c>
      <c r="L25" s="111">
        <v>9</v>
      </c>
      <c r="M25" s="111">
        <v>16</v>
      </c>
      <c r="N25" s="113">
        <v>23</v>
      </c>
      <c r="O25" s="110">
        <v>30</v>
      </c>
      <c r="P25" s="111">
        <v>7</v>
      </c>
      <c r="Q25" s="111">
        <v>14</v>
      </c>
      <c r="R25" s="111">
        <v>21</v>
      </c>
      <c r="S25" s="115">
        <v>28</v>
      </c>
      <c r="T25" s="114">
        <v>4</v>
      </c>
      <c r="U25" s="111">
        <v>11</v>
      </c>
      <c r="V25" s="111">
        <v>18</v>
      </c>
      <c r="W25" s="113">
        <v>25</v>
      </c>
      <c r="X25" s="110">
        <v>1</v>
      </c>
      <c r="Y25" s="111">
        <v>8</v>
      </c>
      <c r="Z25" s="111">
        <v>15</v>
      </c>
      <c r="AA25" s="113">
        <v>22</v>
      </c>
      <c r="AB25" s="110">
        <v>1</v>
      </c>
      <c r="AC25" s="111">
        <v>8</v>
      </c>
      <c r="AD25" s="111">
        <v>15</v>
      </c>
      <c r="AE25" s="111">
        <v>22</v>
      </c>
      <c r="AF25" s="112">
        <v>29</v>
      </c>
      <c r="AG25" s="110">
        <v>5</v>
      </c>
      <c r="AH25" s="111">
        <v>12</v>
      </c>
      <c r="AI25" s="111">
        <v>19</v>
      </c>
      <c r="AJ25" s="113">
        <v>26</v>
      </c>
      <c r="AK25" s="110">
        <v>3</v>
      </c>
      <c r="AL25" s="111">
        <v>10</v>
      </c>
      <c r="AM25" s="111">
        <v>17</v>
      </c>
      <c r="AN25" s="113">
        <v>24</v>
      </c>
      <c r="AO25" s="110">
        <v>31</v>
      </c>
      <c r="AP25" s="111">
        <v>7</v>
      </c>
      <c r="AQ25" s="111">
        <v>14</v>
      </c>
      <c r="AR25" s="111">
        <v>21</v>
      </c>
      <c r="AS25" s="115">
        <v>28</v>
      </c>
      <c r="AT25" s="114">
        <v>5</v>
      </c>
      <c r="AU25" s="111">
        <v>12</v>
      </c>
      <c r="AV25" s="111">
        <v>19</v>
      </c>
      <c r="AW25" s="113">
        <v>26</v>
      </c>
      <c r="AX25" s="114">
        <v>2</v>
      </c>
      <c r="AY25" s="111">
        <v>9</v>
      </c>
      <c r="AZ25" s="111">
        <v>16</v>
      </c>
      <c r="BA25" s="116">
        <v>23</v>
      </c>
    </row>
    <row r="26" spans="1:56" s="4" customFormat="1" ht="13.5" customHeight="1" thickBot="1" x14ac:dyDescent="0.25">
      <c r="A26" s="487"/>
      <c r="B26" s="117">
        <v>6</v>
      </c>
      <c r="C26" s="118">
        <v>13</v>
      </c>
      <c r="D26" s="118">
        <v>20</v>
      </c>
      <c r="E26" s="118">
        <v>27</v>
      </c>
      <c r="F26" s="119">
        <v>4</v>
      </c>
      <c r="G26" s="117">
        <v>11</v>
      </c>
      <c r="H26" s="118">
        <v>18</v>
      </c>
      <c r="I26" s="118">
        <v>25</v>
      </c>
      <c r="J26" s="120">
        <v>1</v>
      </c>
      <c r="K26" s="121">
        <v>8</v>
      </c>
      <c r="L26" s="118">
        <v>15</v>
      </c>
      <c r="M26" s="118">
        <v>22</v>
      </c>
      <c r="N26" s="120">
        <v>29</v>
      </c>
      <c r="O26" s="117">
        <v>6</v>
      </c>
      <c r="P26" s="118">
        <v>13</v>
      </c>
      <c r="Q26" s="118">
        <v>20</v>
      </c>
      <c r="R26" s="118">
        <v>27</v>
      </c>
      <c r="S26" s="122">
        <v>3</v>
      </c>
      <c r="T26" s="121">
        <v>10</v>
      </c>
      <c r="U26" s="118">
        <v>17</v>
      </c>
      <c r="V26" s="118">
        <v>24</v>
      </c>
      <c r="W26" s="120">
        <v>31</v>
      </c>
      <c r="X26" s="117">
        <v>7</v>
      </c>
      <c r="Y26" s="118">
        <v>14</v>
      </c>
      <c r="Z26" s="118">
        <v>21</v>
      </c>
      <c r="AA26" s="120">
        <v>28</v>
      </c>
      <c r="AB26" s="117">
        <v>7</v>
      </c>
      <c r="AC26" s="118">
        <v>14</v>
      </c>
      <c r="AD26" s="118">
        <v>21</v>
      </c>
      <c r="AE26" s="118">
        <v>28</v>
      </c>
      <c r="AF26" s="119">
        <v>4</v>
      </c>
      <c r="AG26" s="117">
        <v>11</v>
      </c>
      <c r="AH26" s="118">
        <v>18</v>
      </c>
      <c r="AI26" s="118">
        <v>25</v>
      </c>
      <c r="AJ26" s="120">
        <v>2</v>
      </c>
      <c r="AK26" s="117">
        <v>9</v>
      </c>
      <c r="AL26" s="118">
        <v>16</v>
      </c>
      <c r="AM26" s="118">
        <v>23</v>
      </c>
      <c r="AN26" s="120">
        <v>30</v>
      </c>
      <c r="AO26" s="117">
        <v>6</v>
      </c>
      <c r="AP26" s="118">
        <v>13</v>
      </c>
      <c r="AQ26" s="118">
        <v>20</v>
      </c>
      <c r="AR26" s="118">
        <v>27</v>
      </c>
      <c r="AS26" s="122">
        <v>4</v>
      </c>
      <c r="AT26" s="121">
        <v>11</v>
      </c>
      <c r="AU26" s="118">
        <v>18</v>
      </c>
      <c r="AV26" s="118">
        <v>25</v>
      </c>
      <c r="AW26" s="120">
        <v>1</v>
      </c>
      <c r="AX26" s="121">
        <v>8</v>
      </c>
      <c r="AY26" s="118">
        <v>15</v>
      </c>
      <c r="AZ26" s="118">
        <v>22</v>
      </c>
      <c r="BA26" s="123">
        <v>29</v>
      </c>
    </row>
    <row r="27" spans="1:56" x14ac:dyDescent="0.25">
      <c r="A27" s="66" t="s">
        <v>21</v>
      </c>
      <c r="B27" s="52" t="s">
        <v>22</v>
      </c>
      <c r="C27" s="69" t="s">
        <v>22</v>
      </c>
      <c r="D27" s="69" t="s">
        <v>22</v>
      </c>
      <c r="E27" s="69" t="s">
        <v>22</v>
      </c>
      <c r="F27" s="53" t="s">
        <v>22</v>
      </c>
      <c r="G27" s="52" t="s">
        <v>22</v>
      </c>
      <c r="H27" s="69" t="s">
        <v>22</v>
      </c>
      <c r="I27" s="69" t="s">
        <v>22</v>
      </c>
      <c r="J27" s="53" t="s">
        <v>22</v>
      </c>
      <c r="K27" s="52" t="s">
        <v>22</v>
      </c>
      <c r="L27" s="69" t="s">
        <v>22</v>
      </c>
      <c r="M27" s="69" t="s">
        <v>22</v>
      </c>
      <c r="N27" s="53" t="s">
        <v>22</v>
      </c>
      <c r="O27" s="52" t="s">
        <v>22</v>
      </c>
      <c r="P27" s="69" t="s">
        <v>22</v>
      </c>
      <c r="Q27" s="69" t="s">
        <v>23</v>
      </c>
      <c r="R27" s="69" t="s">
        <v>23</v>
      </c>
      <c r="S27" s="70" t="s">
        <v>23</v>
      </c>
      <c r="T27" s="367" t="s">
        <v>24</v>
      </c>
      <c r="U27" s="364" t="s">
        <v>24</v>
      </c>
      <c r="V27" s="364" t="s">
        <v>25</v>
      </c>
      <c r="W27" s="366" t="s">
        <v>25</v>
      </c>
      <c r="X27" s="367" t="s">
        <v>25</v>
      </c>
      <c r="Y27" s="364" t="s">
        <v>25</v>
      </c>
      <c r="Z27" s="175" t="s">
        <v>22</v>
      </c>
      <c r="AA27" s="180" t="s">
        <v>22</v>
      </c>
      <c r="AB27" s="52" t="s">
        <v>22</v>
      </c>
      <c r="AC27" s="69" t="s">
        <v>22</v>
      </c>
      <c r="AD27" s="69" t="s">
        <v>22</v>
      </c>
      <c r="AE27" s="69" t="s">
        <v>22</v>
      </c>
      <c r="AF27" s="70" t="s">
        <v>22</v>
      </c>
      <c r="AG27" s="52" t="s">
        <v>22</v>
      </c>
      <c r="AH27" s="69" t="s">
        <v>22</v>
      </c>
      <c r="AI27" s="69" t="s">
        <v>22</v>
      </c>
      <c r="AJ27" s="70" t="s">
        <v>22</v>
      </c>
      <c r="AK27" s="52" t="s">
        <v>22</v>
      </c>
      <c r="AL27" s="69" t="s">
        <v>22</v>
      </c>
      <c r="AM27" s="175" t="s">
        <v>22</v>
      </c>
      <c r="AN27" s="180" t="s">
        <v>22</v>
      </c>
      <c r="AO27" s="176" t="s">
        <v>23</v>
      </c>
      <c r="AP27" s="175" t="s">
        <v>23</v>
      </c>
      <c r="AQ27" s="175" t="s">
        <v>23</v>
      </c>
      <c r="AR27" s="69" t="s">
        <v>24</v>
      </c>
      <c r="AS27" s="53" t="s">
        <v>24</v>
      </c>
      <c r="AT27" s="71" t="s">
        <v>24</v>
      </c>
      <c r="AU27" s="69" t="s">
        <v>24</v>
      </c>
      <c r="AV27" s="69" t="s">
        <v>24</v>
      </c>
      <c r="AW27" s="70" t="s">
        <v>24</v>
      </c>
      <c r="AX27" s="52" t="s">
        <v>24</v>
      </c>
      <c r="AY27" s="69" t="s">
        <v>24</v>
      </c>
      <c r="AZ27" s="69" t="s">
        <v>24</v>
      </c>
      <c r="BA27" s="53" t="s">
        <v>24</v>
      </c>
    </row>
    <row r="28" spans="1:56" x14ac:dyDescent="0.25">
      <c r="A28" s="67" t="s">
        <v>26</v>
      </c>
      <c r="B28" s="36" t="s">
        <v>22</v>
      </c>
      <c r="C28" s="6" t="s">
        <v>22</v>
      </c>
      <c r="D28" s="6" t="s">
        <v>22</v>
      </c>
      <c r="E28" s="6" t="s">
        <v>22</v>
      </c>
      <c r="F28" s="7" t="s">
        <v>22</v>
      </c>
      <c r="G28" s="36" t="s">
        <v>22</v>
      </c>
      <c r="H28" s="6" t="s">
        <v>22</v>
      </c>
      <c r="I28" s="6" t="s">
        <v>22</v>
      </c>
      <c r="J28" s="7" t="s">
        <v>22</v>
      </c>
      <c r="K28" s="36" t="s">
        <v>22</v>
      </c>
      <c r="L28" s="6" t="s">
        <v>22</v>
      </c>
      <c r="M28" s="6" t="s">
        <v>22</v>
      </c>
      <c r="N28" s="7" t="s">
        <v>22</v>
      </c>
      <c r="O28" s="36" t="s">
        <v>22</v>
      </c>
      <c r="P28" s="6" t="s">
        <v>22</v>
      </c>
      <c r="Q28" s="6" t="s">
        <v>23</v>
      </c>
      <c r="R28" s="6" t="s">
        <v>23</v>
      </c>
      <c r="S28" s="335" t="s">
        <v>23</v>
      </c>
      <c r="T28" s="369" t="s">
        <v>24</v>
      </c>
      <c r="U28" s="365" t="s">
        <v>24</v>
      </c>
      <c r="V28" s="365" t="s">
        <v>25</v>
      </c>
      <c r="W28" s="368" t="s">
        <v>25</v>
      </c>
      <c r="X28" s="369" t="s">
        <v>25</v>
      </c>
      <c r="Y28" s="365" t="s">
        <v>25</v>
      </c>
      <c r="Z28" s="177" t="s">
        <v>22</v>
      </c>
      <c r="AA28" s="181" t="s">
        <v>22</v>
      </c>
      <c r="AB28" s="36" t="s">
        <v>22</v>
      </c>
      <c r="AC28" s="6" t="s">
        <v>22</v>
      </c>
      <c r="AD28" s="6" t="s">
        <v>22</v>
      </c>
      <c r="AE28" s="6" t="s">
        <v>22</v>
      </c>
      <c r="AF28" s="335" t="s">
        <v>22</v>
      </c>
      <c r="AG28" s="36" t="s">
        <v>22</v>
      </c>
      <c r="AH28" s="6" t="s">
        <v>22</v>
      </c>
      <c r="AI28" s="6" t="s">
        <v>22</v>
      </c>
      <c r="AJ28" s="335" t="s">
        <v>22</v>
      </c>
      <c r="AK28" s="36" t="s">
        <v>22</v>
      </c>
      <c r="AL28" s="6" t="s">
        <v>22</v>
      </c>
      <c r="AM28" s="177" t="s">
        <v>22</v>
      </c>
      <c r="AN28" s="181" t="s">
        <v>22</v>
      </c>
      <c r="AO28" s="179" t="s">
        <v>23</v>
      </c>
      <c r="AP28" s="177" t="s">
        <v>23</v>
      </c>
      <c r="AQ28" s="177" t="s">
        <v>23</v>
      </c>
      <c r="AR28" s="6" t="s">
        <v>24</v>
      </c>
      <c r="AS28" s="7" t="s">
        <v>24</v>
      </c>
      <c r="AT28" s="5" t="s">
        <v>24</v>
      </c>
      <c r="AU28" s="6" t="s">
        <v>24</v>
      </c>
      <c r="AV28" s="6" t="s">
        <v>24</v>
      </c>
      <c r="AW28" s="78" t="s">
        <v>24</v>
      </c>
      <c r="AX28" s="36" t="s">
        <v>24</v>
      </c>
      <c r="AY28" s="6" t="s">
        <v>24</v>
      </c>
      <c r="AZ28" s="6" t="s">
        <v>24</v>
      </c>
      <c r="BA28" s="7" t="s">
        <v>24</v>
      </c>
    </row>
    <row r="29" spans="1:56" x14ac:dyDescent="0.25">
      <c r="A29" s="67" t="s">
        <v>27</v>
      </c>
      <c r="B29" s="36" t="s">
        <v>22</v>
      </c>
      <c r="C29" s="6" t="s">
        <v>22</v>
      </c>
      <c r="D29" s="6" t="s">
        <v>22</v>
      </c>
      <c r="E29" s="6" t="s">
        <v>22</v>
      </c>
      <c r="F29" s="7" t="s">
        <v>22</v>
      </c>
      <c r="G29" s="36" t="s">
        <v>22</v>
      </c>
      <c r="H29" s="6" t="s">
        <v>22</v>
      </c>
      <c r="I29" s="6" t="s">
        <v>22</v>
      </c>
      <c r="J29" s="7" t="s">
        <v>22</v>
      </c>
      <c r="K29" s="36" t="s">
        <v>22</v>
      </c>
      <c r="L29" s="6" t="s">
        <v>22</v>
      </c>
      <c r="M29" s="6" t="s">
        <v>22</v>
      </c>
      <c r="N29" s="7" t="s">
        <v>22</v>
      </c>
      <c r="O29" s="36" t="s">
        <v>22</v>
      </c>
      <c r="P29" s="6" t="s">
        <v>22</v>
      </c>
      <c r="Q29" s="6" t="s">
        <v>23</v>
      </c>
      <c r="R29" s="6" t="s">
        <v>23</v>
      </c>
      <c r="S29" s="335" t="s">
        <v>23</v>
      </c>
      <c r="T29" s="369" t="s">
        <v>24</v>
      </c>
      <c r="U29" s="365" t="s">
        <v>24</v>
      </c>
      <c r="V29" s="365" t="s">
        <v>25</v>
      </c>
      <c r="W29" s="368" t="s">
        <v>25</v>
      </c>
      <c r="X29" s="369" t="s">
        <v>25</v>
      </c>
      <c r="Y29" s="365" t="s">
        <v>25</v>
      </c>
      <c r="Z29" s="177" t="s">
        <v>22</v>
      </c>
      <c r="AA29" s="181" t="s">
        <v>22</v>
      </c>
      <c r="AB29" s="36" t="s">
        <v>22</v>
      </c>
      <c r="AC29" s="6" t="s">
        <v>22</v>
      </c>
      <c r="AD29" s="6" t="s">
        <v>22</v>
      </c>
      <c r="AE29" s="6" t="s">
        <v>22</v>
      </c>
      <c r="AF29" s="335" t="s">
        <v>22</v>
      </c>
      <c r="AG29" s="36" t="s">
        <v>22</v>
      </c>
      <c r="AH29" s="6" t="s">
        <v>22</v>
      </c>
      <c r="AI29" s="6" t="s">
        <v>22</v>
      </c>
      <c r="AJ29" s="335" t="s">
        <v>22</v>
      </c>
      <c r="AK29" s="36" t="s">
        <v>22</v>
      </c>
      <c r="AL29" s="6" t="s">
        <v>22</v>
      </c>
      <c r="AM29" s="177" t="s">
        <v>22</v>
      </c>
      <c r="AN29" s="181" t="s">
        <v>22</v>
      </c>
      <c r="AO29" s="179" t="s">
        <v>23</v>
      </c>
      <c r="AP29" s="177" t="s">
        <v>23</v>
      </c>
      <c r="AQ29" s="177" t="s">
        <v>23</v>
      </c>
      <c r="AR29" s="6" t="s">
        <v>24</v>
      </c>
      <c r="AS29" s="7" t="s">
        <v>24</v>
      </c>
      <c r="AT29" s="5" t="s">
        <v>24</v>
      </c>
      <c r="AU29" s="6" t="s">
        <v>24</v>
      </c>
      <c r="AV29" s="6" t="s">
        <v>24</v>
      </c>
      <c r="AW29" s="78" t="s">
        <v>24</v>
      </c>
      <c r="AX29" s="36" t="s">
        <v>24</v>
      </c>
      <c r="AY29" s="6" t="s">
        <v>24</v>
      </c>
      <c r="AZ29" s="6" t="s">
        <v>24</v>
      </c>
      <c r="BA29" s="7" t="s">
        <v>24</v>
      </c>
    </row>
    <row r="30" spans="1:56" ht="13.8" thickBot="1" x14ac:dyDescent="0.3">
      <c r="A30" s="68" t="s">
        <v>28</v>
      </c>
      <c r="B30" s="37" t="s">
        <v>22</v>
      </c>
      <c r="C30" s="8" t="s">
        <v>22</v>
      </c>
      <c r="D30" s="8" t="s">
        <v>22</v>
      </c>
      <c r="E30" s="8" t="s">
        <v>22</v>
      </c>
      <c r="F30" s="9" t="s">
        <v>22</v>
      </c>
      <c r="G30" s="37" t="s">
        <v>22</v>
      </c>
      <c r="H30" s="8" t="s">
        <v>22</v>
      </c>
      <c r="I30" s="8" t="s">
        <v>22</v>
      </c>
      <c r="J30" s="9" t="s">
        <v>22</v>
      </c>
      <c r="K30" s="37" t="s">
        <v>22</v>
      </c>
      <c r="L30" s="8" t="s">
        <v>22</v>
      </c>
      <c r="M30" s="8" t="s">
        <v>22</v>
      </c>
      <c r="N30" s="9" t="s">
        <v>22</v>
      </c>
      <c r="O30" s="37" t="s">
        <v>22</v>
      </c>
      <c r="P30" s="8" t="s">
        <v>22</v>
      </c>
      <c r="Q30" s="8" t="s">
        <v>23</v>
      </c>
      <c r="R30" s="8" t="s">
        <v>23</v>
      </c>
      <c r="S30" s="336" t="s">
        <v>23</v>
      </c>
      <c r="T30" s="363" t="s">
        <v>24</v>
      </c>
      <c r="U30" s="361" t="s">
        <v>24</v>
      </c>
      <c r="V30" s="361" t="s">
        <v>25</v>
      </c>
      <c r="W30" s="362" t="s">
        <v>25</v>
      </c>
      <c r="X30" s="363" t="s">
        <v>25</v>
      </c>
      <c r="Y30" s="361" t="s">
        <v>25</v>
      </c>
      <c r="Z30" s="361" t="s">
        <v>22</v>
      </c>
      <c r="AA30" s="362" t="s">
        <v>22</v>
      </c>
      <c r="AB30" s="363" t="s">
        <v>22</v>
      </c>
      <c r="AC30" s="361" t="s">
        <v>22</v>
      </c>
      <c r="AD30" s="361" t="s">
        <v>22</v>
      </c>
      <c r="AE30" s="361" t="s">
        <v>22</v>
      </c>
      <c r="AF30" s="362" t="s">
        <v>22</v>
      </c>
      <c r="AG30" s="363" t="s">
        <v>22</v>
      </c>
      <c r="AH30" s="361" t="s">
        <v>23</v>
      </c>
      <c r="AI30" s="361" t="s">
        <v>23</v>
      </c>
      <c r="AJ30" s="362" t="s">
        <v>23</v>
      </c>
      <c r="AK30" s="363" t="s">
        <v>29</v>
      </c>
      <c r="AL30" s="361" t="s">
        <v>29</v>
      </c>
      <c r="AM30" s="361" t="s">
        <v>29</v>
      </c>
      <c r="AN30" s="362" t="s">
        <v>29</v>
      </c>
      <c r="AO30" s="363" t="s">
        <v>29</v>
      </c>
      <c r="AP30" s="361" t="s">
        <v>30</v>
      </c>
      <c r="AQ30" s="178"/>
      <c r="AR30" s="8"/>
      <c r="AS30" s="9"/>
      <c r="AT30" s="79"/>
      <c r="AU30" s="8"/>
      <c r="AV30" s="8"/>
      <c r="AW30" s="87"/>
      <c r="AX30" s="37"/>
      <c r="AY30" s="8"/>
      <c r="AZ30" s="8"/>
      <c r="BA30" s="9"/>
    </row>
    <row r="31" spans="1:56" ht="15.6" x14ac:dyDescent="0.3">
      <c r="A31" s="82" t="s">
        <v>164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</row>
    <row r="32" spans="1:56" x14ac:dyDescent="0.25">
      <c r="A32" s="4"/>
    </row>
    <row r="33" spans="1:53" s="10" customFormat="1" ht="12" thickBot="1" x14ac:dyDescent="0.25">
      <c r="A33" s="490" t="s">
        <v>31</v>
      </c>
      <c r="B33" s="490"/>
      <c r="C33" s="490"/>
      <c r="D33" s="490"/>
      <c r="E33" s="490"/>
      <c r="F33" s="490"/>
      <c r="G33" s="490"/>
      <c r="H33" s="490"/>
      <c r="I33" s="490"/>
      <c r="J33" s="490"/>
      <c r="K33" s="490"/>
      <c r="L33" s="490"/>
      <c r="M33" s="490"/>
      <c r="N33" s="490"/>
      <c r="O33" s="490"/>
      <c r="P33" s="490"/>
      <c r="T33" s="490" t="s">
        <v>32</v>
      </c>
      <c r="U33" s="490"/>
      <c r="V33" s="490"/>
      <c r="W33" s="490"/>
      <c r="X33" s="490"/>
      <c r="Y33" s="490"/>
      <c r="Z33" s="490"/>
      <c r="AA33" s="490"/>
      <c r="AB33" s="490"/>
      <c r="AC33" s="490"/>
      <c r="AD33" s="490"/>
      <c r="AI33" s="491" t="s">
        <v>33</v>
      </c>
      <c r="AJ33" s="491"/>
      <c r="AK33" s="491"/>
      <c r="AL33" s="491"/>
      <c r="AM33" s="491"/>
      <c r="AN33" s="491"/>
      <c r="AO33" s="491"/>
      <c r="AP33" s="491"/>
      <c r="AQ33" s="491"/>
      <c r="AR33" s="491"/>
      <c r="AS33" s="491"/>
      <c r="AT33" s="491"/>
      <c r="AU33" s="491"/>
      <c r="AV33" s="491"/>
      <c r="AW33" s="491"/>
      <c r="AX33" s="491"/>
      <c r="AY33" s="491"/>
      <c r="AZ33" s="491"/>
    </row>
    <row r="34" spans="1:53" s="4" customFormat="1" ht="58.5" customHeight="1" x14ac:dyDescent="0.2">
      <c r="A34" s="12" t="s">
        <v>8</v>
      </c>
      <c r="B34" s="492" t="s">
        <v>34</v>
      </c>
      <c r="C34" s="492"/>
      <c r="D34" s="492" t="s">
        <v>35</v>
      </c>
      <c r="E34" s="492"/>
      <c r="F34" s="493" t="s">
        <v>36</v>
      </c>
      <c r="G34" s="493"/>
      <c r="H34" s="492" t="s">
        <v>37</v>
      </c>
      <c r="I34" s="492"/>
      <c r="J34" s="492"/>
      <c r="K34" s="492" t="s">
        <v>38</v>
      </c>
      <c r="L34" s="492"/>
      <c r="M34" s="493" t="s">
        <v>39</v>
      </c>
      <c r="N34" s="493"/>
      <c r="O34" s="492" t="s">
        <v>40</v>
      </c>
      <c r="P34" s="494"/>
      <c r="Q34" s="13"/>
      <c r="R34" s="13"/>
      <c r="T34" s="495" t="s">
        <v>41</v>
      </c>
      <c r="U34" s="496"/>
      <c r="V34" s="496"/>
      <c r="W34" s="496"/>
      <c r="X34" s="496"/>
      <c r="Y34" s="496"/>
      <c r="Z34" s="497"/>
      <c r="AA34" s="498" t="s">
        <v>42</v>
      </c>
      <c r="AB34" s="499"/>
      <c r="AC34" s="498" t="s">
        <v>43</v>
      </c>
      <c r="AD34" s="500"/>
      <c r="AG34" s="11"/>
      <c r="AH34" s="501" t="s">
        <v>148</v>
      </c>
      <c r="AI34" s="502"/>
      <c r="AJ34" s="502"/>
      <c r="AK34" s="502"/>
      <c r="AL34" s="502"/>
      <c r="AM34" s="502"/>
      <c r="AN34" s="502"/>
      <c r="AO34" s="502"/>
      <c r="AP34" s="502"/>
      <c r="AQ34" s="503"/>
      <c r="AR34" s="497" t="s">
        <v>44</v>
      </c>
      <c r="AS34" s="504"/>
      <c r="AT34" s="504"/>
      <c r="AU34" s="504"/>
      <c r="AV34" s="504"/>
      <c r="AW34" s="504"/>
      <c r="AX34" s="504"/>
      <c r="AY34" s="504"/>
      <c r="AZ34" s="488" t="s">
        <v>42</v>
      </c>
      <c r="BA34" s="489"/>
    </row>
    <row r="35" spans="1:53" s="4" customFormat="1" ht="12.75" customHeight="1" x14ac:dyDescent="0.25">
      <c r="A35" s="14" t="s">
        <v>21</v>
      </c>
      <c r="B35" s="441">
        <v>30</v>
      </c>
      <c r="C35" s="441"/>
      <c r="D35" s="441">
        <v>6</v>
      </c>
      <c r="E35" s="441"/>
      <c r="F35" s="441">
        <v>4</v>
      </c>
      <c r="G35" s="441"/>
      <c r="H35" s="441"/>
      <c r="I35" s="441"/>
      <c r="J35" s="441"/>
      <c r="K35" s="441"/>
      <c r="L35" s="441"/>
      <c r="M35" s="441">
        <v>12</v>
      </c>
      <c r="N35" s="441"/>
      <c r="O35" s="466">
        <f>SUM(B35:N35)</f>
        <v>52</v>
      </c>
      <c r="P35" s="467"/>
      <c r="Q35" s="15"/>
      <c r="R35" s="15"/>
      <c r="T35" s="468" t="s">
        <v>45</v>
      </c>
      <c r="U35" s="469"/>
      <c r="V35" s="469"/>
      <c r="W35" s="469"/>
      <c r="X35" s="469"/>
      <c r="Y35" s="469"/>
      <c r="Z35" s="470"/>
      <c r="AA35" s="451">
        <v>1.2</v>
      </c>
      <c r="AB35" s="452"/>
      <c r="AC35" s="453">
        <v>4</v>
      </c>
      <c r="AD35" s="454"/>
      <c r="AG35" s="11"/>
      <c r="AH35" s="455" t="s">
        <v>46</v>
      </c>
      <c r="AI35" s="456"/>
      <c r="AJ35" s="456"/>
      <c r="AK35" s="456"/>
      <c r="AL35" s="456"/>
      <c r="AM35" s="456"/>
      <c r="AN35" s="456"/>
      <c r="AO35" s="456"/>
      <c r="AP35" s="456"/>
      <c r="AQ35" s="456"/>
      <c r="AR35" s="456"/>
      <c r="AS35" s="456"/>
      <c r="AT35" s="456"/>
      <c r="AU35" s="456"/>
      <c r="AV35" s="456"/>
      <c r="AW35" s="456"/>
      <c r="AX35" s="456"/>
      <c r="AY35" s="457"/>
      <c r="AZ35" s="478">
        <v>8</v>
      </c>
      <c r="BA35" s="479"/>
    </row>
    <row r="36" spans="1:53" s="4" customFormat="1" ht="12.75" customHeight="1" x14ac:dyDescent="0.25">
      <c r="A36" s="14" t="s">
        <v>26</v>
      </c>
      <c r="B36" s="441">
        <v>30</v>
      </c>
      <c r="C36" s="441"/>
      <c r="D36" s="441">
        <v>6</v>
      </c>
      <c r="E36" s="441"/>
      <c r="F36" s="441">
        <v>4</v>
      </c>
      <c r="G36" s="441"/>
      <c r="H36" s="441"/>
      <c r="I36" s="441"/>
      <c r="J36" s="441"/>
      <c r="K36" s="441"/>
      <c r="L36" s="441"/>
      <c r="M36" s="441">
        <v>12</v>
      </c>
      <c r="N36" s="441"/>
      <c r="O36" s="466">
        <f>SUM(B36:N36)</f>
        <v>52</v>
      </c>
      <c r="P36" s="467"/>
      <c r="Q36" s="15"/>
      <c r="R36" s="15"/>
      <c r="T36" s="468" t="s">
        <v>47</v>
      </c>
      <c r="U36" s="469"/>
      <c r="V36" s="469"/>
      <c r="W36" s="469"/>
      <c r="X36" s="469"/>
      <c r="Y36" s="469"/>
      <c r="Z36" s="470"/>
      <c r="AA36" s="451">
        <v>3.4</v>
      </c>
      <c r="AB36" s="452"/>
      <c r="AC36" s="453">
        <v>4</v>
      </c>
      <c r="AD36" s="454"/>
      <c r="AG36" s="11"/>
      <c r="AH36" s="458"/>
      <c r="AI36" s="459"/>
      <c r="AJ36" s="459"/>
      <c r="AK36" s="459"/>
      <c r="AL36" s="459"/>
      <c r="AM36" s="459"/>
      <c r="AN36" s="459"/>
      <c r="AO36" s="459"/>
      <c r="AP36" s="459"/>
      <c r="AQ36" s="459"/>
      <c r="AR36" s="459"/>
      <c r="AS36" s="459"/>
      <c r="AT36" s="459"/>
      <c r="AU36" s="459"/>
      <c r="AV36" s="459"/>
      <c r="AW36" s="459"/>
      <c r="AX36" s="459"/>
      <c r="AY36" s="460"/>
      <c r="AZ36" s="480"/>
      <c r="BA36" s="481"/>
    </row>
    <row r="37" spans="1:53" s="4" customFormat="1" x14ac:dyDescent="0.25">
      <c r="A37" s="14" t="s">
        <v>27</v>
      </c>
      <c r="B37" s="441">
        <v>30</v>
      </c>
      <c r="C37" s="441"/>
      <c r="D37" s="441">
        <v>6</v>
      </c>
      <c r="E37" s="441"/>
      <c r="F37" s="441">
        <v>4</v>
      </c>
      <c r="G37" s="441"/>
      <c r="H37" s="441"/>
      <c r="I37" s="441"/>
      <c r="J37" s="441"/>
      <c r="K37" s="441"/>
      <c r="L37" s="441"/>
      <c r="M37" s="441">
        <v>12</v>
      </c>
      <c r="N37" s="441"/>
      <c r="O37" s="466">
        <f>SUM(B37:N37)</f>
        <v>52</v>
      </c>
      <c r="P37" s="467"/>
      <c r="Q37" s="15"/>
      <c r="R37" s="15"/>
      <c r="T37" s="468" t="s">
        <v>48</v>
      </c>
      <c r="U37" s="469"/>
      <c r="V37" s="469"/>
      <c r="W37" s="469"/>
      <c r="X37" s="469"/>
      <c r="Y37" s="469"/>
      <c r="Z37" s="470"/>
      <c r="AA37" s="464">
        <v>5.6</v>
      </c>
      <c r="AB37" s="471"/>
      <c r="AC37" s="464">
        <v>4</v>
      </c>
      <c r="AD37" s="465"/>
      <c r="AG37" s="11"/>
      <c r="AH37" s="458"/>
      <c r="AI37" s="459"/>
      <c r="AJ37" s="459"/>
      <c r="AK37" s="459"/>
      <c r="AL37" s="459"/>
      <c r="AM37" s="459"/>
      <c r="AN37" s="459"/>
      <c r="AO37" s="459"/>
      <c r="AP37" s="459"/>
      <c r="AQ37" s="459"/>
      <c r="AR37" s="459"/>
      <c r="AS37" s="459"/>
      <c r="AT37" s="459"/>
      <c r="AU37" s="459"/>
      <c r="AV37" s="459"/>
      <c r="AW37" s="459"/>
      <c r="AX37" s="459"/>
      <c r="AY37" s="460"/>
      <c r="AZ37" s="480"/>
      <c r="BA37" s="481"/>
    </row>
    <row r="38" spans="1:53" s="4" customFormat="1" ht="13.8" thickBot="1" x14ac:dyDescent="0.3">
      <c r="A38" s="14" t="s">
        <v>28</v>
      </c>
      <c r="B38" s="441">
        <v>23</v>
      </c>
      <c r="C38" s="441"/>
      <c r="D38" s="441">
        <v>6</v>
      </c>
      <c r="E38" s="441"/>
      <c r="F38" s="441">
        <v>4</v>
      </c>
      <c r="G38" s="441"/>
      <c r="H38" s="441">
        <v>1</v>
      </c>
      <c r="I38" s="441"/>
      <c r="J38" s="441"/>
      <c r="K38" s="441">
        <v>5</v>
      </c>
      <c r="L38" s="441"/>
      <c r="M38" s="441">
        <v>2</v>
      </c>
      <c r="N38" s="441"/>
      <c r="O38" s="466">
        <f>SUM(B38:N38)</f>
        <v>41</v>
      </c>
      <c r="P38" s="467"/>
      <c r="Q38" s="15"/>
      <c r="R38" s="15"/>
      <c r="S38" s="11"/>
      <c r="T38" s="512" t="s">
        <v>139</v>
      </c>
      <c r="U38" s="513"/>
      <c r="V38" s="513"/>
      <c r="W38" s="513"/>
      <c r="X38" s="513"/>
      <c r="Y38" s="513"/>
      <c r="Z38" s="513"/>
      <c r="AA38" s="472">
        <v>7.8</v>
      </c>
      <c r="AB38" s="473"/>
      <c r="AC38" s="472">
        <v>4</v>
      </c>
      <c r="AD38" s="474"/>
      <c r="AE38" s="11"/>
      <c r="AG38" s="11"/>
      <c r="AH38" s="458"/>
      <c r="AI38" s="459"/>
      <c r="AJ38" s="459"/>
      <c r="AK38" s="459"/>
      <c r="AL38" s="459"/>
      <c r="AM38" s="459"/>
      <c r="AN38" s="459"/>
      <c r="AO38" s="459"/>
      <c r="AP38" s="459"/>
      <c r="AQ38" s="459"/>
      <c r="AR38" s="459"/>
      <c r="AS38" s="459"/>
      <c r="AT38" s="459"/>
      <c r="AU38" s="459"/>
      <c r="AV38" s="459"/>
      <c r="AW38" s="459"/>
      <c r="AX38" s="459"/>
      <c r="AY38" s="460"/>
      <c r="AZ38" s="480"/>
      <c r="BA38" s="481"/>
    </row>
    <row r="39" spans="1:53" s="4" customFormat="1" ht="10.8" thickBot="1" x14ac:dyDescent="0.25">
      <c r="A39" s="16" t="s">
        <v>49</v>
      </c>
      <c r="B39" s="475">
        <f>SUM(B35:C38)</f>
        <v>113</v>
      </c>
      <c r="C39" s="475"/>
      <c r="D39" s="475">
        <f>SUM(D35:E38)</f>
        <v>24</v>
      </c>
      <c r="E39" s="475"/>
      <c r="F39" s="475">
        <f>SUM(F35:G38)</f>
        <v>16</v>
      </c>
      <c r="G39" s="475"/>
      <c r="H39" s="475">
        <f>SUM(H35:I38)</f>
        <v>1</v>
      </c>
      <c r="I39" s="475"/>
      <c r="J39" s="475"/>
      <c r="K39" s="475">
        <f>SUM(K35:L38)</f>
        <v>5</v>
      </c>
      <c r="L39" s="475"/>
      <c r="M39" s="475">
        <f>SUM(M35:N38)</f>
        <v>38</v>
      </c>
      <c r="N39" s="475"/>
      <c r="O39" s="475">
        <f>SUM(O35:P38)</f>
        <v>197</v>
      </c>
      <c r="P39" s="511"/>
      <c r="Q39" s="15"/>
      <c r="R39" s="15"/>
      <c r="T39" s="124"/>
      <c r="U39" s="125"/>
      <c r="V39" s="125"/>
      <c r="W39" s="125"/>
      <c r="X39" s="125"/>
      <c r="Y39" s="125"/>
      <c r="Z39" s="125"/>
      <c r="AA39" s="126"/>
      <c r="AB39" s="127"/>
      <c r="AC39" s="126"/>
      <c r="AD39" s="127"/>
      <c r="AG39" s="11"/>
      <c r="AH39" s="461"/>
      <c r="AI39" s="462"/>
      <c r="AJ39" s="462"/>
      <c r="AK39" s="462"/>
      <c r="AL39" s="462"/>
      <c r="AM39" s="462"/>
      <c r="AN39" s="462"/>
      <c r="AO39" s="462"/>
      <c r="AP39" s="462"/>
      <c r="AQ39" s="462"/>
      <c r="AR39" s="462"/>
      <c r="AS39" s="462"/>
      <c r="AT39" s="462"/>
      <c r="AU39" s="462"/>
      <c r="AV39" s="462"/>
      <c r="AW39" s="462"/>
      <c r="AX39" s="462"/>
      <c r="AY39" s="463"/>
      <c r="AZ39" s="482"/>
      <c r="BA39" s="483"/>
    </row>
    <row r="40" spans="1:53" x14ac:dyDescent="0.25">
      <c r="T40" s="125"/>
      <c r="U40" s="125"/>
      <c r="V40" s="125"/>
      <c r="W40" s="125"/>
      <c r="X40" s="125"/>
      <c r="Y40" s="125"/>
      <c r="Z40" s="125"/>
      <c r="AA40" s="127"/>
      <c r="AB40" s="127"/>
      <c r="AC40" s="127"/>
      <c r="AD40" s="127"/>
    </row>
    <row r="41" spans="1:53" ht="12.75" customHeight="1" x14ac:dyDescent="0.25"/>
  </sheetData>
  <mergeCells count="99">
    <mergeCell ref="X23:AA23"/>
    <mergeCell ref="M39:N39"/>
    <mergeCell ref="M38:N38"/>
    <mergeCell ref="M37:N37"/>
    <mergeCell ref="AS3:AX3"/>
    <mergeCell ref="AK23:AN23"/>
    <mergeCell ref="AX23:BA23"/>
    <mergeCell ref="K23:N23"/>
    <mergeCell ref="G14:X14"/>
    <mergeCell ref="AI14:AZ14"/>
    <mergeCell ref="G16:X16"/>
    <mergeCell ref="AI16:BP16"/>
    <mergeCell ref="G18:X18"/>
    <mergeCell ref="AI18:AZ18"/>
    <mergeCell ref="G20:X20"/>
    <mergeCell ref="AI20:AZ20"/>
    <mergeCell ref="N12:AJ12"/>
    <mergeCell ref="I2:AQ2"/>
    <mergeCell ref="I3:AQ3"/>
    <mergeCell ref="J4:AO4"/>
    <mergeCell ref="S6:AF6"/>
    <mergeCell ref="R7:AG7"/>
    <mergeCell ref="T33:AD33"/>
    <mergeCell ref="AI33:AZ33"/>
    <mergeCell ref="B34:C34"/>
    <mergeCell ref="D34:E34"/>
    <mergeCell ref="F34:G34"/>
    <mergeCell ref="H34:J34"/>
    <mergeCell ref="K34:L34"/>
    <mergeCell ref="M34:N34"/>
    <mergeCell ref="O34:P34"/>
    <mergeCell ref="T34:Z34"/>
    <mergeCell ref="AA34:AB34"/>
    <mergeCell ref="AC34:AD34"/>
    <mergeCell ref="AH34:AQ34"/>
    <mergeCell ref="AR34:AY34"/>
    <mergeCell ref="B38:C38"/>
    <mergeCell ref="D38:E38"/>
    <mergeCell ref="B36:C36"/>
    <mergeCell ref="D36:E36"/>
    <mergeCell ref="AZ35:BA39"/>
    <mergeCell ref="F36:G36"/>
    <mergeCell ref="H36:J36"/>
    <mergeCell ref="K36:L36"/>
    <mergeCell ref="F35:G35"/>
    <mergeCell ref="H35:J35"/>
    <mergeCell ref="K35:L35"/>
    <mergeCell ref="M36:N36"/>
    <mergeCell ref="M35:N35"/>
    <mergeCell ref="O39:P39"/>
    <mergeCell ref="O38:P38"/>
    <mergeCell ref="T38:Z38"/>
    <mergeCell ref="AT23:AW23"/>
    <mergeCell ref="N11:AJ11"/>
    <mergeCell ref="B23:F23"/>
    <mergeCell ref="B35:C35"/>
    <mergeCell ref="D35:E35"/>
    <mergeCell ref="O35:P35"/>
    <mergeCell ref="T35:Z35"/>
    <mergeCell ref="AA35:AB35"/>
    <mergeCell ref="AC35:AD35"/>
    <mergeCell ref="G23:J23"/>
    <mergeCell ref="A22:BA22"/>
    <mergeCell ref="A23:A26"/>
    <mergeCell ref="O23:S23"/>
    <mergeCell ref="T23:W23"/>
    <mergeCell ref="AZ34:BA34"/>
    <mergeCell ref="A33:P33"/>
    <mergeCell ref="B39:C39"/>
    <mergeCell ref="D39:E39"/>
    <mergeCell ref="F39:G39"/>
    <mergeCell ref="H39:J39"/>
    <mergeCell ref="K39:L39"/>
    <mergeCell ref="AC36:AD36"/>
    <mergeCell ref="AH35:AY39"/>
    <mergeCell ref="AC37:AD37"/>
    <mergeCell ref="O37:P37"/>
    <mergeCell ref="T37:Z37"/>
    <mergeCell ref="AA37:AB37"/>
    <mergeCell ref="AA38:AB38"/>
    <mergeCell ref="AC38:AD38"/>
    <mergeCell ref="O36:P36"/>
    <mergeCell ref="T36:Z36"/>
    <mergeCell ref="F38:G38"/>
    <mergeCell ref="H38:J38"/>
    <mergeCell ref="K38:L38"/>
    <mergeCell ref="I1:AQ1"/>
    <mergeCell ref="B37:C37"/>
    <mergeCell ref="D37:E37"/>
    <mergeCell ref="F37:G37"/>
    <mergeCell ref="H37:J37"/>
    <mergeCell ref="K37:L37"/>
    <mergeCell ref="R8:AG8"/>
    <mergeCell ref="N10:AJ10"/>
    <mergeCell ref="R9:AG9"/>
    <mergeCell ref="AB23:AF23"/>
    <mergeCell ref="AG23:AJ23"/>
    <mergeCell ref="AO23:AS23"/>
    <mergeCell ref="AA36:AB36"/>
  </mergeCells>
  <printOptions horizontalCentered="1"/>
  <pageMargins left="0.11811023622047245" right="0.11811023622047245" top="0.15748031496062992" bottom="0.11811023622047245" header="0" footer="0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1"/>
  <sheetViews>
    <sheetView tabSelected="1" view="pageBreakPreview" zoomScale="70" zoomScaleNormal="60" zoomScaleSheetLayoutView="70" workbookViewId="0">
      <selection activeCell="K36" sqref="K36"/>
    </sheetView>
  </sheetViews>
  <sheetFormatPr defaultColWidth="9.109375" defaultRowHeight="13.8" x14ac:dyDescent="0.3"/>
  <cols>
    <col min="1" max="1" width="9.6640625" style="80" customWidth="1"/>
    <col min="2" max="2" width="48.6640625" style="23" customWidth="1"/>
    <col min="3" max="3" width="5" style="80" customWidth="1"/>
    <col min="4" max="4" width="6.6640625" style="80" customWidth="1"/>
    <col min="5" max="6" width="5.109375" style="80" customWidth="1"/>
    <col min="7" max="7" width="6.6640625" style="80" customWidth="1"/>
    <col min="8" max="8" width="7.44140625" style="80" customWidth="1"/>
    <col min="9" max="9" width="7.6640625" style="80" customWidth="1"/>
    <col min="10" max="10" width="7.6640625" style="80" bestFit="1" customWidth="1"/>
    <col min="11" max="11" width="7.88671875" style="80" customWidth="1"/>
    <col min="12" max="12" width="7.44140625" style="80" customWidth="1"/>
    <col min="13" max="13" width="7.88671875" style="80" customWidth="1"/>
    <col min="14" max="17" width="5.109375" style="33" bestFit="1" customWidth="1"/>
    <col min="18" max="18" width="5.109375" style="33" customWidth="1"/>
    <col min="19" max="19" width="5.109375" style="33" bestFit="1" customWidth="1"/>
    <col min="20" max="20" width="6.6640625" style="33" customWidth="1"/>
    <col min="21" max="21" width="7.33203125" style="33" customWidth="1"/>
    <col min="22" max="22" width="0.109375" style="80" customWidth="1"/>
    <col min="23" max="24" width="9.109375" style="80"/>
    <col min="25" max="27" width="5.33203125" style="38" customWidth="1"/>
    <col min="28" max="32" width="5.33203125" style="286" customWidth="1"/>
    <col min="33" max="16384" width="9.109375" style="80"/>
  </cols>
  <sheetData>
    <row r="1" spans="1:33" ht="18.75" customHeight="1" x14ac:dyDescent="0.3">
      <c r="A1" s="522" t="s">
        <v>136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4"/>
    </row>
    <row r="2" spans="1:33" ht="27" customHeight="1" x14ac:dyDescent="0.3">
      <c r="A2" s="525" t="s">
        <v>50</v>
      </c>
      <c r="B2" s="526" t="s">
        <v>165</v>
      </c>
      <c r="C2" s="527" t="s">
        <v>51</v>
      </c>
      <c r="D2" s="527"/>
      <c r="E2" s="527"/>
      <c r="F2" s="527"/>
      <c r="G2" s="528" t="s">
        <v>52</v>
      </c>
      <c r="H2" s="529" t="s">
        <v>53</v>
      </c>
      <c r="I2" s="529"/>
      <c r="J2" s="529"/>
      <c r="K2" s="529"/>
      <c r="L2" s="529"/>
      <c r="M2" s="529"/>
      <c r="N2" s="527" t="s">
        <v>54</v>
      </c>
      <c r="O2" s="527"/>
      <c r="P2" s="527"/>
      <c r="Q2" s="527"/>
      <c r="R2" s="527"/>
      <c r="S2" s="527"/>
      <c r="T2" s="527"/>
      <c r="U2" s="527"/>
      <c r="V2" s="530"/>
    </row>
    <row r="3" spans="1:33" ht="18.75" customHeight="1" x14ac:dyDescent="0.3">
      <c r="A3" s="525"/>
      <c r="B3" s="526"/>
      <c r="C3" s="531" t="s">
        <v>55</v>
      </c>
      <c r="D3" s="531" t="s">
        <v>56</v>
      </c>
      <c r="E3" s="529" t="s">
        <v>57</v>
      </c>
      <c r="F3" s="529"/>
      <c r="G3" s="528"/>
      <c r="H3" s="528" t="s">
        <v>58</v>
      </c>
      <c r="I3" s="529" t="s">
        <v>59</v>
      </c>
      <c r="J3" s="529"/>
      <c r="K3" s="529"/>
      <c r="L3" s="529"/>
      <c r="M3" s="531" t="s">
        <v>60</v>
      </c>
      <c r="N3" s="529" t="s">
        <v>61</v>
      </c>
      <c r="O3" s="529"/>
      <c r="P3" s="529" t="s">
        <v>62</v>
      </c>
      <c r="Q3" s="529"/>
      <c r="R3" s="529" t="s">
        <v>63</v>
      </c>
      <c r="S3" s="529"/>
      <c r="T3" s="529" t="s">
        <v>64</v>
      </c>
      <c r="U3" s="529"/>
      <c r="V3" s="404"/>
    </row>
    <row r="4" spans="1:33" ht="13.5" customHeight="1" x14ac:dyDescent="0.3">
      <c r="A4" s="525"/>
      <c r="B4" s="526"/>
      <c r="C4" s="531"/>
      <c r="D4" s="531"/>
      <c r="E4" s="531" t="s">
        <v>65</v>
      </c>
      <c r="F4" s="531" t="s">
        <v>66</v>
      </c>
      <c r="G4" s="528"/>
      <c r="H4" s="528"/>
      <c r="I4" s="528" t="s">
        <v>67</v>
      </c>
      <c r="J4" s="529" t="s">
        <v>68</v>
      </c>
      <c r="K4" s="529"/>
      <c r="L4" s="529"/>
      <c r="M4" s="531"/>
      <c r="N4" s="529" t="s">
        <v>69</v>
      </c>
      <c r="O4" s="529"/>
      <c r="P4" s="529"/>
      <c r="Q4" s="529"/>
      <c r="R4" s="529"/>
      <c r="S4" s="529"/>
      <c r="T4" s="529"/>
      <c r="U4" s="529"/>
      <c r="V4" s="532"/>
    </row>
    <row r="5" spans="1:33" ht="17.25" customHeight="1" x14ac:dyDescent="0.3">
      <c r="A5" s="525"/>
      <c r="B5" s="526"/>
      <c r="C5" s="531"/>
      <c r="D5" s="531"/>
      <c r="E5" s="531"/>
      <c r="F5" s="531"/>
      <c r="G5" s="528"/>
      <c r="H5" s="528"/>
      <c r="I5" s="528"/>
      <c r="J5" s="538" t="s">
        <v>70</v>
      </c>
      <c r="K5" s="538" t="s">
        <v>71</v>
      </c>
      <c r="L5" s="538" t="s">
        <v>72</v>
      </c>
      <c r="M5" s="531"/>
      <c r="N5" s="338">
        <v>1</v>
      </c>
      <c r="O5" s="338">
        <f t="shared" ref="O5:U5" si="0">N5+1</f>
        <v>2</v>
      </c>
      <c r="P5" s="338">
        <f t="shared" si="0"/>
        <v>3</v>
      </c>
      <c r="Q5" s="338">
        <f t="shared" si="0"/>
        <v>4</v>
      </c>
      <c r="R5" s="338">
        <f t="shared" si="0"/>
        <v>5</v>
      </c>
      <c r="S5" s="338">
        <f t="shared" si="0"/>
        <v>6</v>
      </c>
      <c r="T5" s="338">
        <f t="shared" si="0"/>
        <v>7</v>
      </c>
      <c r="U5" s="338">
        <f t="shared" si="0"/>
        <v>8</v>
      </c>
      <c r="V5" s="405"/>
    </row>
    <row r="6" spans="1:33" ht="14.25" customHeight="1" x14ac:dyDescent="0.3">
      <c r="A6" s="525"/>
      <c r="B6" s="526"/>
      <c r="C6" s="531"/>
      <c r="D6" s="531"/>
      <c r="E6" s="531"/>
      <c r="F6" s="531"/>
      <c r="G6" s="528"/>
      <c r="H6" s="528"/>
      <c r="I6" s="528"/>
      <c r="J6" s="538"/>
      <c r="K6" s="538"/>
      <c r="L6" s="538"/>
      <c r="M6" s="531"/>
      <c r="N6" s="529" t="s">
        <v>73</v>
      </c>
      <c r="O6" s="529"/>
      <c r="P6" s="529"/>
      <c r="Q6" s="529"/>
      <c r="R6" s="529"/>
      <c r="S6" s="529"/>
      <c r="T6" s="529"/>
      <c r="U6" s="529"/>
      <c r="V6" s="532"/>
    </row>
    <row r="7" spans="1:33" ht="40.799999999999997" customHeight="1" x14ac:dyDescent="0.3">
      <c r="A7" s="525"/>
      <c r="B7" s="526"/>
      <c r="C7" s="531"/>
      <c r="D7" s="531"/>
      <c r="E7" s="531"/>
      <c r="F7" s="531"/>
      <c r="G7" s="528"/>
      <c r="H7" s="528"/>
      <c r="I7" s="528"/>
      <c r="J7" s="538"/>
      <c r="K7" s="538"/>
      <c r="L7" s="538"/>
      <c r="M7" s="531"/>
      <c r="N7" s="338">
        <v>15</v>
      </c>
      <c r="O7" s="338">
        <v>15</v>
      </c>
      <c r="P7" s="338">
        <v>15</v>
      </c>
      <c r="Q7" s="338">
        <v>15</v>
      </c>
      <c r="R7" s="338">
        <v>15</v>
      </c>
      <c r="S7" s="338">
        <v>15</v>
      </c>
      <c r="T7" s="338">
        <v>15</v>
      </c>
      <c r="U7" s="174">
        <v>8</v>
      </c>
      <c r="V7" s="405"/>
    </row>
    <row r="8" spans="1:33" ht="14.1" customHeight="1" thickBot="1" x14ac:dyDescent="0.35">
      <c r="A8" s="406">
        <v>1</v>
      </c>
      <c r="B8" s="18">
        <f>A8+1</f>
        <v>2</v>
      </c>
      <c r="C8" s="17">
        <f t="shared" ref="C8:T8" si="1">B8+1</f>
        <v>3</v>
      </c>
      <c r="D8" s="17">
        <f t="shared" si="1"/>
        <v>4</v>
      </c>
      <c r="E8" s="17">
        <f t="shared" si="1"/>
        <v>5</v>
      </c>
      <c r="F8" s="17">
        <f t="shared" si="1"/>
        <v>6</v>
      </c>
      <c r="G8" s="17">
        <f t="shared" si="1"/>
        <v>7</v>
      </c>
      <c r="H8" s="17">
        <f t="shared" si="1"/>
        <v>8</v>
      </c>
      <c r="I8" s="17">
        <f t="shared" si="1"/>
        <v>9</v>
      </c>
      <c r="J8" s="17">
        <f t="shared" si="1"/>
        <v>10</v>
      </c>
      <c r="K8" s="17">
        <f t="shared" si="1"/>
        <v>11</v>
      </c>
      <c r="L8" s="17">
        <f t="shared" si="1"/>
        <v>12</v>
      </c>
      <c r="M8" s="17">
        <f t="shared" si="1"/>
        <v>13</v>
      </c>
      <c r="N8" s="19">
        <f>M8+1</f>
        <v>14</v>
      </c>
      <c r="O8" s="19">
        <f t="shared" si="1"/>
        <v>15</v>
      </c>
      <c r="P8" s="19">
        <f t="shared" si="1"/>
        <v>16</v>
      </c>
      <c r="Q8" s="19">
        <f t="shared" si="1"/>
        <v>17</v>
      </c>
      <c r="R8" s="19">
        <f t="shared" si="1"/>
        <v>18</v>
      </c>
      <c r="S8" s="19">
        <f t="shared" si="1"/>
        <v>19</v>
      </c>
      <c r="T8" s="19">
        <f t="shared" si="1"/>
        <v>20</v>
      </c>
      <c r="U8" s="19">
        <f>T8+1</f>
        <v>21</v>
      </c>
      <c r="V8" s="404">
        <v>9</v>
      </c>
    </row>
    <row r="9" spans="1:33" s="20" customFormat="1" ht="21" customHeight="1" thickBot="1" x14ac:dyDescent="0.35">
      <c r="A9" s="520" t="s">
        <v>74</v>
      </c>
      <c r="B9" s="533"/>
      <c r="C9" s="533"/>
      <c r="D9" s="533"/>
      <c r="E9" s="533"/>
      <c r="F9" s="533"/>
      <c r="G9" s="533"/>
      <c r="H9" s="533"/>
      <c r="I9" s="533"/>
      <c r="J9" s="533"/>
      <c r="K9" s="533"/>
      <c r="L9" s="533"/>
      <c r="M9" s="533"/>
      <c r="N9" s="533"/>
      <c r="O9" s="533"/>
      <c r="P9" s="533"/>
      <c r="Q9" s="533"/>
      <c r="R9" s="533"/>
      <c r="S9" s="533"/>
      <c r="T9" s="533"/>
      <c r="U9" s="534"/>
      <c r="V9" s="407"/>
      <c r="Y9" s="38"/>
      <c r="Z9" s="38"/>
      <c r="AA9" s="38"/>
      <c r="AB9" s="286"/>
      <c r="AC9" s="286"/>
      <c r="AD9" s="286"/>
      <c r="AE9" s="286"/>
      <c r="AF9" s="286"/>
    </row>
    <row r="10" spans="1:33" s="20" customFormat="1" ht="16.2" thickBot="1" x14ac:dyDescent="0.35">
      <c r="A10" s="535" t="s">
        <v>152</v>
      </c>
      <c r="B10" s="536"/>
      <c r="C10" s="536"/>
      <c r="D10" s="536"/>
      <c r="E10" s="536"/>
      <c r="F10" s="536"/>
      <c r="G10" s="536"/>
      <c r="H10" s="536"/>
      <c r="I10" s="536"/>
      <c r="J10" s="536"/>
      <c r="K10" s="536"/>
      <c r="L10" s="536"/>
      <c r="M10" s="536"/>
      <c r="N10" s="536"/>
      <c r="O10" s="536"/>
      <c r="P10" s="536"/>
      <c r="Q10" s="536"/>
      <c r="R10" s="536"/>
      <c r="S10" s="536"/>
      <c r="T10" s="536"/>
      <c r="U10" s="536"/>
      <c r="V10" s="537"/>
      <c r="Y10" s="45" t="s">
        <v>75</v>
      </c>
      <c r="Z10" s="45" t="s">
        <v>76</v>
      </c>
      <c r="AA10" s="45" t="s">
        <v>77</v>
      </c>
      <c r="AB10" s="287" t="s">
        <v>78</v>
      </c>
      <c r="AC10" s="287" t="s">
        <v>79</v>
      </c>
      <c r="AD10" s="287" t="s">
        <v>80</v>
      </c>
      <c r="AE10" s="287" t="s">
        <v>81</v>
      </c>
      <c r="AF10" s="287" t="s">
        <v>82</v>
      </c>
    </row>
    <row r="11" spans="1:33" s="208" customFormat="1" ht="33.75" customHeight="1" x14ac:dyDescent="0.3">
      <c r="A11" s="438" t="s">
        <v>83</v>
      </c>
      <c r="B11" s="285" t="s">
        <v>217</v>
      </c>
      <c r="C11" s="264"/>
      <c r="D11" s="182">
        <v>1</v>
      </c>
      <c r="E11" s="265"/>
      <c r="F11" s="266"/>
      <c r="G11" s="267">
        <v>4</v>
      </c>
      <c r="H11" s="185">
        <f t="shared" ref="H11:H22" si="2">G11*30</f>
        <v>120</v>
      </c>
      <c r="I11" s="186">
        <f t="shared" ref="I11:I22" si="3">SUM(J11:L11)</f>
        <v>44</v>
      </c>
      <c r="J11" s="187">
        <v>30</v>
      </c>
      <c r="K11" s="187"/>
      <c r="L11" s="188">
        <v>14</v>
      </c>
      <c r="M11" s="268">
        <f t="shared" ref="M11:M22" si="4">H11-I11</f>
        <v>76</v>
      </c>
      <c r="N11" s="199">
        <v>3</v>
      </c>
      <c r="O11" s="182"/>
      <c r="P11" s="182"/>
      <c r="Q11" s="182"/>
      <c r="R11" s="182"/>
      <c r="S11" s="182"/>
      <c r="T11" s="182"/>
      <c r="U11" s="269"/>
      <c r="V11" s="408"/>
      <c r="W11" s="39">
        <f t="shared" ref="W11:W23" si="5">I11/H11</f>
        <v>0.36666666666666664</v>
      </c>
      <c r="X11" s="39" t="str">
        <f>IF(W11&gt;50%,W11,"")</f>
        <v/>
      </c>
      <c r="Y11" s="270">
        <v>4</v>
      </c>
      <c r="Z11" s="271"/>
      <c r="AA11" s="271"/>
      <c r="AB11" s="288"/>
      <c r="AC11" s="288"/>
      <c r="AD11" s="288"/>
      <c r="AE11" s="288"/>
      <c r="AF11" s="289"/>
      <c r="AG11" s="20"/>
    </row>
    <row r="12" spans="1:33" s="208" customFormat="1" ht="19.95" customHeight="1" x14ac:dyDescent="0.3">
      <c r="A12" s="438" t="s">
        <v>84</v>
      </c>
      <c r="B12" s="272" t="s">
        <v>175</v>
      </c>
      <c r="C12" s="204">
        <v>1</v>
      </c>
      <c r="D12" s="41"/>
      <c r="E12" s="128"/>
      <c r="F12" s="129"/>
      <c r="G12" s="273">
        <v>4</v>
      </c>
      <c r="H12" s="90">
        <f t="shared" si="2"/>
        <v>120</v>
      </c>
      <c r="I12" s="130">
        <f t="shared" si="3"/>
        <v>44</v>
      </c>
      <c r="J12" s="62">
        <v>14</v>
      </c>
      <c r="K12" s="62"/>
      <c r="L12" s="135">
        <v>30</v>
      </c>
      <c r="M12" s="274">
        <f t="shared" si="4"/>
        <v>76</v>
      </c>
      <c r="N12" s="146">
        <v>3</v>
      </c>
      <c r="O12" s="41"/>
      <c r="P12" s="41"/>
      <c r="Q12" s="41"/>
      <c r="R12" s="41"/>
      <c r="S12" s="41"/>
      <c r="T12" s="41"/>
      <c r="U12" s="144"/>
      <c r="V12" s="408"/>
      <c r="W12" s="39">
        <f t="shared" si="5"/>
        <v>0.36666666666666664</v>
      </c>
      <c r="X12" s="39" t="str">
        <f t="shared" ref="X12:X18" si="6">IF(W12&gt;50%,W12,"")</f>
        <v/>
      </c>
      <c r="Y12" s="275">
        <v>4</v>
      </c>
      <c r="Z12" s="276"/>
      <c r="AA12" s="276"/>
      <c r="AB12" s="290"/>
      <c r="AC12" s="290"/>
      <c r="AD12" s="290"/>
      <c r="AE12" s="290"/>
      <c r="AF12" s="291"/>
      <c r="AG12" s="20"/>
    </row>
    <row r="13" spans="1:33" s="208" customFormat="1" ht="30" customHeight="1" x14ac:dyDescent="0.3">
      <c r="A13" s="438" t="s">
        <v>85</v>
      </c>
      <c r="B13" s="284" t="s">
        <v>205</v>
      </c>
      <c r="C13" s="204"/>
      <c r="D13" s="41">
        <v>1</v>
      </c>
      <c r="E13" s="41"/>
      <c r="F13" s="134"/>
      <c r="G13" s="273">
        <v>3</v>
      </c>
      <c r="H13" s="90">
        <f>G13*30</f>
        <v>90</v>
      </c>
      <c r="I13" s="130">
        <f>SUM(J13:L13)</f>
        <v>30</v>
      </c>
      <c r="J13" s="62">
        <v>16</v>
      </c>
      <c r="K13" s="62"/>
      <c r="L13" s="135">
        <v>14</v>
      </c>
      <c r="M13" s="274">
        <f>H13-I13</f>
        <v>60</v>
      </c>
      <c r="N13" s="146"/>
      <c r="O13" s="41"/>
      <c r="P13" s="41">
        <v>2</v>
      </c>
      <c r="Q13" s="41"/>
      <c r="R13" s="41"/>
      <c r="S13" s="41"/>
      <c r="T13" s="41"/>
      <c r="U13" s="144"/>
      <c r="V13" s="408"/>
      <c r="W13" s="39">
        <f>I13/H13</f>
        <v>0.33333333333333331</v>
      </c>
      <c r="X13" s="39" t="str">
        <f>IF(W13&gt;50%,W13,"")</f>
        <v/>
      </c>
      <c r="Y13" s="358">
        <v>3</v>
      </c>
      <c r="Z13" s="41"/>
      <c r="AA13" s="41"/>
      <c r="AB13" s="295"/>
      <c r="AC13" s="295"/>
      <c r="AD13" s="295"/>
      <c r="AE13" s="295"/>
      <c r="AF13" s="296"/>
      <c r="AG13" s="20"/>
    </row>
    <row r="14" spans="1:33" s="208" customFormat="1" ht="19.95" customHeight="1" x14ac:dyDescent="0.3">
      <c r="A14" s="438" t="s">
        <v>86</v>
      </c>
      <c r="B14" s="353" t="s">
        <v>206</v>
      </c>
      <c r="C14" s="343"/>
      <c r="D14" s="128" t="s">
        <v>241</v>
      </c>
      <c r="E14" s="128"/>
      <c r="F14" s="129"/>
      <c r="G14" s="344">
        <v>5</v>
      </c>
      <c r="H14" s="90">
        <f>G14*30</f>
        <v>150</v>
      </c>
      <c r="I14" s="334">
        <f t="shared" ref="I14" si="7">SUM(J14:L14)</f>
        <v>110</v>
      </c>
      <c r="J14" s="340">
        <v>46</v>
      </c>
      <c r="K14" s="340"/>
      <c r="L14" s="341">
        <v>64</v>
      </c>
      <c r="M14" s="274">
        <f>H14-I14</f>
        <v>40</v>
      </c>
      <c r="N14" s="345">
        <v>4</v>
      </c>
      <c r="O14" s="346">
        <v>3.5</v>
      </c>
      <c r="P14" s="128"/>
      <c r="Q14" s="128"/>
      <c r="R14" s="128"/>
      <c r="S14" s="128"/>
      <c r="T14" s="128"/>
      <c r="U14" s="132"/>
      <c r="V14" s="409"/>
      <c r="W14" s="347">
        <f>I14/H14</f>
        <v>0.73333333333333328</v>
      </c>
      <c r="X14" s="347">
        <f t="shared" ref="X14" si="8">IF(W14&gt;50%,W14,"")</f>
        <v>0.73333333333333328</v>
      </c>
      <c r="Y14" s="204">
        <v>3</v>
      </c>
      <c r="Z14" s="41">
        <v>2</v>
      </c>
      <c r="AA14" s="41"/>
      <c r="AB14" s="295"/>
      <c r="AC14" s="295"/>
      <c r="AD14" s="295"/>
      <c r="AE14" s="295"/>
      <c r="AF14" s="296"/>
      <c r="AG14" s="20"/>
    </row>
    <row r="15" spans="1:33" s="208" customFormat="1" ht="19.95" customHeight="1" x14ac:dyDescent="0.3">
      <c r="A15" s="438" t="s">
        <v>87</v>
      </c>
      <c r="B15" s="244" t="s">
        <v>181</v>
      </c>
      <c r="C15" s="204">
        <v>2</v>
      </c>
      <c r="D15" s="41">
        <v>1</v>
      </c>
      <c r="E15" s="128"/>
      <c r="F15" s="129"/>
      <c r="G15" s="273">
        <v>4</v>
      </c>
      <c r="H15" s="90">
        <f t="shared" si="2"/>
        <v>120</v>
      </c>
      <c r="I15" s="130">
        <f t="shared" si="3"/>
        <v>44</v>
      </c>
      <c r="J15" s="62">
        <v>14</v>
      </c>
      <c r="K15" s="62"/>
      <c r="L15" s="135">
        <v>30</v>
      </c>
      <c r="M15" s="274">
        <f t="shared" si="4"/>
        <v>76</v>
      </c>
      <c r="N15" s="146">
        <v>1</v>
      </c>
      <c r="O15" s="41">
        <v>2</v>
      </c>
      <c r="P15" s="41"/>
      <c r="Q15" s="41"/>
      <c r="R15" s="41"/>
      <c r="S15" s="41"/>
      <c r="T15" s="41"/>
      <c r="U15" s="144"/>
      <c r="V15" s="408"/>
      <c r="W15" s="39">
        <f t="shared" si="5"/>
        <v>0.36666666666666664</v>
      </c>
      <c r="X15" s="39" t="str">
        <f>IF(W15&gt;50%,W15,"")</f>
        <v/>
      </c>
      <c r="Y15" s="275">
        <v>2</v>
      </c>
      <c r="Z15" s="276">
        <v>2</v>
      </c>
      <c r="AA15" s="276"/>
      <c r="AB15" s="290"/>
      <c r="AC15" s="290"/>
      <c r="AD15" s="290"/>
      <c r="AE15" s="290"/>
      <c r="AF15" s="291"/>
      <c r="AG15" s="20"/>
    </row>
    <row r="16" spans="1:33" s="208" customFormat="1" ht="25.2" customHeight="1" x14ac:dyDescent="0.3">
      <c r="A16" s="438" t="s">
        <v>88</v>
      </c>
      <c r="B16" s="359" t="s">
        <v>220</v>
      </c>
      <c r="C16" s="358">
        <v>3</v>
      </c>
      <c r="D16" s="357">
        <v>1.2</v>
      </c>
      <c r="E16" s="47"/>
      <c r="F16" s="277"/>
      <c r="G16" s="354">
        <v>4</v>
      </c>
      <c r="H16" s="355">
        <f t="shared" si="2"/>
        <v>120</v>
      </c>
      <c r="I16" s="130">
        <f t="shared" si="3"/>
        <v>44</v>
      </c>
      <c r="J16" s="62"/>
      <c r="K16" s="62"/>
      <c r="L16" s="278">
        <v>44</v>
      </c>
      <c r="M16" s="274">
        <f t="shared" si="4"/>
        <v>76</v>
      </c>
      <c r="N16" s="360">
        <v>1</v>
      </c>
      <c r="O16" s="357">
        <v>1</v>
      </c>
      <c r="P16" s="357">
        <v>1</v>
      </c>
      <c r="Q16" s="41"/>
      <c r="R16" s="41"/>
      <c r="S16" s="41"/>
      <c r="T16" s="41"/>
      <c r="U16" s="144"/>
      <c r="V16" s="408"/>
      <c r="W16" s="39">
        <f t="shared" si="5"/>
        <v>0.36666666666666664</v>
      </c>
      <c r="X16" s="39" t="str">
        <f>IF(W16&gt;50%,W16,"")</f>
        <v/>
      </c>
      <c r="Y16" s="348">
        <v>1</v>
      </c>
      <c r="Z16" s="349">
        <v>1</v>
      </c>
      <c r="AA16" s="349">
        <v>2</v>
      </c>
      <c r="AB16" s="292"/>
      <c r="AC16" s="290"/>
      <c r="AD16" s="290"/>
      <c r="AE16" s="290"/>
      <c r="AF16" s="291"/>
      <c r="AG16" s="20"/>
    </row>
    <row r="17" spans="1:33" s="208" customFormat="1" ht="46.5" customHeight="1" x14ac:dyDescent="0.3">
      <c r="A17" s="438" t="s">
        <v>238</v>
      </c>
      <c r="B17" s="244" t="s">
        <v>176</v>
      </c>
      <c r="C17" s="204"/>
      <c r="D17" s="41">
        <v>2</v>
      </c>
      <c r="E17" s="128"/>
      <c r="F17" s="129"/>
      <c r="G17" s="273">
        <v>4</v>
      </c>
      <c r="H17" s="90">
        <f>G17*30</f>
        <v>120</v>
      </c>
      <c r="I17" s="130">
        <f>SUM(J17:L17)</f>
        <v>44</v>
      </c>
      <c r="J17" s="62">
        <v>16</v>
      </c>
      <c r="K17" s="62"/>
      <c r="L17" s="135">
        <v>28</v>
      </c>
      <c r="M17" s="274">
        <f>H17-I17</f>
        <v>76</v>
      </c>
      <c r="N17" s="146"/>
      <c r="O17" s="41">
        <v>3</v>
      </c>
      <c r="P17" s="41"/>
      <c r="Q17" s="41"/>
      <c r="R17" s="41"/>
      <c r="S17" s="41"/>
      <c r="T17" s="41"/>
      <c r="U17" s="144"/>
      <c r="V17" s="408"/>
      <c r="W17" s="39">
        <f>I17/H17</f>
        <v>0.36666666666666664</v>
      </c>
      <c r="X17" s="39" t="str">
        <f>IF(W17&gt;50%,W17,"")</f>
        <v/>
      </c>
      <c r="Y17" s="275"/>
      <c r="Z17" s="276">
        <v>4</v>
      </c>
      <c r="AA17" s="276"/>
      <c r="AB17" s="290"/>
      <c r="AC17" s="290"/>
      <c r="AD17" s="290"/>
      <c r="AE17" s="290"/>
      <c r="AF17" s="291"/>
      <c r="AG17" s="20"/>
    </row>
    <row r="18" spans="1:33" s="208" customFormat="1" ht="19.95" customHeight="1" x14ac:dyDescent="0.3">
      <c r="A18" s="438" t="s">
        <v>89</v>
      </c>
      <c r="B18" s="279" t="s">
        <v>177</v>
      </c>
      <c r="C18" s="280"/>
      <c r="D18" s="41">
        <v>2</v>
      </c>
      <c r="E18" s="128"/>
      <c r="F18" s="129"/>
      <c r="G18" s="273">
        <v>3</v>
      </c>
      <c r="H18" s="90">
        <f t="shared" si="2"/>
        <v>90</v>
      </c>
      <c r="I18" s="130">
        <f t="shared" si="3"/>
        <v>30</v>
      </c>
      <c r="J18" s="62">
        <v>16</v>
      </c>
      <c r="K18" s="62"/>
      <c r="L18" s="147">
        <v>14</v>
      </c>
      <c r="M18" s="274">
        <f t="shared" si="4"/>
        <v>60</v>
      </c>
      <c r="N18" s="146"/>
      <c r="O18" s="41">
        <v>2</v>
      </c>
      <c r="P18" s="47"/>
      <c r="Q18" s="47"/>
      <c r="R18" s="47"/>
      <c r="S18" s="47"/>
      <c r="T18" s="47"/>
      <c r="U18" s="281"/>
      <c r="V18" s="408"/>
      <c r="W18" s="39">
        <f t="shared" si="5"/>
        <v>0.33333333333333331</v>
      </c>
      <c r="X18" s="39" t="str">
        <f t="shared" si="6"/>
        <v/>
      </c>
      <c r="Y18" s="282"/>
      <c r="Z18" s="283">
        <v>3</v>
      </c>
      <c r="AA18" s="283"/>
      <c r="AB18" s="293"/>
      <c r="AC18" s="293"/>
      <c r="AD18" s="293"/>
      <c r="AE18" s="293"/>
      <c r="AF18" s="294"/>
      <c r="AG18" s="20"/>
    </row>
    <row r="19" spans="1:33" s="209" customFormat="1" ht="19.95" customHeight="1" x14ac:dyDescent="0.3">
      <c r="A19" s="438" t="s">
        <v>90</v>
      </c>
      <c r="B19" s="272" t="s">
        <v>178</v>
      </c>
      <c r="C19" s="204"/>
      <c r="D19" s="41">
        <v>2</v>
      </c>
      <c r="E19" s="133"/>
      <c r="F19" s="154"/>
      <c r="G19" s="273">
        <v>3</v>
      </c>
      <c r="H19" s="90">
        <f t="shared" si="2"/>
        <v>90</v>
      </c>
      <c r="I19" s="130">
        <f t="shared" si="3"/>
        <v>30</v>
      </c>
      <c r="J19" s="62">
        <v>16</v>
      </c>
      <c r="K19" s="62"/>
      <c r="L19" s="147">
        <v>14</v>
      </c>
      <c r="M19" s="274">
        <f t="shared" si="4"/>
        <v>60</v>
      </c>
      <c r="N19" s="146"/>
      <c r="O19" s="41">
        <v>2</v>
      </c>
      <c r="P19" s="41"/>
      <c r="Q19" s="41"/>
      <c r="R19" s="41"/>
      <c r="S19" s="41"/>
      <c r="T19" s="41"/>
      <c r="U19" s="144"/>
      <c r="V19" s="410"/>
      <c r="W19" s="143">
        <f t="shared" si="5"/>
        <v>0.33333333333333331</v>
      </c>
      <c r="X19" s="143" t="str">
        <f t="shared" ref="X19" si="9">IF(W19&gt;50%,W19,"")</f>
        <v/>
      </c>
      <c r="Y19" s="275"/>
      <c r="Z19" s="276">
        <v>3</v>
      </c>
      <c r="AA19" s="276"/>
      <c r="AB19" s="290"/>
      <c r="AC19" s="290"/>
      <c r="AD19" s="290"/>
      <c r="AE19" s="290"/>
      <c r="AF19" s="291"/>
      <c r="AG19" s="142"/>
    </row>
    <row r="20" spans="1:33" s="208" customFormat="1" ht="25.2" customHeight="1" x14ac:dyDescent="0.3">
      <c r="A20" s="438" t="s">
        <v>91</v>
      </c>
      <c r="B20" s="359" t="s">
        <v>219</v>
      </c>
      <c r="C20" s="358">
        <v>6</v>
      </c>
      <c r="D20" s="357">
        <v>4.5</v>
      </c>
      <c r="E20" s="47"/>
      <c r="F20" s="277"/>
      <c r="G20" s="354">
        <v>6</v>
      </c>
      <c r="H20" s="355">
        <f t="shared" ref="H20" si="10">G20*30</f>
        <v>180</v>
      </c>
      <c r="I20" s="130">
        <f t="shared" ref="I20" si="11">SUM(J20:L20)</f>
        <v>88</v>
      </c>
      <c r="J20" s="62"/>
      <c r="K20" s="62"/>
      <c r="L20" s="356">
        <v>88</v>
      </c>
      <c r="M20" s="274">
        <f t="shared" ref="M20" si="12">H20-I20</f>
        <v>92</v>
      </c>
      <c r="N20" s="146"/>
      <c r="O20" s="41"/>
      <c r="P20" s="41"/>
      <c r="Q20" s="357">
        <v>2</v>
      </c>
      <c r="R20" s="357">
        <v>2</v>
      </c>
      <c r="S20" s="357">
        <v>2</v>
      </c>
      <c r="T20" s="41"/>
      <c r="U20" s="144"/>
      <c r="V20" s="408"/>
      <c r="W20" s="39">
        <f t="shared" ref="W20" si="13">I20/H20</f>
        <v>0.48888888888888887</v>
      </c>
      <c r="X20" s="39" t="str">
        <f>IF(W20&gt;50%,W20,"")</f>
        <v/>
      </c>
      <c r="Y20" s="275"/>
      <c r="Z20" s="276"/>
      <c r="AA20" s="276"/>
      <c r="AB20" s="350">
        <v>2</v>
      </c>
      <c r="AC20" s="349">
        <v>2</v>
      </c>
      <c r="AD20" s="349">
        <v>2</v>
      </c>
      <c r="AE20" s="290"/>
      <c r="AF20" s="291"/>
      <c r="AG20" s="20"/>
    </row>
    <row r="21" spans="1:33" s="208" customFormat="1" ht="19.95" customHeight="1" x14ac:dyDescent="0.3">
      <c r="A21" s="438" t="s">
        <v>92</v>
      </c>
      <c r="B21" s="244" t="s">
        <v>179</v>
      </c>
      <c r="C21" s="204">
        <v>5</v>
      </c>
      <c r="D21" s="41"/>
      <c r="E21" s="41"/>
      <c r="F21" s="134"/>
      <c r="G21" s="273">
        <v>3</v>
      </c>
      <c r="H21" s="90">
        <f t="shared" si="2"/>
        <v>90</v>
      </c>
      <c r="I21" s="130">
        <f t="shared" si="3"/>
        <v>30</v>
      </c>
      <c r="J21" s="62">
        <v>16</v>
      </c>
      <c r="K21" s="62"/>
      <c r="L21" s="147">
        <v>14</v>
      </c>
      <c r="M21" s="274">
        <f t="shared" si="4"/>
        <v>60</v>
      </c>
      <c r="N21" s="146"/>
      <c r="O21" s="41"/>
      <c r="P21" s="41"/>
      <c r="Q21" s="41"/>
      <c r="R21" s="41">
        <v>2</v>
      </c>
      <c r="S21" s="41"/>
      <c r="T21" s="41"/>
      <c r="U21" s="144"/>
      <c r="V21" s="411"/>
      <c r="W21" s="39">
        <f t="shared" si="5"/>
        <v>0.33333333333333331</v>
      </c>
      <c r="X21" s="39" t="str">
        <f>IF(W21&gt;50%,W21,"")</f>
        <v/>
      </c>
      <c r="Y21" s="275"/>
      <c r="Z21" s="276"/>
      <c r="AA21" s="276"/>
      <c r="AB21" s="290"/>
      <c r="AC21" s="290">
        <v>3</v>
      </c>
      <c r="AD21" s="290"/>
      <c r="AE21" s="290"/>
      <c r="AF21" s="291"/>
      <c r="AG21" s="20"/>
    </row>
    <row r="22" spans="1:33" s="208" customFormat="1" ht="35.25" customHeight="1" x14ac:dyDescent="0.3">
      <c r="A22" s="438" t="s">
        <v>93</v>
      </c>
      <c r="B22" s="244" t="s">
        <v>180</v>
      </c>
      <c r="C22" s="204"/>
      <c r="D22" s="41">
        <v>5</v>
      </c>
      <c r="E22" s="128"/>
      <c r="F22" s="129"/>
      <c r="G22" s="273">
        <v>3</v>
      </c>
      <c r="H22" s="90">
        <f t="shared" si="2"/>
        <v>90</v>
      </c>
      <c r="I22" s="130">
        <f t="shared" si="3"/>
        <v>30</v>
      </c>
      <c r="J22" s="62">
        <v>16</v>
      </c>
      <c r="K22" s="62"/>
      <c r="L22" s="147">
        <v>14</v>
      </c>
      <c r="M22" s="274">
        <f t="shared" si="4"/>
        <v>60</v>
      </c>
      <c r="N22" s="146"/>
      <c r="O22" s="41"/>
      <c r="P22" s="41"/>
      <c r="Q22" s="41"/>
      <c r="R22" s="41">
        <v>2</v>
      </c>
      <c r="S22" s="41"/>
      <c r="T22" s="41"/>
      <c r="U22" s="144"/>
      <c r="V22" s="408"/>
      <c r="W22" s="39">
        <f t="shared" si="5"/>
        <v>0.33333333333333331</v>
      </c>
      <c r="X22" s="39" t="str">
        <f>IF(W22&gt;50%,W22,"")</f>
        <v/>
      </c>
      <c r="Y22" s="275"/>
      <c r="Z22" s="276"/>
      <c r="AA22" s="276"/>
      <c r="AB22" s="290"/>
      <c r="AC22" s="290">
        <v>3</v>
      </c>
      <c r="AD22" s="290"/>
      <c r="AE22" s="290"/>
      <c r="AF22" s="291"/>
      <c r="AG22" s="20"/>
    </row>
    <row r="23" spans="1:33" s="208" customFormat="1" ht="19.95" customHeight="1" x14ac:dyDescent="0.3">
      <c r="A23" s="438" t="s">
        <v>153</v>
      </c>
      <c r="B23" s="439" t="s">
        <v>192</v>
      </c>
      <c r="C23" s="204"/>
      <c r="D23" s="41">
        <v>6</v>
      </c>
      <c r="E23" s="41"/>
      <c r="F23" s="134"/>
      <c r="G23" s="273">
        <v>3</v>
      </c>
      <c r="H23" s="90">
        <f>G23*30</f>
        <v>90</v>
      </c>
      <c r="I23" s="130">
        <f>SUM(J23:L23)</f>
        <v>30</v>
      </c>
      <c r="J23" s="145">
        <v>16</v>
      </c>
      <c r="K23" s="145"/>
      <c r="L23" s="148">
        <v>14</v>
      </c>
      <c r="M23" s="274">
        <f>H23-I23</f>
        <v>60</v>
      </c>
      <c r="N23" s="146"/>
      <c r="O23" s="41"/>
      <c r="P23" s="41"/>
      <c r="Q23" s="41"/>
      <c r="R23" s="41"/>
      <c r="S23" s="22">
        <v>2</v>
      </c>
      <c r="T23" s="41"/>
      <c r="U23" s="144"/>
      <c r="V23" s="408"/>
      <c r="W23" s="39">
        <f t="shared" si="5"/>
        <v>0.33333333333333331</v>
      </c>
      <c r="X23" s="39" t="str">
        <f>IF(W23&gt;50%,W23,"")</f>
        <v/>
      </c>
      <c r="Y23" s="204"/>
      <c r="Z23" s="41"/>
      <c r="AA23" s="41"/>
      <c r="AB23" s="295"/>
      <c r="AC23" s="295"/>
      <c r="AD23" s="295">
        <v>3</v>
      </c>
      <c r="AE23" s="295"/>
      <c r="AF23" s="296"/>
      <c r="AG23" s="20"/>
    </row>
    <row r="24" spans="1:33" s="208" customFormat="1" ht="27.6" customHeight="1" thickBot="1" x14ac:dyDescent="0.35">
      <c r="A24" s="438" t="s">
        <v>239</v>
      </c>
      <c r="B24" s="422" t="s">
        <v>218</v>
      </c>
      <c r="C24" s="423">
        <v>8</v>
      </c>
      <c r="D24" s="424">
        <v>7</v>
      </c>
      <c r="E24" s="425"/>
      <c r="F24" s="426"/>
      <c r="G24" s="427">
        <v>4</v>
      </c>
      <c r="H24" s="428">
        <f t="shared" ref="H24" si="14">G24*30</f>
        <v>120</v>
      </c>
      <c r="I24" s="429">
        <f t="shared" ref="I24" si="15">SUM(J24:L24)</f>
        <v>44</v>
      </c>
      <c r="J24" s="430"/>
      <c r="K24" s="430"/>
      <c r="L24" s="431">
        <v>44</v>
      </c>
      <c r="M24" s="432">
        <f t="shared" ref="M24" si="16">H24-I24</f>
        <v>76</v>
      </c>
      <c r="N24" s="433"/>
      <c r="O24" s="434"/>
      <c r="P24" s="434"/>
      <c r="Q24" s="434"/>
      <c r="R24" s="434"/>
      <c r="S24" s="434"/>
      <c r="T24" s="424">
        <v>2</v>
      </c>
      <c r="U24" s="435">
        <v>2</v>
      </c>
      <c r="V24" s="408"/>
      <c r="W24" s="39">
        <f t="shared" ref="W24" si="17">I24/H24</f>
        <v>0.36666666666666664</v>
      </c>
      <c r="X24" s="39" t="str">
        <f>IF(W24&gt;50%,W24,"")</f>
        <v/>
      </c>
      <c r="Y24" s="282"/>
      <c r="Z24" s="283"/>
      <c r="AA24" s="283"/>
      <c r="AB24" s="342"/>
      <c r="AC24" s="293"/>
      <c r="AD24" s="293"/>
      <c r="AE24" s="351">
        <v>3</v>
      </c>
      <c r="AF24" s="352">
        <v>1</v>
      </c>
      <c r="AG24" s="20"/>
    </row>
    <row r="25" spans="1:33" s="23" customFormat="1" ht="16.2" thickBot="1" x14ac:dyDescent="0.35">
      <c r="A25" s="539" t="s">
        <v>94</v>
      </c>
      <c r="B25" s="540"/>
      <c r="C25" s="436">
        <v>6</v>
      </c>
      <c r="D25" s="436">
        <v>14</v>
      </c>
      <c r="E25" s="436"/>
      <c r="F25" s="436">
        <f>COUNTA(F12:F24)</f>
        <v>0</v>
      </c>
      <c r="G25" s="436">
        <f t="shared" ref="G25:P25" si="18">SUM(G11:G24)</f>
        <v>53</v>
      </c>
      <c r="H25" s="436">
        <f t="shared" si="18"/>
        <v>1590</v>
      </c>
      <c r="I25" s="436">
        <f t="shared" si="18"/>
        <v>642</v>
      </c>
      <c r="J25" s="436">
        <f t="shared" si="18"/>
        <v>216</v>
      </c>
      <c r="K25" s="436">
        <f t="shared" si="18"/>
        <v>0</v>
      </c>
      <c r="L25" s="436">
        <f t="shared" si="18"/>
        <v>426</v>
      </c>
      <c r="M25" s="436">
        <f t="shared" si="18"/>
        <v>948</v>
      </c>
      <c r="N25" s="436">
        <f t="shared" si="18"/>
        <v>12</v>
      </c>
      <c r="O25" s="436">
        <f t="shared" si="18"/>
        <v>13.5</v>
      </c>
      <c r="P25" s="436">
        <f t="shared" si="18"/>
        <v>3</v>
      </c>
      <c r="Q25" s="436">
        <f>SUM(Q11:Q23)</f>
        <v>2</v>
      </c>
      <c r="R25" s="436">
        <f>SUM(R11:R24)</f>
        <v>6</v>
      </c>
      <c r="S25" s="436">
        <f>SUM(S11:S24)</f>
        <v>4</v>
      </c>
      <c r="T25" s="436">
        <f>SUM(T11:T24)</f>
        <v>2</v>
      </c>
      <c r="U25" s="437">
        <f>SUM(U11:U24)</f>
        <v>2</v>
      </c>
      <c r="V25" s="411" t="e">
        <f>SUM(#REF!)</f>
        <v>#REF!</v>
      </c>
      <c r="W25" s="39"/>
      <c r="X25" s="39"/>
      <c r="Y25" s="46"/>
      <c r="Z25" s="46"/>
      <c r="AA25" s="46"/>
      <c r="AB25" s="297"/>
      <c r="AC25" s="297"/>
      <c r="AD25" s="297"/>
      <c r="AE25" s="297"/>
      <c r="AF25" s="297"/>
    </row>
    <row r="26" spans="1:33" s="20" customFormat="1" ht="18.75" customHeight="1" thickBot="1" x14ac:dyDescent="0.35">
      <c r="A26" s="520" t="s">
        <v>95</v>
      </c>
      <c r="B26" s="533"/>
      <c r="C26" s="544"/>
      <c r="D26" s="544"/>
      <c r="E26" s="544"/>
      <c r="F26" s="544"/>
      <c r="G26" s="544"/>
      <c r="H26" s="544"/>
      <c r="I26" s="544"/>
      <c r="J26" s="544"/>
      <c r="K26" s="544"/>
      <c r="L26" s="544"/>
      <c r="M26" s="544"/>
      <c r="N26" s="544"/>
      <c r="O26" s="544"/>
      <c r="P26" s="544"/>
      <c r="Q26" s="544"/>
      <c r="R26" s="544"/>
      <c r="S26" s="544"/>
      <c r="T26" s="544"/>
      <c r="U26" s="545"/>
      <c r="V26" s="413" t="e">
        <f>SUM(#REF!)</f>
        <v>#REF!</v>
      </c>
      <c r="Y26" s="41"/>
      <c r="Z26" s="41"/>
      <c r="AA26" s="41"/>
      <c r="AB26" s="295"/>
      <c r="AC26" s="295"/>
      <c r="AD26" s="295"/>
      <c r="AE26" s="295"/>
      <c r="AF26" s="295"/>
    </row>
    <row r="27" spans="1:33" s="20" customFormat="1" ht="17.25" customHeight="1" thickBot="1" x14ac:dyDescent="0.35">
      <c r="A27" s="546" t="s">
        <v>154</v>
      </c>
      <c r="B27" s="547"/>
      <c r="C27" s="547"/>
      <c r="D27" s="547"/>
      <c r="E27" s="547"/>
      <c r="F27" s="547"/>
      <c r="G27" s="547"/>
      <c r="H27" s="547"/>
      <c r="I27" s="547"/>
      <c r="J27" s="547"/>
      <c r="K27" s="547"/>
      <c r="L27" s="547"/>
      <c r="M27" s="547"/>
      <c r="N27" s="547"/>
      <c r="O27" s="547"/>
      <c r="P27" s="547"/>
      <c r="Q27" s="547"/>
      <c r="R27" s="547"/>
      <c r="S27" s="547"/>
      <c r="T27" s="547"/>
      <c r="U27" s="548"/>
      <c r="V27" s="413" t="e">
        <f>SUM(V26:V26)</f>
        <v>#REF!</v>
      </c>
      <c r="Y27" s="41"/>
      <c r="Z27" s="41"/>
      <c r="AA27" s="41"/>
      <c r="AB27" s="295"/>
      <c r="AC27" s="295"/>
      <c r="AD27" s="295"/>
      <c r="AE27" s="295"/>
      <c r="AF27" s="295"/>
    </row>
    <row r="28" spans="1:33" s="23" customFormat="1" ht="14.4" customHeight="1" x14ac:dyDescent="0.3">
      <c r="A28" s="414" t="s">
        <v>96</v>
      </c>
      <c r="B28" s="257" t="s">
        <v>182</v>
      </c>
      <c r="C28" s="234"/>
      <c r="D28" s="235">
        <v>1</v>
      </c>
      <c r="E28" s="234"/>
      <c r="F28" s="236"/>
      <c r="G28" s="239">
        <v>4</v>
      </c>
      <c r="H28" s="235">
        <f t="shared" ref="H28:H50" si="19">G28*30</f>
        <v>120</v>
      </c>
      <c r="I28" s="231">
        <f t="shared" ref="I28:I49" si="20">SUM(J28:L28)</f>
        <v>44</v>
      </c>
      <c r="J28" s="237">
        <v>30</v>
      </c>
      <c r="K28" s="237"/>
      <c r="L28" s="238">
        <v>14</v>
      </c>
      <c r="M28" s="314">
        <f t="shared" ref="M28:M50" si="21">H28-I28</f>
        <v>76</v>
      </c>
      <c r="N28" s="317">
        <v>3</v>
      </c>
      <c r="O28" s="318"/>
      <c r="P28" s="318"/>
      <c r="Q28" s="318"/>
      <c r="R28" s="318"/>
      <c r="S28" s="318"/>
      <c r="T28" s="318"/>
      <c r="U28" s="319"/>
      <c r="V28" s="411"/>
      <c r="W28" s="39">
        <f t="shared" ref="W28:W49" si="22">I28/H28</f>
        <v>0.36666666666666664</v>
      </c>
      <c r="X28" s="39" t="str">
        <f t="shared" ref="X28:X44" si="23">IF(W28&gt;50%,W28,"")</f>
        <v/>
      </c>
      <c r="Y28" s="357">
        <v>4</v>
      </c>
      <c r="Z28" s="41"/>
      <c r="AA28" s="41"/>
      <c r="AB28" s="295"/>
      <c r="AC28" s="295"/>
      <c r="AD28" s="295"/>
      <c r="AE28" s="295"/>
      <c r="AF28" s="295"/>
    </row>
    <row r="29" spans="1:33" s="23" customFormat="1" ht="13.95" customHeight="1" x14ac:dyDescent="0.3">
      <c r="A29" s="415" t="s">
        <v>97</v>
      </c>
      <c r="B29" s="233" t="s">
        <v>183</v>
      </c>
      <c r="C29" s="234"/>
      <c r="D29" s="235">
        <v>1</v>
      </c>
      <c r="E29" s="228"/>
      <c r="F29" s="236"/>
      <c r="G29" s="229">
        <v>3</v>
      </c>
      <c r="H29" s="254">
        <f t="shared" si="19"/>
        <v>90</v>
      </c>
      <c r="I29" s="231">
        <f t="shared" si="20"/>
        <v>44</v>
      </c>
      <c r="J29" s="237">
        <v>30</v>
      </c>
      <c r="K29" s="225">
        <v>14</v>
      </c>
      <c r="L29" s="238"/>
      <c r="M29" s="314">
        <f t="shared" si="21"/>
        <v>46</v>
      </c>
      <c r="N29" s="320">
        <v>3</v>
      </c>
      <c r="O29" s="321"/>
      <c r="P29" s="228"/>
      <c r="Q29" s="228"/>
      <c r="R29" s="228"/>
      <c r="S29" s="228"/>
      <c r="T29" s="228"/>
      <c r="U29" s="322"/>
      <c r="V29" s="416"/>
      <c r="W29" s="39">
        <f t="shared" si="22"/>
        <v>0.48888888888888887</v>
      </c>
      <c r="X29" s="39" t="str">
        <f t="shared" si="23"/>
        <v/>
      </c>
      <c r="Y29" s="41">
        <v>3</v>
      </c>
      <c r="Z29" s="41"/>
      <c r="AA29" s="41"/>
      <c r="AB29" s="295"/>
      <c r="AC29" s="295"/>
      <c r="AD29" s="295"/>
      <c r="AE29" s="295"/>
      <c r="AF29" s="295"/>
    </row>
    <row r="30" spans="1:33" s="23" customFormat="1" ht="14.4" customHeight="1" x14ac:dyDescent="0.3">
      <c r="A30" s="415" t="s">
        <v>98</v>
      </c>
      <c r="B30" s="233" t="s">
        <v>184</v>
      </c>
      <c r="C30" s="234">
        <v>1</v>
      </c>
      <c r="D30" s="235"/>
      <c r="E30" s="228"/>
      <c r="F30" s="236"/>
      <c r="G30" s="229">
        <v>3</v>
      </c>
      <c r="H30" s="254">
        <f t="shared" si="19"/>
        <v>90</v>
      </c>
      <c r="I30" s="231">
        <f t="shared" si="20"/>
        <v>44</v>
      </c>
      <c r="J30" s="237">
        <v>30</v>
      </c>
      <c r="K30" s="237">
        <v>14</v>
      </c>
      <c r="L30" s="258"/>
      <c r="M30" s="314">
        <f t="shared" si="21"/>
        <v>46</v>
      </c>
      <c r="N30" s="323">
        <v>3</v>
      </c>
      <c r="O30" s="237"/>
      <c r="P30" s="228"/>
      <c r="Q30" s="228"/>
      <c r="R30" s="228"/>
      <c r="S30" s="228"/>
      <c r="T30" s="228"/>
      <c r="U30" s="322"/>
      <c r="V30" s="411"/>
      <c r="W30" s="39">
        <f t="shared" si="22"/>
        <v>0.48888888888888887</v>
      </c>
      <c r="X30" s="39" t="str">
        <f t="shared" si="23"/>
        <v/>
      </c>
      <c r="Y30" s="41">
        <v>3</v>
      </c>
      <c r="Z30" s="41"/>
      <c r="AA30" s="41"/>
      <c r="AB30" s="295"/>
      <c r="AC30" s="295"/>
      <c r="AD30" s="295"/>
      <c r="AE30" s="295"/>
      <c r="AF30" s="295"/>
    </row>
    <row r="31" spans="1:33" s="20" customFormat="1" ht="14.4" customHeight="1" x14ac:dyDescent="0.3">
      <c r="A31" s="415" t="s">
        <v>99</v>
      </c>
      <c r="B31" s="233" t="s">
        <v>185</v>
      </c>
      <c r="C31" s="234"/>
      <c r="D31" s="235">
        <v>2</v>
      </c>
      <c r="E31" s="234"/>
      <c r="F31" s="236"/>
      <c r="G31" s="239">
        <v>4</v>
      </c>
      <c r="H31" s="235">
        <f t="shared" si="19"/>
        <v>120</v>
      </c>
      <c r="I31" s="231">
        <f t="shared" si="20"/>
        <v>44</v>
      </c>
      <c r="J31" s="237">
        <v>30</v>
      </c>
      <c r="K31" s="237">
        <v>14</v>
      </c>
      <c r="L31" s="238"/>
      <c r="M31" s="314">
        <f t="shared" si="21"/>
        <v>76</v>
      </c>
      <c r="N31" s="323"/>
      <c r="O31" s="228">
        <v>3</v>
      </c>
      <c r="P31" s="228"/>
      <c r="Q31" s="228"/>
      <c r="R31" s="228"/>
      <c r="S31" s="228"/>
      <c r="T31" s="228"/>
      <c r="U31" s="322"/>
      <c r="V31" s="408"/>
      <c r="W31" s="39">
        <f t="shared" si="22"/>
        <v>0.36666666666666664</v>
      </c>
      <c r="X31" s="39" t="str">
        <f>IF(W31&gt;50%,W31,"")</f>
        <v/>
      </c>
      <c r="Y31" s="41"/>
      <c r="Z31" s="357">
        <v>4</v>
      </c>
      <c r="AA31" s="41"/>
      <c r="AB31" s="295"/>
      <c r="AC31" s="295"/>
      <c r="AD31" s="295"/>
      <c r="AE31" s="295"/>
      <c r="AF31" s="295"/>
    </row>
    <row r="32" spans="1:33" s="23" customFormat="1" ht="14.4" customHeight="1" x14ac:dyDescent="0.3">
      <c r="A32" s="415" t="s">
        <v>100</v>
      </c>
      <c r="B32" s="233" t="s">
        <v>186</v>
      </c>
      <c r="C32" s="254">
        <v>2</v>
      </c>
      <c r="D32" s="237"/>
      <c r="E32" s="234"/>
      <c r="F32" s="236"/>
      <c r="G32" s="239">
        <v>4</v>
      </c>
      <c r="H32" s="235">
        <f t="shared" si="19"/>
        <v>120</v>
      </c>
      <c r="I32" s="231">
        <f t="shared" si="20"/>
        <v>46</v>
      </c>
      <c r="J32" s="237">
        <v>30</v>
      </c>
      <c r="K32" s="237">
        <v>16</v>
      </c>
      <c r="L32" s="238"/>
      <c r="M32" s="314">
        <f t="shared" si="21"/>
        <v>74</v>
      </c>
      <c r="N32" s="323"/>
      <c r="O32" s="228">
        <v>3</v>
      </c>
      <c r="P32" s="228"/>
      <c r="Q32" s="228"/>
      <c r="R32" s="228"/>
      <c r="S32" s="228"/>
      <c r="T32" s="228"/>
      <c r="U32" s="322"/>
      <c r="V32" s="411"/>
      <c r="W32" s="39">
        <f t="shared" si="22"/>
        <v>0.38333333333333336</v>
      </c>
      <c r="X32" s="39" t="str">
        <f t="shared" si="23"/>
        <v/>
      </c>
      <c r="Y32" s="41"/>
      <c r="Z32" s="41">
        <v>4</v>
      </c>
      <c r="AA32" s="41"/>
      <c r="AB32" s="295"/>
      <c r="AC32" s="295"/>
      <c r="AD32" s="295"/>
      <c r="AE32" s="295"/>
      <c r="AF32" s="295"/>
    </row>
    <row r="33" spans="1:32" s="23" customFormat="1" ht="14.4" customHeight="1" x14ac:dyDescent="0.3">
      <c r="A33" s="415" t="s">
        <v>101</v>
      </c>
      <c r="B33" s="233" t="s">
        <v>187</v>
      </c>
      <c r="C33" s="234"/>
      <c r="D33" s="256">
        <v>2</v>
      </c>
      <c r="E33" s="228"/>
      <c r="F33" s="236"/>
      <c r="G33" s="229">
        <v>4</v>
      </c>
      <c r="H33" s="254">
        <f t="shared" si="19"/>
        <v>120</v>
      </c>
      <c r="I33" s="231">
        <f t="shared" si="20"/>
        <v>60</v>
      </c>
      <c r="J33" s="237">
        <v>30</v>
      </c>
      <c r="K33" s="237">
        <v>30</v>
      </c>
      <c r="L33" s="238"/>
      <c r="M33" s="314">
        <f t="shared" si="21"/>
        <v>60</v>
      </c>
      <c r="N33" s="324"/>
      <c r="O33" s="237">
        <v>4</v>
      </c>
      <c r="P33" s="228"/>
      <c r="Q33" s="228"/>
      <c r="R33" s="228"/>
      <c r="S33" s="228"/>
      <c r="T33" s="228"/>
      <c r="U33" s="322"/>
      <c r="V33" s="411"/>
      <c r="W33" s="39">
        <f t="shared" si="22"/>
        <v>0.5</v>
      </c>
      <c r="X33" s="39" t="str">
        <f t="shared" si="23"/>
        <v/>
      </c>
      <c r="Y33" s="41"/>
      <c r="Z33" s="357">
        <v>4</v>
      </c>
      <c r="AA33" s="41"/>
      <c r="AB33" s="295"/>
      <c r="AC33" s="295"/>
      <c r="AD33" s="295"/>
      <c r="AE33" s="295"/>
      <c r="AF33" s="295"/>
    </row>
    <row r="34" spans="1:32" s="23" customFormat="1" ht="14.4" customHeight="1" x14ac:dyDescent="0.3">
      <c r="A34" s="415" t="s">
        <v>102</v>
      </c>
      <c r="B34" s="233" t="s">
        <v>188</v>
      </c>
      <c r="C34" s="234">
        <v>3</v>
      </c>
      <c r="D34" s="235"/>
      <c r="E34" s="234"/>
      <c r="F34" s="236"/>
      <c r="G34" s="239">
        <v>5</v>
      </c>
      <c r="H34" s="235">
        <f t="shared" si="19"/>
        <v>150</v>
      </c>
      <c r="I34" s="231">
        <f t="shared" si="20"/>
        <v>60</v>
      </c>
      <c r="J34" s="237">
        <v>30</v>
      </c>
      <c r="K34" s="237"/>
      <c r="L34" s="238">
        <v>30</v>
      </c>
      <c r="M34" s="314">
        <f t="shared" si="21"/>
        <v>90</v>
      </c>
      <c r="N34" s="323"/>
      <c r="O34" s="228"/>
      <c r="P34" s="228">
        <v>4</v>
      </c>
      <c r="Q34" s="228"/>
      <c r="R34" s="228"/>
      <c r="S34" s="228"/>
      <c r="T34" s="228"/>
      <c r="U34" s="322"/>
      <c r="V34" s="411"/>
      <c r="W34" s="39">
        <f t="shared" si="22"/>
        <v>0.4</v>
      </c>
      <c r="X34" s="39" t="str">
        <f t="shared" si="23"/>
        <v/>
      </c>
      <c r="Y34" s="41"/>
      <c r="Z34" s="41"/>
      <c r="AA34" s="41">
        <v>5</v>
      </c>
      <c r="AB34" s="295"/>
      <c r="AC34" s="295"/>
      <c r="AD34" s="298"/>
      <c r="AE34" s="295"/>
      <c r="AF34" s="295"/>
    </row>
    <row r="35" spans="1:32" s="23" customFormat="1" ht="14.4" customHeight="1" x14ac:dyDescent="0.3">
      <c r="A35" s="415" t="s">
        <v>103</v>
      </c>
      <c r="B35" s="233" t="s">
        <v>189</v>
      </c>
      <c r="C35" s="234">
        <v>3</v>
      </c>
      <c r="D35" s="228"/>
      <c r="E35" s="234"/>
      <c r="F35" s="236"/>
      <c r="G35" s="229">
        <v>3</v>
      </c>
      <c r="H35" s="235">
        <f t="shared" si="19"/>
        <v>90</v>
      </c>
      <c r="I35" s="231">
        <f t="shared" si="20"/>
        <v>44</v>
      </c>
      <c r="J35" s="237">
        <v>30</v>
      </c>
      <c r="K35" s="237"/>
      <c r="L35" s="238">
        <v>14</v>
      </c>
      <c r="M35" s="314">
        <f t="shared" si="21"/>
        <v>46</v>
      </c>
      <c r="N35" s="323"/>
      <c r="O35" s="228"/>
      <c r="P35" s="228">
        <v>3</v>
      </c>
      <c r="Q35" s="232"/>
      <c r="R35" s="228"/>
      <c r="S35" s="228"/>
      <c r="T35" s="228"/>
      <c r="U35" s="322"/>
      <c r="V35" s="411"/>
      <c r="W35" s="39">
        <f t="shared" si="22"/>
        <v>0.48888888888888887</v>
      </c>
      <c r="X35" s="39" t="str">
        <f t="shared" si="23"/>
        <v/>
      </c>
      <c r="Y35" s="41"/>
      <c r="Z35" s="41"/>
      <c r="AA35" s="41">
        <v>3</v>
      </c>
      <c r="AB35" s="41"/>
      <c r="AC35" s="41"/>
      <c r="AD35" s="41"/>
      <c r="AE35" s="41"/>
      <c r="AF35" s="41"/>
    </row>
    <row r="36" spans="1:32" s="23" customFormat="1" ht="14.4" customHeight="1" x14ac:dyDescent="0.3">
      <c r="A36" s="415" t="s">
        <v>104</v>
      </c>
      <c r="B36" s="233" t="s">
        <v>190</v>
      </c>
      <c r="C36" s="219">
        <v>4</v>
      </c>
      <c r="D36" s="235">
        <v>3</v>
      </c>
      <c r="E36" s="220"/>
      <c r="F36" s="221"/>
      <c r="G36" s="229">
        <v>5</v>
      </c>
      <c r="H36" s="254">
        <f t="shared" si="19"/>
        <v>150</v>
      </c>
      <c r="I36" s="231">
        <f t="shared" si="20"/>
        <v>60</v>
      </c>
      <c r="J36" s="225">
        <v>30</v>
      </c>
      <c r="K36" s="225"/>
      <c r="L36" s="226">
        <v>30</v>
      </c>
      <c r="M36" s="314">
        <f t="shared" si="21"/>
        <v>90</v>
      </c>
      <c r="N36" s="325"/>
      <c r="O36" s="255"/>
      <c r="P36" s="220">
        <v>2</v>
      </c>
      <c r="Q36" s="228">
        <v>2</v>
      </c>
      <c r="R36" s="228"/>
      <c r="S36" s="228"/>
      <c r="T36" s="228"/>
      <c r="U36" s="322"/>
      <c r="V36" s="411"/>
      <c r="W36" s="39">
        <f t="shared" si="22"/>
        <v>0.4</v>
      </c>
      <c r="X36" s="39" t="str">
        <f t="shared" si="23"/>
        <v/>
      </c>
      <c r="Y36" s="41"/>
      <c r="Z36" s="41"/>
      <c r="AA36" s="357">
        <v>2</v>
      </c>
      <c r="AB36" s="357">
        <v>3</v>
      </c>
      <c r="AC36" s="295"/>
      <c r="AD36" s="295"/>
      <c r="AE36" s="295"/>
      <c r="AF36" s="295"/>
    </row>
    <row r="37" spans="1:32" s="23" customFormat="1" ht="13.95" customHeight="1" x14ac:dyDescent="0.3">
      <c r="A37" s="415" t="s">
        <v>105</v>
      </c>
      <c r="B37" s="233" t="s">
        <v>191</v>
      </c>
      <c r="C37" s="234"/>
      <c r="D37" s="235">
        <v>4</v>
      </c>
      <c r="E37" s="234"/>
      <c r="F37" s="236"/>
      <c r="G37" s="239">
        <v>4</v>
      </c>
      <c r="H37" s="235">
        <f t="shared" si="19"/>
        <v>120</v>
      </c>
      <c r="I37" s="231">
        <f t="shared" si="20"/>
        <v>44</v>
      </c>
      <c r="J37" s="237">
        <v>22</v>
      </c>
      <c r="K37" s="237"/>
      <c r="L37" s="238">
        <v>22</v>
      </c>
      <c r="M37" s="314">
        <f t="shared" si="21"/>
        <v>76</v>
      </c>
      <c r="N37" s="323"/>
      <c r="O37" s="228"/>
      <c r="P37" s="228"/>
      <c r="Q37" s="228">
        <v>3</v>
      </c>
      <c r="R37" s="228"/>
      <c r="S37" s="228"/>
      <c r="T37" s="228"/>
      <c r="U37" s="322"/>
      <c r="V37" s="411"/>
      <c r="W37" s="39">
        <f t="shared" si="22"/>
        <v>0.36666666666666664</v>
      </c>
      <c r="X37" s="39" t="str">
        <f t="shared" si="23"/>
        <v/>
      </c>
      <c r="Y37" s="41"/>
      <c r="Z37" s="22"/>
      <c r="AA37" s="41"/>
      <c r="AB37" s="295">
        <v>4</v>
      </c>
      <c r="AC37" s="295"/>
      <c r="AD37" s="295"/>
      <c r="AE37" s="295"/>
      <c r="AF37" s="295"/>
    </row>
    <row r="38" spans="1:32" s="23" customFormat="1" ht="14.4" customHeight="1" x14ac:dyDescent="0.3">
      <c r="A38" s="417" t="s">
        <v>106</v>
      </c>
      <c r="B38" s="244" t="s">
        <v>213</v>
      </c>
      <c r="C38" s="303"/>
      <c r="D38" s="246">
        <v>4</v>
      </c>
      <c r="E38" s="245"/>
      <c r="F38" s="247"/>
      <c r="G38" s="248">
        <v>3</v>
      </c>
      <c r="H38" s="249">
        <f>G38*30</f>
        <v>90</v>
      </c>
      <c r="I38" s="250">
        <f>SUM(J38:L38)</f>
        <v>44</v>
      </c>
      <c r="J38" s="251">
        <v>30</v>
      </c>
      <c r="K38" s="251"/>
      <c r="L38" s="252">
        <v>14</v>
      </c>
      <c r="M38" s="315">
        <f>H38-I38</f>
        <v>46</v>
      </c>
      <c r="N38" s="326"/>
      <c r="O38" s="253"/>
      <c r="P38" s="253"/>
      <c r="Q38" s="228">
        <v>3</v>
      </c>
      <c r="R38" s="246"/>
      <c r="S38" s="246"/>
      <c r="T38" s="246"/>
      <c r="U38" s="327"/>
      <c r="V38" s="418">
        <f>I38/H38</f>
        <v>0.48888888888888887</v>
      </c>
      <c r="W38" s="39">
        <f t="shared" si="22"/>
        <v>0.48888888888888887</v>
      </c>
      <c r="X38" s="246"/>
      <c r="Y38" s="246"/>
      <c r="AA38" s="246"/>
      <c r="AB38" s="299">
        <v>3</v>
      </c>
      <c r="AC38" s="299"/>
      <c r="AD38" s="300"/>
      <c r="AE38" s="295"/>
      <c r="AF38" s="295"/>
    </row>
    <row r="39" spans="1:32" s="23" customFormat="1" ht="30" customHeight="1" x14ac:dyDescent="0.3">
      <c r="A39" s="415" t="s">
        <v>107</v>
      </c>
      <c r="B39" s="242" t="s">
        <v>193</v>
      </c>
      <c r="C39" s="243">
        <v>5</v>
      </c>
      <c r="D39" s="235"/>
      <c r="E39" s="234"/>
      <c r="F39" s="236"/>
      <c r="G39" s="239">
        <v>3</v>
      </c>
      <c r="H39" s="235">
        <f t="shared" si="19"/>
        <v>90</v>
      </c>
      <c r="I39" s="231">
        <f t="shared" si="20"/>
        <v>44</v>
      </c>
      <c r="J39" s="237">
        <v>16</v>
      </c>
      <c r="K39" s="237">
        <v>14</v>
      </c>
      <c r="L39" s="238">
        <v>14</v>
      </c>
      <c r="M39" s="314">
        <f t="shared" si="21"/>
        <v>46</v>
      </c>
      <c r="N39" s="323"/>
      <c r="O39" s="228"/>
      <c r="P39" s="228"/>
      <c r="Q39" s="228"/>
      <c r="R39" s="228">
        <v>3</v>
      </c>
      <c r="S39" s="228"/>
      <c r="T39" s="228"/>
      <c r="U39" s="322"/>
      <c r="V39" s="411"/>
      <c r="W39" s="39">
        <f t="shared" si="22"/>
        <v>0.48888888888888887</v>
      </c>
      <c r="X39" s="39" t="str">
        <f t="shared" si="23"/>
        <v/>
      </c>
      <c r="Y39" s="41"/>
      <c r="Z39" s="41"/>
      <c r="AA39" s="41"/>
      <c r="AB39" s="295"/>
      <c r="AC39" s="295">
        <v>3</v>
      </c>
      <c r="AD39" s="295"/>
      <c r="AE39" s="295"/>
      <c r="AF39" s="295"/>
    </row>
    <row r="40" spans="1:32" s="23" customFormat="1" ht="14.4" customHeight="1" x14ac:dyDescent="0.3">
      <c r="A40" s="415" t="s">
        <v>108</v>
      </c>
      <c r="B40" s="233" t="s">
        <v>194</v>
      </c>
      <c r="C40" s="234">
        <v>5.6</v>
      </c>
      <c r="D40" s="228"/>
      <c r="E40" s="234"/>
      <c r="F40" s="236"/>
      <c r="G40" s="229">
        <v>4</v>
      </c>
      <c r="H40" s="235">
        <f t="shared" si="19"/>
        <v>120</v>
      </c>
      <c r="I40" s="231">
        <f t="shared" si="20"/>
        <v>60</v>
      </c>
      <c r="J40" s="237">
        <v>26</v>
      </c>
      <c r="K40" s="237">
        <v>10</v>
      </c>
      <c r="L40" s="238">
        <v>24</v>
      </c>
      <c r="M40" s="314">
        <f t="shared" si="21"/>
        <v>60</v>
      </c>
      <c r="N40" s="323"/>
      <c r="O40" s="228"/>
      <c r="P40" s="228"/>
      <c r="Q40" s="228"/>
      <c r="R40" s="228">
        <v>2</v>
      </c>
      <c r="S40" s="228">
        <v>2</v>
      </c>
      <c r="T40" s="228"/>
      <c r="U40" s="322"/>
      <c r="V40" s="411"/>
      <c r="W40" s="39">
        <f t="shared" si="22"/>
        <v>0.5</v>
      </c>
      <c r="X40" s="39" t="str">
        <f t="shared" si="23"/>
        <v/>
      </c>
      <c r="Y40" s="41"/>
      <c r="Z40" s="41"/>
      <c r="AA40" s="41"/>
      <c r="AB40" s="295"/>
      <c r="AC40" s="295">
        <v>2</v>
      </c>
      <c r="AD40" s="295">
        <v>2</v>
      </c>
      <c r="AE40" s="295"/>
      <c r="AF40" s="295"/>
    </row>
    <row r="41" spans="1:32" s="23" customFormat="1" ht="14.4" customHeight="1" x14ac:dyDescent="0.3">
      <c r="A41" s="415" t="s">
        <v>109</v>
      </c>
      <c r="B41" s="233" t="s">
        <v>195</v>
      </c>
      <c r="C41" s="234">
        <v>6</v>
      </c>
      <c r="D41" s="235">
        <v>5</v>
      </c>
      <c r="E41" s="234"/>
      <c r="F41" s="236"/>
      <c r="G41" s="229">
        <v>5</v>
      </c>
      <c r="H41" s="235">
        <f t="shared" si="19"/>
        <v>150</v>
      </c>
      <c r="I41" s="231">
        <f t="shared" si="20"/>
        <v>68</v>
      </c>
      <c r="J41" s="237">
        <v>30</v>
      </c>
      <c r="K41" s="237"/>
      <c r="L41" s="238">
        <v>38</v>
      </c>
      <c r="M41" s="314">
        <f t="shared" si="21"/>
        <v>82</v>
      </c>
      <c r="N41" s="323"/>
      <c r="O41" s="228"/>
      <c r="P41" s="228"/>
      <c r="Q41" s="228"/>
      <c r="R41" s="228">
        <v>1.5</v>
      </c>
      <c r="S41" s="228">
        <v>3</v>
      </c>
      <c r="T41" s="228"/>
      <c r="U41" s="322"/>
      <c r="V41" s="411"/>
      <c r="W41" s="39">
        <f t="shared" si="22"/>
        <v>0.45333333333333331</v>
      </c>
      <c r="X41" s="39" t="str">
        <f t="shared" si="23"/>
        <v/>
      </c>
      <c r="Y41" s="41"/>
      <c r="Z41" s="41"/>
      <c r="AA41" s="41"/>
      <c r="AB41" s="295"/>
      <c r="AC41" s="295">
        <v>3</v>
      </c>
      <c r="AD41" s="295">
        <v>2</v>
      </c>
      <c r="AE41" s="295"/>
      <c r="AF41" s="295"/>
    </row>
    <row r="42" spans="1:32" s="23" customFormat="1" ht="13.95" customHeight="1" x14ac:dyDescent="0.3">
      <c r="A42" s="415" t="s">
        <v>110</v>
      </c>
      <c r="B42" s="241" t="s">
        <v>196</v>
      </c>
      <c r="C42" s="234">
        <v>7.8</v>
      </c>
      <c r="D42" s="235">
        <v>5.6</v>
      </c>
      <c r="E42" s="234"/>
      <c r="F42" s="236"/>
      <c r="G42" s="229">
        <v>7</v>
      </c>
      <c r="H42" s="235">
        <f t="shared" si="19"/>
        <v>210</v>
      </c>
      <c r="I42" s="231">
        <f t="shared" si="20"/>
        <v>104</v>
      </c>
      <c r="J42" s="237">
        <v>30</v>
      </c>
      <c r="K42" s="237">
        <v>30</v>
      </c>
      <c r="L42" s="238">
        <v>44</v>
      </c>
      <c r="M42" s="314">
        <f t="shared" si="21"/>
        <v>106</v>
      </c>
      <c r="N42" s="323"/>
      <c r="O42" s="228"/>
      <c r="P42" s="228"/>
      <c r="Q42" s="228"/>
      <c r="R42" s="228">
        <v>2</v>
      </c>
      <c r="S42" s="228">
        <v>2</v>
      </c>
      <c r="T42" s="228">
        <v>2</v>
      </c>
      <c r="U42" s="322">
        <v>2</v>
      </c>
      <c r="V42" s="411"/>
      <c r="W42" s="39">
        <f t="shared" si="22"/>
        <v>0.49523809523809526</v>
      </c>
      <c r="X42" s="39" t="str">
        <f t="shared" si="23"/>
        <v/>
      </c>
      <c r="Y42" s="41"/>
      <c r="Z42" s="41"/>
      <c r="AA42" s="41"/>
      <c r="AB42" s="295"/>
      <c r="AC42" s="295">
        <v>3</v>
      </c>
      <c r="AD42" s="295">
        <v>1</v>
      </c>
      <c r="AE42" s="295">
        <v>2</v>
      </c>
      <c r="AF42" s="295">
        <v>1</v>
      </c>
    </row>
    <row r="43" spans="1:32" s="20" customFormat="1" ht="13.95" customHeight="1" x14ac:dyDescent="0.3">
      <c r="A43" s="415" t="s">
        <v>111</v>
      </c>
      <c r="B43" s="233" t="s">
        <v>197</v>
      </c>
      <c r="C43" s="234" t="s">
        <v>198</v>
      </c>
      <c r="D43" s="235">
        <v>5</v>
      </c>
      <c r="E43" s="234"/>
      <c r="F43" s="236"/>
      <c r="G43" s="229">
        <v>7</v>
      </c>
      <c r="H43" s="235">
        <f t="shared" si="19"/>
        <v>210</v>
      </c>
      <c r="I43" s="231">
        <f t="shared" si="20"/>
        <v>92</v>
      </c>
      <c r="J43" s="237">
        <v>30</v>
      </c>
      <c r="K43" s="237">
        <v>30</v>
      </c>
      <c r="L43" s="238">
        <v>32</v>
      </c>
      <c r="M43" s="314">
        <f t="shared" si="21"/>
        <v>118</v>
      </c>
      <c r="N43" s="323"/>
      <c r="O43" s="228"/>
      <c r="P43" s="228"/>
      <c r="Q43" s="228"/>
      <c r="R43" s="228">
        <v>2</v>
      </c>
      <c r="S43" s="228">
        <v>2</v>
      </c>
      <c r="T43" s="228">
        <v>1</v>
      </c>
      <c r="U43" s="322">
        <v>2</v>
      </c>
      <c r="V43" s="408"/>
      <c r="W43" s="39">
        <f t="shared" si="22"/>
        <v>0.43809523809523809</v>
      </c>
      <c r="X43" s="39" t="str">
        <f>IF(W43&gt;50%,W43,"")</f>
        <v/>
      </c>
      <c r="Y43" s="41"/>
      <c r="Z43" s="41"/>
      <c r="AA43" s="41"/>
      <c r="AB43" s="295"/>
      <c r="AC43" s="295">
        <v>3</v>
      </c>
      <c r="AD43" s="295">
        <v>1</v>
      </c>
      <c r="AE43" s="295">
        <v>2</v>
      </c>
      <c r="AF43" s="295">
        <v>1</v>
      </c>
    </row>
    <row r="44" spans="1:32" s="75" customFormat="1" ht="14.4" customHeight="1" x14ac:dyDescent="0.3">
      <c r="A44" s="415" t="s">
        <v>112</v>
      </c>
      <c r="B44" s="233" t="s">
        <v>200</v>
      </c>
      <c r="C44" s="234">
        <v>7</v>
      </c>
      <c r="D44" s="235"/>
      <c r="E44" s="234"/>
      <c r="F44" s="236"/>
      <c r="G44" s="239">
        <v>4</v>
      </c>
      <c r="H44" s="235">
        <f t="shared" si="19"/>
        <v>120</v>
      </c>
      <c r="I44" s="231">
        <f t="shared" si="20"/>
        <v>44</v>
      </c>
      <c r="J44" s="237">
        <v>30</v>
      </c>
      <c r="K44" s="237"/>
      <c r="L44" s="238">
        <v>14</v>
      </c>
      <c r="M44" s="314">
        <f t="shared" si="21"/>
        <v>76</v>
      </c>
      <c r="N44" s="323"/>
      <c r="O44" s="228"/>
      <c r="P44" s="228"/>
      <c r="Q44" s="228"/>
      <c r="R44" s="228"/>
      <c r="S44" s="228"/>
      <c r="T44" s="228">
        <v>3</v>
      </c>
      <c r="U44" s="322"/>
      <c r="V44" s="411"/>
      <c r="W44" s="39">
        <f t="shared" si="22"/>
        <v>0.36666666666666664</v>
      </c>
      <c r="X44" s="39" t="str">
        <f t="shared" si="23"/>
        <v/>
      </c>
      <c r="Y44" s="41"/>
      <c r="Z44" s="41"/>
      <c r="AA44" s="41"/>
      <c r="AB44" s="295"/>
      <c r="AC44" s="295"/>
      <c r="AD44" s="295"/>
      <c r="AE44" s="295">
        <v>4</v>
      </c>
      <c r="AF44" s="295"/>
    </row>
    <row r="45" spans="1:32" s="23" customFormat="1" ht="14.4" customHeight="1" x14ac:dyDescent="0.3">
      <c r="A45" s="415" t="s">
        <v>113</v>
      </c>
      <c r="B45" s="240" t="s">
        <v>201</v>
      </c>
      <c r="C45" s="234">
        <v>7</v>
      </c>
      <c r="D45" s="235"/>
      <c r="E45" s="234"/>
      <c r="F45" s="236"/>
      <c r="G45" s="229">
        <v>4</v>
      </c>
      <c r="H45" s="235">
        <f t="shared" si="19"/>
        <v>120</v>
      </c>
      <c r="I45" s="231">
        <f t="shared" si="20"/>
        <v>44</v>
      </c>
      <c r="J45" s="237">
        <v>30</v>
      </c>
      <c r="K45" s="237"/>
      <c r="L45" s="238">
        <v>14</v>
      </c>
      <c r="M45" s="314">
        <f t="shared" si="21"/>
        <v>76</v>
      </c>
      <c r="N45" s="323"/>
      <c r="O45" s="228"/>
      <c r="P45" s="228"/>
      <c r="Q45" s="228"/>
      <c r="R45" s="228"/>
      <c r="S45" s="228"/>
      <c r="T45" s="228">
        <v>3</v>
      </c>
      <c r="U45" s="322"/>
      <c r="V45" s="411"/>
      <c r="W45" s="39">
        <f t="shared" si="22"/>
        <v>0.36666666666666664</v>
      </c>
      <c r="X45" s="39" t="str">
        <f t="shared" ref="X45:X49" si="24">IF(W45&gt;50%,W45,"")</f>
        <v/>
      </c>
      <c r="Y45" s="41"/>
      <c r="Z45" s="41"/>
      <c r="AA45" s="41"/>
      <c r="AB45" s="295"/>
      <c r="AC45" s="295"/>
      <c r="AD45" s="295"/>
      <c r="AE45" s="295">
        <v>4</v>
      </c>
      <c r="AF45" s="295"/>
    </row>
    <row r="46" spans="1:32" s="23" customFormat="1" ht="13.95" customHeight="1" x14ac:dyDescent="0.3">
      <c r="A46" s="415" t="s">
        <v>140</v>
      </c>
      <c r="B46" s="233" t="s">
        <v>202</v>
      </c>
      <c r="C46" s="234">
        <v>7</v>
      </c>
      <c r="D46" s="235"/>
      <c r="E46" s="234"/>
      <c r="F46" s="236"/>
      <c r="G46" s="229">
        <v>6</v>
      </c>
      <c r="H46" s="235">
        <f t="shared" si="19"/>
        <v>180</v>
      </c>
      <c r="I46" s="231">
        <f t="shared" si="20"/>
        <v>60</v>
      </c>
      <c r="J46" s="237">
        <v>30</v>
      </c>
      <c r="K46" s="237"/>
      <c r="L46" s="238">
        <v>30</v>
      </c>
      <c r="M46" s="314">
        <f t="shared" si="21"/>
        <v>120</v>
      </c>
      <c r="N46" s="323"/>
      <c r="O46" s="228"/>
      <c r="P46" s="228"/>
      <c r="Q46" s="228"/>
      <c r="R46" s="228"/>
      <c r="S46" s="228"/>
      <c r="T46" s="228">
        <v>4</v>
      </c>
      <c r="U46" s="322"/>
      <c r="V46" s="411"/>
      <c r="W46" s="39">
        <f t="shared" si="22"/>
        <v>0.33333333333333331</v>
      </c>
      <c r="X46" s="39"/>
      <c r="Y46" s="41"/>
      <c r="Z46" s="41"/>
      <c r="AA46" s="41"/>
      <c r="AB46" s="295"/>
      <c r="AC46" s="295"/>
      <c r="AD46" s="295"/>
      <c r="AE46" s="295">
        <v>6</v>
      </c>
      <c r="AF46" s="295"/>
    </row>
    <row r="47" spans="1:32" s="23" customFormat="1" ht="14.4" customHeight="1" x14ac:dyDescent="0.3">
      <c r="A47" s="415" t="s">
        <v>141</v>
      </c>
      <c r="B47" s="233" t="s">
        <v>203</v>
      </c>
      <c r="C47" s="234">
        <v>8</v>
      </c>
      <c r="D47" s="235"/>
      <c r="E47" s="234"/>
      <c r="F47" s="236"/>
      <c r="G47" s="229">
        <v>4</v>
      </c>
      <c r="H47" s="235">
        <f t="shared" si="19"/>
        <v>120</v>
      </c>
      <c r="I47" s="231">
        <f t="shared" si="20"/>
        <v>60</v>
      </c>
      <c r="J47" s="237">
        <v>30</v>
      </c>
      <c r="K47" s="237"/>
      <c r="L47" s="238">
        <v>30</v>
      </c>
      <c r="M47" s="314">
        <f t="shared" si="21"/>
        <v>60</v>
      </c>
      <c r="N47" s="323"/>
      <c r="O47" s="228"/>
      <c r="P47" s="228"/>
      <c r="Q47" s="228"/>
      <c r="R47" s="228"/>
      <c r="S47" s="228"/>
      <c r="T47" s="228"/>
      <c r="U47" s="322">
        <f>60/8</f>
        <v>7.5</v>
      </c>
      <c r="V47" s="411"/>
      <c r="W47" s="39">
        <f t="shared" si="22"/>
        <v>0.5</v>
      </c>
      <c r="X47" s="39"/>
      <c r="Y47" s="41"/>
      <c r="Z47" s="41"/>
      <c r="AA47" s="41"/>
      <c r="AB47" s="295"/>
      <c r="AC47" s="295"/>
      <c r="AD47" s="295"/>
      <c r="AE47" s="295"/>
      <c r="AF47" s="295">
        <v>4</v>
      </c>
    </row>
    <row r="48" spans="1:32" s="23" customFormat="1" ht="14.4" customHeight="1" x14ac:dyDescent="0.3">
      <c r="A48" s="415" t="s">
        <v>142</v>
      </c>
      <c r="B48" s="227" t="s">
        <v>199</v>
      </c>
      <c r="C48" s="219">
        <v>8</v>
      </c>
      <c r="D48" s="228"/>
      <c r="E48" s="219"/>
      <c r="F48" s="221"/>
      <c r="G48" s="229">
        <v>3</v>
      </c>
      <c r="H48" s="230">
        <f>G48*30</f>
        <v>90</v>
      </c>
      <c r="I48" s="231">
        <f>SUM(J48:L48)</f>
        <v>30</v>
      </c>
      <c r="J48" s="225">
        <v>16</v>
      </c>
      <c r="K48" s="225"/>
      <c r="L48" s="226">
        <v>14</v>
      </c>
      <c r="M48" s="314">
        <f>H48-I48</f>
        <v>60</v>
      </c>
      <c r="N48" s="325"/>
      <c r="O48" s="220"/>
      <c r="P48" s="220"/>
      <c r="Q48" s="232"/>
      <c r="R48" s="228"/>
      <c r="S48" s="228"/>
      <c r="T48" s="228"/>
      <c r="U48" s="322">
        <v>3.5</v>
      </c>
      <c r="V48" s="411"/>
      <c r="W48" s="39">
        <f t="shared" si="22"/>
        <v>0.33333333333333331</v>
      </c>
      <c r="X48" s="39" t="str">
        <f t="shared" ref="X48" si="25">IF(W48&gt;50%,W48,"")</f>
        <v/>
      </c>
      <c r="Y48" s="41"/>
      <c r="Z48" s="22"/>
      <c r="AA48" s="41"/>
      <c r="AB48" s="295"/>
      <c r="AC48" s="295"/>
      <c r="AD48" s="295"/>
      <c r="AE48" s="295"/>
      <c r="AF48" s="295">
        <v>3</v>
      </c>
    </row>
    <row r="49" spans="1:32" s="23" customFormat="1" ht="34.200000000000003" customHeight="1" thickBot="1" x14ac:dyDescent="0.35">
      <c r="A49" s="415" t="s">
        <v>143</v>
      </c>
      <c r="B49" s="218" t="s">
        <v>204</v>
      </c>
      <c r="C49" s="219"/>
      <c r="D49" s="220">
        <v>8</v>
      </c>
      <c r="E49" s="219"/>
      <c r="F49" s="221"/>
      <c r="G49" s="222">
        <v>3</v>
      </c>
      <c r="H49" s="223">
        <f t="shared" si="19"/>
        <v>90</v>
      </c>
      <c r="I49" s="224">
        <f t="shared" si="20"/>
        <v>30</v>
      </c>
      <c r="J49" s="225">
        <v>16</v>
      </c>
      <c r="K49" s="225"/>
      <c r="L49" s="226">
        <v>14</v>
      </c>
      <c r="M49" s="316">
        <f t="shared" si="21"/>
        <v>60</v>
      </c>
      <c r="N49" s="328"/>
      <c r="O49" s="329"/>
      <c r="P49" s="329"/>
      <c r="Q49" s="330"/>
      <c r="R49" s="329"/>
      <c r="S49" s="329"/>
      <c r="T49" s="329"/>
      <c r="U49" s="331">
        <v>3.5</v>
      </c>
      <c r="V49" s="411"/>
      <c r="W49" s="39">
        <f t="shared" si="22"/>
        <v>0.33333333333333331</v>
      </c>
      <c r="X49" s="39" t="str">
        <f t="shared" si="24"/>
        <v/>
      </c>
      <c r="Y49" s="41"/>
      <c r="Z49" s="41"/>
      <c r="AA49" s="41"/>
      <c r="AB49" s="295"/>
      <c r="AC49" s="295"/>
      <c r="AD49" s="295"/>
      <c r="AE49" s="295"/>
      <c r="AF49" s="295">
        <v>3</v>
      </c>
    </row>
    <row r="50" spans="1:32" s="23" customFormat="1" ht="34.200000000000003" customHeight="1" thickBot="1" x14ac:dyDescent="0.35">
      <c r="A50" s="196" t="s">
        <v>221</v>
      </c>
      <c r="B50" s="378" t="s">
        <v>223</v>
      </c>
      <c r="C50" s="199"/>
      <c r="D50" s="182"/>
      <c r="E50" s="182">
        <v>6</v>
      </c>
      <c r="F50" s="183"/>
      <c r="G50" s="184">
        <v>1</v>
      </c>
      <c r="H50" s="185">
        <f t="shared" si="19"/>
        <v>30</v>
      </c>
      <c r="I50" s="186">
        <f t="shared" ref="I50" si="26">SUM(J50:L50)</f>
        <v>0</v>
      </c>
      <c r="J50" s="187"/>
      <c r="K50" s="187"/>
      <c r="L50" s="188"/>
      <c r="M50" s="189">
        <f t="shared" si="21"/>
        <v>30</v>
      </c>
      <c r="N50" s="185"/>
      <c r="O50" s="187"/>
      <c r="P50" s="187"/>
      <c r="Q50" s="187"/>
      <c r="R50" s="187"/>
      <c r="S50" s="187"/>
      <c r="T50" s="187"/>
      <c r="U50" s="190"/>
      <c r="V50" s="411"/>
      <c r="Y50" s="41"/>
      <c r="Z50" s="41"/>
      <c r="AA50" s="41"/>
      <c r="AB50" s="295"/>
      <c r="AC50" s="295"/>
      <c r="AD50" s="295">
        <v>1</v>
      </c>
      <c r="AE50" s="295"/>
      <c r="AF50" s="295"/>
    </row>
    <row r="51" spans="1:32" s="23" customFormat="1" ht="34.200000000000003" customHeight="1" thickBot="1" x14ac:dyDescent="0.35">
      <c r="A51" s="196" t="s">
        <v>222</v>
      </c>
      <c r="B51" s="378" t="s">
        <v>224</v>
      </c>
      <c r="C51" s="199"/>
      <c r="D51" s="182"/>
      <c r="E51" s="182">
        <v>7</v>
      </c>
      <c r="F51" s="183"/>
      <c r="G51" s="184">
        <v>1</v>
      </c>
      <c r="H51" s="185">
        <f t="shared" ref="H51" si="27">G51*30</f>
        <v>30</v>
      </c>
      <c r="I51" s="186">
        <f t="shared" ref="I51" si="28">SUM(J51:L51)</f>
        <v>0</v>
      </c>
      <c r="J51" s="187"/>
      <c r="K51" s="187"/>
      <c r="L51" s="188"/>
      <c r="M51" s="189">
        <f t="shared" ref="M51" si="29">H51-I51</f>
        <v>30</v>
      </c>
      <c r="N51" s="185"/>
      <c r="O51" s="187"/>
      <c r="P51" s="187"/>
      <c r="Q51" s="187"/>
      <c r="R51" s="187"/>
      <c r="S51" s="187"/>
      <c r="T51" s="187"/>
      <c r="U51" s="190"/>
      <c r="V51" s="411"/>
      <c r="Y51" s="41"/>
      <c r="Z51" s="41"/>
      <c r="AA51" s="41"/>
      <c r="AB51" s="295"/>
      <c r="AC51" s="295"/>
      <c r="AD51" s="295"/>
      <c r="AE51" s="295">
        <v>1</v>
      </c>
      <c r="AF51" s="295"/>
    </row>
    <row r="52" spans="1:32" s="23" customFormat="1" ht="15" customHeight="1" x14ac:dyDescent="0.3">
      <c r="A52" s="196" t="s">
        <v>114</v>
      </c>
      <c r="B52" s="201" t="s">
        <v>115</v>
      </c>
      <c r="C52" s="199"/>
      <c r="D52" s="182">
        <v>2</v>
      </c>
      <c r="E52" s="182"/>
      <c r="F52" s="183"/>
      <c r="G52" s="184">
        <v>6</v>
      </c>
      <c r="H52" s="185">
        <f t="shared" ref="H52:H56" si="30">G52*30</f>
        <v>180</v>
      </c>
      <c r="I52" s="186">
        <f t="shared" ref="I52:I55" si="31">SUM(J52:L52)</f>
        <v>0</v>
      </c>
      <c r="J52" s="187"/>
      <c r="K52" s="187"/>
      <c r="L52" s="188"/>
      <c r="M52" s="189">
        <f t="shared" ref="M52:M56" si="32">H52-I52</f>
        <v>180</v>
      </c>
      <c r="N52" s="185"/>
      <c r="O52" s="187"/>
      <c r="P52" s="187"/>
      <c r="Q52" s="187"/>
      <c r="R52" s="187"/>
      <c r="S52" s="187"/>
      <c r="T52" s="187"/>
      <c r="U52" s="190"/>
      <c r="V52" s="411"/>
      <c r="Y52" s="41">
        <v>3</v>
      </c>
      <c r="Z52" s="41">
        <v>3</v>
      </c>
      <c r="AA52" s="41"/>
      <c r="AB52" s="295"/>
      <c r="AC52" s="295"/>
      <c r="AD52" s="295"/>
      <c r="AE52" s="295"/>
      <c r="AF52" s="295"/>
    </row>
    <row r="53" spans="1:32" s="23" customFormat="1" x14ac:dyDescent="0.3">
      <c r="A53" s="197" t="s">
        <v>116</v>
      </c>
      <c r="B53" s="202" t="s">
        <v>117</v>
      </c>
      <c r="C53" s="146"/>
      <c r="D53" s="41">
        <v>4</v>
      </c>
      <c r="E53" s="41"/>
      <c r="F53" s="134"/>
      <c r="G53" s="89">
        <v>6</v>
      </c>
      <c r="H53" s="90">
        <f t="shared" si="30"/>
        <v>180</v>
      </c>
      <c r="I53" s="130">
        <f t="shared" si="31"/>
        <v>0</v>
      </c>
      <c r="J53" s="62"/>
      <c r="K53" s="62"/>
      <c r="L53" s="135"/>
      <c r="M53" s="131">
        <f t="shared" si="32"/>
        <v>180</v>
      </c>
      <c r="N53" s="90"/>
      <c r="O53" s="62"/>
      <c r="P53" s="62"/>
      <c r="Q53" s="62"/>
      <c r="R53" s="62"/>
      <c r="S53" s="62"/>
      <c r="T53" s="62"/>
      <c r="U53" s="147"/>
      <c r="V53" s="411"/>
      <c r="Y53" s="41"/>
      <c r="Z53" s="41"/>
      <c r="AA53" s="41">
        <v>3</v>
      </c>
      <c r="AB53" s="295">
        <v>3</v>
      </c>
      <c r="AC53" s="295"/>
      <c r="AD53" s="295"/>
      <c r="AE53" s="295"/>
      <c r="AF53" s="295"/>
    </row>
    <row r="54" spans="1:32" s="23" customFormat="1" x14ac:dyDescent="0.3">
      <c r="A54" s="197" t="s">
        <v>118</v>
      </c>
      <c r="B54" s="202" t="s">
        <v>119</v>
      </c>
      <c r="C54" s="146"/>
      <c r="D54" s="41">
        <v>6</v>
      </c>
      <c r="E54" s="41"/>
      <c r="F54" s="134"/>
      <c r="G54" s="89">
        <v>6</v>
      </c>
      <c r="H54" s="90">
        <f t="shared" si="30"/>
        <v>180</v>
      </c>
      <c r="I54" s="130">
        <f t="shared" si="31"/>
        <v>0</v>
      </c>
      <c r="J54" s="62"/>
      <c r="K54" s="62"/>
      <c r="L54" s="135"/>
      <c r="M54" s="131">
        <f t="shared" si="32"/>
        <v>180</v>
      </c>
      <c r="N54" s="90"/>
      <c r="O54" s="62"/>
      <c r="P54" s="62"/>
      <c r="Q54" s="62"/>
      <c r="R54" s="62"/>
      <c r="S54" s="62"/>
      <c r="T54" s="62"/>
      <c r="U54" s="147"/>
      <c r="V54" s="411"/>
      <c r="Y54" s="41"/>
      <c r="Z54" s="41"/>
      <c r="AA54" s="41"/>
      <c r="AB54" s="295"/>
      <c r="AC54" s="357">
        <v>3</v>
      </c>
      <c r="AD54" s="357">
        <v>3</v>
      </c>
      <c r="AE54" s="295"/>
      <c r="AF54" s="295"/>
    </row>
    <row r="55" spans="1:32" s="23" customFormat="1" ht="15.75" customHeight="1" x14ac:dyDescent="0.3">
      <c r="A55" s="197" t="s">
        <v>120</v>
      </c>
      <c r="B55" s="202" t="s">
        <v>121</v>
      </c>
      <c r="C55" s="146"/>
      <c r="D55" s="41">
        <v>8</v>
      </c>
      <c r="E55" s="41"/>
      <c r="F55" s="134"/>
      <c r="G55" s="89">
        <v>6</v>
      </c>
      <c r="H55" s="90">
        <f t="shared" si="30"/>
        <v>180</v>
      </c>
      <c r="I55" s="130">
        <f t="shared" si="31"/>
        <v>0</v>
      </c>
      <c r="J55" s="62"/>
      <c r="K55" s="62"/>
      <c r="L55" s="135"/>
      <c r="M55" s="131">
        <f t="shared" si="32"/>
        <v>180</v>
      </c>
      <c r="N55" s="90"/>
      <c r="O55" s="62"/>
      <c r="P55" s="62"/>
      <c r="Q55" s="62"/>
      <c r="R55" s="62"/>
      <c r="S55" s="62"/>
      <c r="T55" s="62"/>
      <c r="U55" s="147"/>
      <c r="V55" s="411"/>
      <c r="Y55" s="41"/>
      <c r="Z55" s="41"/>
      <c r="AA55" s="41"/>
      <c r="AB55" s="295"/>
      <c r="AC55" s="295"/>
      <c r="AD55" s="295"/>
      <c r="AE55" s="295">
        <v>3</v>
      </c>
      <c r="AF55" s="295">
        <v>3</v>
      </c>
    </row>
    <row r="56" spans="1:32" s="23" customFormat="1" ht="15.6" customHeight="1" thickBot="1" x14ac:dyDescent="0.35">
      <c r="A56" s="198"/>
      <c r="B56" s="203" t="s">
        <v>132</v>
      </c>
      <c r="C56" s="200"/>
      <c r="D56" s="191"/>
      <c r="E56" s="191"/>
      <c r="F56" s="440">
        <v>8</v>
      </c>
      <c r="G56" s="370">
        <v>9</v>
      </c>
      <c r="H56" s="149">
        <f t="shared" si="30"/>
        <v>270</v>
      </c>
      <c r="I56" s="150"/>
      <c r="J56" s="192"/>
      <c r="K56" s="192"/>
      <c r="L56" s="193"/>
      <c r="M56" s="194">
        <f t="shared" si="32"/>
        <v>270</v>
      </c>
      <c r="N56" s="149"/>
      <c r="O56" s="192"/>
      <c r="P56" s="192"/>
      <c r="Q56" s="192"/>
      <c r="R56" s="192"/>
      <c r="S56" s="192"/>
      <c r="T56" s="192"/>
      <c r="U56" s="195"/>
      <c r="V56" s="411"/>
      <c r="Y56" s="41"/>
      <c r="Z56" s="41"/>
      <c r="AA56" s="41"/>
      <c r="AB56" s="295"/>
      <c r="AC56" s="295"/>
      <c r="AD56" s="295"/>
      <c r="AE56" s="295"/>
      <c r="AF56" s="295"/>
    </row>
    <row r="57" spans="1:32" s="23" customFormat="1" ht="14.4" thickBot="1" x14ac:dyDescent="0.35">
      <c r="A57" s="549" t="s">
        <v>122</v>
      </c>
      <c r="B57" s="550"/>
      <c r="C57" s="311">
        <v>19</v>
      </c>
      <c r="D57" s="136">
        <v>16</v>
      </c>
      <c r="E57" s="136">
        <v>2</v>
      </c>
      <c r="F57" s="152">
        <v>1</v>
      </c>
      <c r="G57" s="137">
        <f t="shared" ref="G57:L57" si="33">SUM(G28:G56)</f>
        <v>127</v>
      </c>
      <c r="H57" s="138">
        <f t="shared" si="33"/>
        <v>3810</v>
      </c>
      <c r="I57" s="81">
        <f t="shared" si="33"/>
        <v>1170</v>
      </c>
      <c r="J57" s="81">
        <f t="shared" si="33"/>
        <v>606</v>
      </c>
      <c r="K57" s="81">
        <f t="shared" si="33"/>
        <v>172</v>
      </c>
      <c r="L57" s="139">
        <f t="shared" si="33"/>
        <v>392</v>
      </c>
      <c r="M57" s="140">
        <f>H57-I57</f>
        <v>2640</v>
      </c>
      <c r="N57" s="138">
        <f t="shared" ref="N57:U57" si="34">SUM(N28:N56)</f>
        <v>9</v>
      </c>
      <c r="O57" s="81">
        <f t="shared" si="34"/>
        <v>10</v>
      </c>
      <c r="P57" s="81">
        <f t="shared" si="34"/>
        <v>9</v>
      </c>
      <c r="Q57" s="81">
        <f t="shared" si="34"/>
        <v>8</v>
      </c>
      <c r="R57" s="136">
        <f t="shared" si="34"/>
        <v>10.5</v>
      </c>
      <c r="S57" s="136">
        <f t="shared" si="34"/>
        <v>9</v>
      </c>
      <c r="T57" s="81">
        <f t="shared" si="34"/>
        <v>13</v>
      </c>
      <c r="U57" s="141">
        <f t="shared" si="34"/>
        <v>18.5</v>
      </c>
      <c r="V57" s="412"/>
      <c r="Y57" s="41"/>
      <c r="Z57" s="41"/>
      <c r="AA57" s="41"/>
      <c r="AB57" s="295"/>
      <c r="AC57" s="295"/>
      <c r="AD57" s="295"/>
      <c r="AE57" s="295"/>
      <c r="AF57" s="357">
        <v>9</v>
      </c>
    </row>
    <row r="58" spans="1:32" s="20" customFormat="1" ht="15.75" customHeight="1" thickBot="1" x14ac:dyDescent="0.35">
      <c r="A58" s="546" t="s">
        <v>155</v>
      </c>
      <c r="B58" s="547"/>
      <c r="C58" s="547"/>
      <c r="D58" s="547"/>
      <c r="E58" s="547"/>
      <c r="F58" s="547"/>
      <c r="G58" s="547"/>
      <c r="H58" s="547"/>
      <c r="I58" s="547"/>
      <c r="J58" s="547"/>
      <c r="K58" s="547"/>
      <c r="L58" s="547"/>
      <c r="M58" s="547"/>
      <c r="N58" s="547"/>
      <c r="O58" s="547"/>
      <c r="P58" s="547"/>
      <c r="Q58" s="547"/>
      <c r="R58" s="547"/>
      <c r="S58" s="547"/>
      <c r="T58" s="547"/>
      <c r="U58" s="548"/>
      <c r="V58" s="413"/>
      <c r="Y58" s="41"/>
      <c r="Z58" s="41"/>
      <c r="AA58" s="45"/>
      <c r="AB58" s="287"/>
      <c r="AC58" s="287"/>
      <c r="AD58" s="287"/>
      <c r="AE58" s="287"/>
      <c r="AF58" s="295"/>
    </row>
    <row r="59" spans="1:32" s="23" customFormat="1" x14ac:dyDescent="0.25">
      <c r="A59" s="419" t="s">
        <v>225</v>
      </c>
      <c r="B59" s="541" t="s">
        <v>237</v>
      </c>
      <c r="C59" s="371"/>
      <c r="D59" s="312">
        <v>3</v>
      </c>
      <c r="E59" s="210"/>
      <c r="F59" s="211"/>
      <c r="G59" s="216">
        <v>5</v>
      </c>
      <c r="H59" s="217">
        <f t="shared" ref="H59:H70" si="35">G59*30</f>
        <v>150</v>
      </c>
      <c r="I59" s="372">
        <v>52</v>
      </c>
      <c r="J59" s="312"/>
      <c r="K59" s="312"/>
      <c r="L59" s="332"/>
      <c r="M59" s="379">
        <f t="shared" ref="M59:M70" si="36">H59-I59</f>
        <v>98</v>
      </c>
      <c r="N59" s="385"/>
      <c r="O59" s="386"/>
      <c r="P59" s="387">
        <v>3.5</v>
      </c>
      <c r="Q59" s="387"/>
      <c r="R59" s="388"/>
      <c r="S59" s="387"/>
      <c r="T59" s="387"/>
      <c r="U59" s="389"/>
      <c r="V59" s="420"/>
      <c r="W59" s="40">
        <f t="shared" ref="W59:W70" si="37">I59/H59</f>
        <v>0.34666666666666668</v>
      </c>
      <c r="X59" s="40" t="str">
        <f t="shared" ref="X59:X70" si="38">IF(W59&gt;50%,W59,"")</f>
        <v/>
      </c>
      <c r="Y59" s="41"/>
      <c r="Z59" s="41"/>
      <c r="AA59" s="41">
        <v>5</v>
      </c>
      <c r="AB59" s="41"/>
      <c r="AC59" s="41"/>
      <c r="AD59" s="41"/>
      <c r="AE59" s="41"/>
      <c r="AF59" s="41"/>
    </row>
    <row r="60" spans="1:32" s="23" customFormat="1" ht="14.4" customHeight="1" x14ac:dyDescent="0.25">
      <c r="A60" s="419" t="s">
        <v>226</v>
      </c>
      <c r="B60" s="542"/>
      <c r="C60" s="371"/>
      <c r="D60" s="312">
        <v>3</v>
      </c>
      <c r="E60" s="210"/>
      <c r="F60" s="211"/>
      <c r="G60" s="216">
        <v>5</v>
      </c>
      <c r="H60" s="213">
        <f>G60*30</f>
        <v>150</v>
      </c>
      <c r="I60" s="372">
        <v>52</v>
      </c>
      <c r="J60" s="312"/>
      <c r="K60" s="312"/>
      <c r="L60" s="332"/>
      <c r="M60" s="380">
        <f>H60-I60</f>
        <v>98</v>
      </c>
      <c r="N60" s="390"/>
      <c r="O60" s="207"/>
      <c r="P60" s="373">
        <v>3.5</v>
      </c>
      <c r="Q60" s="373"/>
      <c r="R60" s="374"/>
      <c r="S60" s="22"/>
      <c r="T60" s="373"/>
      <c r="U60" s="391"/>
      <c r="V60" s="420"/>
      <c r="W60" s="40">
        <f>I60/H60</f>
        <v>0.34666666666666668</v>
      </c>
      <c r="X60" s="40" t="str">
        <f>IF(W60&gt;50%,W60,"")</f>
        <v/>
      </c>
      <c r="Y60" s="41"/>
      <c r="Z60" s="41"/>
      <c r="AA60" s="41">
        <v>5</v>
      </c>
      <c r="AB60" s="41"/>
      <c r="AC60" s="41"/>
      <c r="AD60" s="41"/>
      <c r="AE60" s="41"/>
      <c r="AF60" s="41"/>
    </row>
    <row r="61" spans="1:32" s="23" customFormat="1" ht="15" customHeight="1" x14ac:dyDescent="0.25">
      <c r="A61" s="419" t="s">
        <v>227</v>
      </c>
      <c r="B61" s="542"/>
      <c r="C61" s="215"/>
      <c r="D61" s="312">
        <v>3</v>
      </c>
      <c r="E61" s="210"/>
      <c r="F61" s="211"/>
      <c r="G61" s="216">
        <v>5</v>
      </c>
      <c r="H61" s="217">
        <f>G61*30</f>
        <v>150</v>
      </c>
      <c r="I61" s="263">
        <v>52</v>
      </c>
      <c r="J61" s="313"/>
      <c r="K61" s="215"/>
      <c r="L61" s="332"/>
      <c r="M61" s="381">
        <f>H61-I61</f>
        <v>98</v>
      </c>
      <c r="N61" s="392"/>
      <c r="O61" s="374"/>
      <c r="P61" s="207">
        <v>3.5</v>
      </c>
      <c r="Q61" s="207"/>
      <c r="R61" s="207"/>
      <c r="S61" s="207"/>
      <c r="T61" s="207"/>
      <c r="U61" s="391"/>
      <c r="V61" s="411"/>
      <c r="W61" s="88">
        <f>I61/H61</f>
        <v>0.34666666666666668</v>
      </c>
      <c r="X61" s="40" t="str">
        <f t="shared" ref="X61" si="39">IF(W61&gt;50%,W61,"")</f>
        <v/>
      </c>
      <c r="Y61" s="41"/>
      <c r="Z61" s="41"/>
      <c r="AA61" s="41">
        <v>5</v>
      </c>
      <c r="AB61" s="295"/>
      <c r="AC61" s="295"/>
      <c r="AD61" s="295"/>
      <c r="AE61" s="295"/>
      <c r="AF61" s="295"/>
    </row>
    <row r="62" spans="1:32" s="23" customFormat="1" ht="14.4" customHeight="1" x14ac:dyDescent="0.25">
      <c r="A62" s="419" t="s">
        <v>228</v>
      </c>
      <c r="B62" s="542"/>
      <c r="C62" s="371"/>
      <c r="D62" s="312">
        <v>4</v>
      </c>
      <c r="E62" s="210"/>
      <c r="F62" s="211"/>
      <c r="G62" s="216">
        <v>5</v>
      </c>
      <c r="H62" s="213">
        <f t="shared" si="35"/>
        <v>150</v>
      </c>
      <c r="I62" s="372">
        <v>52</v>
      </c>
      <c r="J62" s="312"/>
      <c r="K62" s="312"/>
      <c r="L62" s="332"/>
      <c r="M62" s="380">
        <f t="shared" si="36"/>
        <v>98</v>
      </c>
      <c r="N62" s="390"/>
      <c r="O62" s="207"/>
      <c r="P62" s="373"/>
      <c r="Q62" s="373">
        <v>3.5</v>
      </c>
      <c r="R62" s="22"/>
      <c r="S62" s="373"/>
      <c r="T62" s="373"/>
      <c r="U62" s="391"/>
      <c r="V62" s="420"/>
      <c r="W62" s="40">
        <f t="shared" si="37"/>
        <v>0.34666666666666668</v>
      </c>
      <c r="X62" s="40" t="str">
        <f t="shared" si="38"/>
        <v/>
      </c>
      <c r="Y62" s="41"/>
      <c r="Z62" s="41"/>
      <c r="AA62" s="41"/>
      <c r="AB62" s="41">
        <v>5</v>
      </c>
      <c r="AC62" s="41"/>
      <c r="AD62" s="41"/>
      <c r="AE62" s="41"/>
      <c r="AF62" s="41"/>
    </row>
    <row r="63" spans="1:32" s="23" customFormat="1" ht="15" customHeight="1" x14ac:dyDescent="0.25">
      <c r="A63" s="419" t="s">
        <v>229</v>
      </c>
      <c r="B63" s="542"/>
      <c r="C63" s="371"/>
      <c r="D63" s="312">
        <v>4</v>
      </c>
      <c r="E63" s="210"/>
      <c r="F63" s="211"/>
      <c r="G63" s="212">
        <v>5</v>
      </c>
      <c r="H63" s="213">
        <f>G63*30</f>
        <v>150</v>
      </c>
      <c r="I63" s="372">
        <v>52</v>
      </c>
      <c r="J63" s="214"/>
      <c r="K63" s="214"/>
      <c r="L63" s="333"/>
      <c r="M63" s="380">
        <f>H63-I63</f>
        <v>98</v>
      </c>
      <c r="N63" s="390"/>
      <c r="O63" s="22"/>
      <c r="P63" s="207"/>
      <c r="Q63" s="207">
        <v>3.5</v>
      </c>
      <c r="R63" s="374"/>
      <c r="S63" s="373"/>
      <c r="T63" s="373"/>
      <c r="U63" s="391"/>
      <c r="V63" s="411">
        <f>SUM(V33:V37)</f>
        <v>0</v>
      </c>
      <c r="W63" s="40">
        <f>I63/H63</f>
        <v>0.34666666666666668</v>
      </c>
      <c r="X63" s="40" t="str">
        <f>IF(W63&gt;50%,W63,"")</f>
        <v/>
      </c>
      <c r="Y63" s="41"/>
      <c r="Z63" s="41"/>
      <c r="AA63" s="46"/>
      <c r="AB63" s="46">
        <v>5</v>
      </c>
      <c r="AC63" s="46"/>
      <c r="AD63" s="46"/>
      <c r="AE63" s="46"/>
      <c r="AF63" s="41"/>
    </row>
    <row r="64" spans="1:32" s="23" customFormat="1" ht="14.4" customHeight="1" x14ac:dyDescent="0.3">
      <c r="A64" s="419" t="s">
        <v>230</v>
      </c>
      <c r="B64" s="542"/>
      <c r="C64" s="259"/>
      <c r="D64" s="205">
        <v>4</v>
      </c>
      <c r="E64" s="260"/>
      <c r="F64" s="261"/>
      <c r="G64" s="212">
        <v>5</v>
      </c>
      <c r="H64" s="213">
        <f t="shared" ref="H64:H65" si="40">G64*30</f>
        <v>150</v>
      </c>
      <c r="I64" s="262">
        <v>52</v>
      </c>
      <c r="J64" s="207"/>
      <c r="K64" s="259"/>
      <c r="L64" s="333"/>
      <c r="M64" s="382">
        <f t="shared" ref="M64:M65" si="41">H64-I64</f>
        <v>98</v>
      </c>
      <c r="N64" s="392"/>
      <c r="O64" s="207"/>
      <c r="P64" s="207"/>
      <c r="Q64" s="207">
        <v>3.5</v>
      </c>
      <c r="R64" s="207"/>
      <c r="S64" s="207"/>
      <c r="T64" s="207"/>
      <c r="U64" s="391"/>
      <c r="V64" s="411"/>
      <c r="W64" s="88">
        <f t="shared" ref="W64:W65" si="42">I64/H64</f>
        <v>0.34666666666666668</v>
      </c>
      <c r="Y64" s="41"/>
      <c r="Z64" s="41"/>
      <c r="AA64" s="41"/>
      <c r="AB64" s="295">
        <v>5</v>
      </c>
      <c r="AC64" s="295"/>
      <c r="AD64" s="295"/>
      <c r="AE64" s="295"/>
      <c r="AF64" s="295"/>
    </row>
    <row r="65" spans="1:33" s="23" customFormat="1" ht="14.4" customHeight="1" x14ac:dyDescent="0.3">
      <c r="A65" s="419" t="s">
        <v>231</v>
      </c>
      <c r="B65" s="542"/>
      <c r="C65" s="215"/>
      <c r="D65" s="206">
        <v>5</v>
      </c>
      <c r="E65" s="210"/>
      <c r="F65" s="211"/>
      <c r="G65" s="216">
        <v>5</v>
      </c>
      <c r="H65" s="217">
        <f t="shared" si="40"/>
        <v>150</v>
      </c>
      <c r="I65" s="263">
        <v>52</v>
      </c>
      <c r="J65" s="207"/>
      <c r="K65" s="215"/>
      <c r="L65" s="333"/>
      <c r="M65" s="381">
        <f t="shared" si="41"/>
        <v>98</v>
      </c>
      <c r="N65" s="392"/>
      <c r="O65" s="22"/>
      <c r="P65" s="207"/>
      <c r="Q65" s="22"/>
      <c r="R65" s="22">
        <v>3.5</v>
      </c>
      <c r="S65" s="207"/>
      <c r="T65" s="207"/>
      <c r="U65" s="391"/>
      <c r="V65" s="411"/>
      <c r="W65" s="88">
        <f t="shared" si="42"/>
        <v>0.34666666666666668</v>
      </c>
      <c r="Y65" s="41"/>
      <c r="Z65" s="41"/>
      <c r="AA65" s="41"/>
      <c r="AB65" s="295"/>
      <c r="AC65" s="295">
        <v>5</v>
      </c>
      <c r="AD65" s="295"/>
      <c r="AE65" s="295"/>
      <c r="AF65" s="295"/>
    </row>
    <row r="66" spans="1:33" s="23" customFormat="1" ht="14.4" customHeight="1" x14ac:dyDescent="0.25">
      <c r="A66" s="419" t="s">
        <v>232</v>
      </c>
      <c r="B66" s="542"/>
      <c r="C66" s="371"/>
      <c r="D66" s="312">
        <v>6</v>
      </c>
      <c r="E66" s="210"/>
      <c r="F66" s="211"/>
      <c r="G66" s="212">
        <v>5</v>
      </c>
      <c r="H66" s="213">
        <f>G66*30</f>
        <v>150</v>
      </c>
      <c r="I66" s="372">
        <v>52</v>
      </c>
      <c r="J66" s="214"/>
      <c r="K66" s="214"/>
      <c r="L66" s="332"/>
      <c r="M66" s="380">
        <f>H66-I66</f>
        <v>98</v>
      </c>
      <c r="N66" s="390"/>
      <c r="O66" s="207"/>
      <c r="P66" s="22"/>
      <c r="Q66" s="373"/>
      <c r="R66" s="373"/>
      <c r="S66" s="373">
        <v>3.5</v>
      </c>
      <c r="T66" s="373"/>
      <c r="U66" s="391"/>
      <c r="V66" s="420"/>
      <c r="W66" s="40">
        <f>I66/H66</f>
        <v>0.34666666666666668</v>
      </c>
      <c r="X66" s="40" t="str">
        <f>IF(W66&gt;50%,W66,"")</f>
        <v/>
      </c>
      <c r="Y66" s="41"/>
      <c r="Z66" s="41"/>
      <c r="AA66" s="41"/>
      <c r="AB66" s="41"/>
      <c r="AC66" s="41"/>
      <c r="AD66" s="41">
        <v>5</v>
      </c>
      <c r="AE66" s="41"/>
      <c r="AF66" s="41"/>
    </row>
    <row r="67" spans="1:33" s="23" customFormat="1" ht="14.4" customHeight="1" x14ac:dyDescent="0.3">
      <c r="A67" s="419" t="s">
        <v>233</v>
      </c>
      <c r="B67" s="542"/>
      <c r="C67" s="398"/>
      <c r="D67" s="399">
        <v>6</v>
      </c>
      <c r="E67" s="400"/>
      <c r="F67" s="401"/>
      <c r="G67" s="402">
        <v>5</v>
      </c>
      <c r="H67" s="308">
        <f>G67*30</f>
        <v>150</v>
      </c>
      <c r="I67" s="309">
        <v>52</v>
      </c>
      <c r="J67" s="310"/>
      <c r="K67" s="304"/>
      <c r="L67" s="397"/>
      <c r="M67" s="383">
        <f>H67-I67</f>
        <v>98</v>
      </c>
      <c r="N67" s="392"/>
      <c r="O67" s="22"/>
      <c r="P67" s="207"/>
      <c r="Q67" s="207"/>
      <c r="R67" s="207"/>
      <c r="S67" s="207">
        <v>3.5</v>
      </c>
      <c r="T67" s="207"/>
      <c r="U67" s="391"/>
      <c r="V67" s="411"/>
      <c r="W67" s="88">
        <f>I67/H67</f>
        <v>0.34666666666666668</v>
      </c>
      <c r="Y67" s="41"/>
      <c r="Z67" s="41"/>
      <c r="AA67" s="41"/>
      <c r="AB67" s="295"/>
      <c r="AC67" s="295"/>
      <c r="AD67" s="295">
        <v>5</v>
      </c>
      <c r="AE67" s="295"/>
      <c r="AF67" s="295"/>
    </row>
    <row r="68" spans="1:33" s="23" customFormat="1" ht="14.4" customHeight="1" x14ac:dyDescent="0.25">
      <c r="A68" s="419" t="s">
        <v>234</v>
      </c>
      <c r="B68" s="542"/>
      <c r="C68" s="371"/>
      <c r="D68" s="312">
        <v>6</v>
      </c>
      <c r="E68" s="210"/>
      <c r="F68" s="211"/>
      <c r="G68" s="216">
        <v>5</v>
      </c>
      <c r="H68" s="213">
        <f t="shared" si="35"/>
        <v>150</v>
      </c>
      <c r="I68" s="372">
        <v>52</v>
      </c>
      <c r="J68" s="214"/>
      <c r="K68" s="214"/>
      <c r="L68" s="332"/>
      <c r="M68" s="380">
        <f t="shared" si="36"/>
        <v>98</v>
      </c>
      <c r="N68" s="390"/>
      <c r="O68" s="207"/>
      <c r="P68" s="373"/>
      <c r="Q68" s="373"/>
      <c r="R68" s="373"/>
      <c r="S68" s="373">
        <v>3.5</v>
      </c>
      <c r="T68" s="373"/>
      <c r="U68" s="391"/>
      <c r="V68" s="420"/>
      <c r="W68" s="40">
        <f t="shared" si="37"/>
        <v>0.34666666666666668</v>
      </c>
      <c r="X68" s="40" t="str">
        <f t="shared" si="38"/>
        <v/>
      </c>
      <c r="Y68" s="41"/>
      <c r="Z68" s="41"/>
      <c r="AA68" s="41"/>
      <c r="AB68" s="41"/>
      <c r="AC68" s="41"/>
      <c r="AD68" s="41">
        <v>5</v>
      </c>
      <c r="AE68" s="41"/>
      <c r="AF68" s="41"/>
    </row>
    <row r="69" spans="1:33" s="23" customFormat="1" ht="14.4" customHeight="1" x14ac:dyDescent="0.25">
      <c r="A69" s="419" t="s">
        <v>235</v>
      </c>
      <c r="B69" s="542"/>
      <c r="C69" s="371"/>
      <c r="D69" s="312">
        <v>7</v>
      </c>
      <c r="E69" s="210"/>
      <c r="F69" s="211"/>
      <c r="G69" s="216">
        <v>5</v>
      </c>
      <c r="H69" s="213">
        <f t="shared" si="35"/>
        <v>150</v>
      </c>
      <c r="I69" s="372">
        <v>52</v>
      </c>
      <c r="J69" s="214"/>
      <c r="K69" s="214"/>
      <c r="L69" s="332"/>
      <c r="M69" s="380">
        <f t="shared" si="36"/>
        <v>98</v>
      </c>
      <c r="N69" s="390"/>
      <c r="O69" s="207"/>
      <c r="P69" s="373"/>
      <c r="Q69" s="373"/>
      <c r="R69" s="373"/>
      <c r="S69" s="373"/>
      <c r="T69" s="373">
        <v>3.5</v>
      </c>
      <c r="U69" s="391"/>
      <c r="V69" s="420"/>
      <c r="W69" s="40">
        <f t="shared" si="37"/>
        <v>0.34666666666666668</v>
      </c>
      <c r="X69" s="40" t="str">
        <f t="shared" si="38"/>
        <v/>
      </c>
      <c r="Y69" s="41"/>
      <c r="Z69" s="41"/>
      <c r="AA69" s="41"/>
      <c r="AB69" s="41"/>
      <c r="AC69" s="41"/>
      <c r="AD69" s="41"/>
      <c r="AE69" s="41">
        <v>5</v>
      </c>
      <c r="AF69" s="41"/>
    </row>
    <row r="70" spans="1:33" s="23" customFormat="1" ht="15" customHeight="1" thickBot="1" x14ac:dyDescent="0.3">
      <c r="A70" s="419" t="s">
        <v>236</v>
      </c>
      <c r="B70" s="543"/>
      <c r="C70" s="375"/>
      <c r="D70" s="376">
        <v>8</v>
      </c>
      <c r="E70" s="305"/>
      <c r="F70" s="306"/>
      <c r="G70" s="307">
        <v>5</v>
      </c>
      <c r="H70" s="308">
        <f t="shared" si="35"/>
        <v>150</v>
      </c>
      <c r="I70" s="372">
        <v>52</v>
      </c>
      <c r="J70" s="376"/>
      <c r="K70" s="376"/>
      <c r="L70" s="377"/>
      <c r="M70" s="384">
        <f t="shared" si="36"/>
        <v>98</v>
      </c>
      <c r="N70" s="393"/>
      <c r="O70" s="394"/>
      <c r="P70" s="395"/>
      <c r="Q70" s="395"/>
      <c r="R70" s="395"/>
      <c r="S70" s="395"/>
      <c r="T70" s="395"/>
      <c r="U70" s="396">
        <f>52/8</f>
        <v>6.5</v>
      </c>
      <c r="V70" s="420"/>
      <c r="W70" s="40">
        <f t="shared" si="37"/>
        <v>0.34666666666666668</v>
      </c>
      <c r="X70" s="40" t="str">
        <f t="shared" si="38"/>
        <v/>
      </c>
      <c r="Y70" s="41"/>
      <c r="Z70" s="41"/>
      <c r="AA70" s="41"/>
      <c r="AB70" s="41"/>
      <c r="AC70" s="41"/>
      <c r="AD70" s="41"/>
      <c r="AE70" s="41"/>
      <c r="AF70" s="41">
        <v>5</v>
      </c>
    </row>
    <row r="71" spans="1:33" s="91" customFormat="1" ht="27" customHeight="1" thickBot="1" x14ac:dyDescent="0.35">
      <c r="A71" s="520" t="s">
        <v>138</v>
      </c>
      <c r="B71" s="521"/>
      <c r="C71" s="337"/>
      <c r="D71" s="339">
        <v>12</v>
      </c>
      <c r="E71" s="339"/>
      <c r="F71" s="339"/>
      <c r="G71" s="43">
        <f>SUM(G59:G70)</f>
        <v>60</v>
      </c>
      <c r="H71" s="43">
        <f t="shared" ref="H71:U71" si="43">SUM(H59:H70)</f>
        <v>1800</v>
      </c>
      <c r="I71" s="43">
        <f t="shared" si="43"/>
        <v>624</v>
      </c>
      <c r="J71" s="43">
        <f t="shared" si="43"/>
        <v>0</v>
      </c>
      <c r="K71" s="43">
        <f t="shared" si="43"/>
        <v>0</v>
      </c>
      <c r="L71" s="43">
        <f t="shared" si="43"/>
        <v>0</v>
      </c>
      <c r="M71" s="43">
        <f t="shared" si="43"/>
        <v>1176</v>
      </c>
      <c r="N71" s="43">
        <f t="shared" si="43"/>
        <v>0</v>
      </c>
      <c r="O71" s="43">
        <f t="shared" si="43"/>
        <v>0</v>
      </c>
      <c r="P71" s="43">
        <f t="shared" si="43"/>
        <v>10.5</v>
      </c>
      <c r="Q71" s="43">
        <f t="shared" si="43"/>
        <v>10.5</v>
      </c>
      <c r="R71" s="43">
        <f t="shared" si="43"/>
        <v>3.5</v>
      </c>
      <c r="S71" s="43">
        <f t="shared" si="43"/>
        <v>10.5</v>
      </c>
      <c r="T71" s="43">
        <f t="shared" si="43"/>
        <v>3.5</v>
      </c>
      <c r="U71" s="43">
        <f t="shared" si="43"/>
        <v>6.5</v>
      </c>
      <c r="V71" s="413"/>
      <c r="Y71" s="47">
        <f t="shared" ref="Y71:AF71" si="44">SUM(Y11:Y70)</f>
        <v>30</v>
      </c>
      <c r="Z71" s="47">
        <f t="shared" si="44"/>
        <v>30</v>
      </c>
      <c r="AA71" s="47">
        <f t="shared" si="44"/>
        <v>30</v>
      </c>
      <c r="AB71" s="301">
        <f t="shared" si="44"/>
        <v>30</v>
      </c>
      <c r="AC71" s="301">
        <f t="shared" si="44"/>
        <v>30</v>
      </c>
      <c r="AD71" s="301">
        <f t="shared" si="44"/>
        <v>30</v>
      </c>
      <c r="AE71" s="301">
        <f t="shared" si="44"/>
        <v>30</v>
      </c>
      <c r="AF71" s="301">
        <f t="shared" si="44"/>
        <v>30</v>
      </c>
      <c r="AG71" s="91">
        <f>SUM(Y71:AF71)</f>
        <v>240</v>
      </c>
    </row>
    <row r="72" spans="1:33" s="20" customFormat="1" ht="33" customHeight="1" thickBot="1" x14ac:dyDescent="0.35">
      <c r="A72" s="553" t="s">
        <v>123</v>
      </c>
      <c r="B72" s="554"/>
      <c r="C72" s="136"/>
      <c r="D72" s="136"/>
      <c r="E72" s="136"/>
      <c r="F72" s="136"/>
      <c r="G72" s="137"/>
      <c r="H72" s="153">
        <f>G71/G74</f>
        <v>0.25</v>
      </c>
      <c r="I72" s="136"/>
      <c r="J72" s="136"/>
      <c r="K72" s="136"/>
      <c r="L72" s="152"/>
      <c r="M72" s="137"/>
      <c r="N72" s="136"/>
      <c r="O72" s="136"/>
      <c r="P72" s="136"/>
      <c r="Q72" s="136"/>
      <c r="R72" s="136"/>
      <c r="S72" s="136"/>
      <c r="T72" s="136"/>
      <c r="U72" s="151"/>
      <c r="V72" s="413"/>
      <c r="Y72" s="38"/>
      <c r="Z72" s="38"/>
      <c r="AA72" s="38"/>
      <c r="AB72" s="286"/>
      <c r="AC72" s="286"/>
      <c r="AD72" s="286"/>
      <c r="AE72" s="286"/>
      <c r="AF72" s="286"/>
    </row>
    <row r="73" spans="1:33" s="20" customFormat="1" ht="15.75" customHeight="1" thickBot="1" x14ac:dyDescent="0.35">
      <c r="A73" s="555" t="s">
        <v>124</v>
      </c>
      <c r="B73" s="556"/>
      <c r="C73" s="556"/>
      <c r="D73" s="556"/>
      <c r="E73" s="556"/>
      <c r="F73" s="556"/>
      <c r="G73" s="556"/>
      <c r="H73" s="556"/>
      <c r="I73" s="556"/>
      <c r="J73" s="556"/>
      <c r="K73" s="556"/>
      <c r="L73" s="556"/>
      <c r="M73" s="556"/>
      <c r="N73" s="556"/>
      <c r="O73" s="556"/>
      <c r="P73" s="556"/>
      <c r="Q73" s="556"/>
      <c r="R73" s="556"/>
      <c r="S73" s="556"/>
      <c r="T73" s="556"/>
      <c r="U73" s="557"/>
      <c r="V73" s="421"/>
      <c r="Y73" s="38"/>
      <c r="Z73" s="38"/>
      <c r="AA73" s="38"/>
      <c r="AB73" s="286"/>
      <c r="AC73" s="286"/>
      <c r="AD73" s="286"/>
      <c r="AE73" s="286"/>
      <c r="AF73" s="286"/>
    </row>
    <row r="74" spans="1:33" s="20" customFormat="1" ht="19.5" customHeight="1" thickBot="1" x14ac:dyDescent="0.35">
      <c r="A74" s="24"/>
      <c r="B74" s="25"/>
      <c r="C74" s="48">
        <f t="shared" ref="C74:U74" si="45">SUM(C25,C57,C71)</f>
        <v>25</v>
      </c>
      <c r="D74" s="42">
        <f t="shared" si="45"/>
        <v>42</v>
      </c>
      <c r="E74" s="42">
        <f t="shared" si="45"/>
        <v>2</v>
      </c>
      <c r="F74" s="42">
        <f t="shared" si="45"/>
        <v>1</v>
      </c>
      <c r="G74" s="42">
        <f t="shared" si="45"/>
        <v>240</v>
      </c>
      <c r="H74" s="42">
        <f t="shared" si="45"/>
        <v>7200</v>
      </c>
      <c r="I74" s="42">
        <f t="shared" si="45"/>
        <v>2436</v>
      </c>
      <c r="J74" s="42">
        <f t="shared" si="45"/>
        <v>822</v>
      </c>
      <c r="K74" s="42">
        <f t="shared" si="45"/>
        <v>172</v>
      </c>
      <c r="L74" s="42">
        <f t="shared" si="45"/>
        <v>818</v>
      </c>
      <c r="M74" s="42">
        <f t="shared" si="45"/>
        <v>4764</v>
      </c>
      <c r="N74" s="42">
        <f t="shared" si="45"/>
        <v>21</v>
      </c>
      <c r="O74" s="42">
        <f t="shared" si="45"/>
        <v>23.5</v>
      </c>
      <c r="P74" s="42">
        <f t="shared" si="45"/>
        <v>22.5</v>
      </c>
      <c r="Q74" s="42">
        <f t="shared" si="45"/>
        <v>20.5</v>
      </c>
      <c r="R74" s="42">
        <f t="shared" si="45"/>
        <v>20</v>
      </c>
      <c r="S74" s="42">
        <f t="shared" si="45"/>
        <v>23.5</v>
      </c>
      <c r="T74" s="42">
        <f t="shared" si="45"/>
        <v>18.5</v>
      </c>
      <c r="U74" s="44">
        <f t="shared" si="45"/>
        <v>27</v>
      </c>
      <c r="V74" s="403">
        <f t="shared" ref="V74" si="46">SUM(V73:V73)</f>
        <v>0</v>
      </c>
      <c r="W74" s="50">
        <f>SUM(N74:V74)</f>
        <v>176.5</v>
      </c>
      <c r="Y74" s="38"/>
      <c r="Z74" s="38"/>
      <c r="AA74" s="38"/>
      <c r="AB74" s="286"/>
      <c r="AC74" s="286"/>
      <c r="AD74" s="286"/>
      <c r="AE74" s="286"/>
      <c r="AF74" s="286"/>
    </row>
    <row r="75" spans="1:33" s="20" customFormat="1" ht="16.95" customHeight="1" x14ac:dyDescent="0.3">
      <c r="A75" s="26"/>
      <c r="B75" s="91"/>
      <c r="C75" s="558" t="s">
        <v>125</v>
      </c>
      <c r="D75" s="559"/>
      <c r="E75" s="559"/>
      <c r="F75" s="559"/>
      <c r="G75" s="559"/>
      <c r="H75" s="559"/>
      <c r="I75" s="559"/>
      <c r="J75" s="559"/>
      <c r="K75" s="559"/>
      <c r="L75" s="559"/>
      <c r="M75" s="559"/>
      <c r="N75" s="27">
        <v>2</v>
      </c>
      <c r="O75" s="28">
        <v>2</v>
      </c>
      <c r="P75" s="27">
        <v>3</v>
      </c>
      <c r="Q75" s="27">
        <v>1</v>
      </c>
      <c r="R75" s="27">
        <v>3</v>
      </c>
      <c r="S75" s="27">
        <v>4</v>
      </c>
      <c r="T75" s="27">
        <v>5</v>
      </c>
      <c r="U75" s="49">
        <v>5</v>
      </c>
      <c r="V75" s="29" t="e">
        <f>SUM(V74,V27)</f>
        <v>#REF!</v>
      </c>
      <c r="W75" s="50">
        <f>SUM(N75:U75)</f>
        <v>25</v>
      </c>
      <c r="Y75" s="38"/>
      <c r="Z75" s="38"/>
      <c r="AA75" s="38"/>
      <c r="AB75" s="286"/>
      <c r="AC75" s="286"/>
      <c r="AD75" s="286"/>
      <c r="AE75" s="286"/>
      <c r="AF75" s="286"/>
    </row>
    <row r="76" spans="1:33" s="20" customFormat="1" ht="16.95" customHeight="1" x14ac:dyDescent="0.3">
      <c r="A76" s="91"/>
      <c r="B76" s="91"/>
      <c r="C76" s="558" t="s">
        <v>126</v>
      </c>
      <c r="D76" s="559"/>
      <c r="E76" s="559"/>
      <c r="F76" s="559"/>
      <c r="G76" s="559"/>
      <c r="H76" s="559"/>
      <c r="I76" s="559"/>
      <c r="J76" s="559"/>
      <c r="K76" s="559"/>
      <c r="L76" s="559"/>
      <c r="M76" s="559"/>
      <c r="N76" s="63">
        <v>6</v>
      </c>
      <c r="O76" s="63">
        <v>8</v>
      </c>
      <c r="P76" s="64">
        <v>4</v>
      </c>
      <c r="Q76" s="64">
        <v>7</v>
      </c>
      <c r="R76" s="27">
        <v>6</v>
      </c>
      <c r="S76" s="27">
        <v>6</v>
      </c>
      <c r="T76" s="27">
        <v>2</v>
      </c>
      <c r="U76" s="49">
        <v>3</v>
      </c>
      <c r="V76" s="21"/>
      <c r="W76" s="50">
        <f>SUM(N76:U76)</f>
        <v>42</v>
      </c>
      <c r="Y76" s="38"/>
      <c r="Z76" s="38"/>
      <c r="AA76" s="38"/>
      <c r="AB76" s="286"/>
      <c r="AC76" s="286"/>
      <c r="AD76" s="286"/>
      <c r="AE76" s="286"/>
      <c r="AF76" s="286"/>
    </row>
    <row r="77" spans="1:33" s="20" customFormat="1" ht="15.6" x14ac:dyDescent="0.3">
      <c r="A77" s="91"/>
      <c r="B77" s="91"/>
      <c r="C77" s="558" t="s">
        <v>127</v>
      </c>
      <c r="D77" s="559"/>
      <c r="E77" s="559"/>
      <c r="F77" s="559"/>
      <c r="G77" s="559"/>
      <c r="H77" s="559"/>
      <c r="I77" s="559"/>
      <c r="J77" s="559"/>
      <c r="K77" s="559"/>
      <c r="L77" s="559"/>
      <c r="M77" s="559"/>
      <c r="N77" s="30"/>
      <c r="O77" s="31"/>
      <c r="P77" s="30"/>
      <c r="Q77" s="30"/>
      <c r="R77" s="27"/>
      <c r="S77" s="27">
        <v>1</v>
      </c>
      <c r="T77" s="27">
        <v>1</v>
      </c>
      <c r="U77" s="49"/>
      <c r="V77" s="21" t="e">
        <f>SUM(V59:V76)</f>
        <v>#REF!</v>
      </c>
      <c r="W77" s="50">
        <f t="shared" ref="W77:W79" si="47">SUM(N77:U77)</f>
        <v>2</v>
      </c>
      <c r="Y77" s="38"/>
      <c r="Z77" s="38"/>
      <c r="AA77" s="38"/>
      <c r="AB77" s="286"/>
      <c r="AC77" s="286"/>
      <c r="AD77" s="286"/>
      <c r="AE77" s="286"/>
      <c r="AF77" s="286"/>
    </row>
    <row r="78" spans="1:33" s="20" customFormat="1" ht="16.2" thickBot="1" x14ac:dyDescent="0.35">
      <c r="A78" s="91"/>
      <c r="B78" s="91"/>
      <c r="C78" s="551" t="s">
        <v>128</v>
      </c>
      <c r="D78" s="552"/>
      <c r="E78" s="552"/>
      <c r="F78" s="552"/>
      <c r="G78" s="552"/>
      <c r="H78" s="552"/>
      <c r="I78" s="552"/>
      <c r="J78" s="552"/>
      <c r="K78" s="552"/>
      <c r="L78" s="552"/>
      <c r="M78" s="552"/>
      <c r="N78" s="32"/>
      <c r="O78" s="32"/>
      <c r="P78" s="32"/>
      <c r="Q78" s="32"/>
      <c r="R78" s="32"/>
      <c r="S78" s="32"/>
      <c r="T78" s="32"/>
      <c r="U78" s="51"/>
      <c r="V78" s="21"/>
      <c r="W78" s="50">
        <f t="shared" si="47"/>
        <v>0</v>
      </c>
      <c r="Y78" s="38"/>
      <c r="Z78" s="38"/>
      <c r="AA78" s="38"/>
      <c r="AB78" s="286"/>
      <c r="AC78" s="286"/>
      <c r="AD78" s="286"/>
      <c r="AE78" s="286"/>
      <c r="AF78" s="286"/>
    </row>
    <row r="79" spans="1:33" s="20" customFormat="1" ht="16.2" thickBot="1" x14ac:dyDescent="0.35">
      <c r="A79" s="91"/>
      <c r="B79" s="91"/>
      <c r="C79" s="551" t="s">
        <v>240</v>
      </c>
      <c r="D79" s="552"/>
      <c r="E79" s="552"/>
      <c r="F79" s="552"/>
      <c r="G79" s="552"/>
      <c r="H79" s="552"/>
      <c r="I79" s="552"/>
      <c r="J79" s="552"/>
      <c r="K79" s="552"/>
      <c r="L79" s="552"/>
      <c r="M79" s="552"/>
      <c r="N79" s="32"/>
      <c r="O79" s="32"/>
      <c r="P79" s="32"/>
      <c r="Q79" s="32"/>
      <c r="R79" s="32"/>
      <c r="S79" s="32"/>
      <c r="T79" s="32"/>
      <c r="U79" s="51">
        <v>1</v>
      </c>
      <c r="V79" s="21"/>
      <c r="W79" s="50">
        <f t="shared" si="47"/>
        <v>1</v>
      </c>
      <c r="Y79" s="38"/>
      <c r="Z79" s="38"/>
      <c r="AA79" s="38"/>
      <c r="AB79" s="286"/>
      <c r="AC79" s="286"/>
      <c r="AD79" s="286"/>
      <c r="AE79" s="286"/>
      <c r="AF79" s="286"/>
    </row>
    <row r="80" spans="1:33" s="20" customFormat="1" ht="15.6" x14ac:dyDescent="0.3">
      <c r="A80" s="50"/>
      <c r="B80" s="50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3"/>
      <c r="O80" s="73"/>
      <c r="P80" s="73"/>
      <c r="Q80" s="73"/>
      <c r="R80" s="73"/>
      <c r="S80" s="73"/>
      <c r="T80" s="73"/>
      <c r="U80" s="73"/>
      <c r="AB80" s="302"/>
      <c r="AC80" s="302"/>
      <c r="AD80" s="302"/>
      <c r="AE80" s="302"/>
      <c r="AF80" s="302"/>
    </row>
    <row r="81" spans="2:32" s="20" customFormat="1" ht="18" x14ac:dyDescent="0.3">
      <c r="B81" s="155" t="s">
        <v>129</v>
      </c>
      <c r="C81" s="561" t="s">
        <v>129</v>
      </c>
      <c r="D81" s="561"/>
      <c r="E81" s="561"/>
      <c r="F81" s="561"/>
      <c r="G81" s="561"/>
      <c r="H81" s="561"/>
      <c r="I81" s="561"/>
      <c r="J81" s="561"/>
      <c r="K81" s="561"/>
      <c r="L81" s="156"/>
      <c r="M81" s="156"/>
      <c r="N81" s="156"/>
      <c r="O81" s="157" t="s">
        <v>129</v>
      </c>
      <c r="P81" s="158"/>
      <c r="Q81" s="158"/>
      <c r="R81" s="159"/>
      <c r="S81" s="91"/>
      <c r="U81" s="50"/>
      <c r="AB81" s="302"/>
      <c r="AC81" s="302"/>
      <c r="AD81" s="302"/>
      <c r="AE81" s="302"/>
      <c r="AF81" s="302"/>
    </row>
    <row r="82" spans="2:32" s="20" customFormat="1" ht="36" x14ac:dyDescent="0.35">
      <c r="B82" s="160" t="s">
        <v>209</v>
      </c>
      <c r="C82" s="560" t="s">
        <v>156</v>
      </c>
      <c r="D82" s="560"/>
      <c r="E82" s="560"/>
      <c r="F82" s="560"/>
      <c r="G82" s="560"/>
      <c r="H82" s="560"/>
      <c r="I82" s="560"/>
      <c r="J82" s="560"/>
      <c r="K82" s="560"/>
      <c r="L82" s="161"/>
      <c r="M82" s="161"/>
      <c r="N82" s="161"/>
      <c r="O82" s="162" t="s">
        <v>130</v>
      </c>
      <c r="P82" s="159"/>
      <c r="Q82" s="159"/>
      <c r="R82" s="159"/>
      <c r="S82" s="91"/>
      <c r="U82" s="50"/>
      <c r="AB82" s="302"/>
      <c r="AC82" s="302"/>
      <c r="AD82" s="302"/>
      <c r="AE82" s="302"/>
      <c r="AF82" s="302"/>
    </row>
    <row r="83" spans="2:32" s="20" customFormat="1" ht="18" x14ac:dyDescent="0.35">
      <c r="B83" s="163" t="s">
        <v>210</v>
      </c>
      <c r="C83" s="562" t="s">
        <v>207</v>
      </c>
      <c r="D83" s="562"/>
      <c r="E83" s="562"/>
      <c r="F83" s="562"/>
      <c r="G83" s="562"/>
      <c r="H83" s="562"/>
      <c r="I83" s="562"/>
      <c r="J83" s="562"/>
      <c r="K83" s="562"/>
      <c r="L83" s="161"/>
      <c r="M83" s="161"/>
      <c r="N83" s="161"/>
      <c r="O83" s="162" t="s">
        <v>131</v>
      </c>
      <c r="P83" s="159"/>
      <c r="Q83" s="159"/>
      <c r="R83" s="159"/>
      <c r="S83" s="91"/>
      <c r="U83" s="50"/>
      <c r="AB83" s="302"/>
      <c r="AC83" s="302"/>
      <c r="AD83" s="302"/>
      <c r="AE83" s="302"/>
      <c r="AF83" s="302"/>
    </row>
    <row r="84" spans="2:32" s="20" customFormat="1" ht="18" x14ac:dyDescent="0.35">
      <c r="B84" s="163" t="s">
        <v>160</v>
      </c>
      <c r="C84" s="562"/>
      <c r="D84" s="562"/>
      <c r="E84" s="562"/>
      <c r="F84" s="562"/>
      <c r="G84" s="562"/>
      <c r="H84" s="562"/>
      <c r="I84" s="562"/>
      <c r="J84" s="562"/>
      <c r="K84" s="562"/>
      <c r="L84" s="161"/>
      <c r="M84" s="161"/>
      <c r="N84" s="161"/>
      <c r="O84" s="162" t="s">
        <v>212</v>
      </c>
      <c r="P84" s="159"/>
      <c r="Q84" s="159"/>
      <c r="R84" s="159"/>
      <c r="S84" s="91"/>
      <c r="U84" s="50"/>
      <c r="AB84" s="302"/>
      <c r="AC84" s="302"/>
      <c r="AD84" s="302"/>
      <c r="AE84" s="302"/>
      <c r="AF84" s="302"/>
    </row>
    <row r="85" spans="2:32" s="23" customFormat="1" ht="18" x14ac:dyDescent="0.35">
      <c r="B85" s="164"/>
      <c r="C85" s="560" t="s">
        <v>208</v>
      </c>
      <c r="D85" s="560"/>
      <c r="E85" s="560"/>
      <c r="F85" s="560"/>
      <c r="G85" s="560"/>
      <c r="H85" s="560"/>
      <c r="I85" s="560"/>
      <c r="J85" s="560"/>
      <c r="K85" s="560"/>
      <c r="L85" s="161"/>
      <c r="M85" s="161"/>
      <c r="N85" s="161"/>
      <c r="O85" s="159" t="s">
        <v>157</v>
      </c>
      <c r="P85" s="159"/>
      <c r="Q85" s="159"/>
      <c r="R85" s="159"/>
      <c r="S85" s="75"/>
      <c r="U85" s="76"/>
      <c r="AB85" s="298"/>
      <c r="AC85" s="298"/>
      <c r="AD85" s="298"/>
      <c r="AE85" s="298"/>
      <c r="AF85" s="298"/>
    </row>
    <row r="86" spans="2:32" s="20" customFormat="1" ht="18" x14ac:dyDescent="0.35">
      <c r="B86" s="163"/>
      <c r="C86" s="563" t="s">
        <v>158</v>
      </c>
      <c r="D86" s="563"/>
      <c r="E86" s="563"/>
      <c r="F86" s="563"/>
      <c r="G86" s="563"/>
      <c r="H86" s="563"/>
      <c r="I86" s="563"/>
      <c r="J86" s="563"/>
      <c r="K86" s="563"/>
      <c r="L86" s="165"/>
      <c r="M86" s="165"/>
      <c r="N86" s="165"/>
      <c r="O86" s="159"/>
      <c r="P86" s="159"/>
      <c r="Q86" s="159"/>
      <c r="R86" s="159"/>
      <c r="S86" s="91"/>
      <c r="U86" s="50"/>
      <c r="AB86" s="302"/>
      <c r="AC86" s="302"/>
      <c r="AD86" s="302"/>
      <c r="AE86" s="302"/>
      <c r="AF86" s="302"/>
    </row>
    <row r="87" spans="2:32" s="20" customFormat="1" ht="15.6" customHeight="1" x14ac:dyDescent="0.35">
      <c r="B87" s="166" t="s">
        <v>129</v>
      </c>
      <c r="C87" s="165"/>
      <c r="D87" s="167"/>
      <c r="E87" s="167"/>
      <c r="F87" s="167"/>
      <c r="G87" s="167"/>
      <c r="H87" s="167"/>
      <c r="I87" s="167"/>
      <c r="J87" s="167"/>
      <c r="K87" s="167"/>
      <c r="L87" s="167"/>
      <c r="M87" s="167"/>
      <c r="N87" s="167"/>
      <c r="O87" s="168" t="s">
        <v>129</v>
      </c>
      <c r="P87" s="168"/>
      <c r="Q87" s="168"/>
      <c r="R87" s="168"/>
      <c r="S87" s="74"/>
      <c r="U87" s="50"/>
      <c r="AB87" s="302"/>
      <c r="AC87" s="302"/>
      <c r="AD87" s="302"/>
      <c r="AE87" s="302"/>
      <c r="AF87" s="302"/>
    </row>
    <row r="88" spans="2:32" s="20" customFormat="1" ht="19.2" customHeight="1" x14ac:dyDescent="0.35">
      <c r="B88" s="564" t="s">
        <v>211</v>
      </c>
      <c r="C88" s="169"/>
      <c r="D88" s="167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70" t="s">
        <v>134</v>
      </c>
      <c r="P88" s="170"/>
      <c r="Q88" s="170"/>
      <c r="R88" s="170"/>
      <c r="S88" s="77"/>
      <c r="T88" s="77"/>
      <c r="U88" s="50"/>
      <c r="AB88" s="302"/>
      <c r="AC88" s="302"/>
      <c r="AD88" s="302"/>
      <c r="AE88" s="302"/>
      <c r="AF88" s="302"/>
    </row>
    <row r="89" spans="2:32" s="20" customFormat="1" ht="15.6" customHeight="1" x14ac:dyDescent="0.35">
      <c r="B89" s="564"/>
      <c r="C89" s="169"/>
      <c r="D89" s="167"/>
      <c r="E89" s="167"/>
      <c r="F89" s="167"/>
      <c r="G89" s="167"/>
      <c r="H89" s="167"/>
      <c r="I89" s="167"/>
      <c r="J89" s="167"/>
      <c r="K89" s="167"/>
      <c r="L89" s="167"/>
      <c r="M89" s="167"/>
      <c r="N89" s="167"/>
      <c r="O89" s="170" t="s">
        <v>135</v>
      </c>
      <c r="P89" s="170"/>
      <c r="Q89" s="170"/>
      <c r="R89" s="170"/>
      <c r="S89" s="77"/>
      <c r="T89" s="77"/>
      <c r="U89" s="50"/>
      <c r="AB89" s="302"/>
      <c r="AC89" s="302"/>
      <c r="AD89" s="302"/>
      <c r="AE89" s="302"/>
      <c r="AF89" s="302"/>
    </row>
    <row r="90" spans="2:32" s="20" customFormat="1" ht="20.25" customHeight="1" x14ac:dyDescent="0.35">
      <c r="B90" s="560" t="s">
        <v>208</v>
      </c>
      <c r="C90" s="560"/>
      <c r="D90" s="560"/>
      <c r="E90" s="560"/>
      <c r="F90" s="560"/>
      <c r="G90" s="560"/>
      <c r="H90" s="560"/>
      <c r="I90" s="560"/>
      <c r="J90" s="560"/>
      <c r="K90" s="167"/>
      <c r="L90" s="167"/>
      <c r="M90" s="167"/>
      <c r="N90" s="167"/>
      <c r="O90" s="170" t="s">
        <v>242</v>
      </c>
      <c r="P90" s="170"/>
      <c r="Q90" s="170"/>
      <c r="R90" s="170"/>
      <c r="S90" s="77"/>
      <c r="T90" s="77"/>
      <c r="U90" s="50"/>
      <c r="AB90" s="302"/>
      <c r="AC90" s="302"/>
      <c r="AD90" s="302"/>
      <c r="AE90" s="302"/>
      <c r="AF90" s="302"/>
    </row>
    <row r="91" spans="2:32" s="20" customFormat="1" ht="18" x14ac:dyDescent="0.35">
      <c r="B91" s="171" t="s">
        <v>159</v>
      </c>
      <c r="C91" s="165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3" t="s">
        <v>157</v>
      </c>
      <c r="P91" s="173"/>
      <c r="Q91" s="173"/>
      <c r="R91" s="173"/>
      <c r="S91" s="91"/>
      <c r="U91" s="50"/>
      <c r="AB91" s="302"/>
      <c r="AC91" s="302"/>
      <c r="AD91" s="302"/>
      <c r="AE91" s="302"/>
      <c r="AF91" s="302"/>
    </row>
  </sheetData>
  <mergeCells count="49">
    <mergeCell ref="B90:J90"/>
    <mergeCell ref="C81:K81"/>
    <mergeCell ref="C82:K82"/>
    <mergeCell ref="C83:K84"/>
    <mergeCell ref="C85:K85"/>
    <mergeCell ref="C86:K86"/>
    <mergeCell ref="B88:B89"/>
    <mergeCell ref="C79:M79"/>
    <mergeCell ref="A72:B72"/>
    <mergeCell ref="A73:U73"/>
    <mergeCell ref="C75:M75"/>
    <mergeCell ref="C76:M76"/>
    <mergeCell ref="C77:M77"/>
    <mergeCell ref="C78:M78"/>
    <mergeCell ref="A25:B25"/>
    <mergeCell ref="B59:B70"/>
    <mergeCell ref="A26:U26"/>
    <mergeCell ref="A27:U27"/>
    <mergeCell ref="A57:B57"/>
    <mergeCell ref="A58:U58"/>
    <mergeCell ref="I3:L3"/>
    <mergeCell ref="A9:U9"/>
    <mergeCell ref="A10:V10"/>
    <mergeCell ref="H3:H7"/>
    <mergeCell ref="N3:O3"/>
    <mergeCell ref="P3:Q3"/>
    <mergeCell ref="N4:V4"/>
    <mergeCell ref="J5:J7"/>
    <mergeCell ref="K5:K7"/>
    <mergeCell ref="I4:I7"/>
    <mergeCell ref="J4:L4"/>
    <mergeCell ref="M3:M7"/>
    <mergeCell ref="L5:L7"/>
    <mergeCell ref="A71:B71"/>
    <mergeCell ref="A1:V1"/>
    <mergeCell ref="A2:A7"/>
    <mergeCell ref="B2:B7"/>
    <mergeCell ref="C2:F2"/>
    <mergeCell ref="G2:G7"/>
    <mergeCell ref="H2:M2"/>
    <mergeCell ref="N2:V2"/>
    <mergeCell ref="C3:C7"/>
    <mergeCell ref="D3:D7"/>
    <mergeCell ref="E3:F3"/>
    <mergeCell ref="T3:U3"/>
    <mergeCell ref="E4:E7"/>
    <mergeCell ref="F4:F7"/>
    <mergeCell ref="N6:V6"/>
    <mergeCell ref="R3:S3"/>
  </mergeCells>
  <printOptions horizontalCentered="1"/>
  <pageMargins left="0.11811023622047245" right="0.11811023622047245" top="0.55118110236220474" bottom="0.15748031496062992" header="0" footer="0"/>
  <pageSetup paperSize="9" scale="69" orientation="landscape" r:id="rId1"/>
  <rowBreaks count="2" manualBreakCount="2">
    <brk id="25" max="32" man="1"/>
    <brk id="57" max="32" man="1"/>
  </rowBreaks>
  <colBreaks count="1" manualBreakCount="1">
    <brk id="22" max="9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Графік ОП дфн</vt:lpstr>
      <vt:lpstr>НП дфн</vt:lpstr>
      <vt:lpstr>'Графік ОП дфн'!Область_друку</vt:lpstr>
      <vt:lpstr>'НП дфн'!Область_друку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Міщанюк Ольга Віталіївна</dc:creator>
  <cp:lastModifiedBy>admin</cp:lastModifiedBy>
  <cp:lastPrinted>2020-07-08T12:39:20Z</cp:lastPrinted>
  <dcterms:created xsi:type="dcterms:W3CDTF">2020-07-08T11:31:31Z</dcterms:created>
  <dcterms:modified xsi:type="dcterms:W3CDTF">2026-07-31T06:33:49Z</dcterms:modified>
</cp:coreProperties>
</file>