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 activeTab="1"/>
  </bookViews>
  <sheets>
    <sheet name="Графік ОП дфн" sheetId="3" r:id="rId1"/>
    <sheet name=" НП дфн" sheetId="2" r:id="rId2"/>
  </sheets>
  <definedNames>
    <definedName name="_xlnm.Print_Area" localSheetId="1">' НП дфн'!$A$1:$X$78</definedName>
    <definedName name="_xlnm.Print_Area" localSheetId="0">'Графік ОП дфн'!$A$1:$BI$34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V52" i="2" l="1"/>
  <c r="W52" i="2"/>
  <c r="X52" i="2"/>
  <c r="U52" i="2"/>
  <c r="C54" i="2"/>
  <c r="D54" i="2"/>
  <c r="E54" i="2"/>
  <c r="F54" i="2"/>
  <c r="M54" i="2"/>
  <c r="H42" i="2"/>
  <c r="N42" i="2" s="1"/>
  <c r="H49" i="2"/>
  <c r="S49" i="2" s="1"/>
  <c r="T49" i="2" s="1"/>
  <c r="N49" i="2" l="1"/>
  <c r="S56" i="2" l="1"/>
  <c r="I41" i="2" l="1"/>
  <c r="H41" i="2"/>
  <c r="N41" i="2" s="1"/>
  <c r="I40" i="2"/>
  <c r="H40" i="2"/>
  <c r="N40" i="2" s="1"/>
  <c r="R33" i="2"/>
  <c r="I33" i="2"/>
  <c r="H33" i="2"/>
  <c r="I14" i="2"/>
  <c r="H14" i="2"/>
  <c r="N14" i="2" s="1"/>
  <c r="I18" i="2"/>
  <c r="H18" i="2"/>
  <c r="H28" i="2"/>
  <c r="I28" i="2"/>
  <c r="I13" i="2"/>
  <c r="H13" i="2"/>
  <c r="N28" i="2" l="1"/>
  <c r="N33" i="2"/>
  <c r="S41" i="2"/>
  <c r="T41" i="2" s="1"/>
  <c r="S40" i="2"/>
  <c r="T40" i="2" s="1"/>
  <c r="S33" i="2"/>
  <c r="S28" i="2"/>
  <c r="T28" i="2" s="1"/>
  <c r="N18" i="2"/>
  <c r="S18" i="2"/>
  <c r="T18" i="2" s="1"/>
  <c r="S14" i="2"/>
  <c r="T14" i="2" s="1"/>
  <c r="N13" i="2"/>
  <c r="S13" i="2"/>
  <c r="T13" i="2" s="1"/>
  <c r="BH29" i="3" l="1"/>
  <c r="BG29" i="3"/>
  <c r="BF29" i="3"/>
  <c r="BE29" i="3"/>
  <c r="BD29" i="3"/>
  <c r="BC29" i="3"/>
  <c r="BI28" i="3"/>
  <c r="BI27" i="3"/>
  <c r="BI29" i="3" l="1"/>
  <c r="S58" i="2"/>
  <c r="S57" i="2"/>
  <c r="S55" i="2"/>
  <c r="H50" i="2"/>
  <c r="S50" i="2" s="1"/>
  <c r="T50" i="2" s="1"/>
  <c r="H48" i="2"/>
  <c r="N48" i="2" s="1"/>
  <c r="R51" i="2"/>
  <c r="Q51" i="2"/>
  <c r="P51" i="2"/>
  <c r="O51" i="2"/>
  <c r="I51" i="2"/>
  <c r="G51" i="2"/>
  <c r="R46" i="2"/>
  <c r="Q46" i="2"/>
  <c r="P46" i="2"/>
  <c r="O46" i="2"/>
  <c r="L46" i="2"/>
  <c r="K46" i="2"/>
  <c r="J46" i="2"/>
  <c r="G46" i="2"/>
  <c r="G54" i="2" s="1"/>
  <c r="H52" i="2" s="1"/>
  <c r="H45" i="2"/>
  <c r="N45" i="2" s="1"/>
  <c r="H44" i="2"/>
  <c r="H43" i="2"/>
  <c r="I38" i="2"/>
  <c r="H38" i="2"/>
  <c r="I39" i="2"/>
  <c r="H39" i="2"/>
  <c r="I37" i="2"/>
  <c r="H37" i="2"/>
  <c r="N37" i="2" s="1"/>
  <c r="I36" i="2"/>
  <c r="H36" i="2"/>
  <c r="I35" i="2"/>
  <c r="H35" i="2"/>
  <c r="I34" i="2"/>
  <c r="H34" i="2"/>
  <c r="I32" i="2"/>
  <c r="H32" i="2"/>
  <c r="N32" i="2" s="1"/>
  <c r="I31" i="2"/>
  <c r="H31" i="2"/>
  <c r="I30" i="2"/>
  <c r="H30" i="2"/>
  <c r="I29" i="2"/>
  <c r="H29" i="2"/>
  <c r="I27" i="2"/>
  <c r="H27" i="2"/>
  <c r="N27" i="2" s="1"/>
  <c r="I26" i="2"/>
  <c r="H26" i="2"/>
  <c r="I25" i="2"/>
  <c r="H25" i="2"/>
  <c r="R22" i="2"/>
  <c r="Q22" i="2"/>
  <c r="P22" i="2"/>
  <c r="O22" i="2"/>
  <c r="L22" i="2"/>
  <c r="K22" i="2"/>
  <c r="K54" i="2" s="1"/>
  <c r="J22" i="2"/>
  <c r="I20" i="2"/>
  <c r="H20" i="2"/>
  <c r="I21" i="2"/>
  <c r="H21" i="2"/>
  <c r="I17" i="2"/>
  <c r="H17" i="2"/>
  <c r="I16" i="2"/>
  <c r="H16" i="2"/>
  <c r="I15" i="2"/>
  <c r="H15" i="2"/>
  <c r="I19" i="2"/>
  <c r="H19" i="2"/>
  <c r="I12" i="2"/>
  <c r="I11" i="2"/>
  <c r="H11" i="2"/>
  <c r="L54" i="2" l="1"/>
  <c r="O54" i="2"/>
  <c r="P54" i="2"/>
  <c r="Q54" i="2"/>
  <c r="R54" i="2"/>
  <c r="J54" i="2"/>
  <c r="N25" i="2"/>
  <c r="N31" i="2"/>
  <c r="N36" i="2"/>
  <c r="N29" i="2"/>
  <c r="N34" i="2"/>
  <c r="N39" i="2"/>
  <c r="N38" i="2"/>
  <c r="S31" i="2"/>
  <c r="T31" i="2" s="1"/>
  <c r="S26" i="2"/>
  <c r="T26" i="2" s="1"/>
  <c r="N26" i="2"/>
  <c r="S36" i="2"/>
  <c r="N30" i="2"/>
  <c r="N35" i="2"/>
  <c r="S32" i="2"/>
  <c r="T32" i="2" s="1"/>
  <c r="S37" i="2"/>
  <c r="T37" i="2" s="1"/>
  <c r="S35" i="2"/>
  <c r="T35" i="2" s="1"/>
  <c r="S38" i="2"/>
  <c r="T38" i="2" s="1"/>
  <c r="S34" i="2"/>
  <c r="T34" i="2" s="1"/>
  <c r="S29" i="2"/>
  <c r="T29" i="2" s="1"/>
  <c r="S30" i="2"/>
  <c r="T30" i="2" s="1"/>
  <c r="S27" i="2"/>
  <c r="T27" i="2" s="1"/>
  <c r="S39" i="2"/>
  <c r="T39" i="2" s="1"/>
  <c r="N17" i="2"/>
  <c r="N19" i="2"/>
  <c r="N44" i="2"/>
  <c r="N11" i="2"/>
  <c r="N15" i="2"/>
  <c r="N20" i="2"/>
  <c r="N43" i="2"/>
  <c r="N12" i="2"/>
  <c r="N16" i="2"/>
  <c r="N21" i="2"/>
  <c r="S21" i="2"/>
  <c r="T21" i="2" s="1"/>
  <c r="T36" i="2"/>
  <c r="S20" i="2"/>
  <c r="T20" i="2" s="1"/>
  <c r="S15" i="2"/>
  <c r="T15" i="2" s="1"/>
  <c r="S19" i="2"/>
  <c r="T19" i="2" s="1"/>
  <c r="S25" i="2"/>
  <c r="T25" i="2" s="1"/>
  <c r="S16" i="2"/>
  <c r="T16" i="2" s="1"/>
  <c r="I46" i="2"/>
  <c r="S17" i="2"/>
  <c r="T17" i="2" s="1"/>
  <c r="H22" i="2"/>
  <c r="I22" i="2"/>
  <c r="I54" i="2" s="1"/>
  <c r="S12" i="2"/>
  <c r="T12" i="2" s="1"/>
  <c r="H46" i="2"/>
  <c r="H51" i="2"/>
  <c r="S48" i="2"/>
  <c r="T48" i="2" s="1"/>
  <c r="S11" i="2"/>
  <c r="T11" i="2" s="1"/>
  <c r="N50" i="2"/>
  <c r="N51" i="2" s="1"/>
  <c r="H54" i="2" l="1"/>
  <c r="N46" i="2"/>
  <c r="N22" i="2"/>
  <c r="N54" i="2" s="1"/>
  <c r="S54" i="2" l="1"/>
  <c r="B8" i="2" l="1"/>
  <c r="C8" i="2" s="1"/>
  <c r="D8" i="2" s="1"/>
  <c r="E8" i="2" s="1"/>
  <c r="F8" i="2" s="1"/>
  <c r="G8" i="2" s="1"/>
  <c r="H8" i="2" s="1"/>
  <c r="I8" i="2" s="1"/>
  <c r="J8" i="2" s="1"/>
  <c r="K8" i="2" s="1"/>
  <c r="L8" i="2" s="1"/>
  <c r="M8" i="2" s="1"/>
  <c r="R8" i="2" l="1"/>
</calcChain>
</file>

<file path=xl/sharedStrings.xml><?xml version="1.0" encoding="utf-8"?>
<sst xmlns="http://schemas.openxmlformats.org/spreadsheetml/2006/main" count="306" uniqueCount="205">
  <si>
    <t>Президент Відкритого</t>
  </si>
  <si>
    <t>рішенням Вченої ради</t>
  </si>
  <si>
    <t>міжнародного університету</t>
  </si>
  <si>
    <t>Н А В Ч А Л Ь Н И Й    П Л А Н</t>
  </si>
  <si>
    <t>розвитку людини "Україна"</t>
  </si>
  <si>
    <t xml:space="preserve">                                                        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</si>
  <si>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</si>
  <si>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</si>
  <si>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</si>
  <si>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</si>
  <si>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</si>
  <si>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</si>
  <si>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</si>
  <si>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</si>
  <si>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</si>
  <si>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</si>
  <si>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</si>
  <si>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</si>
  <si>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</si>
  <si>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I</t>
  </si>
  <si>
    <t>Т</t>
  </si>
  <si>
    <t>С</t>
  </si>
  <si>
    <t>К</t>
  </si>
  <si>
    <t>П</t>
  </si>
  <si>
    <t>Практика</t>
  </si>
  <si>
    <t>Канікули</t>
  </si>
  <si>
    <t>Семестр</t>
  </si>
  <si>
    <t>Тижні</t>
  </si>
  <si>
    <t>Навчальна</t>
  </si>
  <si>
    <t>Розподіл за семестрами</t>
  </si>
  <si>
    <t>Кількість кредитів ЄКТС</t>
  </si>
  <si>
    <t>Кількість годин</t>
  </si>
  <si>
    <t>екзамени</t>
  </si>
  <si>
    <t>заліки</t>
  </si>
  <si>
    <t>курсові</t>
  </si>
  <si>
    <t>загальний обсяг</t>
  </si>
  <si>
    <t>аудиторних</t>
  </si>
  <si>
    <t>самостійна робота</t>
  </si>
  <si>
    <t>I курс</t>
  </si>
  <si>
    <t>проєкти</t>
  </si>
  <si>
    <t>роботи</t>
  </si>
  <si>
    <t>всього</t>
  </si>
  <si>
    <t>у тому числі:</t>
  </si>
  <si>
    <t>лекції</t>
  </si>
  <si>
    <t>лабораторні</t>
  </si>
  <si>
    <t>практичні</t>
  </si>
  <si>
    <t>Код освітньої компоненти</t>
  </si>
  <si>
    <t>Разом</t>
  </si>
  <si>
    <t>І. ЦИКЛ ЗАГАЛЬНОЇ ПІДГОТОВКИ</t>
  </si>
  <si>
    <t>ОК 1.1</t>
  </si>
  <si>
    <t>ОК 1.2</t>
  </si>
  <si>
    <t>ОК 1.3</t>
  </si>
  <si>
    <t>ОК 1.4</t>
  </si>
  <si>
    <t>ОК 1.5</t>
  </si>
  <si>
    <t>ОК 1.6</t>
  </si>
  <si>
    <t>ОК 1.7</t>
  </si>
  <si>
    <t>ОК 1.9</t>
  </si>
  <si>
    <t>ОК 1.10</t>
  </si>
  <si>
    <t>Всього за п. 1.1</t>
  </si>
  <si>
    <t>ІІ. ЦИКЛ ПРОФЕСІЙНОЇ ПІДГОТОВКИ</t>
  </si>
  <si>
    <t>ОК 2.1</t>
  </si>
  <si>
    <t>ОК 2.2</t>
  </si>
  <si>
    <t>ОК 2.3</t>
  </si>
  <si>
    <t>ОК 2.4</t>
  </si>
  <si>
    <t>ОК 2.5</t>
  </si>
  <si>
    <t>ОК 2.6</t>
  </si>
  <si>
    <t>ОК 2.7</t>
  </si>
  <si>
    <t>ОК 2.8</t>
  </si>
  <si>
    <t>ОК 2.9</t>
  </si>
  <si>
    <t>ПР 1</t>
  </si>
  <si>
    <t>ПР 2</t>
  </si>
  <si>
    <t>Навчальна практика</t>
  </si>
  <si>
    <t>Всього за п. 2.1</t>
  </si>
  <si>
    <t xml:space="preserve">ЗАГАЛЬНА КІЛЬКІСТЬ ГОДИН </t>
  </si>
  <si>
    <t>Кількість заліків</t>
  </si>
  <si>
    <t>Кількість курсових проєктів</t>
  </si>
  <si>
    <t>Кількість курсових робіт</t>
  </si>
  <si>
    <t>Частка вибіркових компонент у загальному обсязі освітньої програми, %</t>
  </si>
  <si>
    <t>V. ПЛАН ОСВІТНЬОГО ПРОЦЕСУ</t>
  </si>
  <si>
    <t>ПОГОДЖЕНО</t>
  </si>
  <si>
    <t>Кількість екзаменів</t>
  </si>
  <si>
    <t>діяльності</t>
  </si>
  <si>
    <t>ОК 1.11</t>
  </si>
  <si>
    <t>Комплексний кваліфікаційний іспит</t>
  </si>
  <si>
    <t>ОК 2.10</t>
  </si>
  <si>
    <t>ОК 2.11</t>
  </si>
  <si>
    <t>1 сем</t>
  </si>
  <si>
    <t>2 сем</t>
  </si>
  <si>
    <t>3 сем</t>
  </si>
  <si>
    <t>4 сем</t>
  </si>
  <si>
    <t>ОК 2.12</t>
  </si>
  <si>
    <t>ОК 2.13</t>
  </si>
  <si>
    <t>ОК 2.14</t>
  </si>
  <si>
    <t>ОК 2.15</t>
  </si>
  <si>
    <t>Навчальна (ознайомча) практика</t>
  </si>
  <si>
    <t>VI. ПЕРЕЛІК НЕОБХІДНИХ КАБІНЕТІВ, ЛАБОРАТОРІЙ, МАЙСТЕРЕНЬ</t>
  </si>
  <si>
    <t>№</t>
  </si>
  <si>
    <t>Кабінети</t>
  </si>
  <si>
    <t>Лабораторії</t>
  </si>
  <si>
    <t>Майстерні</t>
  </si>
  <si>
    <t>Відкритий міжнародний університет розвитку людини "Україна"</t>
  </si>
  <si>
    <t>Університету "Україна"</t>
  </si>
  <si>
    <t>_________________ Петро ТАЛАНЧУК</t>
  </si>
  <si>
    <t xml:space="preserve"> освітньо-професійна програма</t>
  </si>
  <si>
    <t xml:space="preserve">                                                                                                 </t>
  </si>
  <si>
    <t>І . ГРАФІК ОСВІТНЬОГО ПРОЦЕСУ</t>
  </si>
  <si>
    <t>Е</t>
  </si>
  <si>
    <r>
      <t>ПОЗНАЧЕННЯ:</t>
    </r>
    <r>
      <rPr>
        <sz val="8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Е – випусковий екзамен.</t>
    </r>
  </si>
  <si>
    <t>II. ЗВЕДЕНІ ДАНІ ПРО БЮДЖЕТ ЧАСУ, тижні</t>
  </si>
  <si>
    <t>ІІІ. ПРАКТИКА</t>
  </si>
  <si>
    <t>IV.  АТЕСТАЦІЯ</t>
  </si>
  <si>
    <t>Теоретичне 
навчання</t>
  </si>
  <si>
    <t>Екзамена-ційна сесія</t>
  </si>
  <si>
    <t>Захист дипломного проєкту (роботи)</t>
  </si>
  <si>
    <t>Випусковий екзамен</t>
  </si>
  <si>
    <t>Усього</t>
  </si>
  <si>
    <t>Назва
 практики</t>
  </si>
  <si>
    <t>Форма випускової атестації (іспит, дипломний проєкт (робота))</t>
  </si>
  <si>
    <t>Навчальна (ознайомча)</t>
  </si>
  <si>
    <r>
      <t xml:space="preserve">Освітньо-професійний ступінь: </t>
    </r>
    <r>
      <rPr>
        <b/>
        <sz val="10"/>
        <rFont val="Times New Roman"/>
        <family val="1"/>
        <charset val="204"/>
      </rPr>
      <t>фаховий молодший бакалавр</t>
    </r>
  </si>
  <si>
    <t>Спеціалізація _____________________________________________</t>
  </si>
  <si>
    <t>Професійна кваліфікація _______________________________</t>
  </si>
  <si>
    <r>
      <t xml:space="preserve">Форма здобуття фахової передвищої освіти: </t>
    </r>
    <r>
      <rPr>
        <b/>
        <sz val="10"/>
        <rFont val="Times New Roman"/>
        <family val="1"/>
        <charset val="204"/>
      </rPr>
      <t>денна</t>
    </r>
  </si>
  <si>
    <r>
      <t xml:space="preserve">Рік вступу: </t>
    </r>
    <r>
      <rPr>
        <b/>
        <sz val="10"/>
        <rFont val="Times New Roman"/>
        <family val="1"/>
        <charset val="204"/>
      </rPr>
      <t>2026-2027 н.р.</t>
    </r>
  </si>
  <si>
    <t>"17" березня 2026 р.</t>
  </si>
  <si>
    <t>"10" березня 2026 р.</t>
  </si>
  <si>
    <t>"16" квітня 2026 р.</t>
  </si>
  <si>
    <r>
      <t xml:space="preserve">підготовка до екзамену </t>
    </r>
    <r>
      <rPr>
        <b/>
        <sz val="8"/>
        <rFont val="Times New Roman"/>
        <family val="1"/>
        <charset val="204"/>
      </rPr>
      <t>(1 кредит ЄКТС із годин на с.р.)</t>
    </r>
  </si>
  <si>
    <t>II</t>
  </si>
  <si>
    <t>ІІ курс</t>
  </si>
  <si>
    <t>НАЗВА ОСВІТНЬОГО КОМПОНЕНТА</t>
  </si>
  <si>
    <t>1.1. Обов’язкові освітні компоненти</t>
  </si>
  <si>
    <t>2.1. Обов’язкові освітні компоненти</t>
  </si>
  <si>
    <t>Фаховий коледж "Освіта"</t>
  </si>
  <si>
    <t>Назва освітніх компонентів, які включено до іспиту</t>
  </si>
  <si>
    <t>Директор Фахового коледжу "Освіта"</t>
  </si>
  <si>
    <r>
      <rPr>
        <sz val="12"/>
        <rFont val="Times New Roman"/>
        <family val="1"/>
        <charset val="204"/>
      </rPr>
      <t>підготовки</t>
    </r>
    <r>
      <rPr>
        <b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 xml:space="preserve">фахового молодшого бакалавра </t>
    </r>
  </si>
  <si>
    <t>(рівень фахової передвищої освіти)</t>
  </si>
  <si>
    <t>ЗАТВЕРДЖУЮ:</t>
  </si>
  <si>
    <t>ЗАТВЕРДЖЕНО:</t>
  </si>
  <si>
    <r>
      <t>На основі:</t>
    </r>
    <r>
      <rPr>
        <sz val="10"/>
        <color indexed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 повної базової середньої освіти</t>
    </r>
  </si>
  <si>
    <t>Заклад вищої освіти</t>
  </si>
  <si>
    <t>Циклова комісія з туризму та рекреації, бібліотечної, інформаційної та архівної справи, та журналістики</t>
  </si>
  <si>
    <t>Термін навчання: 1 рік 10 місяців</t>
  </si>
  <si>
    <t>Українська мова (за професійним спрямуванням)</t>
  </si>
  <si>
    <t>Україна в контексті світового розвитку</t>
  </si>
  <si>
    <t>Фізична культура (Фізичне виховання. Основи здорового способу життя. Психологія стресу і стресостійкості особистості)</t>
  </si>
  <si>
    <t>Інформаційні технології</t>
  </si>
  <si>
    <t>Іноземна мова</t>
  </si>
  <si>
    <t>Охорона праці, безпека життєдіяльності та цивільний захист</t>
  </si>
  <si>
    <t>Права людини та верховенство права в сучасних реаліях</t>
  </si>
  <si>
    <t>Інклюзивне суспільство</t>
  </si>
  <si>
    <t xml:space="preserve">_____________Світлана СМОЛЯНОВА </t>
  </si>
  <si>
    <t>Голова циклової комісії з туризму та рекреації, біліотечної, інформаційної та архівної справи, та журналістики</t>
  </si>
  <si>
    <t>______________ Анрій УХТОМСЬКИЙ</t>
  </si>
  <si>
    <t>Основи національного спротиву</t>
  </si>
  <si>
    <t>Організація туристичної діяльності та транспортного обслуговування, Основи туризмознавства, Географія туризму</t>
  </si>
  <si>
    <t>Туризм</t>
  </si>
  <si>
    <t>Tourism</t>
  </si>
  <si>
    <t>ID 78412</t>
  </si>
  <si>
    <t xml:space="preserve">Галузь знань: J Транспорт та послуги   </t>
  </si>
  <si>
    <t xml:space="preserve">Спеціальність: J3 Туризм та рекреація  </t>
  </si>
  <si>
    <t>Історія туризму</t>
  </si>
  <si>
    <t>Основи туризмознавства</t>
  </si>
  <si>
    <t>Туристичне країнознавство</t>
  </si>
  <si>
    <t>Туристичне краєзнавство</t>
  </si>
  <si>
    <t>Активний туризм і безпека туристичної діяльності</t>
  </si>
  <si>
    <t>Географія туризму</t>
  </si>
  <si>
    <t>Організація готельного обслуговування</t>
  </si>
  <si>
    <t>Організація ресторанного обслуговування</t>
  </si>
  <si>
    <t>Туристично-рекреаційні комплекси України та світу</t>
  </si>
  <si>
    <t>Економіка туризму</t>
  </si>
  <si>
    <t>Рекреологія та курортна справа</t>
  </si>
  <si>
    <t>Інформаційні та комунікаційні технології в туризмі</t>
  </si>
  <si>
    <t>Організація туристичної діяльності та транспортного обслуговування</t>
  </si>
  <si>
    <t>Менеджмент у туризмі</t>
  </si>
  <si>
    <t>Правове регулювання і документальний супровід туристично-рекреаційної діяльності</t>
  </si>
  <si>
    <t>ОК 2.16</t>
  </si>
  <si>
    <t>Туроперейтинг</t>
  </si>
  <si>
    <t>ОК 2.17</t>
  </si>
  <si>
    <t>Основи навчання, наукового пошуку та академічної доброчесності</t>
  </si>
  <si>
    <t>ОК 1.8</t>
  </si>
  <si>
    <t>Психологія професійної діяльності</t>
  </si>
  <si>
    <t>Екологія та екологічна етика</t>
  </si>
  <si>
    <t>з туризму, культури та документно-інформаційних комунікацій</t>
  </si>
  <si>
    <t>В.о.голова Науково-методичного об'єднання</t>
  </si>
  <si>
    <t>______________ Людмила ТАНСЬКА</t>
  </si>
  <si>
    <t>В.о.проректора з освітньої</t>
  </si>
  <si>
    <t>___________ Світлана НЕСТЕРЕНКО</t>
  </si>
  <si>
    <t>"23" квітня 2026 року</t>
  </si>
  <si>
    <t>Начальник відділу методичної роботи</t>
  </si>
  <si>
    <t>______________ Вікторія БАУЛА</t>
  </si>
  <si>
    <t>протокол № 2</t>
  </si>
  <si>
    <t>від "30" квітня 2026 року</t>
  </si>
  <si>
    <t>"30" квітня 2026 року</t>
  </si>
  <si>
    <r>
      <t xml:space="preserve">Освітня кваліфікація: </t>
    </r>
    <r>
      <rPr>
        <b/>
        <sz val="10"/>
        <rFont val="Times New Roman"/>
        <family val="1"/>
        <charset val="204"/>
      </rPr>
      <t xml:space="preserve">фаховий молодший бакалавр з </t>
    </r>
    <r>
      <rPr>
        <sz val="10"/>
        <rFont val="Times New Roman"/>
        <family val="1"/>
        <charset val="204"/>
      </rPr>
      <t>туризму та рекреації</t>
    </r>
  </si>
  <si>
    <t>ІІІ. Вибіркові компоненти освітньої програми</t>
  </si>
  <si>
    <t>Вибіркові компоненти освітньої програми</t>
  </si>
  <si>
    <t>ВК 3.1</t>
  </si>
  <si>
    <t>ВК 3.2</t>
  </si>
  <si>
    <t>ВК 3.3</t>
  </si>
  <si>
    <t>КР 1</t>
  </si>
  <si>
    <t>Курсова робота з освітньої компоненти "Організація туристичної діяльності та транспортного обслуговування"</t>
  </si>
  <si>
    <t>Всього ВК</t>
  </si>
  <si>
    <t>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</si>
</sst>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"/>
    <numFmt numFmtId="166" formatCode="\2\.0"/>
  </numFmts>
  <fonts count="4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sz val="12"/>
      <color indexed="5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7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</cellStyleXfs>
  <cellXfs count="654">
    <xf numFmtId="0" fontId="0" fillId="0" borderId="0" xfId="0"/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17" fillId="0" borderId="0" xfId="0" applyFont="1" applyAlignment="1">
      <alignment wrapText="1"/>
    </xf>
    <xf numFmtId="0" fontId="8" fillId="0" borderId="40" xfId="0" applyFont="1" applyFill="1" applyBorder="1" applyAlignment="1">
      <alignment horizontal="centerContinuous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8" fillId="0" borderId="48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9" fontId="5" fillId="0" borderId="0" xfId="12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" fontId="10" fillId="0" borderId="0" xfId="0" applyNumberFormat="1" applyFont="1" applyFill="1" applyAlignment="1">
      <alignment vertical="center"/>
    </xf>
    <xf numFmtId="0" fontId="9" fillId="0" borderId="33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vertical="center" wrapText="1"/>
    </xf>
    <xf numFmtId="0" fontId="16" fillId="0" borderId="0" xfId="1" applyFont="1" applyFill="1" applyBorder="1"/>
    <xf numFmtId="0" fontId="14" fillId="0" borderId="0" xfId="1" applyFont="1" applyFill="1" applyBorder="1" applyAlignment="1">
      <alignment horizontal="left" wrapText="1"/>
    </xf>
    <xf numFmtId="0" fontId="16" fillId="0" borderId="0" xfId="1" applyFont="1" applyFill="1"/>
    <xf numFmtId="0" fontId="16" fillId="0" borderId="0" xfId="1" applyFont="1" applyFill="1" applyAlignment="1">
      <alignment horizontal="center"/>
    </xf>
    <xf numFmtId="0" fontId="16" fillId="0" borderId="0" xfId="1" applyFont="1" applyFill="1" applyBorder="1" applyAlignment="1"/>
    <xf numFmtId="0" fontId="16" fillId="0" borderId="0" xfId="1" applyFont="1" applyFill="1" applyBorder="1" applyAlignment="1">
      <alignment horizont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Alignment="1">
      <alignment horizontal="center" wrapText="1"/>
    </xf>
    <xf numFmtId="49" fontId="16" fillId="0" borderId="0" xfId="1" applyNumberFormat="1" applyFont="1" applyFill="1"/>
    <xf numFmtId="0" fontId="14" fillId="0" borderId="0" xfId="1" applyFont="1" applyFill="1" applyAlignment="1">
      <alignment horizontal="left" wrapText="1"/>
    </xf>
    <xf numFmtId="0" fontId="16" fillId="0" borderId="0" xfId="0" applyFont="1" applyFill="1" applyAlignment="1">
      <alignment vertical="center"/>
    </xf>
    <xf numFmtId="0" fontId="16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horizontal="left" wrapText="1"/>
    </xf>
    <xf numFmtId="0" fontId="16" fillId="0" borderId="0" xfId="1" applyFont="1" applyFill="1" applyAlignment="1">
      <alignment wrapText="1"/>
    </xf>
    <xf numFmtId="0" fontId="16" fillId="0" borderId="0" xfId="0" applyFont="1" applyFill="1" applyAlignment="1">
      <alignment horizontal="center" vertical="center"/>
    </xf>
    <xf numFmtId="0" fontId="6" fillId="6" borderId="35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vertical="center" wrapText="1"/>
    </xf>
    <xf numFmtId="1" fontId="5" fillId="0" borderId="0" xfId="0" applyNumberFormat="1" applyFont="1" applyFill="1" applyAlignment="1">
      <alignment vertical="center" wrapText="1"/>
    </xf>
    <xf numFmtId="1" fontId="17" fillId="0" borderId="0" xfId="0" applyNumberFormat="1" applyFont="1" applyFill="1" applyAlignment="1">
      <alignment wrapText="1"/>
    </xf>
    <xf numFmtId="1" fontId="5" fillId="0" borderId="0" xfId="0" applyNumberFormat="1" applyFont="1" applyFill="1" applyAlignment="1">
      <alignment vertical="center"/>
    </xf>
    <xf numFmtId="1" fontId="9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1" fontId="16" fillId="0" borderId="0" xfId="1" applyNumberFormat="1" applyFont="1" applyFill="1" applyAlignment="1">
      <alignment horizontal="center"/>
    </xf>
    <xf numFmtId="1" fontId="8" fillId="0" borderId="40" xfId="0" applyNumberFormat="1" applyFont="1" applyFill="1" applyBorder="1" applyAlignment="1">
      <alignment horizontal="center" vertical="center"/>
    </xf>
    <xf numFmtId="1" fontId="8" fillId="0" borderId="61" xfId="0" applyNumberFormat="1" applyFont="1" applyFill="1" applyBorder="1" applyAlignment="1">
      <alignment horizontal="center" vertical="center"/>
    </xf>
    <xf numFmtId="1" fontId="8" fillId="0" borderId="59" xfId="0" applyNumberFormat="1" applyFont="1" applyFill="1" applyBorder="1" applyAlignment="1">
      <alignment horizontal="center" vertical="center"/>
    </xf>
    <xf numFmtId="1" fontId="8" fillId="0" borderId="48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1" fontId="17" fillId="0" borderId="0" xfId="0" applyNumberFormat="1" applyFont="1" applyFill="1" applyAlignment="1">
      <alignment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66" fontId="26" fillId="0" borderId="4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/>
    <xf numFmtId="0" fontId="7" fillId="0" borderId="0" xfId="0" applyFont="1" applyFill="1" applyAlignment="1">
      <alignment horizontal="center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12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7" fillId="0" borderId="0" xfId="0" applyFont="1" applyFill="1" applyBorder="1"/>
    <xf numFmtId="0" fontId="6" fillId="0" borderId="64" xfId="14" applyFont="1" applyFill="1" applyBorder="1" applyAlignment="1">
      <alignment horizontal="centerContinuous"/>
    </xf>
    <xf numFmtId="0" fontId="6" fillId="0" borderId="29" xfId="14" applyFont="1" applyFill="1" applyBorder="1" applyAlignment="1">
      <alignment horizontal="centerContinuous"/>
    </xf>
    <xf numFmtId="0" fontId="6" fillId="0" borderId="25" xfId="14" applyFont="1" applyFill="1" applyBorder="1" applyAlignment="1">
      <alignment horizontal="centerContinuous"/>
    </xf>
    <xf numFmtId="0" fontId="6" fillId="0" borderId="65" xfId="14" applyFont="1" applyFill="1" applyBorder="1" applyAlignment="1">
      <alignment horizontal="centerContinuous"/>
    </xf>
    <xf numFmtId="0" fontId="6" fillId="0" borderId="34" xfId="14" applyFont="1" applyFill="1" applyBorder="1" applyAlignment="1">
      <alignment horizontal="centerContinuous"/>
    </xf>
    <xf numFmtId="0" fontId="6" fillId="0" borderId="35" xfId="14" applyFont="1" applyFill="1" applyBorder="1" applyAlignment="1">
      <alignment horizontal="centerContinuous"/>
    </xf>
    <xf numFmtId="0" fontId="6" fillId="0" borderId="26" xfId="14" applyFont="1" applyFill="1" applyBorder="1" applyAlignment="1">
      <alignment horizontal="centerContinuous"/>
    </xf>
    <xf numFmtId="0" fontId="6" fillId="0" borderId="29" xfId="14" applyFont="1" applyFill="1" applyBorder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20" fillId="0" borderId="61" xfId="0" applyFont="1" applyFill="1" applyBorder="1" applyAlignment="1">
      <alignment horizontal="center" vertical="center"/>
    </xf>
    <xf numFmtId="0" fontId="20" fillId="0" borderId="59" xfId="0" applyFont="1" applyFill="1" applyBorder="1" applyAlignment="1">
      <alignment horizontal="center" vertical="center"/>
    </xf>
    <xf numFmtId="1" fontId="20" fillId="0" borderId="37" xfId="0" applyNumberFormat="1" applyFont="1" applyFill="1" applyBorder="1" applyAlignment="1">
      <alignment horizontal="center" vertical="center"/>
    </xf>
    <xf numFmtId="1" fontId="20" fillId="0" borderId="61" xfId="0" applyNumberFormat="1" applyFont="1" applyFill="1" applyBorder="1" applyAlignment="1">
      <alignment horizontal="center" vertical="center"/>
    </xf>
    <xf numFmtId="1" fontId="20" fillId="0" borderId="59" xfId="0" applyNumberFormat="1" applyFont="1" applyFill="1" applyBorder="1" applyAlignment="1">
      <alignment horizontal="center" vertical="center"/>
    </xf>
    <xf numFmtId="1" fontId="20" fillId="0" borderId="41" xfId="0" applyNumberFormat="1" applyFont="1" applyFill="1" applyBorder="1" applyAlignment="1">
      <alignment horizontal="center" vertical="center"/>
    </xf>
    <xf numFmtId="1" fontId="8" fillId="0" borderId="38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58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53" xfId="0" applyFont="1" applyFill="1" applyBorder="1" applyAlignment="1" applyProtection="1">
      <alignment horizontal="center" vertical="center" wrapText="1"/>
      <protection locked="0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4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60" xfId="0" applyFont="1" applyFill="1" applyBorder="1" applyAlignment="1" applyProtection="1">
      <alignment horizontal="center" vertical="center"/>
      <protection locked="0"/>
    </xf>
    <xf numFmtId="1" fontId="5" fillId="0" borderId="2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8" fillId="0" borderId="53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1" fontId="5" fillId="0" borderId="43" xfId="0" applyNumberFormat="1" applyFont="1" applyFill="1" applyBorder="1" applyAlignment="1">
      <alignment horizontal="center" vertical="center"/>
    </xf>
    <xf numFmtId="165" fontId="5" fillId="0" borderId="44" xfId="0" applyNumberFormat="1" applyFont="1" applyFill="1" applyBorder="1" applyAlignment="1">
      <alignment horizontal="center" vertical="center"/>
    </xf>
    <xf numFmtId="1" fontId="5" fillId="0" borderId="44" xfId="0" applyNumberFormat="1" applyFont="1" applyFill="1" applyBorder="1" applyAlignment="1">
      <alignment horizontal="center" vertical="center"/>
    </xf>
    <xf numFmtId="0" fontId="8" fillId="0" borderId="60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8" fillId="0" borderId="61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59" xfId="0" applyFont="1" applyFill="1" applyBorder="1" applyAlignment="1">
      <alignment horizontal="center" vertical="center"/>
    </xf>
    <xf numFmtId="9" fontId="35" fillId="0" borderId="48" xfId="12" applyFont="1" applyFill="1" applyBorder="1" applyAlignment="1">
      <alignment horizontal="center" vertical="center"/>
    </xf>
    <xf numFmtId="0" fontId="35" fillId="0" borderId="61" xfId="0" applyFont="1" applyFill="1" applyBorder="1" applyAlignment="1">
      <alignment horizontal="center" vertical="center"/>
    </xf>
    <xf numFmtId="0" fontId="35" fillId="0" borderId="41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right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1" applyFont="1" applyFill="1" applyAlignment="1"/>
    <xf numFmtId="0" fontId="16" fillId="0" borderId="0" xfId="1" applyFont="1" applyFill="1" applyAlignment="1"/>
    <xf numFmtId="0" fontId="5" fillId="0" borderId="5" xfId="0" applyFont="1" applyFill="1" applyBorder="1" applyAlignment="1">
      <alignment horizontal="center" wrapText="1"/>
    </xf>
    <xf numFmtId="1" fontId="20" fillId="0" borderId="48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" fontId="5" fillId="3" borderId="9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3" fillId="0" borderId="0" xfId="13" applyFont="1" applyFill="1" applyAlignment="1">
      <alignment wrapText="1"/>
    </xf>
    <xf numFmtId="0" fontId="37" fillId="0" borderId="0" xfId="13" applyFont="1" applyFill="1" applyAlignment="1">
      <alignment vertical="center"/>
    </xf>
    <xf numFmtId="0" fontId="6" fillId="0" borderId="0" xfId="13" applyFont="1" applyFill="1"/>
    <xf numFmtId="0" fontId="6" fillId="0" borderId="0" xfId="13" applyFont="1" applyFill="1" applyAlignment="1">
      <alignment horizontal="left" wrapText="1"/>
    </xf>
    <xf numFmtId="0" fontId="6" fillId="0" borderId="0" xfId="13" applyFont="1" applyFill="1" applyBorder="1" applyAlignment="1">
      <alignment wrapText="1"/>
    </xf>
    <xf numFmtId="0" fontId="3" fillId="0" borderId="0" xfId="13" applyFont="1" applyFill="1" applyBorder="1" applyAlignment="1">
      <alignment wrapText="1"/>
    </xf>
    <xf numFmtId="0" fontId="38" fillId="0" borderId="0" xfId="13" applyFont="1" applyFill="1" applyBorder="1" applyAlignment="1">
      <alignment horizontal="center" vertical="top" wrapText="1"/>
    </xf>
    <xf numFmtId="0" fontId="3" fillId="0" borderId="0" xfId="13" applyFont="1" applyFill="1" applyAlignment="1">
      <alignment vertical="center" wrapText="1"/>
    </xf>
    <xf numFmtId="0" fontId="3" fillId="0" borderId="0" xfId="13" applyFont="1" applyFill="1" applyBorder="1" applyAlignment="1">
      <alignment vertical="top" wrapText="1"/>
    </xf>
    <xf numFmtId="0" fontId="6" fillId="0" borderId="34" xfId="14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20" fillId="0" borderId="40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1" fontId="8" fillId="0" borderId="37" xfId="0" applyNumberFormat="1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1" fontId="5" fillId="8" borderId="49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9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8" fillId="0" borderId="5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1" fontId="5" fillId="0" borderId="28" xfId="0" applyNumberFormat="1" applyFont="1" applyFill="1" applyBorder="1" applyAlignment="1">
      <alignment horizontal="center" vertical="center"/>
    </xf>
    <xf numFmtId="1" fontId="5" fillId="0" borderId="45" xfId="0" applyNumberFormat="1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Continuous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Continuous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90" wrapText="1"/>
    </xf>
    <xf numFmtId="0" fontId="11" fillId="0" borderId="0" xfId="0" applyFont="1" applyFill="1" applyBorder="1" applyAlignment="1">
      <alignment horizontal="center" vertical="center" textRotation="90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3" fillId="9" borderId="7" xfId="14" applyFont="1" applyFill="1" applyBorder="1" applyAlignment="1">
      <alignment horizontal="center" vertical="center"/>
    </xf>
    <xf numFmtId="0" fontId="3" fillId="9" borderId="8" xfId="14" applyFont="1" applyFill="1" applyBorder="1" applyAlignment="1">
      <alignment horizontal="center" vertical="center"/>
    </xf>
    <xf numFmtId="0" fontId="3" fillId="9" borderId="15" xfId="14" applyFont="1" applyFill="1" applyBorder="1" applyAlignment="1">
      <alignment horizontal="center" vertical="center"/>
    </xf>
    <xf numFmtId="0" fontId="3" fillId="9" borderId="30" xfId="14" applyFont="1" applyFill="1" applyBorder="1" applyAlignment="1">
      <alignment horizontal="center" vertical="center"/>
    </xf>
    <xf numFmtId="0" fontId="3" fillId="9" borderId="16" xfId="14" applyFont="1" applyFill="1" applyBorder="1" applyAlignment="1">
      <alignment horizontal="center" vertical="center"/>
    </xf>
    <xf numFmtId="0" fontId="3" fillId="9" borderId="63" xfId="14" applyFont="1" applyFill="1" applyBorder="1" applyAlignment="1">
      <alignment horizontal="center" vertical="center"/>
    </xf>
    <xf numFmtId="0" fontId="3" fillId="9" borderId="17" xfId="14" applyFont="1" applyFill="1" applyBorder="1" applyAlignment="1">
      <alignment horizontal="center" vertical="center"/>
    </xf>
    <xf numFmtId="0" fontId="3" fillId="9" borderId="57" xfId="14" applyFont="1" applyFill="1" applyBorder="1" applyAlignment="1">
      <alignment horizontal="center" vertical="center"/>
    </xf>
    <xf numFmtId="0" fontId="3" fillId="9" borderId="11" xfId="14" applyFont="1" applyFill="1" applyBorder="1" applyAlignment="1">
      <alignment horizontal="center" vertical="center"/>
    </xf>
    <xf numFmtId="0" fontId="3" fillId="9" borderId="13" xfId="14" applyFont="1" applyFill="1" applyBorder="1" applyAlignment="1">
      <alignment horizontal="center" vertical="center"/>
    </xf>
    <xf numFmtId="0" fontId="3" fillId="9" borderId="47" xfId="14" applyFont="1" applyFill="1" applyBorder="1" applyAlignment="1">
      <alignment horizontal="center" vertical="center"/>
    </xf>
    <xf numFmtId="0" fontId="3" fillId="9" borderId="20" xfId="14" applyFont="1" applyFill="1" applyBorder="1" applyAlignment="1">
      <alignment horizontal="center" vertical="center"/>
    </xf>
    <xf numFmtId="0" fontId="3" fillId="9" borderId="31" xfId="14" applyFont="1" applyFill="1" applyBorder="1" applyAlignment="1">
      <alignment horizontal="center" vertical="center"/>
    </xf>
    <xf numFmtId="0" fontId="3" fillId="9" borderId="1" xfId="14" applyFont="1" applyFill="1" applyBorder="1" applyAlignment="1">
      <alignment horizontal="center" vertical="center"/>
    </xf>
    <xf numFmtId="0" fontId="3" fillId="9" borderId="19" xfId="14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35" fillId="0" borderId="48" xfId="0" applyFont="1" applyFill="1" applyBorder="1" applyAlignment="1">
      <alignment horizontal="center" vertical="center"/>
    </xf>
    <xf numFmtId="1" fontId="9" fillId="0" borderId="6" xfId="0" applyNumberFormat="1" applyFont="1" applyFill="1" applyBorder="1" applyAlignment="1">
      <alignment horizontal="center" vertical="center"/>
    </xf>
    <xf numFmtId="1" fontId="9" fillId="0" borderId="49" xfId="0" applyNumberFormat="1" applyFont="1" applyFill="1" applyBorder="1" applyAlignment="1">
      <alignment horizontal="center" vertical="center"/>
    </xf>
    <xf numFmtId="1" fontId="9" fillId="0" borderId="33" xfId="0" applyNumberFormat="1" applyFont="1" applyFill="1" applyBorder="1" applyAlignment="1">
      <alignment horizontal="center" vertical="center"/>
    </xf>
    <xf numFmtId="1" fontId="9" fillId="0" borderId="57" xfId="0" applyNumberFormat="1" applyFont="1" applyFill="1" applyBorder="1" applyAlignment="1">
      <alignment horizontal="center" vertical="center"/>
    </xf>
    <xf numFmtId="1" fontId="9" fillId="0" borderId="3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45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1" fontId="8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34" fillId="0" borderId="44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1" fontId="5" fillId="0" borderId="62" xfId="0" applyNumberFormat="1" applyFont="1" applyFill="1" applyBorder="1" applyAlignment="1">
      <alignment horizontal="center" vertical="center"/>
    </xf>
    <xf numFmtId="1" fontId="5" fillId="0" borderId="67" xfId="0" applyNumberFormat="1" applyFont="1" applyFill="1" applyBorder="1" applyAlignment="1">
      <alignment horizontal="center" vertical="center"/>
    </xf>
    <xf numFmtId="0" fontId="24" fillId="12" borderId="11" xfId="0" applyFont="1" applyFill="1" applyBorder="1" applyAlignment="1" applyProtection="1">
      <alignment horizontal="center" vertical="center"/>
      <protection locked="0"/>
    </xf>
    <xf numFmtId="0" fontId="24" fillId="12" borderId="19" xfId="0" applyFont="1" applyFill="1" applyBorder="1" applyAlignment="1" applyProtection="1">
      <alignment horizontal="center" vertical="center"/>
      <protection locked="0"/>
    </xf>
    <xf numFmtId="0" fontId="33" fillId="12" borderId="78" xfId="0" applyFont="1" applyFill="1" applyBorder="1" applyAlignment="1" applyProtection="1">
      <alignment horizontal="center" vertical="center"/>
      <protection locked="0"/>
    </xf>
    <xf numFmtId="1" fontId="32" fillId="12" borderId="12" xfId="0" applyNumberFormat="1" applyFont="1" applyFill="1" applyBorder="1" applyAlignment="1" applyProtection="1">
      <alignment horizontal="center" vertical="center"/>
      <protection locked="0"/>
    </xf>
    <xf numFmtId="1" fontId="32" fillId="12" borderId="18" xfId="0" applyNumberFormat="1" applyFont="1" applyFill="1" applyBorder="1" applyAlignment="1" applyProtection="1">
      <alignment horizontal="center" vertical="center"/>
      <protection locked="0"/>
    </xf>
    <xf numFmtId="1" fontId="32" fillId="12" borderId="7" xfId="0" applyNumberFormat="1" applyFont="1" applyFill="1" applyBorder="1" applyAlignment="1" applyProtection="1">
      <alignment horizontal="center" vertical="center"/>
      <protection locked="0"/>
    </xf>
    <xf numFmtId="1" fontId="32" fillId="12" borderId="55" xfId="0" applyNumberFormat="1" applyFont="1" applyFill="1" applyBorder="1" applyAlignment="1" applyProtection="1">
      <alignment horizontal="center" vertical="center"/>
      <protection locked="0"/>
    </xf>
    <xf numFmtId="9" fontId="5" fillId="12" borderId="0" xfId="12" applyFont="1" applyFill="1" applyAlignment="1">
      <alignment vertical="center"/>
    </xf>
    <xf numFmtId="0" fontId="9" fillId="12" borderId="0" xfId="0" applyFont="1" applyFill="1" applyAlignment="1">
      <alignment vertical="center"/>
    </xf>
    <xf numFmtId="0" fontId="24" fillId="12" borderId="4" xfId="0" applyFont="1" applyFill="1" applyBorder="1" applyAlignment="1" applyProtection="1">
      <alignment horizontal="center" vertical="center"/>
      <protection locked="0"/>
    </xf>
    <xf numFmtId="0" fontId="24" fillId="12" borderId="5" xfId="0" applyFont="1" applyFill="1" applyBorder="1" applyAlignment="1" applyProtection="1">
      <alignment horizontal="center" vertical="center"/>
      <protection locked="0"/>
    </xf>
    <xf numFmtId="0" fontId="33" fillId="12" borderId="53" xfId="0" applyFont="1" applyFill="1" applyBorder="1" applyAlignment="1" applyProtection="1">
      <alignment horizontal="center" vertical="center"/>
      <protection locked="0"/>
    </xf>
    <xf numFmtId="1" fontId="32" fillId="12" borderId="4" xfId="0" applyNumberFormat="1" applyFont="1" applyFill="1" applyBorder="1" applyAlignment="1" applyProtection="1">
      <alignment horizontal="center" vertical="center"/>
      <protection locked="0"/>
    </xf>
    <xf numFmtId="1" fontId="32" fillId="12" borderId="5" xfId="0" applyNumberFormat="1" applyFont="1" applyFill="1" applyBorder="1" applyAlignment="1" applyProtection="1">
      <alignment horizontal="center" vertical="center"/>
      <protection locked="0"/>
    </xf>
    <xf numFmtId="1" fontId="32" fillId="12" borderId="6" xfId="0" applyNumberFormat="1" applyFont="1" applyFill="1" applyBorder="1" applyAlignment="1" applyProtection="1">
      <alignment horizontal="center" vertical="center"/>
      <protection locked="0"/>
    </xf>
    <xf numFmtId="1" fontId="32" fillId="12" borderId="31" xfId="0" applyNumberFormat="1" applyFont="1" applyFill="1" applyBorder="1" applyAlignment="1" applyProtection="1">
      <alignment horizontal="center" vertical="center"/>
      <protection locked="0"/>
    </xf>
    <xf numFmtId="0" fontId="25" fillId="12" borderId="3" xfId="0" applyFont="1" applyFill="1" applyBorder="1" applyAlignment="1" applyProtection="1">
      <alignment horizontal="center" vertical="center"/>
      <protection locked="0"/>
    </xf>
    <xf numFmtId="165" fontId="25" fillId="12" borderId="4" xfId="0" applyNumberFormat="1" applyFont="1" applyFill="1" applyBorder="1" applyAlignment="1" applyProtection="1">
      <alignment horizontal="center" vertical="center"/>
      <protection locked="0"/>
    </xf>
    <xf numFmtId="0" fontId="25" fillId="12" borderId="4" xfId="0" applyFont="1" applyFill="1" applyBorder="1" applyAlignment="1" applyProtection="1">
      <alignment horizontal="center" vertical="center"/>
      <protection locked="0"/>
    </xf>
    <xf numFmtId="0" fontId="25" fillId="12" borderId="0" xfId="0" applyFont="1" applyFill="1" applyBorder="1" applyAlignment="1">
      <alignment vertical="center"/>
    </xf>
    <xf numFmtId="0" fontId="25" fillId="12" borderId="4" xfId="0" applyFont="1" applyFill="1" applyBorder="1" applyAlignment="1">
      <alignment vertical="center"/>
    </xf>
    <xf numFmtId="0" fontId="24" fillId="12" borderId="3" xfId="0" applyFont="1" applyFill="1" applyBorder="1" applyAlignment="1" applyProtection="1">
      <alignment horizontal="center" vertical="center"/>
      <protection locked="0"/>
    </xf>
    <xf numFmtId="0" fontId="25" fillId="12" borderId="5" xfId="0" applyFont="1" applyFill="1" applyBorder="1" applyAlignment="1" applyProtection="1">
      <alignment horizontal="center" vertical="center"/>
      <protection locked="0"/>
    </xf>
    <xf numFmtId="0" fontId="20" fillId="12" borderId="53" xfId="0" applyFont="1" applyFill="1" applyBorder="1" applyAlignment="1" applyProtection="1">
      <alignment horizontal="center" vertical="center"/>
      <protection locked="0"/>
    </xf>
    <xf numFmtId="1" fontId="34" fillId="12" borderId="4" xfId="0" applyNumberFormat="1" applyFont="1" applyFill="1" applyBorder="1" applyAlignment="1" applyProtection="1">
      <alignment horizontal="center" vertical="center"/>
      <protection locked="0"/>
    </xf>
    <xf numFmtId="1" fontId="34" fillId="12" borderId="5" xfId="0" applyNumberFormat="1" applyFont="1" applyFill="1" applyBorder="1" applyAlignment="1" applyProtection="1">
      <alignment horizontal="center" vertical="center"/>
      <protection locked="0"/>
    </xf>
    <xf numFmtId="1" fontId="34" fillId="12" borderId="6" xfId="0" applyNumberFormat="1" applyFont="1" applyFill="1" applyBorder="1" applyAlignment="1" applyProtection="1">
      <alignment horizontal="center" vertical="center"/>
      <protection locked="0"/>
    </xf>
    <xf numFmtId="1" fontId="25" fillId="12" borderId="4" xfId="0" applyNumberFormat="1" applyFont="1" applyFill="1" applyBorder="1" applyAlignment="1" applyProtection="1">
      <alignment horizontal="center" vertical="center"/>
      <protection locked="0"/>
    </xf>
    <xf numFmtId="0" fontId="23" fillId="12" borderId="9" xfId="0" applyFont="1" applyFill="1" applyBorder="1" applyAlignment="1">
      <alignment horizontal="center" vertical="center"/>
    </xf>
    <xf numFmtId="0" fontId="24" fillId="12" borderId="9" xfId="0" applyFont="1" applyFill="1" applyBorder="1" applyAlignment="1">
      <alignment horizontal="center" vertical="center"/>
    </xf>
    <xf numFmtId="0" fontId="23" fillId="12" borderId="21" xfId="0" applyFont="1" applyFill="1" applyBorder="1" applyAlignment="1">
      <alignment horizontal="center" vertical="center"/>
    </xf>
    <xf numFmtId="0" fontId="33" fillId="12" borderId="60" xfId="0" applyFont="1" applyFill="1" applyBorder="1" applyAlignment="1">
      <alignment horizontal="center" vertical="center"/>
    </xf>
    <xf numFmtId="1" fontId="32" fillId="12" borderId="9" xfId="0" applyNumberFormat="1" applyFont="1" applyFill="1" applyBorder="1" applyAlignment="1" applyProtection="1">
      <alignment horizontal="center" vertical="center"/>
      <protection locked="0"/>
    </xf>
    <xf numFmtId="1" fontId="32" fillId="12" borderId="21" xfId="0" applyNumberFormat="1" applyFont="1" applyFill="1" applyBorder="1" applyAlignment="1" applyProtection="1">
      <alignment horizontal="center" vertical="center"/>
      <protection locked="0"/>
    </xf>
    <xf numFmtId="0" fontId="24" fillId="12" borderId="22" xfId="0" applyFont="1" applyFill="1" applyBorder="1" applyAlignment="1">
      <alignment horizontal="center" vertical="center"/>
    </xf>
    <xf numFmtId="0" fontId="25" fillId="12" borderId="11" xfId="0" applyFont="1" applyFill="1" applyBorder="1" applyAlignment="1" applyProtection="1">
      <alignment horizontal="center" vertical="center"/>
      <protection locked="0"/>
    </xf>
    <xf numFmtId="0" fontId="25" fillId="12" borderId="19" xfId="0" applyFont="1" applyFill="1" applyBorder="1" applyAlignment="1" applyProtection="1">
      <alignment horizontal="center" vertical="center"/>
      <protection locked="0"/>
    </xf>
    <xf numFmtId="0" fontId="20" fillId="12" borderId="58" xfId="0" applyFont="1" applyFill="1" applyBorder="1" applyAlignment="1" applyProtection="1">
      <alignment horizontal="center" vertical="center"/>
      <protection locked="0"/>
    </xf>
    <xf numFmtId="1" fontId="34" fillId="12" borderId="11" xfId="0" applyNumberFormat="1" applyFont="1" applyFill="1" applyBorder="1" applyAlignment="1" applyProtection="1">
      <alignment horizontal="center" vertical="center"/>
      <protection locked="0"/>
    </xf>
    <xf numFmtId="1" fontId="34" fillId="12" borderId="19" xfId="0" applyNumberFormat="1" applyFont="1" applyFill="1" applyBorder="1" applyAlignment="1" applyProtection="1">
      <alignment horizontal="center" vertical="center"/>
      <protection locked="0"/>
    </xf>
    <xf numFmtId="0" fontId="25" fillId="12" borderId="20" xfId="0" applyFont="1" applyFill="1" applyBorder="1" applyAlignment="1" applyProtection="1">
      <alignment horizontal="center" vertical="center"/>
      <protection locked="0"/>
    </xf>
    <xf numFmtId="1" fontId="25" fillId="12" borderId="11" xfId="0" applyNumberFormat="1" applyFont="1" applyFill="1" applyBorder="1" applyAlignment="1" applyProtection="1">
      <alignment horizontal="center" vertical="center"/>
      <protection locked="0"/>
    </xf>
    <xf numFmtId="165" fontId="25" fillId="12" borderId="11" xfId="0" applyNumberFormat="1" applyFont="1" applyFill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5" xfId="0" applyFont="1" applyBorder="1" applyAlignment="1" applyProtection="1">
      <alignment horizontal="center" vertical="center"/>
      <protection locked="0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10" borderId="40" xfId="0" applyFont="1" applyFill="1" applyBorder="1" applyAlignment="1">
      <alignment horizontal="center" vertical="center"/>
    </xf>
    <xf numFmtId="0" fontId="8" fillId="10" borderId="66" xfId="0" applyFont="1" applyFill="1" applyBorder="1" applyAlignment="1" applyProtection="1">
      <alignment horizontal="center" vertical="center" wrapText="1"/>
      <protection locked="0"/>
    </xf>
    <xf numFmtId="0" fontId="25" fillId="0" borderId="4" xfId="0" applyFont="1" applyFill="1" applyBorder="1" applyAlignment="1">
      <alignment horizontal="center" vertical="center"/>
    </xf>
    <xf numFmtId="0" fontId="17" fillId="10" borderId="4" xfId="0" applyFont="1" applyFill="1" applyBorder="1" applyAlignment="1">
      <alignment horizontal="center" vertical="center"/>
    </xf>
    <xf numFmtId="0" fontId="24" fillId="10" borderId="20" xfId="0" applyFont="1" applyFill="1" applyBorder="1" applyAlignment="1" applyProtection="1">
      <alignment horizontal="center" vertical="center"/>
      <protection locked="0"/>
    </xf>
    <xf numFmtId="0" fontId="24" fillId="10" borderId="3" xfId="0" applyFont="1" applyFill="1" applyBorder="1" applyAlignment="1" applyProtection="1">
      <alignment horizontal="center" vertical="center"/>
      <protection locked="0"/>
    </xf>
    <xf numFmtId="0" fontId="25" fillId="10" borderId="4" xfId="0" applyFont="1" applyFill="1" applyBorder="1" applyAlignment="1" applyProtection="1">
      <alignment horizontal="center" vertical="center"/>
      <protection locked="0"/>
    </xf>
    <xf numFmtId="0" fontId="24" fillId="10" borderId="9" xfId="0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9" fillId="12" borderId="5" xfId="0" applyFont="1" applyFill="1" applyBorder="1" applyAlignment="1" applyProtection="1">
      <alignment vertical="center" wrapText="1"/>
      <protection locked="0"/>
    </xf>
    <xf numFmtId="1" fontId="5" fillId="8" borderId="3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5" fillId="0" borderId="42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34" fillId="0" borderId="45" xfId="0" applyFont="1" applyBorder="1" applyAlignment="1" applyProtection="1">
      <alignment horizontal="center" vertical="center"/>
      <protection locked="0"/>
    </xf>
    <xf numFmtId="0" fontId="24" fillId="10" borderId="4" xfId="0" applyFont="1" applyFill="1" applyBorder="1" applyAlignment="1" applyProtection="1">
      <alignment horizontal="center" vertical="center"/>
      <protection locked="0"/>
    </xf>
    <xf numFmtId="0" fontId="5" fillId="10" borderId="9" xfId="0" applyFont="1" applyFill="1" applyBorder="1" applyAlignment="1" applyProtection="1">
      <alignment horizontal="center" vertical="center" wrapText="1"/>
      <protection locked="0"/>
    </xf>
    <xf numFmtId="0" fontId="5" fillId="10" borderId="43" xfId="0" applyFont="1" applyFill="1" applyBorder="1" applyAlignment="1" applyProtection="1">
      <alignment horizontal="center" vertical="center" wrapText="1"/>
      <protection locked="0"/>
    </xf>
    <xf numFmtId="0" fontId="5" fillId="10" borderId="11" xfId="0" applyFont="1" applyFill="1" applyBorder="1" applyAlignment="1" applyProtection="1">
      <alignment horizontal="center" vertical="center" wrapText="1"/>
      <protection locked="0"/>
    </xf>
    <xf numFmtId="0" fontId="5" fillId="10" borderId="47" xfId="0" applyFont="1" applyFill="1" applyBorder="1" applyAlignment="1" applyProtection="1">
      <alignment horizontal="center" vertical="center" wrapText="1"/>
      <protection locked="0"/>
    </xf>
    <xf numFmtId="0" fontId="5" fillId="3" borderId="30" xfId="0" applyFont="1" applyFill="1" applyBorder="1" applyAlignment="1" applyProtection="1">
      <alignment horizontal="center" vertical="center" wrapText="1"/>
      <protection locked="0"/>
    </xf>
    <xf numFmtId="0" fontId="5" fillId="3" borderId="44" xfId="0" applyFont="1" applyFill="1" applyBorder="1" applyAlignment="1" applyProtection="1">
      <alignment horizontal="center" vertical="center" wrapText="1"/>
      <protection locked="0"/>
    </xf>
    <xf numFmtId="1" fontId="5" fillId="3" borderId="44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45" xfId="0" applyFont="1" applyFill="1" applyBorder="1" applyAlignment="1" applyProtection="1">
      <alignment horizontal="center" vertical="center" wrapText="1"/>
      <protection locked="0"/>
    </xf>
    <xf numFmtId="0" fontId="5" fillId="8" borderId="52" xfId="0" applyFont="1" applyFill="1" applyBorder="1" applyAlignment="1" applyProtection="1">
      <alignment horizontal="center" vertical="center" wrapText="1"/>
      <protection locked="0"/>
    </xf>
    <xf numFmtId="0" fontId="5" fillId="8" borderId="53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>
      <alignment vertical="center"/>
    </xf>
    <xf numFmtId="0" fontId="9" fillId="0" borderId="45" xfId="0" applyFont="1" applyFill="1" applyBorder="1" applyAlignment="1">
      <alignment vertical="center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9" fontId="9" fillId="0" borderId="6" xfId="12" applyFont="1" applyFill="1" applyBorder="1" applyAlignment="1">
      <alignment horizontal="center" vertical="center"/>
    </xf>
    <xf numFmtId="9" fontId="0" fillId="0" borderId="44" xfId="12" applyFont="1" applyFill="1" applyBorder="1" applyAlignment="1">
      <alignment vertical="center"/>
    </xf>
    <xf numFmtId="1" fontId="5" fillId="3" borderId="4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8" fillId="0" borderId="27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1" fontId="9" fillId="0" borderId="44" xfId="0" applyNumberFormat="1" applyFont="1" applyFill="1" applyBorder="1" applyAlignment="1">
      <alignment horizontal="center" vertical="center"/>
    </xf>
    <xf numFmtId="1" fontId="9" fillId="0" borderId="47" xfId="0" applyNumberFormat="1" applyFont="1" applyFill="1" applyBorder="1" applyAlignment="1">
      <alignment horizontal="center" vertical="center"/>
    </xf>
    <xf numFmtId="0" fontId="25" fillId="10" borderId="20" xfId="0" applyFont="1" applyFill="1" applyBorder="1" applyAlignment="1" applyProtection="1">
      <alignment horizontal="center" vertical="center"/>
      <protection locked="0"/>
    </xf>
    <xf numFmtId="1" fontId="9" fillId="10" borderId="7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1" fontId="32" fillId="12" borderId="42" xfId="0" applyNumberFormat="1" applyFont="1" applyFill="1" applyBorder="1" applyAlignment="1" applyProtection="1">
      <alignment horizontal="center" vertical="center"/>
      <protection locked="0"/>
    </xf>
    <xf numFmtId="1" fontId="32" fillId="12" borderId="33" xfId="0" applyNumberFormat="1" applyFont="1" applyFill="1" applyBorder="1" applyAlignment="1" applyProtection="1">
      <alignment horizontal="center" vertical="center"/>
      <protection locked="0"/>
    </xf>
    <xf numFmtId="1" fontId="32" fillId="12" borderId="49" xfId="0" applyNumberFormat="1" applyFont="1" applyFill="1" applyBorder="1" applyAlignment="1" applyProtection="1">
      <alignment horizontal="center" vertical="center"/>
      <protection locked="0"/>
    </xf>
    <xf numFmtId="1" fontId="34" fillId="12" borderId="42" xfId="0" applyNumberFormat="1" applyFont="1" applyFill="1" applyBorder="1" applyAlignment="1" applyProtection="1">
      <alignment horizontal="center" vertical="center"/>
      <protection locked="0"/>
    </xf>
    <xf numFmtId="0" fontId="9" fillId="12" borderId="3" xfId="0" applyFont="1" applyFill="1" applyBorder="1" applyAlignment="1" applyProtection="1">
      <alignment horizontal="left" vertical="center" wrapText="1"/>
      <protection locked="0"/>
    </xf>
    <xf numFmtId="0" fontId="9" fillId="12" borderId="20" xfId="0" applyFont="1" applyFill="1" applyBorder="1" applyAlignment="1" applyProtection="1">
      <alignment horizontal="left" vertical="center" wrapText="1"/>
      <protection locked="0"/>
    </xf>
    <xf numFmtId="0" fontId="9" fillId="12" borderId="3" xfId="0" applyFont="1" applyFill="1" applyBorder="1" applyAlignment="1" applyProtection="1">
      <alignment vertical="center" wrapText="1"/>
      <protection locked="0"/>
    </xf>
    <xf numFmtId="0" fontId="9" fillId="12" borderId="3" xfId="0" applyFont="1" applyFill="1" applyBorder="1" applyAlignment="1" applyProtection="1">
      <alignment horizontal="left" vertical="center"/>
      <protection locked="0"/>
    </xf>
    <xf numFmtId="0" fontId="9" fillId="12" borderId="22" xfId="0" applyFont="1" applyFill="1" applyBorder="1" applyAlignment="1" applyProtection="1">
      <alignment vertical="center" wrapText="1"/>
      <protection locked="0"/>
    </xf>
    <xf numFmtId="0" fontId="9" fillId="12" borderId="3" xfId="0" applyNumberFormat="1" applyFont="1" applyFill="1" applyBorder="1" applyAlignment="1" applyProtection="1">
      <alignment vertical="center" wrapText="1"/>
      <protection locked="0"/>
    </xf>
    <xf numFmtId="0" fontId="5" fillId="10" borderId="3" xfId="0" applyFont="1" applyFill="1" applyBorder="1" applyAlignment="1" applyProtection="1">
      <alignment horizontal="left" vertical="center" wrapText="1"/>
      <protection locked="0"/>
    </xf>
    <xf numFmtId="2" fontId="32" fillId="10" borderId="52" xfId="0" applyNumberFormat="1" applyFont="1" applyFill="1" applyBorder="1" applyAlignment="1" applyProtection="1">
      <alignment horizontal="center" vertical="center" wrapText="1"/>
      <protection locked="0"/>
    </xf>
    <xf numFmtId="2" fontId="32" fillId="10" borderId="53" xfId="0" applyNumberFormat="1" applyFont="1" applyFill="1" applyBorder="1" applyAlignment="1" applyProtection="1">
      <alignment horizontal="center" vertical="center" wrapText="1"/>
      <protection locked="0"/>
    </xf>
    <xf numFmtId="2" fontId="5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>
      <alignment horizontal="center" vertical="center"/>
    </xf>
    <xf numFmtId="1" fontId="5" fillId="0" borderId="48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78" xfId="0" applyFont="1" applyFill="1" applyBorder="1" applyAlignment="1">
      <alignment horizontal="center" vertical="center"/>
    </xf>
    <xf numFmtId="1" fontId="8" fillId="0" borderId="69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center" vertical="center"/>
    </xf>
    <xf numFmtId="1" fontId="8" fillId="0" borderId="76" xfId="0" applyNumberFormat="1" applyFont="1" applyFill="1" applyBorder="1" applyAlignment="1">
      <alignment horizontal="center" vertical="center"/>
    </xf>
    <xf numFmtId="1" fontId="8" fillId="0" borderId="81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8" fillId="10" borderId="52" xfId="0" applyFont="1" applyFill="1" applyBorder="1" applyAlignment="1" applyProtection="1">
      <alignment horizontal="center" vertical="center" wrapText="1"/>
      <protection locked="0"/>
    </xf>
    <xf numFmtId="1" fontId="5" fillId="0" borderId="41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 applyProtection="1">
      <alignment horizontal="center" vertical="center" wrapText="1"/>
      <protection locked="0"/>
    </xf>
    <xf numFmtId="0" fontId="5" fillId="8" borderId="62" xfId="0" applyFont="1" applyFill="1" applyBorder="1" applyAlignment="1" applyProtection="1">
      <alignment horizontal="center" vertical="center" wrapText="1"/>
      <protection locked="0"/>
    </xf>
    <xf numFmtId="1" fontId="5" fillId="8" borderId="62" xfId="0" applyNumberFormat="1" applyFont="1" applyFill="1" applyBorder="1" applyAlignment="1">
      <alignment horizontal="center" vertical="center"/>
    </xf>
    <xf numFmtId="1" fontId="5" fillId="8" borderId="62" xfId="0" applyNumberFormat="1" applyFont="1" applyFill="1" applyBorder="1" applyAlignment="1" applyProtection="1">
      <alignment horizontal="center" vertical="center"/>
      <protection locked="0"/>
    </xf>
    <xf numFmtId="1" fontId="34" fillId="8" borderId="62" xfId="0" applyNumberFormat="1" applyFont="1" applyFill="1" applyBorder="1" applyAlignment="1" applyProtection="1">
      <alignment horizontal="center" vertical="center"/>
      <protection locked="0"/>
    </xf>
    <xf numFmtId="1" fontId="5" fillId="8" borderId="80" xfId="0" applyNumberFormat="1" applyFont="1" applyFill="1" applyBorder="1" applyAlignment="1">
      <alignment horizontal="center" vertical="center"/>
    </xf>
    <xf numFmtId="1" fontId="5" fillId="8" borderId="67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" fontId="34" fillId="0" borderId="3" xfId="0" applyNumberFormat="1" applyFont="1" applyBorder="1" applyAlignment="1" applyProtection="1">
      <alignment horizontal="center" vertical="center"/>
      <protection locked="0"/>
    </xf>
    <xf numFmtId="1" fontId="5" fillId="8" borderId="52" xfId="0" applyNumberFormat="1" applyFont="1" applyFill="1" applyBorder="1" applyAlignment="1" applyProtection="1">
      <alignment horizontal="center" vertical="center" wrapText="1"/>
      <protection locked="0"/>
    </xf>
    <xf numFmtId="1" fontId="5" fillId="8" borderId="53" xfId="0" applyNumberFormat="1" applyFont="1" applyFill="1" applyBorder="1" applyAlignment="1" applyProtection="1">
      <alignment horizontal="center" vertical="center" wrapText="1"/>
      <protection locked="0"/>
    </xf>
    <xf numFmtId="1" fontId="5" fillId="8" borderId="6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2" xfId="0" applyFont="1" applyFill="1" applyBorder="1" applyAlignment="1" applyProtection="1">
      <alignment horizontal="center" vertical="center"/>
      <protection locked="0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1" fontId="5" fillId="3" borderId="43" xfId="0" applyNumberFormat="1" applyFont="1" applyFill="1" applyBorder="1" applyAlignment="1">
      <alignment horizontal="center" vertical="center"/>
    </xf>
    <xf numFmtId="1" fontId="5" fillId="0" borderId="79" xfId="0" applyNumberFormat="1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vertical="center"/>
    </xf>
    <xf numFmtId="0" fontId="5" fillId="10" borderId="39" xfId="0" applyFont="1" applyFill="1" applyBorder="1" applyAlignment="1" applyProtection="1">
      <alignment horizontal="center" vertical="center"/>
      <protection locked="0"/>
    </xf>
    <xf numFmtId="0" fontId="5" fillId="10" borderId="40" xfId="0" applyFont="1" applyFill="1" applyBorder="1" applyAlignment="1" applyProtection="1">
      <alignment horizontal="left" vertical="center" wrapText="1"/>
      <protection locked="0"/>
    </xf>
    <xf numFmtId="0" fontId="5" fillId="0" borderId="40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8" fillId="10" borderId="59" xfId="0" applyFont="1" applyFill="1" applyBorder="1" applyAlignment="1" applyProtection="1">
      <alignment horizontal="center" vertical="center" wrapText="1"/>
      <protection locked="0"/>
    </xf>
    <xf numFmtId="1" fontId="5" fillId="3" borderId="40" xfId="0" applyNumberFormat="1" applyFont="1" applyFill="1" applyBorder="1" applyAlignment="1">
      <alignment horizontal="center" vertical="center"/>
    </xf>
    <xf numFmtId="1" fontId="5" fillId="3" borderId="41" xfId="0" applyNumberFormat="1" applyFont="1" applyFill="1" applyBorder="1" applyAlignment="1">
      <alignment horizontal="center" vertical="center"/>
    </xf>
    <xf numFmtId="1" fontId="5" fillId="0" borderId="36" xfId="0" applyNumberFormat="1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10" borderId="41" xfId="0" applyFont="1" applyFill="1" applyBorder="1" applyAlignment="1">
      <alignment horizontal="center" vertical="center"/>
    </xf>
    <xf numFmtId="1" fontId="5" fillId="8" borderId="35" xfId="0" applyNumberFormat="1" applyFont="1" applyFill="1" applyBorder="1" applyAlignment="1" applyProtection="1">
      <alignment horizontal="center" vertical="center" wrapText="1"/>
      <protection locked="0"/>
    </xf>
    <xf numFmtId="1" fontId="5" fillId="8" borderId="36" xfId="0" applyNumberFormat="1" applyFont="1" applyFill="1" applyBorder="1" applyAlignment="1">
      <alignment horizontal="center" vertical="center"/>
    </xf>
    <xf numFmtId="1" fontId="5" fillId="8" borderId="79" xfId="0" applyNumberFormat="1" applyFont="1" applyFill="1" applyBorder="1" applyAlignment="1">
      <alignment horizontal="center" vertical="center"/>
    </xf>
    <xf numFmtId="1" fontId="5" fillId="8" borderId="59" xfId="0" applyNumberFormat="1" applyFont="1" applyFill="1" applyBorder="1" applyAlignment="1" applyProtection="1">
      <alignment horizontal="center" vertical="center" wrapText="1"/>
      <protection locked="0"/>
    </xf>
    <xf numFmtId="1" fontId="5" fillId="8" borderId="60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68" xfId="0" applyNumberFormat="1" applyFont="1" applyFill="1" applyBorder="1" applyAlignment="1">
      <alignment horizontal="center" vertical="center"/>
    </xf>
    <xf numFmtId="0" fontId="5" fillId="8" borderId="68" xfId="0" applyFont="1" applyFill="1" applyBorder="1" applyAlignment="1" applyProtection="1">
      <alignment horizontal="center" vertical="center" wrapText="1"/>
      <protection locked="0"/>
    </xf>
    <xf numFmtId="1" fontId="5" fillId="5" borderId="71" xfId="0" applyNumberFormat="1" applyFont="1" applyFill="1" applyBorder="1" applyAlignment="1">
      <alignment horizontal="center" vertical="center"/>
    </xf>
    <xf numFmtId="1" fontId="5" fillId="5" borderId="13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8" fillId="10" borderId="78" xfId="0" applyFont="1" applyFill="1" applyBorder="1" applyAlignment="1" applyProtection="1">
      <alignment horizontal="center" vertical="center" wrapText="1"/>
      <protection locked="0"/>
    </xf>
    <xf numFmtId="1" fontId="32" fillId="12" borderId="0" xfId="0" applyNumberFormat="1" applyFont="1" applyFill="1" applyBorder="1" applyAlignment="1">
      <alignment horizontal="center" vertical="center"/>
    </xf>
    <xf numFmtId="1" fontId="32" fillId="12" borderId="10" xfId="0" applyNumberFormat="1" applyFont="1" applyFill="1" applyBorder="1" applyAlignment="1">
      <alignment horizontal="center" vertical="center"/>
    </xf>
    <xf numFmtId="1" fontId="34" fillId="12" borderId="13" xfId="0" applyNumberFormat="1" applyFont="1" applyFill="1" applyBorder="1" applyAlignment="1">
      <alignment horizontal="center" vertical="center"/>
    </xf>
    <xf numFmtId="1" fontId="32" fillId="12" borderId="71" xfId="0" applyNumberFormat="1" applyFont="1" applyFill="1" applyBorder="1" applyAlignment="1">
      <alignment horizontal="center" vertical="center"/>
    </xf>
    <xf numFmtId="1" fontId="32" fillId="12" borderId="69" xfId="0" applyNumberFormat="1" applyFont="1" applyFill="1" applyBorder="1" applyAlignment="1" applyProtection="1">
      <alignment horizontal="center" vertical="center"/>
      <protection locked="0"/>
    </xf>
    <xf numFmtId="1" fontId="32" fillId="12" borderId="3" xfId="0" applyNumberFormat="1" applyFont="1" applyFill="1" applyBorder="1" applyAlignment="1" applyProtection="1">
      <alignment horizontal="center" vertical="center"/>
      <protection locked="0"/>
    </xf>
    <xf numFmtId="1" fontId="34" fillId="12" borderId="20" xfId="0" applyNumberFormat="1" applyFont="1" applyFill="1" applyBorder="1" applyAlignment="1" applyProtection="1">
      <alignment horizontal="center" vertical="center"/>
      <protection locked="0"/>
    </xf>
    <xf numFmtId="1" fontId="34" fillId="12" borderId="3" xfId="0" applyNumberFormat="1" applyFont="1" applyFill="1" applyBorder="1" applyAlignment="1" applyProtection="1">
      <alignment horizontal="center" vertical="center"/>
      <protection locked="0"/>
    </xf>
    <xf numFmtId="1" fontId="32" fillId="12" borderId="22" xfId="0" applyNumberFormat="1" applyFont="1" applyFill="1" applyBorder="1" applyAlignment="1" applyProtection="1">
      <alignment horizontal="center" vertical="center"/>
      <protection locked="0"/>
    </xf>
    <xf numFmtId="1" fontId="33" fillId="12" borderId="77" xfId="0" applyNumberFormat="1" applyFont="1" applyFill="1" applyBorder="1" applyAlignment="1">
      <alignment horizontal="center" vertical="center"/>
    </xf>
    <xf numFmtId="1" fontId="33" fillId="12" borderId="53" xfId="0" applyNumberFormat="1" applyFont="1" applyFill="1" applyBorder="1" applyAlignment="1">
      <alignment horizontal="center" vertical="center"/>
    </xf>
    <xf numFmtId="1" fontId="33" fillId="12" borderId="58" xfId="0" applyNumberFormat="1" applyFont="1" applyFill="1" applyBorder="1" applyAlignment="1">
      <alignment horizontal="center" vertical="center"/>
    </xf>
    <xf numFmtId="1" fontId="33" fillId="12" borderId="60" xfId="0" applyNumberFormat="1" applyFont="1" applyFill="1" applyBorder="1" applyAlignment="1">
      <alignment horizontal="center" vertical="center"/>
    </xf>
    <xf numFmtId="1" fontId="5" fillId="5" borderId="15" xfId="0" applyNumberFormat="1" applyFont="1" applyFill="1" applyBorder="1" applyAlignment="1">
      <alignment horizontal="center" vertical="center"/>
    </xf>
    <xf numFmtId="1" fontId="5" fillId="5" borderId="10" xfId="0" applyNumberFormat="1" applyFont="1" applyFill="1" applyBorder="1" applyAlignment="1">
      <alignment horizontal="center" vertical="center"/>
    </xf>
    <xf numFmtId="1" fontId="34" fillId="5" borderId="10" xfId="0" applyNumberFormat="1" applyFont="1" applyFill="1" applyBorder="1" applyAlignment="1">
      <alignment horizontal="center" vertical="center"/>
    </xf>
    <xf numFmtId="1" fontId="5" fillId="5" borderId="70" xfId="0" applyNumberFormat="1" applyFont="1" applyFill="1" applyBorder="1" applyAlignment="1">
      <alignment horizontal="center" vertical="center"/>
    </xf>
    <xf numFmtId="1" fontId="5" fillId="0" borderId="37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1" fontId="5" fillId="3" borderId="3" xfId="0" applyNumberFormat="1" applyFont="1" applyFill="1" applyBorder="1" applyAlignment="1">
      <alignment horizontal="center" vertical="center"/>
    </xf>
    <xf numFmtId="0" fontId="5" fillId="3" borderId="28" xfId="0" applyFont="1" applyFill="1" applyBorder="1" applyAlignment="1" applyProtection="1">
      <alignment horizontal="center" vertical="center" wrapText="1"/>
      <protection locked="0"/>
    </xf>
    <xf numFmtId="1" fontId="5" fillId="3" borderId="48" xfId="0" applyNumberFormat="1" applyFont="1" applyFill="1" applyBorder="1" applyAlignment="1">
      <alignment horizontal="center" vertical="center"/>
    </xf>
    <xf numFmtId="1" fontId="5" fillId="3" borderId="22" xfId="0" applyNumberFormat="1" applyFont="1" applyFill="1" applyBorder="1" applyAlignment="1">
      <alignment horizontal="center" vertical="center"/>
    </xf>
    <xf numFmtId="1" fontId="5" fillId="3" borderId="28" xfId="0" applyNumberFormat="1" applyFont="1" applyFill="1" applyBorder="1" applyAlignment="1">
      <alignment horizontal="center" vertical="center"/>
    </xf>
    <xf numFmtId="1" fontId="8" fillId="0" borderId="52" xfId="0" applyNumberFormat="1" applyFont="1" applyFill="1" applyBorder="1" applyAlignment="1">
      <alignment horizontal="center" vertical="center"/>
    </xf>
    <xf numFmtId="1" fontId="8" fillId="0" borderId="60" xfId="0" applyNumberFormat="1" applyFont="1" applyFill="1" applyBorder="1" applyAlignment="1">
      <alignment horizontal="center" vertical="center"/>
    </xf>
    <xf numFmtId="1" fontId="8" fillId="0" borderId="53" xfId="0" applyNumberFormat="1" applyFont="1" applyFill="1" applyBorder="1" applyAlignment="1">
      <alignment horizontal="center" vertical="center"/>
    </xf>
    <xf numFmtId="1" fontId="20" fillId="0" borderId="53" xfId="0" applyNumberFormat="1" applyFont="1" applyBorder="1" applyAlignment="1">
      <alignment horizontal="center" vertical="center"/>
    </xf>
    <xf numFmtId="1" fontId="8" fillId="0" borderId="58" xfId="0" applyNumberFormat="1" applyFont="1" applyFill="1" applyBorder="1" applyAlignment="1">
      <alignment horizontal="center" vertical="center"/>
    </xf>
    <xf numFmtId="1" fontId="8" fillId="0" borderId="66" xfId="0" applyNumberFormat="1" applyFont="1" applyFill="1" applyBorder="1" applyAlignment="1">
      <alignment horizontal="center" vertical="center"/>
    </xf>
    <xf numFmtId="0" fontId="8" fillId="10" borderId="53" xfId="0" applyFont="1" applyFill="1" applyBorder="1" applyAlignment="1" applyProtection="1">
      <alignment horizontal="center" vertical="center" wrapText="1"/>
      <protection locked="0"/>
    </xf>
    <xf numFmtId="1" fontId="9" fillId="7" borderId="9" xfId="0" applyNumberFormat="1" applyFont="1" applyFill="1" applyBorder="1" applyAlignment="1">
      <alignment horizontal="center" vertical="center"/>
    </xf>
    <xf numFmtId="1" fontId="9" fillId="7" borderId="21" xfId="0" applyNumberFormat="1" applyFont="1" applyFill="1" applyBorder="1" applyAlignment="1">
      <alignment horizontal="center" vertical="center"/>
    </xf>
    <xf numFmtId="1" fontId="9" fillId="7" borderId="60" xfId="0" applyNumberFormat="1" applyFont="1" applyFill="1" applyBorder="1" applyAlignment="1" applyProtection="1">
      <alignment horizontal="center" vertical="center"/>
      <protection locked="0"/>
    </xf>
    <xf numFmtId="0" fontId="25" fillId="7" borderId="11" xfId="0" applyFont="1" applyFill="1" applyBorder="1" applyAlignment="1" applyProtection="1">
      <alignment horizontal="center" vertical="center"/>
      <protection locked="0"/>
    </xf>
    <xf numFmtId="0" fontId="25" fillId="7" borderId="20" xfId="0" applyFont="1" applyFill="1" applyBorder="1" applyAlignment="1" applyProtection="1">
      <alignment horizontal="center" vertical="center"/>
      <protection locked="0"/>
    </xf>
    <xf numFmtId="1" fontId="34" fillId="0" borderId="19" xfId="0" applyNumberFormat="1" applyFont="1" applyFill="1" applyBorder="1" applyAlignment="1" applyProtection="1">
      <alignment horizontal="center" vertical="center"/>
      <protection locked="0"/>
    </xf>
    <xf numFmtId="0" fontId="17" fillId="7" borderId="4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2" fontId="32" fillId="7" borderId="53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78" xfId="0" applyFont="1" applyFill="1" applyBorder="1" applyAlignment="1" applyProtection="1">
      <alignment horizontal="center" vertical="center"/>
      <protection locked="0"/>
    </xf>
    <xf numFmtId="1" fontId="34" fillId="7" borderId="0" xfId="0" applyNumberFormat="1" applyFont="1" applyFill="1" applyBorder="1" applyAlignment="1">
      <alignment horizontal="center" vertical="center"/>
    </xf>
    <xf numFmtId="1" fontId="33" fillId="12" borderId="78" xfId="0" applyNumberFormat="1" applyFont="1" applyFill="1" applyBorder="1" applyAlignment="1">
      <alignment horizontal="center" vertical="center"/>
    </xf>
    <xf numFmtId="1" fontId="34" fillId="12" borderId="10" xfId="0" applyNumberFormat="1" applyFont="1" applyFill="1" applyBorder="1" applyAlignment="1">
      <alignment horizontal="center" vertical="center"/>
    </xf>
    <xf numFmtId="1" fontId="32" fillId="12" borderId="53" xfId="0" applyNumberFormat="1" applyFont="1" applyFill="1" applyBorder="1" applyAlignment="1" applyProtection="1">
      <alignment horizontal="center" vertical="center"/>
      <protection locked="0"/>
    </xf>
    <xf numFmtId="1" fontId="32" fillId="12" borderId="44" xfId="0" applyNumberFormat="1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>
      <alignment horizontal="center" vertical="center"/>
    </xf>
    <xf numFmtId="0" fontId="5" fillId="7" borderId="5" xfId="0" applyFont="1" applyFill="1" applyBorder="1" applyAlignment="1" applyProtection="1">
      <alignment horizontal="center" vertical="center" wrapText="1"/>
      <protection locked="0"/>
    </xf>
    <xf numFmtId="0" fontId="5" fillId="7" borderId="9" xfId="0" applyFont="1" applyFill="1" applyBorder="1" applyAlignment="1" applyProtection="1">
      <alignment horizontal="center" vertical="center"/>
      <protection locked="0"/>
    </xf>
    <xf numFmtId="0" fontId="8" fillId="7" borderId="53" xfId="0" applyFont="1" applyFill="1" applyBorder="1" applyAlignment="1" applyProtection="1">
      <alignment horizontal="center" vertical="center"/>
      <protection locked="0"/>
    </xf>
    <xf numFmtId="0" fontId="8" fillId="7" borderId="66" xfId="0" applyFont="1" applyFill="1" applyBorder="1" applyAlignment="1" applyProtection="1">
      <alignment horizontal="center" vertical="center" wrapText="1"/>
      <protection locked="0"/>
    </xf>
    <xf numFmtId="1" fontId="5" fillId="7" borderId="4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/>
    </xf>
    <xf numFmtId="0" fontId="3" fillId="0" borderId="70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7" fillId="0" borderId="27" xfId="0" applyFont="1" applyFill="1" applyBorder="1" applyAlignment="1" applyProtection="1">
      <alignment horizontal="center" vertical="center" wrapText="1"/>
      <protection locked="0"/>
    </xf>
    <xf numFmtId="0" fontId="7" fillId="0" borderId="28" xfId="0" applyFont="1" applyFill="1" applyBorder="1" applyAlignment="1" applyProtection="1">
      <alignment horizontal="center" vertical="center" wrapText="1"/>
      <protection locked="0"/>
    </xf>
    <xf numFmtId="0" fontId="7" fillId="0" borderId="27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3" fillId="0" borderId="0" xfId="13" applyFont="1" applyFill="1" applyAlignment="1">
      <alignment horizontal="left" wrapText="1"/>
    </xf>
    <xf numFmtId="0" fontId="3" fillId="0" borderId="36" xfId="14" applyFont="1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31" fillId="0" borderId="37" xfId="0" applyFont="1" applyFill="1" applyBorder="1" applyAlignment="1">
      <alignment vertical="center"/>
    </xf>
    <xf numFmtId="0" fontId="0" fillId="0" borderId="37" xfId="0" applyFill="1" applyBorder="1" applyAlignment="1"/>
    <xf numFmtId="0" fontId="0" fillId="0" borderId="38" xfId="0" applyFill="1" applyBorder="1" applyAlignment="1"/>
    <xf numFmtId="0" fontId="31" fillId="0" borderId="38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textRotation="90"/>
    </xf>
    <xf numFmtId="0" fontId="11" fillId="0" borderId="16" xfId="0" applyFont="1" applyFill="1" applyBorder="1" applyAlignment="1">
      <alignment horizontal="center" vertical="center" textRotation="90"/>
    </xf>
    <xf numFmtId="0" fontId="11" fillId="0" borderId="63" xfId="0" applyFont="1" applyFill="1" applyBorder="1" applyAlignment="1">
      <alignment horizontal="center" vertical="center" textRotation="90"/>
    </xf>
    <xf numFmtId="0" fontId="11" fillId="0" borderId="72" xfId="0" applyFont="1" applyFill="1" applyBorder="1" applyAlignment="1">
      <alignment horizontal="center" vertical="center" wrapText="1"/>
    </xf>
    <xf numFmtId="0" fontId="11" fillId="0" borderId="73" xfId="0" applyFont="1" applyFill="1" applyBorder="1" applyAlignment="1">
      <alignment horizontal="center" vertical="center" wrapText="1"/>
    </xf>
    <xf numFmtId="0" fontId="11" fillId="0" borderId="7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textRotation="90" wrapText="1"/>
    </xf>
    <xf numFmtId="0" fontId="11" fillId="0" borderId="63" xfId="0" applyFont="1" applyFill="1" applyBorder="1" applyAlignment="1">
      <alignment horizontal="center" vertical="center" textRotation="90" wrapText="1"/>
    </xf>
    <xf numFmtId="0" fontId="11" fillId="0" borderId="46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center" vertical="center" textRotation="90" wrapText="1"/>
    </xf>
    <xf numFmtId="0" fontId="7" fillId="0" borderId="6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 textRotation="90" wrapText="1"/>
    </xf>
    <xf numFmtId="0" fontId="3" fillId="0" borderId="37" xfId="14" applyFont="1" applyFill="1" applyBorder="1" applyAlignment="1">
      <alignment horizontal="center" vertical="center"/>
    </xf>
    <xf numFmtId="0" fontId="3" fillId="0" borderId="0" xfId="13" applyFont="1" applyFill="1" applyAlignment="1">
      <alignment horizontal="left" vertical="center" wrapText="1"/>
    </xf>
    <xf numFmtId="0" fontId="3" fillId="0" borderId="0" xfId="13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6" fillId="0" borderId="54" xfId="14" applyFont="1" applyFill="1" applyBorder="1" applyAlignment="1">
      <alignment horizontal="center" vertical="center" wrapText="1"/>
    </xf>
    <xf numFmtId="0" fontId="6" fillId="0" borderId="23" xfId="14" applyFont="1" applyFill="1" applyBorder="1" applyAlignment="1">
      <alignment horizontal="center" vertical="center" wrapText="1"/>
    </xf>
    <xf numFmtId="0" fontId="1" fillId="0" borderId="23" xfId="14" applyFont="1" applyFill="1" applyBorder="1" applyAlignment="1">
      <alignment horizontal="center" vertical="center" wrapText="1"/>
    </xf>
    <xf numFmtId="0" fontId="1" fillId="0" borderId="24" xfId="14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top"/>
    </xf>
    <xf numFmtId="0" fontId="2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40" fillId="0" borderId="80" xfId="0" applyFont="1" applyFill="1" applyBorder="1" applyAlignment="1">
      <alignment horizontal="center" vertical="center" wrapText="1"/>
    </xf>
    <xf numFmtId="0" fontId="40" fillId="0" borderId="13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0" fillId="11" borderId="4" xfId="0" applyFont="1" applyFill="1" applyBorder="1" applyAlignment="1">
      <alignment horizontal="center"/>
    </xf>
    <xf numFmtId="0" fontId="16" fillId="10" borderId="0" xfId="1" applyFont="1" applyFill="1" applyBorder="1" applyAlignment="1">
      <alignment horizontal="left" vertical="top" wrapText="1"/>
    </xf>
    <xf numFmtId="0" fontId="16" fillId="10" borderId="0" xfId="1" applyFont="1" applyFill="1" applyBorder="1" applyAlignment="1">
      <alignment horizontal="left"/>
    </xf>
    <xf numFmtId="0" fontId="16" fillId="0" borderId="0" xfId="1" applyFont="1" applyFill="1" applyAlignment="1">
      <alignment horizontal="left"/>
    </xf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left" wrapText="1"/>
    </xf>
    <xf numFmtId="0" fontId="14" fillId="0" borderId="0" xfId="1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0" fontId="16" fillId="12" borderId="0" xfId="0" applyFont="1" applyFill="1" applyBorder="1" applyAlignment="1">
      <alignment horizontal="left" vertical="center"/>
    </xf>
    <xf numFmtId="0" fontId="35" fillId="0" borderId="36" xfId="0" applyFont="1" applyFill="1" applyBorder="1" applyAlignment="1">
      <alignment vertical="center" wrapText="1"/>
    </xf>
    <xf numFmtId="0" fontId="36" fillId="0" borderId="48" xfId="0" applyFont="1" applyFill="1" applyBorder="1" applyAlignment="1">
      <alignment vertical="center" wrapText="1"/>
    </xf>
    <xf numFmtId="166" fontId="8" fillId="0" borderId="24" xfId="0" applyNumberFormat="1" applyFont="1" applyFill="1" applyBorder="1" applyAlignment="1">
      <alignment horizontal="center" vertical="center"/>
    </xf>
    <xf numFmtId="166" fontId="8" fillId="0" borderId="25" xfId="0" applyNumberFormat="1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166" fontId="8" fillId="0" borderId="33" xfId="0" applyNumberFormat="1" applyFont="1" applyFill="1" applyBorder="1" applyAlignment="1">
      <alignment horizontal="center" vertical="center"/>
    </xf>
    <xf numFmtId="0" fontId="5" fillId="10" borderId="12" xfId="0" applyFont="1" applyFill="1" applyBorder="1" applyAlignment="1" applyProtection="1">
      <alignment horizontal="center" vertical="center" wrapText="1"/>
    </xf>
    <xf numFmtId="0" fontId="5" fillId="10" borderId="29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19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textRotation="90" wrapText="1"/>
    </xf>
    <xf numFmtId="0" fontId="6" fillId="0" borderId="34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center" vertical="center" textRotation="90" wrapText="1"/>
    </xf>
    <xf numFmtId="0" fontId="6" fillId="3" borderId="27" xfId="0" applyFont="1" applyFill="1" applyBorder="1" applyAlignment="1">
      <alignment horizontal="center" vertical="center" textRotation="90" wrapText="1"/>
    </xf>
    <xf numFmtId="0" fontId="6" fillId="5" borderId="52" xfId="0" applyFont="1" applyFill="1" applyBorder="1" applyAlignment="1">
      <alignment horizontal="center" vertical="center" textRotation="90" wrapText="1"/>
    </xf>
    <xf numFmtId="0" fontId="6" fillId="5" borderId="53" xfId="0" applyFont="1" applyFill="1" applyBorder="1" applyAlignment="1">
      <alignment horizontal="center" vertical="center" textRotation="90" wrapText="1"/>
    </xf>
    <xf numFmtId="0" fontId="6" fillId="5" borderId="66" xfId="0" applyFont="1" applyFill="1" applyBorder="1" applyAlignment="1">
      <alignment horizontal="center" vertical="center" textRotation="90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8" fillId="4" borderId="36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20" fillId="0" borderId="48" xfId="0" applyFont="1" applyFill="1" applyBorder="1" applyAlignment="1" applyProtection="1">
      <alignment horizontal="center" vertical="center" wrapText="1"/>
      <protection locked="0"/>
    </xf>
    <xf numFmtId="0" fontId="8" fillId="0" borderId="36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76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8" fillId="10" borderId="39" xfId="0" applyFont="1" applyFill="1" applyBorder="1" applyAlignment="1">
      <alignment horizontal="center" vertical="center"/>
    </xf>
    <xf numFmtId="0" fontId="8" fillId="10" borderId="40" xfId="0" applyFont="1" applyFill="1" applyBorder="1" applyAlignment="1">
      <alignment horizontal="center" vertical="center"/>
    </xf>
    <xf numFmtId="0" fontId="8" fillId="10" borderId="41" xfId="0" applyFont="1" applyFill="1" applyBorder="1" applyAlignment="1">
      <alignment horizontal="center" vertical="center"/>
    </xf>
    <xf numFmtId="0" fontId="8" fillId="0" borderId="36" xfId="0" applyFont="1" applyFill="1" applyBorder="1" applyAlignment="1" applyProtection="1">
      <alignment horizontal="center" vertical="center" wrapText="1"/>
      <protection locked="0"/>
    </xf>
    <xf numFmtId="0" fontId="8" fillId="0" borderId="48" xfId="0" applyFont="1" applyFill="1" applyBorder="1" applyAlignment="1" applyProtection="1">
      <alignment horizontal="center" vertical="center" wrapText="1"/>
      <protection locked="0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49" fontId="6" fillId="0" borderId="42" xfId="0" applyNumberFormat="1" applyFont="1" applyFill="1" applyBorder="1" applyAlignment="1">
      <alignment horizontal="center" vertical="center" textRotation="90" wrapText="1"/>
    </xf>
    <xf numFmtId="49" fontId="6" fillId="0" borderId="6" xfId="0" applyNumberFormat="1" applyFont="1" applyFill="1" applyBorder="1" applyAlignment="1">
      <alignment horizontal="center" vertical="center" textRotation="90" wrapText="1"/>
    </xf>
    <xf numFmtId="49" fontId="6" fillId="0" borderId="2" xfId="0" applyNumberFormat="1" applyFont="1" applyFill="1" applyBorder="1" applyAlignment="1">
      <alignment horizontal="center" vertical="center" textRotation="90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5" borderId="60" xfId="0" applyFont="1" applyFill="1" applyBorder="1" applyAlignment="1">
      <alignment horizontal="center" vertical="center" textRotation="90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9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textRotation="90"/>
    </xf>
    <xf numFmtId="0" fontId="7" fillId="0" borderId="12" xfId="0" applyFont="1" applyFill="1" applyBorder="1" applyAlignment="1">
      <alignment horizontal="center" vertical="center" textRotation="90"/>
    </xf>
    <xf numFmtId="0" fontId="7" fillId="0" borderId="29" xfId="0" applyFont="1" applyFill="1" applyBorder="1" applyAlignment="1">
      <alignment horizontal="center" vertical="center" textRotation="90"/>
    </xf>
    <xf numFmtId="0" fontId="7" fillId="0" borderId="51" xfId="0" applyFont="1" applyFill="1" applyBorder="1" applyAlignment="1">
      <alignment horizontal="center" vertical="center" textRotation="90" wrapText="1"/>
    </xf>
    <xf numFmtId="0" fontId="7" fillId="0" borderId="12" xfId="0" applyFont="1" applyFill="1" applyBorder="1" applyAlignment="1">
      <alignment horizontal="center" vertical="center" textRotation="90" wrapText="1"/>
    </xf>
    <xf numFmtId="0" fontId="7" fillId="0" borderId="29" xfId="0" applyFont="1" applyFill="1" applyBorder="1" applyAlignment="1">
      <alignment horizontal="center" vertical="center" textRotation="90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40" fillId="0" borderId="79" xfId="0" applyFont="1" applyFill="1" applyBorder="1" applyAlignment="1">
      <alignment horizontal="center" vertical="center" wrapText="1"/>
    </xf>
    <xf numFmtId="0" fontId="40" fillId="0" borderId="71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 wrapText="1"/>
    </xf>
    <xf numFmtId="0" fontId="6" fillId="8" borderId="30" xfId="0" applyFont="1" applyFill="1" applyBorder="1" applyAlignment="1">
      <alignment horizontal="center" vertical="center" textRotation="90" wrapText="1"/>
    </xf>
    <xf numFmtId="0" fontId="6" fillId="8" borderId="44" xfId="0" applyFont="1" applyFill="1" applyBorder="1" applyAlignment="1">
      <alignment horizontal="center" vertical="center" textRotation="90" wrapText="1"/>
    </xf>
    <xf numFmtId="0" fontId="6" fillId="8" borderId="45" xfId="0" applyFont="1" applyFill="1" applyBorder="1" applyAlignment="1">
      <alignment horizontal="center" vertical="center" textRotation="90" wrapText="1"/>
    </xf>
    <xf numFmtId="0" fontId="6" fillId="8" borderId="14" xfId="0" applyFont="1" applyFill="1" applyBorder="1" applyAlignment="1">
      <alignment horizontal="center" vertical="center" textRotation="90" wrapText="1"/>
    </xf>
    <xf numFmtId="0" fontId="6" fillId="8" borderId="62" xfId="0" applyFont="1" applyFill="1" applyBorder="1" applyAlignment="1">
      <alignment horizontal="center" vertical="center" textRotation="90" wrapText="1"/>
    </xf>
    <xf numFmtId="0" fontId="6" fillId="8" borderId="67" xfId="0" applyFont="1" applyFill="1" applyBorder="1" applyAlignment="1">
      <alignment horizontal="center" vertical="center" textRotation="90" wrapText="1"/>
    </xf>
    <xf numFmtId="0" fontId="20" fillId="10" borderId="75" xfId="0" applyFont="1" applyFill="1" applyBorder="1" applyAlignment="1">
      <alignment horizontal="center" vertical="center"/>
    </xf>
    <xf numFmtId="0" fontId="20" fillId="10" borderId="40" xfId="0" applyFont="1" applyFill="1" applyBorder="1" applyAlignment="1">
      <alignment horizontal="center" vertical="center"/>
    </xf>
    <xf numFmtId="0" fontId="20" fillId="10" borderId="41" xfId="0" applyFont="1" applyFill="1" applyBorder="1" applyAlignment="1">
      <alignment horizontal="center" vertical="center"/>
    </xf>
    <xf numFmtId="0" fontId="8" fillId="10" borderId="51" xfId="0" applyFont="1" applyFill="1" applyBorder="1" applyAlignment="1">
      <alignment horizontal="center" vertical="center"/>
    </xf>
    <xf numFmtId="0" fontId="8" fillId="10" borderId="56" xfId="0" applyFont="1" applyFill="1" applyBorder="1" applyAlignment="1">
      <alignment horizontal="center" vertical="center"/>
    </xf>
    <xf numFmtId="0" fontId="20" fillId="0" borderId="24" xfId="0" applyFont="1" applyFill="1" applyBorder="1" applyAlignment="1" applyProtection="1">
      <alignment horizontal="center" vertical="center" wrapText="1"/>
      <protection locked="0"/>
    </xf>
    <xf numFmtId="0" fontId="5" fillId="10" borderId="51" xfId="0" applyFont="1" applyFill="1" applyBorder="1" applyAlignment="1" applyProtection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</cellXfs>
  <cellStyles count="15">
    <cellStyle name="Відсотковий" xfId="12" builtinId="5"/>
    <cellStyle name="Відсотковий 2" xfId="4"/>
    <cellStyle name="Відсотковий 3" xfId="6"/>
    <cellStyle name="Гиперссылка 2" xfId="7"/>
    <cellStyle name="Гіперпосилання 2" xfId="8"/>
    <cellStyle name="Звичайний" xfId="0" builtinId="0"/>
    <cellStyle name="Звичайний 2" xfId="3"/>
    <cellStyle name="Звичайний 3" xfId="2"/>
    <cellStyle name="Звичайний 4" xfId="5"/>
    <cellStyle name="Обычный 2" xfId="1"/>
    <cellStyle name="Обычный 2 2" xfId="13"/>
    <cellStyle name="Обычный 2 3" xfId="14"/>
    <cellStyle name="Обычный 3" xfId="9"/>
    <cellStyle name="Обычный 4" xfId="10"/>
    <cellStyle name="Процентный 2" xfId="11"/>
  </cellStyles>
  <dxfs count="0"/>
  <tableStyles count="0" defaultTableStyle="TableStyleMedium2" defaultPivotStyle="PivotStyleLight16"/>
  <colors>
    <mruColors>
      <color rgb="FF00FF00"/>
      <color rgb="FF66FF9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4"/>
  <sheetViews>
    <sheetView view="pageBreakPreview" zoomScale="80" zoomScaleNormal="80" zoomScaleSheetLayoutView="80" workbookViewId="0">
      <selection activeCell="AH33" sqref="AH33:AQ34"/>
    </sheetView>
  </sheetViews>
  <sheetFormatPr defaultColWidth="9.109375" defaultRowHeight="13.2" x14ac:dyDescent="0.25"/>
  <cols>
    <col min="1" max="1" width="6.88671875" style="78" customWidth="1"/>
    <col min="2" max="53" width="3.33203125" style="78" customWidth="1"/>
    <col min="54" max="54" width="5.33203125" style="78" customWidth="1"/>
    <col min="55" max="61" width="4.5546875" style="78" customWidth="1"/>
    <col min="62" max="16384" width="9.109375" style="78"/>
  </cols>
  <sheetData>
    <row r="1" spans="1:61" ht="21" x14ac:dyDescent="0.25">
      <c r="I1" s="477" t="s">
        <v>141</v>
      </c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</row>
    <row r="2" spans="1:61" s="74" customFormat="1" ht="22.8" x14ac:dyDescent="0.3">
      <c r="B2" s="1"/>
      <c r="C2" s="1"/>
      <c r="D2" s="1"/>
      <c r="E2" s="1"/>
      <c r="F2" s="1"/>
      <c r="G2" s="1"/>
      <c r="H2" s="1"/>
      <c r="I2" s="477" t="s">
        <v>100</v>
      </c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  <c r="AL2" s="477"/>
      <c r="AM2" s="477"/>
      <c r="AN2" s="477"/>
      <c r="AO2" s="477"/>
      <c r="AP2" s="477"/>
      <c r="AQ2" s="477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6"/>
      <c r="BC2" s="76"/>
      <c r="BD2" s="76"/>
      <c r="BE2" s="76"/>
    </row>
    <row r="3" spans="1:61" s="74" customFormat="1" ht="21" x14ac:dyDescent="0.35">
      <c r="A3" s="77" t="s">
        <v>138</v>
      </c>
      <c r="B3" s="1"/>
      <c r="C3" s="1"/>
      <c r="D3" s="1"/>
      <c r="E3" s="1"/>
      <c r="F3" s="1"/>
      <c r="G3" s="1"/>
      <c r="H3" s="1"/>
      <c r="I3" s="529" t="s">
        <v>133</v>
      </c>
      <c r="J3" s="530"/>
      <c r="K3" s="530"/>
      <c r="L3" s="530"/>
      <c r="M3" s="530"/>
      <c r="N3" s="530"/>
      <c r="O3" s="530"/>
      <c r="P3" s="530"/>
      <c r="Q3" s="530"/>
      <c r="R3" s="530"/>
      <c r="S3" s="530"/>
      <c r="T3" s="530"/>
      <c r="U3" s="530"/>
      <c r="V3" s="530"/>
      <c r="W3" s="530"/>
      <c r="X3" s="530"/>
      <c r="Y3" s="530"/>
      <c r="Z3" s="530"/>
      <c r="AA3" s="530"/>
      <c r="AB3" s="530"/>
      <c r="AC3" s="530"/>
      <c r="AD3" s="530"/>
      <c r="AE3" s="530"/>
      <c r="AF3" s="530"/>
      <c r="AG3" s="530"/>
      <c r="AH3" s="530"/>
      <c r="AI3" s="530"/>
      <c r="AJ3" s="530"/>
      <c r="AK3" s="530"/>
      <c r="AL3" s="530"/>
      <c r="AM3" s="530"/>
      <c r="AN3" s="530"/>
      <c r="AO3" s="530"/>
      <c r="AP3" s="530"/>
      <c r="AQ3" s="530"/>
      <c r="AS3" s="77" t="s">
        <v>139</v>
      </c>
      <c r="AT3" s="2"/>
      <c r="AU3" s="2"/>
      <c r="AV3" s="2"/>
      <c r="AW3" s="2"/>
      <c r="AX3" s="2"/>
      <c r="AY3" s="2"/>
      <c r="AZ3" s="2"/>
      <c r="BA3" s="2"/>
    </row>
    <row r="4" spans="1:61" ht="15.6" x14ac:dyDescent="0.25">
      <c r="A4" s="78" t="s">
        <v>0</v>
      </c>
      <c r="J4" s="531" t="s">
        <v>142</v>
      </c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1"/>
      <c r="W4" s="531"/>
      <c r="X4" s="531"/>
      <c r="Y4" s="531"/>
      <c r="Z4" s="531"/>
      <c r="AA4" s="531"/>
      <c r="AB4" s="531"/>
      <c r="AC4" s="531"/>
      <c r="AD4" s="531"/>
      <c r="AE4" s="531"/>
      <c r="AF4" s="531"/>
      <c r="AG4" s="531"/>
      <c r="AH4" s="531"/>
      <c r="AI4" s="531"/>
      <c r="AJ4" s="531"/>
      <c r="AK4" s="531"/>
      <c r="AL4" s="531"/>
      <c r="AM4" s="531"/>
      <c r="AN4" s="531"/>
      <c r="AO4" s="531"/>
      <c r="AS4" s="78" t="s">
        <v>1</v>
      </c>
    </row>
    <row r="5" spans="1:61" x14ac:dyDescent="0.25">
      <c r="A5" s="78" t="s">
        <v>2</v>
      </c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S5" s="78" t="s">
        <v>101</v>
      </c>
    </row>
    <row r="6" spans="1:61" ht="16.8" x14ac:dyDescent="0.25">
      <c r="A6" s="78" t="s">
        <v>4</v>
      </c>
      <c r="J6" s="80"/>
      <c r="K6" s="80"/>
      <c r="L6" s="80"/>
      <c r="M6" s="80"/>
      <c r="N6" s="80"/>
      <c r="O6" s="80"/>
      <c r="P6" s="80"/>
      <c r="R6" s="80"/>
      <c r="S6" s="532" t="s">
        <v>3</v>
      </c>
      <c r="T6" s="532"/>
      <c r="U6" s="532"/>
      <c r="V6" s="532"/>
      <c r="W6" s="532"/>
      <c r="X6" s="532"/>
      <c r="Y6" s="532"/>
      <c r="Z6" s="532"/>
      <c r="AA6" s="532"/>
      <c r="AB6" s="532"/>
      <c r="AC6" s="532"/>
      <c r="AD6" s="532"/>
      <c r="AE6" s="532"/>
      <c r="AF6" s="532"/>
      <c r="AG6" s="80"/>
      <c r="AH6" s="80"/>
      <c r="AI6" s="80"/>
      <c r="AJ6" s="80"/>
      <c r="AK6" s="80"/>
      <c r="AL6" s="80"/>
      <c r="AM6" s="80"/>
      <c r="AN6" s="80"/>
      <c r="AO6" s="80"/>
      <c r="AS6" s="81" t="s">
        <v>192</v>
      </c>
      <c r="AT6" s="80"/>
    </row>
    <row r="7" spans="1:61" ht="15.6" x14ac:dyDescent="0.3">
      <c r="A7" s="78" t="s">
        <v>102</v>
      </c>
      <c r="I7" s="82"/>
      <c r="J7" s="80"/>
      <c r="K7" s="80"/>
      <c r="L7" s="80"/>
      <c r="M7" s="533" t="s">
        <v>136</v>
      </c>
      <c r="N7" s="534"/>
      <c r="O7" s="534"/>
      <c r="P7" s="534"/>
      <c r="Q7" s="534"/>
      <c r="R7" s="534"/>
      <c r="S7" s="534"/>
      <c r="T7" s="534"/>
      <c r="U7" s="534"/>
      <c r="V7" s="534"/>
      <c r="W7" s="534"/>
      <c r="X7" s="534"/>
      <c r="Y7" s="534"/>
      <c r="Z7" s="534"/>
      <c r="AA7" s="534"/>
      <c r="AB7" s="534"/>
      <c r="AC7" s="534"/>
      <c r="AD7" s="534"/>
      <c r="AE7" s="534"/>
      <c r="AF7" s="534"/>
      <c r="AG7" s="534"/>
      <c r="AH7" s="534"/>
      <c r="AI7" s="534"/>
      <c r="AJ7" s="534"/>
      <c r="AK7" s="534"/>
      <c r="AL7" s="534"/>
      <c r="AM7" s="80"/>
      <c r="AS7" s="83" t="s">
        <v>193</v>
      </c>
      <c r="AT7" s="84"/>
      <c r="AU7" s="23"/>
      <c r="AV7" s="23"/>
      <c r="AW7" s="23"/>
      <c r="AX7" s="23"/>
      <c r="AY7" s="23"/>
      <c r="AZ7" s="23"/>
    </row>
    <row r="8" spans="1:61" ht="15.6" x14ac:dyDescent="0.25">
      <c r="A8" s="85" t="s">
        <v>194</v>
      </c>
      <c r="B8" s="23"/>
      <c r="C8" s="23"/>
      <c r="D8" s="23"/>
      <c r="I8" s="82"/>
      <c r="J8" s="80"/>
      <c r="K8" s="80"/>
      <c r="L8" s="80"/>
      <c r="M8" s="80"/>
      <c r="N8" s="80"/>
      <c r="O8" s="533" t="s">
        <v>137</v>
      </c>
      <c r="P8" s="533"/>
      <c r="Q8" s="533"/>
      <c r="R8" s="533"/>
      <c r="S8" s="533"/>
      <c r="T8" s="533"/>
      <c r="U8" s="533"/>
      <c r="V8" s="533"/>
      <c r="W8" s="533"/>
      <c r="X8" s="533"/>
      <c r="Y8" s="533"/>
      <c r="Z8" s="533"/>
      <c r="AA8" s="533"/>
      <c r="AB8" s="533"/>
      <c r="AC8" s="533"/>
      <c r="AD8" s="533"/>
      <c r="AE8" s="533"/>
      <c r="AF8" s="533"/>
      <c r="AG8" s="533"/>
      <c r="AH8" s="533"/>
      <c r="AI8" s="533"/>
      <c r="AJ8" s="533"/>
      <c r="AK8" s="80"/>
      <c r="AL8" s="80"/>
      <c r="AM8" s="80"/>
      <c r="AS8" s="83"/>
      <c r="AT8" s="84"/>
      <c r="AU8" s="23"/>
      <c r="AV8" s="23"/>
      <c r="AW8" s="23"/>
      <c r="AX8" s="23"/>
      <c r="AY8" s="23"/>
      <c r="AZ8" s="23"/>
    </row>
    <row r="9" spans="1:61" x14ac:dyDescent="0.25">
      <c r="E9" s="23"/>
      <c r="F9" s="23"/>
      <c r="I9" s="86"/>
      <c r="K9" s="80"/>
      <c r="L9" s="80"/>
      <c r="M9" s="80"/>
      <c r="N9" s="80"/>
      <c r="O9" s="80"/>
      <c r="P9" s="80"/>
      <c r="Q9" s="80"/>
      <c r="R9" s="540" t="s">
        <v>103</v>
      </c>
      <c r="S9" s="540"/>
      <c r="T9" s="540"/>
      <c r="U9" s="540"/>
      <c r="V9" s="540"/>
      <c r="W9" s="540"/>
      <c r="X9" s="540"/>
      <c r="Y9" s="540"/>
      <c r="Z9" s="540"/>
      <c r="AA9" s="540"/>
      <c r="AB9" s="540"/>
      <c r="AC9" s="540"/>
      <c r="AD9" s="540"/>
      <c r="AE9" s="540"/>
      <c r="AF9" s="540"/>
      <c r="AG9" s="540"/>
      <c r="AH9" s="80"/>
      <c r="AI9" s="80"/>
      <c r="AJ9" s="80"/>
      <c r="AK9" s="80"/>
      <c r="AL9" s="80"/>
      <c r="AM9" s="80"/>
    </row>
    <row r="10" spans="1:61" ht="18" x14ac:dyDescent="0.35">
      <c r="I10" s="86"/>
      <c r="K10" s="80"/>
      <c r="L10" s="80"/>
      <c r="M10" s="80"/>
      <c r="N10" s="80"/>
      <c r="O10" s="541" t="s">
        <v>157</v>
      </c>
      <c r="P10" s="541"/>
      <c r="Q10" s="541"/>
      <c r="R10" s="541"/>
      <c r="S10" s="541"/>
      <c r="T10" s="541"/>
      <c r="U10" s="541"/>
      <c r="V10" s="541"/>
      <c r="W10" s="541"/>
      <c r="X10" s="541"/>
      <c r="Y10" s="541"/>
      <c r="Z10" s="541"/>
      <c r="AA10" s="541"/>
      <c r="AB10" s="541"/>
      <c r="AC10" s="541"/>
      <c r="AD10" s="541"/>
      <c r="AE10" s="541"/>
      <c r="AF10" s="541"/>
      <c r="AG10" s="541"/>
      <c r="AH10" s="541"/>
      <c r="AI10" s="541"/>
      <c r="AJ10" s="541"/>
      <c r="AK10" s="541"/>
      <c r="AL10" s="80"/>
      <c r="AM10" s="80"/>
    </row>
    <row r="11" spans="1:61" ht="18" x14ac:dyDescent="0.35">
      <c r="I11" s="86"/>
      <c r="K11" s="80"/>
      <c r="L11" s="80"/>
      <c r="M11" s="80"/>
      <c r="N11" s="80"/>
      <c r="O11" s="541" t="s">
        <v>158</v>
      </c>
      <c r="P11" s="541"/>
      <c r="Q11" s="541"/>
      <c r="R11" s="541"/>
      <c r="S11" s="541"/>
      <c r="T11" s="541"/>
      <c r="U11" s="541"/>
      <c r="V11" s="541"/>
      <c r="W11" s="541"/>
      <c r="X11" s="541"/>
      <c r="Y11" s="541"/>
      <c r="Z11" s="541"/>
      <c r="AA11" s="541"/>
      <c r="AB11" s="541"/>
      <c r="AC11" s="541"/>
      <c r="AD11" s="541"/>
      <c r="AE11" s="541"/>
      <c r="AF11" s="541"/>
      <c r="AG11" s="541"/>
      <c r="AH11" s="541"/>
      <c r="AI11" s="541"/>
      <c r="AJ11" s="541"/>
      <c r="AK11" s="541"/>
      <c r="AL11" s="80"/>
      <c r="AM11" s="80"/>
    </row>
    <row r="12" spans="1:61" ht="18" customHeight="1" x14ac:dyDescent="0.35">
      <c r="I12" s="86"/>
      <c r="K12" s="80"/>
      <c r="L12" s="80"/>
      <c r="M12" s="80"/>
      <c r="N12" s="80"/>
      <c r="O12" s="541" t="s">
        <v>159</v>
      </c>
      <c r="P12" s="541"/>
      <c r="Q12" s="541"/>
      <c r="R12" s="541"/>
      <c r="S12" s="541"/>
      <c r="T12" s="541"/>
      <c r="U12" s="541"/>
      <c r="V12" s="541"/>
      <c r="W12" s="541"/>
      <c r="X12" s="541"/>
      <c r="Y12" s="541"/>
      <c r="Z12" s="541"/>
      <c r="AA12" s="541"/>
      <c r="AB12" s="541"/>
      <c r="AC12" s="541"/>
      <c r="AD12" s="541"/>
      <c r="AE12" s="541"/>
      <c r="AF12" s="541"/>
      <c r="AG12" s="541"/>
      <c r="AH12" s="541"/>
      <c r="AI12" s="541"/>
      <c r="AJ12" s="541"/>
      <c r="AK12" s="541"/>
      <c r="AL12" s="80"/>
      <c r="AM12" s="80"/>
    </row>
    <row r="13" spans="1:61" s="155" customFormat="1" ht="16.95" customHeight="1" x14ac:dyDescent="0.25">
      <c r="A13" s="153"/>
      <c r="B13" s="153"/>
      <c r="C13" s="153"/>
      <c r="D13" s="153"/>
      <c r="E13" s="153"/>
      <c r="F13" s="153"/>
      <c r="G13" s="494" t="s">
        <v>160</v>
      </c>
      <c r="H13" s="494"/>
      <c r="I13" s="494"/>
      <c r="J13" s="494"/>
      <c r="K13" s="494"/>
      <c r="L13" s="494"/>
      <c r="M13" s="494"/>
      <c r="N13" s="494"/>
      <c r="O13" s="494"/>
      <c r="P13" s="494"/>
      <c r="Q13" s="494"/>
      <c r="R13" s="494"/>
      <c r="S13" s="494"/>
      <c r="T13" s="494"/>
      <c r="U13" s="494"/>
      <c r="V13" s="494"/>
      <c r="W13" s="494"/>
      <c r="X13" s="494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494" t="s">
        <v>119</v>
      </c>
      <c r="AJ13" s="494"/>
      <c r="AK13" s="494"/>
      <c r="AL13" s="494"/>
      <c r="AM13" s="494"/>
      <c r="AN13" s="494"/>
      <c r="AO13" s="494"/>
      <c r="AP13" s="494"/>
      <c r="AQ13" s="494"/>
      <c r="AR13" s="494"/>
      <c r="AS13" s="494"/>
      <c r="AT13" s="494"/>
      <c r="AU13" s="494"/>
      <c r="AV13" s="494"/>
      <c r="AW13" s="494"/>
      <c r="AX13" s="494"/>
      <c r="AY13" s="494"/>
      <c r="AZ13" s="494"/>
      <c r="BA13" s="154"/>
      <c r="BB13" s="153"/>
      <c r="BC13" s="153"/>
    </row>
    <row r="14" spans="1:61" s="155" customFormat="1" ht="7.2" customHeight="1" x14ac:dyDescent="0.25">
      <c r="A14" s="153"/>
      <c r="B14" s="153"/>
      <c r="C14" s="153"/>
      <c r="D14" s="153"/>
      <c r="E14" s="153"/>
      <c r="F14" s="153"/>
      <c r="G14" s="153"/>
      <c r="H14" s="153"/>
      <c r="I14" s="156"/>
      <c r="J14" s="153"/>
      <c r="K14" s="157"/>
      <c r="L14" s="158"/>
      <c r="M14" s="158"/>
      <c r="N14" s="158"/>
      <c r="O14" s="158"/>
      <c r="P14" s="158"/>
      <c r="Q14" s="158"/>
      <c r="R14" s="158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8"/>
      <c r="AH14" s="158"/>
      <c r="AI14" s="158"/>
      <c r="AJ14" s="158"/>
      <c r="AK14" s="158"/>
      <c r="AL14" s="158"/>
      <c r="AM14" s="158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4"/>
      <c r="BB14" s="153"/>
      <c r="BC14" s="153"/>
    </row>
    <row r="15" spans="1:61" s="155" customFormat="1" ht="15.6" customHeight="1" x14ac:dyDescent="0.25">
      <c r="A15" s="153"/>
      <c r="B15" s="153"/>
      <c r="C15" s="153"/>
      <c r="D15" s="153"/>
      <c r="E15" s="153"/>
      <c r="F15" s="153"/>
      <c r="G15" s="494" t="s">
        <v>161</v>
      </c>
      <c r="H15" s="494"/>
      <c r="I15" s="494"/>
      <c r="J15" s="494"/>
      <c r="K15" s="494"/>
      <c r="L15" s="494"/>
      <c r="M15" s="494"/>
      <c r="N15" s="494"/>
      <c r="O15" s="494"/>
      <c r="P15" s="494"/>
      <c r="Q15" s="494"/>
      <c r="R15" s="494"/>
      <c r="S15" s="494"/>
      <c r="T15" s="494"/>
      <c r="U15" s="494"/>
      <c r="V15" s="494"/>
      <c r="W15" s="494"/>
      <c r="X15" s="494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494" t="s">
        <v>195</v>
      </c>
      <c r="AJ15" s="494"/>
      <c r="AK15" s="494"/>
      <c r="AL15" s="494"/>
      <c r="AM15" s="494"/>
      <c r="AN15" s="494"/>
      <c r="AO15" s="494"/>
      <c r="AP15" s="494"/>
      <c r="AQ15" s="494"/>
      <c r="AR15" s="494"/>
      <c r="AS15" s="494"/>
      <c r="AT15" s="494"/>
      <c r="AU15" s="494"/>
      <c r="AV15" s="494"/>
      <c r="AW15" s="494"/>
      <c r="AX15" s="494"/>
      <c r="AY15" s="494"/>
      <c r="AZ15" s="494"/>
      <c r="BA15" s="494"/>
      <c r="BB15" s="494"/>
      <c r="BC15" s="494"/>
      <c r="BD15" s="494"/>
      <c r="BE15" s="494"/>
      <c r="BF15" s="494"/>
      <c r="BG15" s="494"/>
      <c r="BH15" s="494"/>
      <c r="BI15" s="494"/>
    </row>
    <row r="16" spans="1:61" s="155" customFormat="1" ht="7.2" customHeight="1" x14ac:dyDescent="0.25">
      <c r="A16" s="153"/>
      <c r="B16" s="153"/>
      <c r="C16" s="153"/>
      <c r="D16" s="153"/>
      <c r="E16" s="153"/>
      <c r="F16" s="153"/>
      <c r="G16" s="153"/>
      <c r="H16" s="153"/>
      <c r="I16" s="153"/>
      <c r="J16" s="153"/>
      <c r="K16" s="160" t="s">
        <v>5</v>
      </c>
      <c r="L16" s="160"/>
      <c r="M16" s="160"/>
      <c r="N16" s="160"/>
      <c r="O16" s="160"/>
      <c r="P16" s="160"/>
      <c r="Q16" s="160"/>
      <c r="R16" s="160"/>
      <c r="S16" s="160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4"/>
      <c r="BB16" s="153"/>
      <c r="BC16" s="153"/>
    </row>
    <row r="17" spans="1:61" s="155" customFormat="1" x14ac:dyDescent="0.25">
      <c r="A17" s="153"/>
      <c r="B17" s="153"/>
      <c r="C17" s="153"/>
      <c r="D17" s="153"/>
      <c r="E17" s="153"/>
      <c r="F17" s="153"/>
      <c r="G17" s="494" t="s">
        <v>120</v>
      </c>
      <c r="H17" s="494"/>
      <c r="I17" s="494"/>
      <c r="J17" s="494"/>
      <c r="K17" s="494"/>
      <c r="L17" s="494"/>
      <c r="M17" s="494"/>
      <c r="N17" s="494"/>
      <c r="O17" s="494"/>
      <c r="P17" s="494"/>
      <c r="Q17" s="494"/>
      <c r="R17" s="494"/>
      <c r="S17" s="494"/>
      <c r="T17" s="494"/>
      <c r="U17" s="494"/>
      <c r="V17" s="494"/>
      <c r="W17" s="494"/>
      <c r="X17" s="494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494" t="s">
        <v>121</v>
      </c>
      <c r="AJ17" s="494"/>
      <c r="AK17" s="494"/>
      <c r="AL17" s="494"/>
      <c r="AM17" s="494"/>
      <c r="AN17" s="494"/>
      <c r="AO17" s="494"/>
      <c r="AP17" s="494"/>
      <c r="AQ17" s="494"/>
      <c r="AR17" s="494"/>
      <c r="AS17" s="494"/>
      <c r="AT17" s="494"/>
      <c r="AU17" s="494"/>
      <c r="AV17" s="494"/>
      <c r="AW17" s="494"/>
      <c r="AX17" s="494"/>
      <c r="AY17" s="494"/>
      <c r="AZ17" s="494"/>
      <c r="BA17" s="154"/>
      <c r="BB17" s="153"/>
      <c r="BC17" s="153"/>
    </row>
    <row r="18" spans="1:61" s="155" customFormat="1" ht="6.6" customHeight="1" x14ac:dyDescent="0.25">
      <c r="A18" s="153"/>
      <c r="B18" s="158"/>
      <c r="C18" s="158"/>
      <c r="D18" s="158"/>
      <c r="E18" s="158"/>
      <c r="F18" s="158"/>
      <c r="G18" s="158"/>
      <c r="H18" s="158"/>
      <c r="I18" s="153"/>
      <c r="J18" s="153"/>
      <c r="K18" s="160" t="s">
        <v>104</v>
      </c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4"/>
      <c r="BB18" s="157"/>
      <c r="BC18" s="157"/>
    </row>
    <row r="19" spans="1:61" s="155" customFormat="1" x14ac:dyDescent="0.25">
      <c r="A19" s="153"/>
      <c r="B19" s="153"/>
      <c r="C19" s="153"/>
      <c r="D19" s="153"/>
      <c r="E19" s="153"/>
      <c r="F19" s="153"/>
      <c r="G19" s="494" t="s">
        <v>122</v>
      </c>
      <c r="H19" s="494"/>
      <c r="I19" s="494"/>
      <c r="J19" s="494"/>
      <c r="K19" s="494"/>
      <c r="L19" s="494"/>
      <c r="M19" s="494"/>
      <c r="N19" s="494"/>
      <c r="O19" s="494"/>
      <c r="P19" s="494"/>
      <c r="Q19" s="494"/>
      <c r="R19" s="494"/>
      <c r="S19" s="494"/>
      <c r="T19" s="494"/>
      <c r="U19" s="494"/>
      <c r="V19" s="494"/>
      <c r="W19" s="494"/>
      <c r="X19" s="494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494" t="s">
        <v>143</v>
      </c>
      <c r="AJ19" s="494"/>
      <c r="AK19" s="494"/>
      <c r="AL19" s="494"/>
      <c r="AM19" s="494"/>
      <c r="AN19" s="494"/>
      <c r="AO19" s="494"/>
      <c r="AP19" s="494"/>
      <c r="AQ19" s="494"/>
      <c r="AR19" s="494"/>
      <c r="AS19" s="494"/>
      <c r="AT19" s="494"/>
      <c r="AU19" s="494"/>
      <c r="AV19" s="494"/>
      <c r="AW19" s="494"/>
      <c r="AX19" s="494"/>
      <c r="AY19" s="494"/>
      <c r="AZ19" s="494"/>
      <c r="BA19" s="154"/>
      <c r="BB19" s="157"/>
      <c r="BC19" s="157"/>
    </row>
    <row r="20" spans="1:61" s="155" customFormat="1" ht="8.4" customHeight="1" x14ac:dyDescent="0.25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4"/>
    </row>
    <row r="21" spans="1:61" s="155" customFormat="1" x14ac:dyDescent="0.25">
      <c r="A21" s="153"/>
      <c r="B21" s="160"/>
      <c r="C21" s="160"/>
      <c r="D21" s="160"/>
      <c r="E21" s="160"/>
      <c r="F21" s="160"/>
      <c r="G21" s="522" t="s">
        <v>123</v>
      </c>
      <c r="H21" s="522"/>
      <c r="I21" s="522"/>
      <c r="J21" s="522"/>
      <c r="K21" s="522"/>
      <c r="L21" s="522"/>
      <c r="M21" s="522"/>
      <c r="N21" s="522"/>
      <c r="O21" s="522"/>
      <c r="P21" s="522"/>
      <c r="Q21" s="522"/>
      <c r="R21" s="522"/>
      <c r="S21" s="522"/>
      <c r="T21" s="522"/>
      <c r="U21" s="522"/>
      <c r="V21" s="522"/>
      <c r="W21" s="522"/>
      <c r="X21" s="522"/>
      <c r="Y21" s="160"/>
      <c r="Z21" s="160"/>
      <c r="AA21" s="160"/>
      <c r="AB21" s="160"/>
      <c r="AC21" s="160"/>
      <c r="AD21" s="160"/>
      <c r="AE21" s="160"/>
      <c r="AF21" s="153"/>
      <c r="AG21" s="161"/>
      <c r="AH21" s="161"/>
      <c r="AI21" s="523" t="s">
        <v>140</v>
      </c>
      <c r="AJ21" s="523"/>
      <c r="AK21" s="523"/>
      <c r="AL21" s="523"/>
      <c r="AM21" s="523"/>
      <c r="AN21" s="523"/>
      <c r="AO21" s="523"/>
      <c r="AP21" s="523"/>
      <c r="AQ21" s="523"/>
      <c r="AR21" s="523"/>
      <c r="AS21" s="523"/>
      <c r="AT21" s="523"/>
      <c r="AU21" s="523"/>
      <c r="AV21" s="523"/>
      <c r="AW21" s="523"/>
      <c r="AX21" s="523"/>
      <c r="AY21" s="523"/>
      <c r="AZ21" s="523"/>
      <c r="BA21" s="154"/>
    </row>
    <row r="22" spans="1:61" ht="14.4" thickBot="1" x14ac:dyDescent="0.3">
      <c r="A22" s="524" t="s">
        <v>105</v>
      </c>
      <c r="B22" s="524"/>
      <c r="C22" s="524"/>
      <c r="D22" s="524"/>
      <c r="E22" s="524"/>
      <c r="F22" s="524"/>
      <c r="G22" s="524"/>
      <c r="H22" s="524"/>
      <c r="I22" s="524"/>
      <c r="J22" s="524"/>
      <c r="K22" s="524"/>
      <c r="L22" s="524"/>
      <c r="M22" s="524"/>
      <c r="N22" s="524"/>
      <c r="O22" s="524"/>
      <c r="P22" s="524"/>
      <c r="Q22" s="524"/>
      <c r="R22" s="524"/>
      <c r="S22" s="524"/>
      <c r="T22" s="524"/>
      <c r="U22" s="524"/>
      <c r="V22" s="524"/>
      <c r="W22" s="524"/>
      <c r="X22" s="524"/>
      <c r="Y22" s="524"/>
      <c r="Z22" s="524"/>
      <c r="AA22" s="524"/>
      <c r="AB22" s="524"/>
      <c r="AC22" s="524"/>
      <c r="AD22" s="524"/>
      <c r="AE22" s="524"/>
      <c r="AF22" s="524"/>
      <c r="AG22" s="524"/>
      <c r="AH22" s="524"/>
      <c r="AI22" s="524"/>
      <c r="AJ22" s="524"/>
      <c r="AK22" s="524"/>
      <c r="AL22" s="524"/>
      <c r="AM22" s="524"/>
      <c r="AN22" s="524"/>
      <c r="AO22" s="524"/>
      <c r="AP22" s="524"/>
      <c r="AQ22" s="524"/>
      <c r="AR22" s="524"/>
      <c r="AS22" s="524"/>
      <c r="AT22" s="524"/>
      <c r="AU22" s="524"/>
      <c r="AV22" s="524"/>
      <c r="AW22" s="524"/>
      <c r="AX22" s="524"/>
      <c r="AY22" s="524"/>
      <c r="AZ22" s="524"/>
      <c r="BA22" s="524"/>
      <c r="BB22" s="502" t="s">
        <v>108</v>
      </c>
      <c r="BC22" s="502"/>
      <c r="BD22" s="502"/>
      <c r="BE22" s="502"/>
      <c r="BF22" s="502"/>
      <c r="BG22" s="502"/>
      <c r="BH22" s="502"/>
      <c r="BI22" s="502"/>
    </row>
    <row r="23" spans="1:61" s="87" customFormat="1" ht="15" customHeight="1" thickBot="1" x14ac:dyDescent="0.35">
      <c r="A23" s="525" t="s">
        <v>6</v>
      </c>
      <c r="B23" s="495" t="s">
        <v>7</v>
      </c>
      <c r="C23" s="499"/>
      <c r="D23" s="499"/>
      <c r="E23" s="499"/>
      <c r="F23" s="499"/>
      <c r="G23" s="495" t="s">
        <v>8</v>
      </c>
      <c r="H23" s="496"/>
      <c r="I23" s="496"/>
      <c r="J23" s="497"/>
      <c r="K23" s="495" t="s">
        <v>9</v>
      </c>
      <c r="L23" s="498"/>
      <c r="M23" s="498"/>
      <c r="N23" s="498"/>
      <c r="O23" s="495" t="s">
        <v>10</v>
      </c>
      <c r="P23" s="499"/>
      <c r="Q23" s="499"/>
      <c r="R23" s="499"/>
      <c r="S23" s="500"/>
      <c r="T23" s="521" t="s">
        <v>11</v>
      </c>
      <c r="U23" s="496"/>
      <c r="V23" s="496"/>
      <c r="W23" s="497"/>
      <c r="X23" s="495" t="s">
        <v>12</v>
      </c>
      <c r="Y23" s="498"/>
      <c r="Z23" s="498"/>
      <c r="AA23" s="501"/>
      <c r="AB23" s="495" t="s">
        <v>13</v>
      </c>
      <c r="AC23" s="499"/>
      <c r="AD23" s="499"/>
      <c r="AE23" s="499"/>
      <c r="AF23" s="499"/>
      <c r="AG23" s="495" t="s">
        <v>14</v>
      </c>
      <c r="AH23" s="496"/>
      <c r="AI23" s="496"/>
      <c r="AJ23" s="497"/>
      <c r="AK23" s="495" t="s">
        <v>15</v>
      </c>
      <c r="AL23" s="498"/>
      <c r="AM23" s="498"/>
      <c r="AN23" s="498"/>
      <c r="AO23" s="495" t="s">
        <v>16</v>
      </c>
      <c r="AP23" s="499"/>
      <c r="AQ23" s="499"/>
      <c r="AR23" s="499"/>
      <c r="AS23" s="500"/>
      <c r="AT23" s="521" t="s">
        <v>17</v>
      </c>
      <c r="AU23" s="496"/>
      <c r="AV23" s="496"/>
      <c r="AW23" s="497"/>
      <c r="AX23" s="495" t="s">
        <v>18</v>
      </c>
      <c r="AY23" s="498"/>
      <c r="AZ23" s="498"/>
      <c r="BA23" s="498"/>
      <c r="BB23" s="518" t="s">
        <v>6</v>
      </c>
      <c r="BC23" s="623" t="s">
        <v>111</v>
      </c>
      <c r="BD23" s="623" t="s">
        <v>112</v>
      </c>
      <c r="BE23" s="620" t="s">
        <v>24</v>
      </c>
      <c r="BF23" s="623" t="s">
        <v>113</v>
      </c>
      <c r="BG23" s="623" t="s">
        <v>114</v>
      </c>
      <c r="BH23" s="620" t="s">
        <v>25</v>
      </c>
      <c r="BI23" s="623" t="s">
        <v>115</v>
      </c>
    </row>
    <row r="24" spans="1:61" s="88" customFormat="1" ht="15" customHeight="1" thickBot="1" x14ac:dyDescent="0.3">
      <c r="A24" s="526"/>
      <c r="B24" s="91">
        <v>1</v>
      </c>
      <c r="C24" s="92">
        <v>2</v>
      </c>
      <c r="D24" s="92">
        <v>3</v>
      </c>
      <c r="E24" s="92">
        <v>4</v>
      </c>
      <c r="F24" s="93">
        <v>5</v>
      </c>
      <c r="G24" s="91">
        <v>6</v>
      </c>
      <c r="H24" s="92">
        <v>7</v>
      </c>
      <c r="I24" s="92">
        <v>8</v>
      </c>
      <c r="J24" s="94">
        <v>9</v>
      </c>
      <c r="K24" s="91">
        <v>10</v>
      </c>
      <c r="L24" s="92">
        <v>11</v>
      </c>
      <c r="M24" s="92">
        <v>12</v>
      </c>
      <c r="N24" s="95">
        <v>13</v>
      </c>
      <c r="O24" s="91">
        <v>14</v>
      </c>
      <c r="P24" s="92">
        <v>15</v>
      </c>
      <c r="Q24" s="92">
        <v>16</v>
      </c>
      <c r="R24" s="92">
        <v>17</v>
      </c>
      <c r="S24" s="96">
        <v>18</v>
      </c>
      <c r="T24" s="97">
        <v>19</v>
      </c>
      <c r="U24" s="92">
        <v>20</v>
      </c>
      <c r="V24" s="92">
        <v>21</v>
      </c>
      <c r="W24" s="94">
        <v>22</v>
      </c>
      <c r="X24" s="91">
        <v>23</v>
      </c>
      <c r="Y24" s="92">
        <v>24</v>
      </c>
      <c r="Z24" s="92">
        <v>25</v>
      </c>
      <c r="AA24" s="94">
        <v>26</v>
      </c>
      <c r="AB24" s="91">
        <v>27</v>
      </c>
      <c r="AC24" s="92">
        <v>28</v>
      </c>
      <c r="AD24" s="92">
        <v>29</v>
      </c>
      <c r="AE24" s="92">
        <v>30</v>
      </c>
      <c r="AF24" s="93">
        <v>31</v>
      </c>
      <c r="AG24" s="91">
        <v>32</v>
      </c>
      <c r="AH24" s="92">
        <v>33</v>
      </c>
      <c r="AI24" s="92">
        <v>34</v>
      </c>
      <c r="AJ24" s="96">
        <v>35</v>
      </c>
      <c r="AK24" s="91">
        <v>36</v>
      </c>
      <c r="AL24" s="92">
        <v>37</v>
      </c>
      <c r="AM24" s="92">
        <v>38</v>
      </c>
      <c r="AN24" s="95">
        <v>39</v>
      </c>
      <c r="AO24" s="91">
        <v>40</v>
      </c>
      <c r="AP24" s="92">
        <v>41</v>
      </c>
      <c r="AQ24" s="92">
        <v>42</v>
      </c>
      <c r="AR24" s="92">
        <v>43</v>
      </c>
      <c r="AS24" s="96">
        <v>44</v>
      </c>
      <c r="AT24" s="97">
        <v>45</v>
      </c>
      <c r="AU24" s="92">
        <v>46</v>
      </c>
      <c r="AV24" s="92">
        <v>47</v>
      </c>
      <c r="AW24" s="95">
        <v>48</v>
      </c>
      <c r="AX24" s="91">
        <v>49</v>
      </c>
      <c r="AY24" s="97">
        <v>50</v>
      </c>
      <c r="AZ24" s="98">
        <v>51</v>
      </c>
      <c r="BA24" s="162">
        <v>52</v>
      </c>
      <c r="BB24" s="519"/>
      <c r="BC24" s="624"/>
      <c r="BD24" s="624"/>
      <c r="BE24" s="621"/>
      <c r="BF24" s="624"/>
      <c r="BG24" s="624"/>
      <c r="BH24" s="621"/>
      <c r="BI24" s="624"/>
    </row>
    <row r="25" spans="1:61" s="88" customFormat="1" ht="15" customHeight="1" x14ac:dyDescent="0.2">
      <c r="A25" s="527"/>
      <c r="B25" s="204">
        <v>1</v>
      </c>
      <c r="C25" s="205">
        <v>7</v>
      </c>
      <c r="D25" s="205">
        <v>14</v>
      </c>
      <c r="E25" s="205">
        <v>21</v>
      </c>
      <c r="F25" s="206">
        <v>28</v>
      </c>
      <c r="G25" s="204">
        <v>5</v>
      </c>
      <c r="H25" s="205">
        <v>12</v>
      </c>
      <c r="I25" s="205">
        <v>19</v>
      </c>
      <c r="J25" s="207">
        <v>26</v>
      </c>
      <c r="K25" s="208">
        <v>2</v>
      </c>
      <c r="L25" s="205">
        <v>9</v>
      </c>
      <c r="M25" s="205">
        <v>16</v>
      </c>
      <c r="N25" s="207">
        <v>23</v>
      </c>
      <c r="O25" s="204">
        <v>30</v>
      </c>
      <c r="P25" s="205">
        <v>7</v>
      </c>
      <c r="Q25" s="205">
        <v>14</v>
      </c>
      <c r="R25" s="205">
        <v>21</v>
      </c>
      <c r="S25" s="209">
        <v>28</v>
      </c>
      <c r="T25" s="208">
        <v>4</v>
      </c>
      <c r="U25" s="205">
        <v>11</v>
      </c>
      <c r="V25" s="205">
        <v>18</v>
      </c>
      <c r="W25" s="207">
        <v>25</v>
      </c>
      <c r="X25" s="204">
        <v>1</v>
      </c>
      <c r="Y25" s="205">
        <v>8</v>
      </c>
      <c r="Z25" s="205">
        <v>15</v>
      </c>
      <c r="AA25" s="207">
        <v>22</v>
      </c>
      <c r="AB25" s="204">
        <v>1</v>
      </c>
      <c r="AC25" s="205">
        <v>8</v>
      </c>
      <c r="AD25" s="205">
        <v>15</v>
      </c>
      <c r="AE25" s="205">
        <v>22</v>
      </c>
      <c r="AF25" s="206">
        <v>29</v>
      </c>
      <c r="AG25" s="204">
        <v>5</v>
      </c>
      <c r="AH25" s="205">
        <v>12</v>
      </c>
      <c r="AI25" s="205">
        <v>19</v>
      </c>
      <c r="AJ25" s="207">
        <v>26</v>
      </c>
      <c r="AK25" s="204">
        <v>3</v>
      </c>
      <c r="AL25" s="205">
        <v>10</v>
      </c>
      <c r="AM25" s="205">
        <v>17</v>
      </c>
      <c r="AN25" s="207">
        <v>24</v>
      </c>
      <c r="AO25" s="204">
        <v>31</v>
      </c>
      <c r="AP25" s="205">
        <v>7</v>
      </c>
      <c r="AQ25" s="205">
        <v>14</v>
      </c>
      <c r="AR25" s="205">
        <v>21</v>
      </c>
      <c r="AS25" s="209">
        <v>28</v>
      </c>
      <c r="AT25" s="208">
        <v>5</v>
      </c>
      <c r="AU25" s="205">
        <v>12</v>
      </c>
      <c r="AV25" s="205">
        <v>19</v>
      </c>
      <c r="AW25" s="207">
        <v>26</v>
      </c>
      <c r="AX25" s="208">
        <v>2</v>
      </c>
      <c r="AY25" s="205">
        <v>9</v>
      </c>
      <c r="AZ25" s="205">
        <v>16</v>
      </c>
      <c r="BA25" s="210">
        <v>23</v>
      </c>
      <c r="BB25" s="519"/>
      <c r="BC25" s="624"/>
      <c r="BD25" s="624"/>
      <c r="BE25" s="621"/>
      <c r="BF25" s="624"/>
      <c r="BG25" s="624"/>
      <c r="BH25" s="621"/>
      <c r="BI25" s="624"/>
    </row>
    <row r="26" spans="1:61" s="88" customFormat="1" ht="13.95" customHeight="1" thickBot="1" x14ac:dyDescent="0.25">
      <c r="A26" s="528"/>
      <c r="B26" s="211">
        <v>6</v>
      </c>
      <c r="C26" s="212">
        <v>13</v>
      </c>
      <c r="D26" s="212">
        <v>20</v>
      </c>
      <c r="E26" s="212">
        <v>27</v>
      </c>
      <c r="F26" s="213">
        <v>4</v>
      </c>
      <c r="G26" s="211">
        <v>11</v>
      </c>
      <c r="H26" s="212">
        <v>18</v>
      </c>
      <c r="I26" s="212">
        <v>25</v>
      </c>
      <c r="J26" s="214">
        <v>1</v>
      </c>
      <c r="K26" s="215">
        <v>8</v>
      </c>
      <c r="L26" s="212">
        <v>15</v>
      </c>
      <c r="M26" s="212">
        <v>22</v>
      </c>
      <c r="N26" s="214">
        <v>29</v>
      </c>
      <c r="O26" s="211">
        <v>6</v>
      </c>
      <c r="P26" s="212">
        <v>13</v>
      </c>
      <c r="Q26" s="212">
        <v>20</v>
      </c>
      <c r="R26" s="212">
        <v>27</v>
      </c>
      <c r="S26" s="216">
        <v>3</v>
      </c>
      <c r="T26" s="215">
        <v>10</v>
      </c>
      <c r="U26" s="212">
        <v>17</v>
      </c>
      <c r="V26" s="212">
        <v>24</v>
      </c>
      <c r="W26" s="214">
        <v>31</v>
      </c>
      <c r="X26" s="211">
        <v>7</v>
      </c>
      <c r="Y26" s="212">
        <v>14</v>
      </c>
      <c r="Z26" s="212">
        <v>21</v>
      </c>
      <c r="AA26" s="214">
        <v>28</v>
      </c>
      <c r="AB26" s="211">
        <v>7</v>
      </c>
      <c r="AC26" s="212">
        <v>14</v>
      </c>
      <c r="AD26" s="212">
        <v>21</v>
      </c>
      <c r="AE26" s="217">
        <v>28</v>
      </c>
      <c r="AF26" s="213">
        <v>4</v>
      </c>
      <c r="AG26" s="211">
        <v>11</v>
      </c>
      <c r="AH26" s="212">
        <v>18</v>
      </c>
      <c r="AI26" s="212">
        <v>25</v>
      </c>
      <c r="AJ26" s="214">
        <v>2</v>
      </c>
      <c r="AK26" s="211">
        <v>9</v>
      </c>
      <c r="AL26" s="212">
        <v>16</v>
      </c>
      <c r="AM26" s="212">
        <v>23</v>
      </c>
      <c r="AN26" s="214">
        <v>30</v>
      </c>
      <c r="AO26" s="211">
        <v>6</v>
      </c>
      <c r="AP26" s="212">
        <v>13</v>
      </c>
      <c r="AQ26" s="212">
        <v>20</v>
      </c>
      <c r="AR26" s="212">
        <v>27</v>
      </c>
      <c r="AS26" s="216">
        <v>4</v>
      </c>
      <c r="AT26" s="215">
        <v>11</v>
      </c>
      <c r="AU26" s="212">
        <v>18</v>
      </c>
      <c r="AV26" s="212">
        <v>25</v>
      </c>
      <c r="AW26" s="214">
        <v>1</v>
      </c>
      <c r="AX26" s="215">
        <v>8</v>
      </c>
      <c r="AY26" s="212">
        <v>15</v>
      </c>
      <c r="AZ26" s="212">
        <v>22</v>
      </c>
      <c r="BA26" s="218">
        <v>29</v>
      </c>
      <c r="BB26" s="520"/>
      <c r="BC26" s="625"/>
      <c r="BD26" s="625"/>
      <c r="BE26" s="622"/>
      <c r="BF26" s="625"/>
      <c r="BG26" s="625"/>
      <c r="BH26" s="622"/>
      <c r="BI26" s="625"/>
    </row>
    <row r="27" spans="1:61" ht="13.2" customHeight="1" x14ac:dyDescent="0.25">
      <c r="A27" s="183" t="s">
        <v>19</v>
      </c>
      <c r="B27" s="184" t="s">
        <v>20</v>
      </c>
      <c r="C27" s="185" t="s">
        <v>20</v>
      </c>
      <c r="D27" s="185" t="s">
        <v>20</v>
      </c>
      <c r="E27" s="185" t="s">
        <v>20</v>
      </c>
      <c r="F27" s="186" t="s">
        <v>20</v>
      </c>
      <c r="G27" s="184" t="s">
        <v>20</v>
      </c>
      <c r="H27" s="185" t="s">
        <v>20</v>
      </c>
      <c r="I27" s="185" t="s">
        <v>20</v>
      </c>
      <c r="J27" s="187" t="s">
        <v>20</v>
      </c>
      <c r="K27" s="188" t="s">
        <v>20</v>
      </c>
      <c r="L27" s="185" t="s">
        <v>20</v>
      </c>
      <c r="M27" s="185" t="s">
        <v>20</v>
      </c>
      <c r="N27" s="186" t="s">
        <v>20</v>
      </c>
      <c r="O27" s="184" t="s">
        <v>20</v>
      </c>
      <c r="P27" s="185" t="s">
        <v>20</v>
      </c>
      <c r="Q27" s="185" t="s">
        <v>21</v>
      </c>
      <c r="R27" s="185" t="s">
        <v>21</v>
      </c>
      <c r="S27" s="187" t="s">
        <v>21</v>
      </c>
      <c r="T27" s="188" t="s">
        <v>22</v>
      </c>
      <c r="U27" s="185" t="s">
        <v>22</v>
      </c>
      <c r="V27" s="185" t="s">
        <v>23</v>
      </c>
      <c r="W27" s="186" t="s">
        <v>23</v>
      </c>
      <c r="X27" s="184" t="s">
        <v>23</v>
      </c>
      <c r="Y27" s="185" t="s">
        <v>23</v>
      </c>
      <c r="Z27" s="185" t="s">
        <v>20</v>
      </c>
      <c r="AA27" s="187" t="s">
        <v>20</v>
      </c>
      <c r="AB27" s="188" t="s">
        <v>20</v>
      </c>
      <c r="AC27" s="185" t="s">
        <v>20</v>
      </c>
      <c r="AD27" s="185" t="s">
        <v>20</v>
      </c>
      <c r="AE27" s="185" t="s">
        <v>20</v>
      </c>
      <c r="AF27" s="186" t="s">
        <v>20</v>
      </c>
      <c r="AG27" s="184" t="s">
        <v>20</v>
      </c>
      <c r="AH27" s="185" t="s">
        <v>20</v>
      </c>
      <c r="AI27" s="185" t="s">
        <v>20</v>
      </c>
      <c r="AJ27" s="187" t="s">
        <v>20</v>
      </c>
      <c r="AK27" s="188" t="s">
        <v>20</v>
      </c>
      <c r="AL27" s="185" t="s">
        <v>20</v>
      </c>
      <c r="AM27" s="185" t="s">
        <v>20</v>
      </c>
      <c r="AN27" s="186" t="s">
        <v>20</v>
      </c>
      <c r="AO27" s="184" t="s">
        <v>21</v>
      </c>
      <c r="AP27" s="185" t="s">
        <v>21</v>
      </c>
      <c r="AQ27" s="185" t="s">
        <v>21</v>
      </c>
      <c r="AR27" s="185" t="s">
        <v>22</v>
      </c>
      <c r="AS27" s="187" t="s">
        <v>22</v>
      </c>
      <c r="AT27" s="188" t="s">
        <v>22</v>
      </c>
      <c r="AU27" s="185" t="s">
        <v>22</v>
      </c>
      <c r="AV27" s="185" t="s">
        <v>22</v>
      </c>
      <c r="AW27" s="186" t="s">
        <v>22</v>
      </c>
      <c r="AX27" s="184" t="s">
        <v>22</v>
      </c>
      <c r="AY27" s="185" t="s">
        <v>22</v>
      </c>
      <c r="AZ27" s="185" t="s">
        <v>22</v>
      </c>
      <c r="BA27" s="187" t="s">
        <v>22</v>
      </c>
      <c r="BB27" s="189" t="s">
        <v>19</v>
      </c>
      <c r="BC27" s="201">
        <v>30</v>
      </c>
      <c r="BD27" s="201">
        <v>6</v>
      </c>
      <c r="BE27" s="201">
        <v>4</v>
      </c>
      <c r="BF27" s="201"/>
      <c r="BG27" s="201"/>
      <c r="BH27" s="201">
        <v>12</v>
      </c>
      <c r="BI27" s="202">
        <f>SUM(BC27:BH27)</f>
        <v>52</v>
      </c>
    </row>
    <row r="28" spans="1:61" ht="13.95" customHeight="1" thickBot="1" x14ac:dyDescent="0.3">
      <c r="A28" s="190" t="s">
        <v>128</v>
      </c>
      <c r="B28" s="191" t="s">
        <v>20</v>
      </c>
      <c r="C28" s="192" t="s">
        <v>20</v>
      </c>
      <c r="D28" s="192" t="s">
        <v>20</v>
      </c>
      <c r="E28" s="192" t="s">
        <v>20</v>
      </c>
      <c r="F28" s="168" t="s">
        <v>20</v>
      </c>
      <c r="G28" s="191" t="s">
        <v>20</v>
      </c>
      <c r="H28" s="192" t="s">
        <v>20</v>
      </c>
      <c r="I28" s="192" t="s">
        <v>20</v>
      </c>
      <c r="J28" s="193" t="s">
        <v>20</v>
      </c>
      <c r="K28" s="194" t="s">
        <v>20</v>
      </c>
      <c r="L28" s="192" t="s">
        <v>20</v>
      </c>
      <c r="M28" s="192" t="s">
        <v>20</v>
      </c>
      <c r="N28" s="168" t="s">
        <v>20</v>
      </c>
      <c r="O28" s="191" t="s">
        <v>20</v>
      </c>
      <c r="P28" s="192" t="s">
        <v>20</v>
      </c>
      <c r="Q28" s="192" t="s">
        <v>21</v>
      </c>
      <c r="R28" s="192" t="s">
        <v>21</v>
      </c>
      <c r="S28" s="193" t="s">
        <v>21</v>
      </c>
      <c r="T28" s="194" t="s">
        <v>22</v>
      </c>
      <c r="U28" s="192" t="s">
        <v>22</v>
      </c>
      <c r="V28" s="192" t="s">
        <v>23</v>
      </c>
      <c r="W28" s="168" t="s">
        <v>23</v>
      </c>
      <c r="X28" s="191" t="s">
        <v>23</v>
      </c>
      <c r="Y28" s="192" t="s">
        <v>23</v>
      </c>
      <c r="Z28" s="192" t="s">
        <v>20</v>
      </c>
      <c r="AA28" s="193" t="s">
        <v>20</v>
      </c>
      <c r="AB28" s="194" t="s">
        <v>20</v>
      </c>
      <c r="AC28" s="192" t="s">
        <v>20</v>
      </c>
      <c r="AD28" s="192" t="s">
        <v>20</v>
      </c>
      <c r="AE28" s="192" t="s">
        <v>20</v>
      </c>
      <c r="AF28" s="168" t="s">
        <v>20</v>
      </c>
      <c r="AG28" s="191" t="s">
        <v>20</v>
      </c>
      <c r="AH28" s="192" t="s">
        <v>20</v>
      </c>
      <c r="AI28" s="192" t="s">
        <v>20</v>
      </c>
      <c r="AJ28" s="193" t="s">
        <v>20</v>
      </c>
      <c r="AK28" s="194" t="s">
        <v>20</v>
      </c>
      <c r="AL28" s="192" t="s">
        <v>20</v>
      </c>
      <c r="AM28" s="192" t="s">
        <v>20</v>
      </c>
      <c r="AN28" s="168" t="s">
        <v>21</v>
      </c>
      <c r="AO28" s="191" t="s">
        <v>21</v>
      </c>
      <c r="AP28" s="192" t="s">
        <v>21</v>
      </c>
      <c r="AQ28" s="192" t="s">
        <v>106</v>
      </c>
      <c r="AR28" s="195"/>
      <c r="AS28" s="193"/>
      <c r="AT28" s="194"/>
      <c r="AU28" s="192"/>
      <c r="AV28" s="192"/>
      <c r="AW28" s="168"/>
      <c r="AX28" s="191"/>
      <c r="AY28" s="192"/>
      <c r="AZ28" s="192"/>
      <c r="BA28" s="193"/>
      <c r="BB28" s="189" t="s">
        <v>128</v>
      </c>
      <c r="BC28" s="201">
        <v>29</v>
      </c>
      <c r="BD28" s="201">
        <v>6</v>
      </c>
      <c r="BE28" s="201">
        <v>4</v>
      </c>
      <c r="BF28" s="201"/>
      <c r="BG28" s="201">
        <v>1</v>
      </c>
      <c r="BH28" s="201">
        <v>2</v>
      </c>
      <c r="BI28" s="202">
        <f>SUM(BC28:BH28)</f>
        <v>42</v>
      </c>
    </row>
    <row r="29" spans="1:61" ht="13.2" customHeight="1" thickBot="1" x14ac:dyDescent="0.3">
      <c r="A29" s="516" t="s">
        <v>107</v>
      </c>
      <c r="B29" s="517"/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7"/>
      <c r="R29" s="517"/>
      <c r="S29" s="517"/>
      <c r="T29" s="517"/>
      <c r="U29" s="517"/>
      <c r="V29" s="517"/>
      <c r="W29" s="517"/>
      <c r="X29" s="517"/>
      <c r="Y29" s="517"/>
      <c r="Z29" s="517"/>
      <c r="AA29" s="517"/>
      <c r="AB29" s="517"/>
      <c r="AC29" s="517"/>
      <c r="AD29" s="517"/>
      <c r="AE29" s="517"/>
      <c r="AF29" s="517"/>
      <c r="AG29" s="517"/>
      <c r="AH29" s="517"/>
      <c r="AI29" s="517"/>
      <c r="AJ29" s="517"/>
      <c r="AK29" s="517"/>
      <c r="AL29" s="517"/>
      <c r="AM29" s="517"/>
      <c r="AN29" s="517"/>
      <c r="AO29" s="517"/>
      <c r="AP29" s="517"/>
      <c r="AQ29" s="517"/>
      <c r="AR29" s="517"/>
      <c r="AS29" s="517"/>
      <c r="AT29" s="517"/>
      <c r="AU29" s="517"/>
      <c r="AV29" s="517"/>
      <c r="AW29" s="517"/>
      <c r="AX29" s="517"/>
      <c r="AY29" s="517"/>
      <c r="AZ29" s="517"/>
      <c r="BA29" s="517"/>
      <c r="BB29" s="196" t="s">
        <v>47</v>
      </c>
      <c r="BC29" s="203">
        <f t="shared" ref="BC29:BI29" si="0">SUM(BC27:BC28)</f>
        <v>59</v>
      </c>
      <c r="BD29" s="203">
        <f t="shared" si="0"/>
        <v>12</v>
      </c>
      <c r="BE29" s="203">
        <f t="shared" si="0"/>
        <v>8</v>
      </c>
      <c r="BF29" s="203">
        <f t="shared" si="0"/>
        <v>0</v>
      </c>
      <c r="BG29" s="203">
        <f t="shared" si="0"/>
        <v>1</v>
      </c>
      <c r="BH29" s="203">
        <f t="shared" si="0"/>
        <v>14</v>
      </c>
      <c r="BI29" s="203">
        <f t="shared" si="0"/>
        <v>94</v>
      </c>
    </row>
    <row r="30" spans="1:61" x14ac:dyDescent="0.25">
      <c r="A30" s="88"/>
    </row>
    <row r="31" spans="1:61" s="89" customFormat="1" ht="12" thickBot="1" x14ac:dyDescent="0.25">
      <c r="A31" s="637"/>
      <c r="B31" s="637"/>
      <c r="C31" s="637"/>
      <c r="D31" s="637"/>
      <c r="E31" s="637"/>
      <c r="F31" s="637"/>
      <c r="G31" s="637"/>
      <c r="H31" s="637"/>
      <c r="I31" s="637"/>
      <c r="J31" s="637"/>
      <c r="K31" s="637"/>
      <c r="L31" s="637"/>
      <c r="M31" s="637"/>
      <c r="N31" s="637"/>
      <c r="O31" s="637"/>
      <c r="P31" s="637"/>
      <c r="T31" s="502" t="s">
        <v>109</v>
      </c>
      <c r="U31" s="502"/>
      <c r="V31" s="502"/>
      <c r="W31" s="502"/>
      <c r="X31" s="502"/>
      <c r="Y31" s="502"/>
      <c r="Z31" s="502"/>
      <c r="AA31" s="502"/>
      <c r="AB31" s="502"/>
      <c r="AC31" s="502"/>
      <c r="AD31" s="502"/>
      <c r="AI31" s="503" t="s">
        <v>110</v>
      </c>
      <c r="AJ31" s="503"/>
      <c r="AK31" s="503"/>
      <c r="AL31" s="503"/>
      <c r="AM31" s="503"/>
      <c r="AN31" s="503"/>
      <c r="AO31" s="503"/>
      <c r="AP31" s="503"/>
      <c r="AQ31" s="503"/>
      <c r="AR31" s="503"/>
      <c r="AS31" s="503"/>
      <c r="AT31" s="503"/>
      <c r="AU31" s="503"/>
      <c r="AV31" s="503"/>
      <c r="AW31" s="503"/>
      <c r="AX31" s="503"/>
      <c r="AY31" s="503"/>
      <c r="AZ31" s="503"/>
    </row>
    <row r="32" spans="1:61" s="88" customFormat="1" ht="39.6" customHeight="1" x14ac:dyDescent="0.2">
      <c r="A32" s="197"/>
      <c r="B32" s="628"/>
      <c r="C32" s="628"/>
      <c r="D32" s="628"/>
      <c r="E32" s="628"/>
      <c r="F32" s="629"/>
      <c r="G32" s="629"/>
      <c r="H32" s="628"/>
      <c r="I32" s="628"/>
      <c r="J32" s="628"/>
      <c r="K32" s="628"/>
      <c r="L32" s="628"/>
      <c r="M32" s="629"/>
      <c r="N32" s="629"/>
      <c r="O32" s="628"/>
      <c r="P32" s="628"/>
      <c r="Q32" s="198"/>
      <c r="R32" s="198"/>
      <c r="T32" s="504" t="s">
        <v>116</v>
      </c>
      <c r="U32" s="505"/>
      <c r="V32" s="505"/>
      <c r="W32" s="505"/>
      <c r="X32" s="505"/>
      <c r="Y32" s="505"/>
      <c r="Z32" s="506"/>
      <c r="AA32" s="507" t="s">
        <v>26</v>
      </c>
      <c r="AB32" s="508"/>
      <c r="AC32" s="507" t="s">
        <v>27</v>
      </c>
      <c r="AD32" s="509"/>
      <c r="AG32" s="90"/>
      <c r="AH32" s="510" t="s">
        <v>134</v>
      </c>
      <c r="AI32" s="511"/>
      <c r="AJ32" s="511"/>
      <c r="AK32" s="511"/>
      <c r="AL32" s="511"/>
      <c r="AM32" s="511"/>
      <c r="AN32" s="511"/>
      <c r="AO32" s="511"/>
      <c r="AP32" s="511"/>
      <c r="AQ32" s="512"/>
      <c r="AR32" s="513" t="s">
        <v>117</v>
      </c>
      <c r="AS32" s="505"/>
      <c r="AT32" s="505"/>
      <c r="AU32" s="505"/>
      <c r="AV32" s="505"/>
      <c r="AW32" s="505"/>
      <c r="AX32" s="505"/>
      <c r="AY32" s="506"/>
      <c r="AZ32" s="514" t="s">
        <v>26</v>
      </c>
      <c r="BA32" s="515"/>
    </row>
    <row r="33" spans="1:53" s="88" customFormat="1" ht="12.75" customHeight="1" x14ac:dyDescent="0.25">
      <c r="A33" s="199"/>
      <c r="B33" s="630"/>
      <c r="C33" s="630"/>
      <c r="D33" s="630"/>
      <c r="E33" s="630"/>
      <c r="F33" s="630"/>
      <c r="G33" s="630"/>
      <c r="H33" s="630"/>
      <c r="I33" s="630"/>
      <c r="J33" s="630"/>
      <c r="K33" s="630"/>
      <c r="L33" s="630"/>
      <c r="M33" s="630"/>
      <c r="N33" s="630"/>
      <c r="O33" s="631"/>
      <c r="P33" s="631"/>
      <c r="Q33" s="200"/>
      <c r="R33" s="200"/>
      <c r="T33" s="480" t="s">
        <v>118</v>
      </c>
      <c r="U33" s="481"/>
      <c r="V33" s="481"/>
      <c r="W33" s="481"/>
      <c r="X33" s="481"/>
      <c r="Y33" s="481"/>
      <c r="Z33" s="482"/>
      <c r="AA33" s="483">
        <v>1.2</v>
      </c>
      <c r="AB33" s="484"/>
      <c r="AC33" s="485">
        <v>4</v>
      </c>
      <c r="AD33" s="486"/>
      <c r="AG33" s="90"/>
      <c r="AH33" s="535" t="s">
        <v>156</v>
      </c>
      <c r="AI33" s="536"/>
      <c r="AJ33" s="536"/>
      <c r="AK33" s="536"/>
      <c r="AL33" s="536"/>
      <c r="AM33" s="536"/>
      <c r="AN33" s="536"/>
      <c r="AO33" s="536"/>
      <c r="AP33" s="536"/>
      <c r="AQ33" s="537"/>
      <c r="AR33" s="478" t="s">
        <v>83</v>
      </c>
      <c r="AS33" s="538"/>
      <c r="AT33" s="538"/>
      <c r="AU33" s="538"/>
      <c r="AV33" s="538"/>
      <c r="AW33" s="538"/>
      <c r="AX33" s="538"/>
      <c r="AY33" s="539"/>
      <c r="AZ33" s="478">
        <v>4</v>
      </c>
      <c r="BA33" s="479"/>
    </row>
    <row r="34" spans="1:53" s="88" customFormat="1" ht="13.8" thickBot="1" x14ac:dyDescent="0.3">
      <c r="A34" s="199"/>
      <c r="B34" s="630"/>
      <c r="C34" s="630"/>
      <c r="D34" s="630"/>
      <c r="E34" s="630"/>
      <c r="F34" s="630"/>
      <c r="G34" s="630"/>
      <c r="H34" s="630"/>
      <c r="I34" s="630"/>
      <c r="J34" s="630"/>
      <c r="K34" s="630"/>
      <c r="L34" s="630"/>
      <c r="M34" s="630"/>
      <c r="N34" s="630"/>
      <c r="O34" s="631"/>
      <c r="P34" s="631"/>
      <c r="Q34" s="200"/>
      <c r="R34" s="200"/>
      <c r="T34" s="487" t="s">
        <v>28</v>
      </c>
      <c r="U34" s="488"/>
      <c r="V34" s="488"/>
      <c r="W34" s="488"/>
      <c r="X34" s="488"/>
      <c r="Y34" s="488"/>
      <c r="Z34" s="489"/>
      <c r="AA34" s="490">
        <v>3.4</v>
      </c>
      <c r="AB34" s="491"/>
      <c r="AC34" s="492">
        <v>4</v>
      </c>
      <c r="AD34" s="493"/>
      <c r="AG34" s="90"/>
      <c r="AH34" s="634"/>
      <c r="AI34" s="635"/>
      <c r="AJ34" s="635"/>
      <c r="AK34" s="635"/>
      <c r="AL34" s="635"/>
      <c r="AM34" s="635"/>
      <c r="AN34" s="635"/>
      <c r="AO34" s="635"/>
      <c r="AP34" s="635"/>
      <c r="AQ34" s="636"/>
      <c r="AR34" s="626"/>
      <c r="AS34" s="632"/>
      <c r="AT34" s="632"/>
      <c r="AU34" s="632"/>
      <c r="AV34" s="632"/>
      <c r="AW34" s="632"/>
      <c r="AX34" s="632"/>
      <c r="AY34" s="633"/>
      <c r="AZ34" s="626"/>
      <c r="BA34" s="627"/>
    </row>
  </sheetData>
  <mergeCells count="84">
    <mergeCell ref="A22:BA22"/>
    <mergeCell ref="O10:AK10"/>
    <mergeCell ref="O11:AK11"/>
    <mergeCell ref="O12:AK12"/>
    <mergeCell ref="I2:AQ2"/>
    <mergeCell ref="I3:AQ3"/>
    <mergeCell ref="J4:AO4"/>
    <mergeCell ref="S6:AF6"/>
    <mergeCell ref="R9:AG9"/>
    <mergeCell ref="O8:AJ8"/>
    <mergeCell ref="M7:AL7"/>
    <mergeCell ref="G19:X19"/>
    <mergeCell ref="AI19:AZ19"/>
    <mergeCell ref="G21:X21"/>
    <mergeCell ref="AI21:AZ21"/>
    <mergeCell ref="G13:X13"/>
    <mergeCell ref="BI23:BI26"/>
    <mergeCell ref="BC23:BC26"/>
    <mergeCell ref="BD23:BD26"/>
    <mergeCell ref="A31:P31"/>
    <mergeCell ref="T31:AD31"/>
    <mergeCell ref="AI31:AZ31"/>
    <mergeCell ref="A23:A26"/>
    <mergeCell ref="B23:F23"/>
    <mergeCell ref="G23:J23"/>
    <mergeCell ref="K23:N23"/>
    <mergeCell ref="O23:S23"/>
    <mergeCell ref="T23:W23"/>
    <mergeCell ref="AX23:BA23"/>
    <mergeCell ref="AT23:AW23"/>
    <mergeCell ref="X23:AA23"/>
    <mergeCell ref="AB23:AF23"/>
    <mergeCell ref="K34:L34"/>
    <mergeCell ref="B33:C33"/>
    <mergeCell ref="D33:E33"/>
    <mergeCell ref="F33:G33"/>
    <mergeCell ref="H33:J33"/>
    <mergeCell ref="K33:L33"/>
    <mergeCell ref="AR32:AY32"/>
    <mergeCell ref="M33:N33"/>
    <mergeCell ref="O33:P33"/>
    <mergeCell ref="T33:Z33"/>
    <mergeCell ref="AA33:AB33"/>
    <mergeCell ref="AC33:AD33"/>
    <mergeCell ref="T32:Z32"/>
    <mergeCell ref="AA32:AB32"/>
    <mergeCell ref="AR33:AY34"/>
    <mergeCell ref="M34:N34"/>
    <mergeCell ref="O34:P34"/>
    <mergeCell ref="T34:Z34"/>
    <mergeCell ref="AA34:AB34"/>
    <mergeCell ref="AH33:AQ34"/>
    <mergeCell ref="AC34:AD34"/>
    <mergeCell ref="BH23:BH26"/>
    <mergeCell ref="BB23:BB26"/>
    <mergeCell ref="AG23:AJ23"/>
    <mergeCell ref="AK23:AN23"/>
    <mergeCell ref="AO23:AS23"/>
    <mergeCell ref="K32:L32"/>
    <mergeCell ref="M32:N32"/>
    <mergeCell ref="O32:P32"/>
    <mergeCell ref="AC32:AD32"/>
    <mergeCell ref="AH32:AQ32"/>
    <mergeCell ref="AI13:AZ13"/>
    <mergeCell ref="G15:X15"/>
    <mergeCell ref="AI15:BI15"/>
    <mergeCell ref="G17:X17"/>
    <mergeCell ref="AI17:AZ17"/>
    <mergeCell ref="I1:AQ1"/>
    <mergeCell ref="BE23:BE26"/>
    <mergeCell ref="BF23:BF26"/>
    <mergeCell ref="BG23:BG26"/>
    <mergeCell ref="AZ33:BA34"/>
    <mergeCell ref="A29:BA29"/>
    <mergeCell ref="B32:C32"/>
    <mergeCell ref="D32:E32"/>
    <mergeCell ref="F32:G32"/>
    <mergeCell ref="H32:J32"/>
    <mergeCell ref="AZ32:BA32"/>
    <mergeCell ref="B34:C34"/>
    <mergeCell ref="D34:E34"/>
    <mergeCell ref="F34:G34"/>
    <mergeCell ref="H34:J34"/>
    <mergeCell ref="BB22:BI22"/>
  </mergeCells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0"/>
  <sheetViews>
    <sheetView tabSelected="1" view="pageBreakPreview" zoomScale="70" zoomScaleNormal="70" zoomScaleSheetLayoutView="70" workbookViewId="0">
      <selection activeCell="F31" sqref="F31"/>
    </sheetView>
  </sheetViews>
  <sheetFormatPr defaultColWidth="9.109375" defaultRowHeight="15.6" x14ac:dyDescent="0.3"/>
  <cols>
    <col min="1" max="1" width="10.44140625" style="27" customWidth="1"/>
    <col min="2" max="2" width="61.109375" style="3" customWidth="1"/>
    <col min="3" max="6" width="6.109375" style="31" customWidth="1"/>
    <col min="7" max="7" width="6.33203125" style="31" customWidth="1"/>
    <col min="8" max="8" width="8.6640625" style="31" customWidth="1"/>
    <col min="9" max="13" width="6" style="31" customWidth="1"/>
    <col min="14" max="14" width="6.44140625" style="31" customWidth="1"/>
    <col min="15" max="15" width="6.88671875" style="31" customWidth="1"/>
    <col min="16" max="16" width="8.109375" style="31" customWidth="1"/>
    <col min="17" max="18" width="6.88671875" style="31" customWidth="1"/>
    <col min="19" max="19" width="6.88671875" style="3" customWidth="1"/>
    <col min="20" max="22" width="6" style="7" customWidth="1"/>
    <col min="23" max="23" width="8.109375" style="51" customWidth="1"/>
    <col min="24" max="24" width="6" style="7" customWidth="1"/>
    <col min="25" max="28" width="6" style="3" customWidth="1"/>
    <col min="29" max="29" width="9.109375" style="3"/>
    <col min="30" max="30" width="12.6640625" style="3" bestFit="1" customWidth="1"/>
    <col min="31" max="16384" width="9.109375" style="3"/>
  </cols>
  <sheetData>
    <row r="1" spans="1:44" s="1" customFormat="1" ht="16.2" customHeight="1" thickBot="1" x14ac:dyDescent="0.35">
      <c r="A1" s="604" t="s">
        <v>78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6"/>
      <c r="W1" s="49"/>
    </row>
    <row r="2" spans="1:44" s="1" customFormat="1" ht="28.2" customHeight="1" thickBot="1" x14ac:dyDescent="0.35">
      <c r="A2" s="607" t="s">
        <v>46</v>
      </c>
      <c r="B2" s="610" t="s">
        <v>130</v>
      </c>
      <c r="C2" s="587" t="s">
        <v>29</v>
      </c>
      <c r="D2" s="587"/>
      <c r="E2" s="587"/>
      <c r="F2" s="588"/>
      <c r="G2" s="612" t="s">
        <v>30</v>
      </c>
      <c r="H2" s="613" t="s">
        <v>31</v>
      </c>
      <c r="I2" s="614"/>
      <c r="J2" s="614"/>
      <c r="K2" s="614"/>
      <c r="L2" s="614"/>
      <c r="M2" s="615"/>
      <c r="N2" s="616"/>
      <c r="O2" s="577"/>
      <c r="P2" s="577"/>
      <c r="Q2" s="577"/>
      <c r="R2" s="578"/>
      <c r="W2" s="49"/>
    </row>
    <row r="3" spans="1:44" s="1" customFormat="1" ht="18.75" customHeight="1" thickBot="1" x14ac:dyDescent="0.35">
      <c r="A3" s="608"/>
      <c r="B3" s="610"/>
      <c r="C3" s="617" t="s">
        <v>32</v>
      </c>
      <c r="D3" s="617" t="s">
        <v>33</v>
      </c>
      <c r="E3" s="575" t="s">
        <v>34</v>
      </c>
      <c r="F3" s="619"/>
      <c r="G3" s="584"/>
      <c r="H3" s="583" t="s">
        <v>35</v>
      </c>
      <c r="I3" s="586" t="s">
        <v>36</v>
      </c>
      <c r="J3" s="587"/>
      <c r="K3" s="587"/>
      <c r="L3" s="588"/>
      <c r="M3" s="642" t="s">
        <v>127</v>
      </c>
      <c r="N3" s="639" t="s">
        <v>37</v>
      </c>
      <c r="O3" s="638" t="s">
        <v>38</v>
      </c>
      <c r="P3" s="567"/>
      <c r="Q3" s="566" t="s">
        <v>129</v>
      </c>
      <c r="R3" s="567"/>
      <c r="W3" s="49"/>
    </row>
    <row r="4" spans="1:44" s="1" customFormat="1" ht="21.75" customHeight="1" thickBot="1" x14ac:dyDescent="0.35">
      <c r="A4" s="608"/>
      <c r="B4" s="610"/>
      <c r="C4" s="617"/>
      <c r="D4" s="617"/>
      <c r="E4" s="568" t="s">
        <v>39</v>
      </c>
      <c r="F4" s="570" t="s">
        <v>40</v>
      </c>
      <c r="G4" s="584"/>
      <c r="H4" s="584"/>
      <c r="I4" s="573" t="s">
        <v>41</v>
      </c>
      <c r="J4" s="575" t="s">
        <v>42</v>
      </c>
      <c r="K4" s="575"/>
      <c r="L4" s="576"/>
      <c r="M4" s="643"/>
      <c r="N4" s="640"/>
      <c r="O4" s="577"/>
      <c r="P4" s="577"/>
      <c r="Q4" s="577"/>
      <c r="R4" s="578"/>
      <c r="W4" s="49"/>
    </row>
    <row r="5" spans="1:44" s="1" customFormat="1" ht="17.25" customHeight="1" thickBot="1" x14ac:dyDescent="0.35">
      <c r="A5" s="608"/>
      <c r="B5" s="610"/>
      <c r="C5" s="617"/>
      <c r="D5" s="617"/>
      <c r="E5" s="568"/>
      <c r="F5" s="571"/>
      <c r="G5" s="584"/>
      <c r="H5" s="584"/>
      <c r="I5" s="573"/>
      <c r="J5" s="579" t="s">
        <v>43</v>
      </c>
      <c r="K5" s="579" t="s">
        <v>44</v>
      </c>
      <c r="L5" s="581" t="s">
        <v>45</v>
      </c>
      <c r="M5" s="643"/>
      <c r="N5" s="640"/>
      <c r="O5" s="219">
        <v>1</v>
      </c>
      <c r="P5" s="64">
        <v>2</v>
      </c>
      <c r="Q5" s="63">
        <v>3</v>
      </c>
      <c r="R5" s="64">
        <v>4</v>
      </c>
      <c r="W5" s="49"/>
    </row>
    <row r="6" spans="1:44" s="1" customFormat="1" ht="21.75" customHeight="1" thickBot="1" x14ac:dyDescent="0.35">
      <c r="A6" s="608"/>
      <c r="B6" s="610"/>
      <c r="C6" s="617"/>
      <c r="D6" s="617"/>
      <c r="E6" s="568"/>
      <c r="F6" s="571"/>
      <c r="G6" s="584"/>
      <c r="H6" s="584"/>
      <c r="I6" s="573"/>
      <c r="J6" s="579"/>
      <c r="K6" s="579"/>
      <c r="L6" s="581"/>
      <c r="M6" s="643"/>
      <c r="N6" s="640"/>
      <c r="O6" s="577"/>
      <c r="P6" s="577"/>
      <c r="Q6" s="577"/>
      <c r="R6" s="578"/>
      <c r="W6" s="49"/>
    </row>
    <row r="7" spans="1:44" s="1" customFormat="1" ht="31.95" customHeight="1" thickBot="1" x14ac:dyDescent="0.35">
      <c r="A7" s="609"/>
      <c r="B7" s="611"/>
      <c r="C7" s="618"/>
      <c r="D7" s="618"/>
      <c r="E7" s="569"/>
      <c r="F7" s="572"/>
      <c r="G7" s="585"/>
      <c r="H7" s="585"/>
      <c r="I7" s="574"/>
      <c r="J7" s="580"/>
      <c r="K7" s="580"/>
      <c r="L7" s="582"/>
      <c r="M7" s="644"/>
      <c r="N7" s="641"/>
      <c r="O7" s="11">
        <v>15</v>
      </c>
      <c r="P7" s="12">
        <v>15</v>
      </c>
      <c r="Q7" s="62">
        <v>15</v>
      </c>
      <c r="R7" s="48">
        <v>14</v>
      </c>
      <c r="W7" s="49"/>
    </row>
    <row r="8" spans="1:44" s="2" customFormat="1" ht="14.1" customHeight="1" thickBot="1" x14ac:dyDescent="0.35">
      <c r="A8" s="25">
        <v>1</v>
      </c>
      <c r="B8" s="4">
        <f>A8+1</f>
        <v>2</v>
      </c>
      <c r="C8" s="28">
        <f t="shared" ref="C8:L8" si="0">B8+1</f>
        <v>3</v>
      </c>
      <c r="D8" s="28">
        <f t="shared" si="0"/>
        <v>4</v>
      </c>
      <c r="E8" s="28">
        <f t="shared" si="0"/>
        <v>5</v>
      </c>
      <c r="F8" s="9">
        <f t="shared" si="0"/>
        <v>6</v>
      </c>
      <c r="G8" s="29">
        <f t="shared" si="0"/>
        <v>7</v>
      </c>
      <c r="H8" s="29">
        <f t="shared" si="0"/>
        <v>8</v>
      </c>
      <c r="I8" s="8">
        <f t="shared" si="0"/>
        <v>9</v>
      </c>
      <c r="J8" s="28">
        <f t="shared" si="0"/>
        <v>10</v>
      </c>
      <c r="K8" s="28">
        <f t="shared" si="0"/>
        <v>11</v>
      </c>
      <c r="L8" s="28">
        <f t="shared" si="0"/>
        <v>12</v>
      </c>
      <c r="M8" s="652">
        <f>L8+1</f>
        <v>13</v>
      </c>
      <c r="N8" s="653"/>
      <c r="O8" s="8">
        <v>14</v>
      </c>
      <c r="P8" s="9">
        <v>15</v>
      </c>
      <c r="Q8" s="6">
        <v>16</v>
      </c>
      <c r="R8" s="5">
        <f t="shared" ref="R8" si="1">Q8+1</f>
        <v>17</v>
      </c>
      <c r="W8" s="50"/>
    </row>
    <row r="9" spans="1:44" s="14" customFormat="1" ht="21" customHeight="1" thickBot="1" x14ac:dyDescent="0.35">
      <c r="A9" s="590" t="s">
        <v>48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2"/>
      <c r="S9" s="15"/>
      <c r="T9" s="15"/>
      <c r="W9" s="52"/>
    </row>
    <row r="10" spans="1:44" s="16" customFormat="1" ht="16.2" thickBot="1" x14ac:dyDescent="0.35">
      <c r="A10" s="645" t="s">
        <v>131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7"/>
      <c r="U10" s="142" t="s">
        <v>86</v>
      </c>
      <c r="V10" s="142" t="s">
        <v>87</v>
      </c>
      <c r="W10" s="142" t="s">
        <v>88</v>
      </c>
      <c r="X10" s="142" t="s">
        <v>89</v>
      </c>
    </row>
    <row r="11" spans="1:44" s="250" customFormat="1" x14ac:dyDescent="0.3">
      <c r="A11" s="355" t="s">
        <v>49</v>
      </c>
      <c r="B11" s="348" t="s">
        <v>144</v>
      </c>
      <c r="C11" s="242">
        <v>1</v>
      </c>
      <c r="D11" s="242"/>
      <c r="E11" s="242"/>
      <c r="F11" s="243"/>
      <c r="G11" s="244">
        <v>4</v>
      </c>
      <c r="H11" s="424">
        <f t="shared" ref="H11:H20" si="2">G11*30</f>
        <v>120</v>
      </c>
      <c r="I11" s="433">
        <f>SUM(J11:L11)</f>
        <v>44</v>
      </c>
      <c r="J11" s="428">
        <v>14</v>
      </c>
      <c r="K11" s="245"/>
      <c r="L11" s="246">
        <v>30</v>
      </c>
      <c r="M11" s="247">
        <v>30</v>
      </c>
      <c r="N11" s="248">
        <f t="shared" ref="N11:N21" si="3">H11-I11-M11</f>
        <v>46</v>
      </c>
      <c r="O11" s="292">
        <v>3</v>
      </c>
      <c r="P11" s="242"/>
      <c r="Q11" s="242"/>
      <c r="R11" s="242"/>
      <c r="S11" s="249">
        <f t="shared" ref="S11:S21" si="4">I11/H11</f>
        <v>0.36666666666666664</v>
      </c>
      <c r="T11" s="18" t="str">
        <f t="shared" ref="T11:T20" si="5">IF(S11&gt;50%,S11,"")</f>
        <v/>
      </c>
      <c r="U11" s="142">
        <v>4</v>
      </c>
      <c r="V11" s="142"/>
      <c r="W11" s="142"/>
      <c r="X11" s="142"/>
    </row>
    <row r="12" spans="1:44" s="262" customFormat="1" x14ac:dyDescent="0.3">
      <c r="A12" s="356" t="s">
        <v>50</v>
      </c>
      <c r="B12" s="349" t="s">
        <v>180</v>
      </c>
      <c r="C12" s="251"/>
      <c r="D12" s="251">
        <v>1</v>
      </c>
      <c r="E12" s="251"/>
      <c r="F12" s="252"/>
      <c r="G12" s="253">
        <v>4</v>
      </c>
      <c r="H12" s="425">
        <v>120</v>
      </c>
      <c r="I12" s="434">
        <f t="shared" ref="I12" si="6">SUM(J12:L12)</f>
        <v>44</v>
      </c>
      <c r="J12" s="429">
        <v>30</v>
      </c>
      <c r="K12" s="254"/>
      <c r="L12" s="255">
        <v>14</v>
      </c>
      <c r="M12" s="256"/>
      <c r="N12" s="257">
        <f t="shared" si="3"/>
        <v>76</v>
      </c>
      <c r="O12" s="258">
        <v>3</v>
      </c>
      <c r="P12" s="259"/>
      <c r="Q12" s="260"/>
      <c r="R12" s="260"/>
      <c r="S12" s="249">
        <f t="shared" si="4"/>
        <v>0.36666666666666664</v>
      </c>
      <c r="T12" s="18" t="str">
        <f t="shared" si="5"/>
        <v/>
      </c>
      <c r="U12" s="142">
        <v>4</v>
      </c>
      <c r="V12" s="142"/>
      <c r="W12" s="142"/>
      <c r="X12" s="142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</row>
    <row r="13" spans="1:44" s="262" customFormat="1" x14ac:dyDescent="0.3">
      <c r="A13" s="464" t="s">
        <v>51</v>
      </c>
      <c r="B13" s="348" t="s">
        <v>149</v>
      </c>
      <c r="C13" s="277"/>
      <c r="D13" s="277">
        <v>1</v>
      </c>
      <c r="E13" s="277"/>
      <c r="F13" s="278"/>
      <c r="G13" s="265">
        <v>3</v>
      </c>
      <c r="H13" s="468">
        <f>G13*30</f>
        <v>90</v>
      </c>
      <c r="I13" s="434">
        <f>SUM(J13:L13)</f>
        <v>30</v>
      </c>
      <c r="J13" s="431">
        <v>16</v>
      </c>
      <c r="K13" s="266"/>
      <c r="L13" s="267">
        <v>14</v>
      </c>
      <c r="M13" s="268"/>
      <c r="N13" s="346">
        <f t="shared" si="3"/>
        <v>60</v>
      </c>
      <c r="O13" s="337">
        <v>2</v>
      </c>
      <c r="P13" s="284"/>
      <c r="Q13" s="277"/>
      <c r="R13" s="277"/>
      <c r="S13" s="249">
        <f t="shared" si="4"/>
        <v>0.33333333333333331</v>
      </c>
      <c r="T13" s="18" t="str">
        <f>IF(S13&gt;50%,S13,"")</f>
        <v/>
      </c>
      <c r="U13" s="142">
        <v>3</v>
      </c>
      <c r="V13" s="142"/>
      <c r="W13" s="142"/>
      <c r="X13" s="142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</row>
    <row r="14" spans="1:44" s="262" customFormat="1" x14ac:dyDescent="0.3">
      <c r="A14" s="464" t="s">
        <v>52</v>
      </c>
      <c r="B14" s="348" t="s">
        <v>155</v>
      </c>
      <c r="C14" s="277"/>
      <c r="D14" s="459" t="s">
        <v>204</v>
      </c>
      <c r="E14" s="277"/>
      <c r="F14" s="278"/>
      <c r="G14" s="465">
        <v>3</v>
      </c>
      <c r="H14" s="466">
        <f t="shared" ref="H14" si="7">G14*30</f>
        <v>90</v>
      </c>
      <c r="I14" s="467">
        <f>SUM(J14:L14)</f>
        <v>60</v>
      </c>
      <c r="J14" s="456">
        <v>36</v>
      </c>
      <c r="K14" s="456"/>
      <c r="L14" s="457">
        <v>24</v>
      </c>
      <c r="M14" s="458"/>
      <c r="N14" s="469">
        <f>H14-I14-M14</f>
        <v>30</v>
      </c>
      <c r="O14" s="460">
        <v>4</v>
      </c>
      <c r="P14" s="284"/>
      <c r="Q14" s="277"/>
      <c r="R14" s="459"/>
      <c r="S14" s="249">
        <f>I14/H14</f>
        <v>0.66666666666666663</v>
      </c>
      <c r="T14" s="18">
        <f t="shared" ref="T14" si="8">IF(S14&gt;50%,S14,"")</f>
        <v>0.66666666666666663</v>
      </c>
      <c r="U14" s="462">
        <v>3</v>
      </c>
      <c r="V14" s="142"/>
      <c r="W14" s="142"/>
      <c r="X14" s="142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</row>
    <row r="15" spans="1:44" s="250" customFormat="1" x14ac:dyDescent="0.3">
      <c r="A15" s="464" t="s">
        <v>53</v>
      </c>
      <c r="B15" s="350" t="s">
        <v>147</v>
      </c>
      <c r="C15" s="251">
        <v>2</v>
      </c>
      <c r="D15" s="251">
        <v>1</v>
      </c>
      <c r="E15" s="251"/>
      <c r="F15" s="252"/>
      <c r="G15" s="253">
        <v>4</v>
      </c>
      <c r="H15" s="425">
        <f t="shared" si="2"/>
        <v>120</v>
      </c>
      <c r="I15" s="434">
        <f>SUM(J15:L15)</f>
        <v>44</v>
      </c>
      <c r="J15" s="429">
        <v>14</v>
      </c>
      <c r="K15" s="254"/>
      <c r="L15" s="255">
        <v>30</v>
      </c>
      <c r="M15" s="344">
        <v>30</v>
      </c>
      <c r="N15" s="345">
        <f t="shared" si="3"/>
        <v>46</v>
      </c>
      <c r="O15" s="293">
        <v>1</v>
      </c>
      <c r="P15" s="251">
        <v>2</v>
      </c>
      <c r="Q15" s="251"/>
      <c r="R15" s="251"/>
      <c r="S15" s="249">
        <f t="shared" si="4"/>
        <v>0.36666666666666664</v>
      </c>
      <c r="T15" s="18" t="str">
        <f t="shared" si="5"/>
        <v/>
      </c>
      <c r="U15" s="291">
        <v>3</v>
      </c>
      <c r="V15" s="291">
        <v>1</v>
      </c>
      <c r="W15" s="142"/>
      <c r="X15" s="142"/>
    </row>
    <row r="16" spans="1:44" s="262" customFormat="1" x14ac:dyDescent="0.3">
      <c r="A16" s="464" t="s">
        <v>54</v>
      </c>
      <c r="B16" s="351" t="s">
        <v>148</v>
      </c>
      <c r="C16" s="260">
        <v>3</v>
      </c>
      <c r="D16" s="260">
        <v>1.2</v>
      </c>
      <c r="E16" s="260"/>
      <c r="F16" s="264"/>
      <c r="G16" s="265">
        <v>4</v>
      </c>
      <c r="H16" s="425">
        <f t="shared" si="2"/>
        <v>120</v>
      </c>
      <c r="I16" s="434">
        <f>SUM(J16:L16)</f>
        <v>44</v>
      </c>
      <c r="J16" s="431"/>
      <c r="K16" s="266"/>
      <c r="L16" s="267">
        <v>44</v>
      </c>
      <c r="M16" s="268">
        <v>30</v>
      </c>
      <c r="N16" s="257">
        <f t="shared" si="3"/>
        <v>46</v>
      </c>
      <c r="O16" s="258">
        <v>1</v>
      </c>
      <c r="P16" s="269">
        <v>1</v>
      </c>
      <c r="Q16" s="294">
        <v>1</v>
      </c>
      <c r="R16" s="260"/>
      <c r="S16" s="249">
        <f t="shared" si="4"/>
        <v>0.36666666666666664</v>
      </c>
      <c r="T16" s="18" t="str">
        <f t="shared" si="5"/>
        <v/>
      </c>
      <c r="U16" s="142">
        <v>1</v>
      </c>
      <c r="V16" s="142">
        <v>1</v>
      </c>
      <c r="W16" s="142">
        <v>2</v>
      </c>
      <c r="X16" s="142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</row>
    <row r="17" spans="1:44" s="250" customFormat="1" ht="27.6" x14ac:dyDescent="0.3">
      <c r="A17" s="464" t="s">
        <v>55</v>
      </c>
      <c r="B17" s="350" t="s">
        <v>146</v>
      </c>
      <c r="C17" s="270"/>
      <c r="D17" s="271">
        <v>2</v>
      </c>
      <c r="E17" s="270"/>
      <c r="F17" s="272"/>
      <c r="G17" s="273">
        <v>4</v>
      </c>
      <c r="H17" s="427">
        <f t="shared" si="2"/>
        <v>120</v>
      </c>
      <c r="I17" s="436">
        <f t="shared" ref="I17" si="9">SUM(J17:L17)</f>
        <v>44</v>
      </c>
      <c r="J17" s="432">
        <v>16</v>
      </c>
      <c r="K17" s="274"/>
      <c r="L17" s="275">
        <v>28</v>
      </c>
      <c r="M17" s="256"/>
      <c r="N17" s="257">
        <f t="shared" si="3"/>
        <v>76</v>
      </c>
      <c r="O17" s="276"/>
      <c r="P17" s="295">
        <v>3</v>
      </c>
      <c r="Q17" s="270"/>
      <c r="R17" s="270"/>
      <c r="S17" s="249">
        <f t="shared" si="4"/>
        <v>0.36666666666666664</v>
      </c>
      <c r="T17" s="18" t="str">
        <f t="shared" si="5"/>
        <v/>
      </c>
      <c r="U17" s="142"/>
      <c r="V17" s="142">
        <v>4</v>
      </c>
      <c r="W17" s="142"/>
      <c r="X17" s="142"/>
    </row>
    <row r="18" spans="1:44" s="250" customFormat="1" ht="19.2" customHeight="1" x14ac:dyDescent="0.3">
      <c r="A18" s="464" t="s">
        <v>181</v>
      </c>
      <c r="B18" s="348" t="s">
        <v>151</v>
      </c>
      <c r="C18" s="277"/>
      <c r="D18" s="277">
        <v>2</v>
      </c>
      <c r="E18" s="277"/>
      <c r="F18" s="278"/>
      <c r="G18" s="279">
        <v>3</v>
      </c>
      <c r="H18" s="426">
        <f>G18*30</f>
        <v>90</v>
      </c>
      <c r="I18" s="435">
        <f>SUM(J18:L18)</f>
        <v>30</v>
      </c>
      <c r="J18" s="430">
        <v>16</v>
      </c>
      <c r="K18" s="280"/>
      <c r="L18" s="281">
        <v>14</v>
      </c>
      <c r="M18" s="268"/>
      <c r="N18" s="346">
        <f t="shared" si="3"/>
        <v>60</v>
      </c>
      <c r="O18" s="282"/>
      <c r="P18" s="284">
        <v>2</v>
      </c>
      <c r="Q18" s="277"/>
      <c r="R18" s="277"/>
      <c r="S18" s="249">
        <f t="shared" si="4"/>
        <v>0.33333333333333331</v>
      </c>
      <c r="T18" s="18" t="str">
        <f>IF(S18&gt;50%,S18,"")</f>
        <v/>
      </c>
      <c r="U18" s="142"/>
      <c r="V18" s="142">
        <v>3</v>
      </c>
      <c r="W18" s="142"/>
      <c r="X18" s="142"/>
    </row>
    <row r="19" spans="1:44" s="250" customFormat="1" x14ac:dyDescent="0.3">
      <c r="A19" s="464" t="s">
        <v>56</v>
      </c>
      <c r="B19" s="353" t="s">
        <v>150</v>
      </c>
      <c r="C19" s="251"/>
      <c r="D19" s="311">
        <v>3</v>
      </c>
      <c r="E19" s="251"/>
      <c r="F19" s="252"/>
      <c r="G19" s="253">
        <v>3</v>
      </c>
      <c r="H19" s="425">
        <f>G19*30</f>
        <v>90</v>
      </c>
      <c r="I19" s="434">
        <f>SUM(J19:L19)</f>
        <v>30</v>
      </c>
      <c r="J19" s="429">
        <v>16</v>
      </c>
      <c r="K19" s="254"/>
      <c r="L19" s="255">
        <v>14</v>
      </c>
      <c r="M19" s="256"/>
      <c r="N19" s="470">
        <f>H19-I19-M19</f>
        <v>60</v>
      </c>
      <c r="O19" s="235"/>
      <c r="P19" s="13"/>
      <c r="Q19" s="311">
        <v>2</v>
      </c>
      <c r="R19" s="251"/>
      <c r="S19" s="249">
        <f>I19/H19</f>
        <v>0.33333333333333331</v>
      </c>
      <c r="T19" s="18" t="str">
        <f>IF(S19&gt;50%,S19,"")</f>
        <v/>
      </c>
      <c r="U19" s="142"/>
      <c r="V19" s="142"/>
      <c r="W19" s="142">
        <v>3</v>
      </c>
      <c r="X19" s="142"/>
    </row>
    <row r="20" spans="1:44" s="262" customFormat="1" x14ac:dyDescent="0.3">
      <c r="A20" s="464" t="s">
        <v>57</v>
      </c>
      <c r="B20" s="352" t="s">
        <v>145</v>
      </c>
      <c r="C20" s="277"/>
      <c r="D20" s="459">
        <v>4</v>
      </c>
      <c r="E20" s="277"/>
      <c r="F20" s="278"/>
      <c r="G20" s="279">
        <v>3</v>
      </c>
      <c r="H20" s="426">
        <f t="shared" si="2"/>
        <v>90</v>
      </c>
      <c r="I20" s="435">
        <f>SUM(J20:L20)</f>
        <v>30</v>
      </c>
      <c r="J20" s="430">
        <v>16</v>
      </c>
      <c r="K20" s="280"/>
      <c r="L20" s="281">
        <v>14</v>
      </c>
      <c r="M20" s="347"/>
      <c r="N20" s="345">
        <f t="shared" si="3"/>
        <v>60</v>
      </c>
      <c r="O20" s="282"/>
      <c r="P20" s="283"/>
      <c r="Q20" s="277"/>
      <c r="R20" s="459">
        <v>2</v>
      </c>
      <c r="S20" s="249">
        <f t="shared" si="4"/>
        <v>0.33333333333333331</v>
      </c>
      <c r="T20" s="18" t="str">
        <f t="shared" si="5"/>
        <v/>
      </c>
      <c r="U20" s="142"/>
      <c r="V20" s="142"/>
      <c r="W20" s="142"/>
      <c r="X20" s="462">
        <v>3</v>
      </c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</row>
    <row r="21" spans="1:44" s="250" customFormat="1" ht="19.2" customHeight="1" thickBot="1" x14ac:dyDescent="0.35">
      <c r="A21" s="464" t="s">
        <v>82</v>
      </c>
      <c r="B21" s="354" t="s">
        <v>183</v>
      </c>
      <c r="C21" s="251"/>
      <c r="D21" s="251">
        <v>4</v>
      </c>
      <c r="E21" s="251"/>
      <c r="F21" s="252"/>
      <c r="G21" s="253">
        <v>3</v>
      </c>
      <c r="H21" s="425">
        <f>G21*30</f>
        <v>90</v>
      </c>
      <c r="I21" s="434">
        <f>SUM(J21:L21)</f>
        <v>30</v>
      </c>
      <c r="J21" s="429">
        <v>16</v>
      </c>
      <c r="K21" s="254"/>
      <c r="L21" s="255">
        <v>14</v>
      </c>
      <c r="M21" s="256"/>
      <c r="N21" s="257">
        <f t="shared" si="3"/>
        <v>60</v>
      </c>
      <c r="O21" s="263"/>
      <c r="P21" s="251"/>
      <c r="Q21" s="251"/>
      <c r="R21" s="251">
        <v>2</v>
      </c>
      <c r="S21" s="249">
        <f t="shared" si="4"/>
        <v>0.33333333333333331</v>
      </c>
      <c r="T21" s="18" t="str">
        <f>IF(S21&gt;50%,S21,"")</f>
        <v/>
      </c>
      <c r="U21" s="142"/>
      <c r="V21" s="142"/>
      <c r="W21" s="142"/>
      <c r="X21" s="142">
        <v>3</v>
      </c>
    </row>
    <row r="22" spans="1:44" s="19" customFormat="1" ht="16.2" thickBot="1" x14ac:dyDescent="0.35">
      <c r="A22" s="650" t="s">
        <v>58</v>
      </c>
      <c r="B22" s="593"/>
      <c r="C22" s="166">
        <v>3</v>
      </c>
      <c r="D22" s="288">
        <v>11</v>
      </c>
      <c r="E22" s="166"/>
      <c r="F22" s="100"/>
      <c r="G22" s="101">
        <f t="shared" ref="G22:L22" si="10">SUM(G11:G21)</f>
        <v>38</v>
      </c>
      <c r="H22" s="102">
        <f t="shared" si="10"/>
        <v>1140</v>
      </c>
      <c r="I22" s="104">
        <f t="shared" si="10"/>
        <v>430</v>
      </c>
      <c r="J22" s="102">
        <f t="shared" si="10"/>
        <v>190</v>
      </c>
      <c r="K22" s="103">
        <f t="shared" si="10"/>
        <v>0</v>
      </c>
      <c r="L22" s="103">
        <f t="shared" si="10"/>
        <v>240</v>
      </c>
      <c r="M22" s="104"/>
      <c r="N22" s="104">
        <f>SUM(N11:N21)</f>
        <v>620</v>
      </c>
      <c r="O22" s="182">
        <f>SUM(O11:O21)</f>
        <v>14</v>
      </c>
      <c r="P22" s="105">
        <f>SUM(P11:P21)</f>
        <v>8</v>
      </c>
      <c r="Q22" s="147">
        <f>SUM(Q11:Q21)</f>
        <v>3</v>
      </c>
      <c r="R22" s="105">
        <f>SUM(R11:R21)</f>
        <v>4</v>
      </c>
      <c r="U22" s="142"/>
      <c r="V22" s="142"/>
      <c r="W22" s="142"/>
      <c r="X22" s="142"/>
    </row>
    <row r="23" spans="1:44" s="14" customFormat="1" ht="16.2" thickBot="1" x14ac:dyDescent="0.35">
      <c r="A23" s="594" t="s">
        <v>59</v>
      </c>
      <c r="B23" s="595"/>
      <c r="C23" s="595"/>
      <c r="D23" s="595"/>
      <c r="E23" s="595"/>
      <c r="F23" s="595"/>
      <c r="G23" s="595"/>
      <c r="H23" s="595"/>
      <c r="I23" s="595"/>
      <c r="J23" s="595"/>
      <c r="K23" s="595"/>
      <c r="L23" s="595"/>
      <c r="M23" s="595"/>
      <c r="N23" s="595"/>
      <c r="O23" s="595"/>
      <c r="P23" s="595"/>
      <c r="Q23" s="595"/>
      <c r="R23" s="596"/>
      <c r="U23" s="142"/>
      <c r="V23" s="142"/>
      <c r="W23" s="142"/>
      <c r="X23" s="142"/>
    </row>
    <row r="24" spans="1:44" s="14" customFormat="1" ht="16.2" thickBot="1" x14ac:dyDescent="0.35">
      <c r="A24" s="599" t="s">
        <v>132</v>
      </c>
      <c r="B24" s="600"/>
      <c r="C24" s="600"/>
      <c r="D24" s="600"/>
      <c r="E24" s="600"/>
      <c r="F24" s="600"/>
      <c r="G24" s="600"/>
      <c r="H24" s="600"/>
      <c r="I24" s="600"/>
      <c r="J24" s="648"/>
      <c r="K24" s="648"/>
      <c r="L24" s="648"/>
      <c r="M24" s="600"/>
      <c r="N24" s="648"/>
      <c r="O24" s="648"/>
      <c r="P24" s="648"/>
      <c r="Q24" s="648"/>
      <c r="R24" s="649"/>
      <c r="U24" s="142"/>
      <c r="V24" s="142"/>
      <c r="W24" s="142"/>
      <c r="X24" s="142"/>
    </row>
    <row r="25" spans="1:44" s="19" customFormat="1" x14ac:dyDescent="0.3">
      <c r="A25" s="357" t="s">
        <v>60</v>
      </c>
      <c r="B25" s="296" t="s">
        <v>162</v>
      </c>
      <c r="C25" s="301">
        <v>1</v>
      </c>
      <c r="D25" s="302"/>
      <c r="E25" s="302"/>
      <c r="F25" s="303"/>
      <c r="G25" s="176">
        <v>3</v>
      </c>
      <c r="H25" s="437">
        <f>G25*30</f>
        <v>90</v>
      </c>
      <c r="I25" s="449">
        <f t="shared" ref="I25:I26" si="11">SUM(J25:L25)</f>
        <v>44</v>
      </c>
      <c r="J25" s="442">
        <v>22</v>
      </c>
      <c r="K25" s="304"/>
      <c r="L25" s="316">
        <v>22</v>
      </c>
      <c r="M25" s="371">
        <v>30</v>
      </c>
      <c r="N25" s="380">
        <f>H25-I25-M25</f>
        <v>16</v>
      </c>
      <c r="O25" s="378">
        <v>3</v>
      </c>
      <c r="P25" s="325"/>
      <c r="Q25" s="175"/>
      <c r="R25" s="305"/>
      <c r="S25" s="18">
        <f t="shared" ref="S25:S41" si="12">I25/H25</f>
        <v>0.48888888888888887</v>
      </c>
      <c r="T25" s="18" t="str">
        <f>IF(S25&gt;50%,S25,"")</f>
        <v/>
      </c>
      <c r="U25" s="142">
        <v>3</v>
      </c>
      <c r="V25" s="142"/>
      <c r="W25" s="142"/>
      <c r="X25" s="142"/>
    </row>
    <row r="26" spans="1:44" s="19" customFormat="1" x14ac:dyDescent="0.3">
      <c r="A26" s="357" t="s">
        <v>61</v>
      </c>
      <c r="B26" s="296" t="s">
        <v>163</v>
      </c>
      <c r="C26" s="221">
        <v>1</v>
      </c>
      <c r="D26" s="110"/>
      <c r="E26" s="110"/>
      <c r="F26" s="111"/>
      <c r="G26" s="112">
        <v>3</v>
      </c>
      <c r="H26" s="438">
        <f>G26*30</f>
        <v>90</v>
      </c>
      <c r="I26" s="450">
        <f t="shared" si="11"/>
        <v>44</v>
      </c>
      <c r="J26" s="443">
        <v>22</v>
      </c>
      <c r="K26" s="149"/>
      <c r="L26" s="317">
        <v>22</v>
      </c>
      <c r="M26" s="372">
        <v>30</v>
      </c>
      <c r="N26" s="381">
        <f t="shared" ref="N26:N41" si="13">H26-I26-M26</f>
        <v>16</v>
      </c>
      <c r="O26" s="116">
        <v>3</v>
      </c>
      <c r="P26" s="111"/>
      <c r="Q26" s="221"/>
      <c r="R26" s="117"/>
      <c r="S26" s="18">
        <f t="shared" si="12"/>
        <v>0.48888888888888887</v>
      </c>
      <c r="T26" s="18" t="str">
        <f>IF(S26&gt;50%,S26,"")</f>
        <v/>
      </c>
      <c r="U26" s="142">
        <v>3</v>
      </c>
      <c r="V26" s="142"/>
      <c r="W26" s="142"/>
      <c r="X26" s="142"/>
    </row>
    <row r="27" spans="1:44" s="19" customFormat="1" x14ac:dyDescent="0.3">
      <c r="A27" s="357" t="s">
        <v>62</v>
      </c>
      <c r="B27" s="297" t="s">
        <v>164</v>
      </c>
      <c r="C27" s="220">
        <v>1</v>
      </c>
      <c r="D27" s="118"/>
      <c r="E27" s="118"/>
      <c r="F27" s="119"/>
      <c r="G27" s="112">
        <v>3</v>
      </c>
      <c r="H27" s="438">
        <f>G27*30</f>
        <v>90</v>
      </c>
      <c r="I27" s="450">
        <f t="shared" ref="I27" si="14">SUM(J27:L27)</f>
        <v>44</v>
      </c>
      <c r="J27" s="443">
        <v>22</v>
      </c>
      <c r="K27" s="149"/>
      <c r="L27" s="317">
        <v>22</v>
      </c>
      <c r="M27" s="372">
        <v>30</v>
      </c>
      <c r="N27" s="381">
        <f t="shared" si="13"/>
        <v>16</v>
      </c>
      <c r="O27" s="116">
        <v>3</v>
      </c>
      <c r="P27" s="111"/>
      <c r="Q27" s="221"/>
      <c r="R27" s="117"/>
      <c r="S27" s="18">
        <f t="shared" si="12"/>
        <v>0.48888888888888887</v>
      </c>
      <c r="T27" s="18" t="str">
        <f>IF(S27&gt;50%,S27,"")</f>
        <v/>
      </c>
      <c r="U27" s="142">
        <v>3</v>
      </c>
      <c r="V27" s="142"/>
      <c r="W27" s="142"/>
      <c r="X27" s="142"/>
    </row>
    <row r="28" spans="1:44" s="19" customFormat="1" x14ac:dyDescent="0.3">
      <c r="A28" s="357" t="s">
        <v>63</v>
      </c>
      <c r="B28" s="296" t="s">
        <v>165</v>
      </c>
      <c r="C28" s="306"/>
      <c r="D28" s="473">
        <v>2</v>
      </c>
      <c r="E28" s="121"/>
      <c r="F28" s="122"/>
      <c r="G28" s="123">
        <v>3</v>
      </c>
      <c r="H28" s="419">
        <f t="shared" ref="H28" si="15">G28*30</f>
        <v>90</v>
      </c>
      <c r="I28" s="450">
        <f>SUM(J28:L28)</f>
        <v>30</v>
      </c>
      <c r="J28" s="443">
        <v>16</v>
      </c>
      <c r="K28" s="149"/>
      <c r="L28" s="317">
        <v>14</v>
      </c>
      <c r="M28" s="373"/>
      <c r="N28" s="381">
        <f t="shared" si="13"/>
        <v>60</v>
      </c>
      <c r="O28" s="471"/>
      <c r="P28" s="472">
        <v>2</v>
      </c>
      <c r="Q28" s="222"/>
      <c r="R28" s="129"/>
      <c r="S28" s="18">
        <f t="shared" si="12"/>
        <v>0.33333333333333331</v>
      </c>
      <c r="T28" s="18" t="str">
        <f>IF(S28&gt;50%,S28,"")</f>
        <v/>
      </c>
      <c r="U28" s="462"/>
      <c r="V28" s="462">
        <v>3</v>
      </c>
      <c r="W28" s="142"/>
      <c r="X28" s="142"/>
    </row>
    <row r="29" spans="1:44" s="19" customFormat="1" x14ac:dyDescent="0.3">
      <c r="A29" s="357" t="s">
        <v>64</v>
      </c>
      <c r="B29" s="297" t="s">
        <v>166</v>
      </c>
      <c r="C29" s="134"/>
      <c r="D29" s="125">
        <v>2</v>
      </c>
      <c r="E29" s="125"/>
      <c r="F29" s="126"/>
      <c r="G29" s="127">
        <v>3</v>
      </c>
      <c r="H29" s="438">
        <f>G29*30</f>
        <v>90</v>
      </c>
      <c r="I29" s="451">
        <f>SUM(J29:L29)</f>
        <v>30</v>
      </c>
      <c r="J29" s="443">
        <v>16</v>
      </c>
      <c r="K29" s="149"/>
      <c r="L29" s="317">
        <v>14</v>
      </c>
      <c r="M29" s="374"/>
      <c r="N29" s="381">
        <f t="shared" si="13"/>
        <v>60</v>
      </c>
      <c r="O29" s="114"/>
      <c r="P29" s="126">
        <v>2</v>
      </c>
      <c r="Q29" s="134"/>
      <c r="R29" s="115"/>
      <c r="S29" s="18">
        <f t="shared" si="12"/>
        <v>0.33333333333333331</v>
      </c>
      <c r="T29" s="18" t="str">
        <f>IF(S29&gt;50%,S29,"")</f>
        <v/>
      </c>
      <c r="U29" s="142"/>
      <c r="V29" s="142">
        <v>3</v>
      </c>
      <c r="W29" s="142"/>
      <c r="X29" s="142"/>
    </row>
    <row r="30" spans="1:44" s="19" customFormat="1" x14ac:dyDescent="0.3">
      <c r="A30" s="357" t="s">
        <v>65</v>
      </c>
      <c r="B30" s="298" t="s">
        <v>167</v>
      </c>
      <c r="C30" s="307"/>
      <c r="D30" s="125">
        <v>2</v>
      </c>
      <c r="E30" s="65"/>
      <c r="F30" s="128"/>
      <c r="G30" s="127">
        <v>3</v>
      </c>
      <c r="H30" s="438">
        <f t="shared" ref="H30:H45" si="16">G30*30</f>
        <v>90</v>
      </c>
      <c r="I30" s="451">
        <f t="shared" ref="I30:I31" si="17">SUM(J30:L30)</f>
        <v>30</v>
      </c>
      <c r="J30" s="443">
        <v>16</v>
      </c>
      <c r="K30" s="149"/>
      <c r="L30" s="317">
        <v>14</v>
      </c>
      <c r="M30" s="373"/>
      <c r="N30" s="381">
        <f t="shared" si="13"/>
        <v>60</v>
      </c>
      <c r="O30" s="360"/>
      <c r="P30" s="128">
        <v>2</v>
      </c>
      <c r="Q30" s="221"/>
      <c r="R30" s="129"/>
      <c r="S30" s="18">
        <f t="shared" si="12"/>
        <v>0.33333333333333331</v>
      </c>
      <c r="T30" s="18" t="str">
        <f t="shared" ref="T30:T39" si="18">IF(S30&gt;50%,S30,"")</f>
        <v/>
      </c>
      <c r="U30" s="142"/>
      <c r="V30" s="142">
        <v>3</v>
      </c>
      <c r="W30" s="142"/>
      <c r="X30" s="142"/>
    </row>
    <row r="31" spans="1:44" s="19" customFormat="1" x14ac:dyDescent="0.3">
      <c r="A31" s="357" t="s">
        <v>66</v>
      </c>
      <c r="B31" s="296" t="s">
        <v>168</v>
      </c>
      <c r="C31" s="307">
        <v>2</v>
      </c>
      <c r="D31" s="125"/>
      <c r="E31" s="65"/>
      <c r="F31" s="128"/>
      <c r="G31" s="127">
        <v>3</v>
      </c>
      <c r="H31" s="438">
        <f t="shared" si="16"/>
        <v>90</v>
      </c>
      <c r="I31" s="451">
        <f t="shared" si="17"/>
        <v>44</v>
      </c>
      <c r="J31" s="443">
        <v>22</v>
      </c>
      <c r="K31" s="149"/>
      <c r="L31" s="317">
        <v>22</v>
      </c>
      <c r="M31" s="373">
        <v>30</v>
      </c>
      <c r="N31" s="381">
        <f t="shared" si="13"/>
        <v>16</v>
      </c>
      <c r="O31" s="360"/>
      <c r="P31" s="128">
        <v>3</v>
      </c>
      <c r="Q31" s="221"/>
      <c r="R31" s="129"/>
      <c r="S31" s="18">
        <f t="shared" si="12"/>
        <v>0.48888888888888887</v>
      </c>
      <c r="T31" s="18" t="str">
        <f t="shared" si="18"/>
        <v/>
      </c>
      <c r="U31" s="142"/>
      <c r="V31" s="142">
        <v>3</v>
      </c>
      <c r="W31" s="142"/>
      <c r="X31" s="142"/>
    </row>
    <row r="32" spans="1:44" s="19" customFormat="1" ht="16.8" customHeight="1" x14ac:dyDescent="0.3">
      <c r="A32" s="357" t="s">
        <v>67</v>
      </c>
      <c r="B32" s="296" t="s">
        <v>169</v>
      </c>
      <c r="C32" s="222">
        <v>2</v>
      </c>
      <c r="D32" s="65"/>
      <c r="E32" s="65"/>
      <c r="F32" s="128"/>
      <c r="G32" s="127">
        <v>3</v>
      </c>
      <c r="H32" s="438">
        <f t="shared" ref="H32:H37" si="19">G32*30</f>
        <v>90</v>
      </c>
      <c r="I32" s="451">
        <f t="shared" ref="I32:I37" si="20">SUM(J32:L32)</f>
        <v>44</v>
      </c>
      <c r="J32" s="443">
        <v>22</v>
      </c>
      <c r="K32" s="149"/>
      <c r="L32" s="317">
        <v>22</v>
      </c>
      <c r="M32" s="373">
        <v>30</v>
      </c>
      <c r="N32" s="381">
        <f t="shared" si="13"/>
        <v>16</v>
      </c>
      <c r="O32" s="113"/>
      <c r="P32" s="234">
        <v>3</v>
      </c>
      <c r="Q32" s="223"/>
      <c r="R32" s="132"/>
      <c r="S32" s="18">
        <f t="shared" si="12"/>
        <v>0.48888888888888887</v>
      </c>
      <c r="T32" s="18" t="str">
        <f>IF(S32&gt;50%,S32,"")</f>
        <v/>
      </c>
      <c r="U32" s="142"/>
      <c r="V32" s="142">
        <v>3</v>
      </c>
      <c r="W32" s="142"/>
      <c r="X32" s="142"/>
    </row>
    <row r="33" spans="1:24" s="19" customFormat="1" ht="16.8" customHeight="1" x14ac:dyDescent="0.3">
      <c r="A33" s="357" t="s">
        <v>68</v>
      </c>
      <c r="B33" s="297" t="s">
        <v>182</v>
      </c>
      <c r="C33" s="308"/>
      <c r="D33" s="285">
        <v>2</v>
      </c>
      <c r="E33" s="285"/>
      <c r="F33" s="286"/>
      <c r="G33" s="287">
        <v>3</v>
      </c>
      <c r="H33" s="439">
        <f t="shared" si="19"/>
        <v>90</v>
      </c>
      <c r="I33" s="452">
        <f t="shared" si="20"/>
        <v>30</v>
      </c>
      <c r="J33" s="443">
        <v>16</v>
      </c>
      <c r="K33" s="149"/>
      <c r="L33" s="317">
        <v>14</v>
      </c>
      <c r="M33" s="375"/>
      <c r="N33" s="381">
        <f t="shared" si="13"/>
        <v>60</v>
      </c>
      <c r="O33" s="379"/>
      <c r="P33" s="286">
        <v>2</v>
      </c>
      <c r="Q33" s="328"/>
      <c r="R33" s="329" t="str">
        <f t="shared" ref="R33" si="21">IF(Q33&gt;50%,Q33,"")</f>
        <v/>
      </c>
      <c r="S33" s="18">
        <f t="shared" si="12"/>
        <v>0.33333333333333331</v>
      </c>
      <c r="T33" s="290"/>
      <c r="U33" s="290"/>
      <c r="V33" s="290">
        <v>3</v>
      </c>
      <c r="W33" s="142"/>
      <c r="X33" s="142"/>
    </row>
    <row r="34" spans="1:24" s="19" customFormat="1" x14ac:dyDescent="0.3">
      <c r="A34" s="357" t="s">
        <v>84</v>
      </c>
      <c r="B34" s="297" t="s">
        <v>170</v>
      </c>
      <c r="C34" s="222"/>
      <c r="D34" s="65">
        <v>3</v>
      </c>
      <c r="E34" s="65"/>
      <c r="F34" s="128"/>
      <c r="G34" s="127">
        <v>3</v>
      </c>
      <c r="H34" s="438">
        <f t="shared" si="19"/>
        <v>90</v>
      </c>
      <c r="I34" s="451">
        <f t="shared" si="20"/>
        <v>30</v>
      </c>
      <c r="J34" s="443">
        <v>16</v>
      </c>
      <c r="K34" s="149"/>
      <c r="L34" s="317">
        <v>14</v>
      </c>
      <c r="M34" s="373"/>
      <c r="N34" s="381">
        <f t="shared" si="13"/>
        <v>60</v>
      </c>
      <c r="O34" s="113"/>
      <c r="P34" s="234"/>
      <c r="Q34" s="223">
        <v>2</v>
      </c>
      <c r="R34" s="132"/>
      <c r="S34" s="18">
        <f t="shared" si="12"/>
        <v>0.33333333333333331</v>
      </c>
      <c r="T34" s="18" t="str">
        <f>IF(S34&gt;50%,S34,"")</f>
        <v/>
      </c>
      <c r="U34" s="142"/>
      <c r="V34" s="142"/>
      <c r="W34" s="142">
        <v>3</v>
      </c>
      <c r="X34" s="142"/>
    </row>
    <row r="35" spans="1:24" s="19" customFormat="1" x14ac:dyDescent="0.3">
      <c r="A35" s="357" t="s">
        <v>85</v>
      </c>
      <c r="B35" s="239" t="s">
        <v>171</v>
      </c>
      <c r="C35" s="222">
        <v>3</v>
      </c>
      <c r="D35" s="65"/>
      <c r="E35" s="65"/>
      <c r="F35" s="128"/>
      <c r="G35" s="127">
        <v>3</v>
      </c>
      <c r="H35" s="438">
        <f t="shared" si="19"/>
        <v>90</v>
      </c>
      <c r="I35" s="451">
        <f t="shared" si="20"/>
        <v>44</v>
      </c>
      <c r="J35" s="443">
        <v>22</v>
      </c>
      <c r="K35" s="149"/>
      <c r="L35" s="317">
        <v>22</v>
      </c>
      <c r="M35" s="373">
        <v>30</v>
      </c>
      <c r="N35" s="381">
        <f t="shared" si="13"/>
        <v>16</v>
      </c>
      <c r="O35" s="116"/>
      <c r="P35" s="234"/>
      <c r="Q35" s="223">
        <v>2.5</v>
      </c>
      <c r="R35" s="131"/>
      <c r="S35" s="18">
        <f t="shared" si="12"/>
        <v>0.48888888888888887</v>
      </c>
      <c r="T35" s="18" t="str">
        <f>IF(S35&gt;50%,S35,"")</f>
        <v/>
      </c>
      <c r="U35" s="142"/>
      <c r="V35" s="142"/>
      <c r="W35" s="142">
        <v>3</v>
      </c>
      <c r="X35" s="142"/>
    </row>
    <row r="36" spans="1:24" s="19" customFormat="1" x14ac:dyDescent="0.3">
      <c r="A36" s="357" t="s">
        <v>90</v>
      </c>
      <c r="B36" s="299" t="s">
        <v>172</v>
      </c>
      <c r="C36" s="222">
        <v>3</v>
      </c>
      <c r="D36" s="65"/>
      <c r="E36" s="65"/>
      <c r="F36" s="128"/>
      <c r="G36" s="127">
        <v>3</v>
      </c>
      <c r="H36" s="438">
        <f t="shared" si="19"/>
        <v>90</v>
      </c>
      <c r="I36" s="451">
        <f t="shared" si="20"/>
        <v>44</v>
      </c>
      <c r="J36" s="443">
        <v>22</v>
      </c>
      <c r="K36" s="149"/>
      <c r="L36" s="317">
        <v>22</v>
      </c>
      <c r="M36" s="373">
        <v>30</v>
      </c>
      <c r="N36" s="381">
        <f t="shared" si="13"/>
        <v>16</v>
      </c>
      <c r="O36" s="116"/>
      <c r="P36" s="234"/>
      <c r="Q36" s="223">
        <v>2.5</v>
      </c>
      <c r="R36" s="132"/>
      <c r="S36" s="18">
        <f t="shared" si="12"/>
        <v>0.48888888888888887</v>
      </c>
      <c r="T36" s="18" t="str">
        <f>IF(S36&gt;50%,S36,"")</f>
        <v/>
      </c>
      <c r="U36" s="142"/>
      <c r="V36" s="142"/>
      <c r="W36" s="142">
        <v>3</v>
      </c>
      <c r="X36" s="142"/>
    </row>
    <row r="37" spans="1:24" s="19" customFormat="1" x14ac:dyDescent="0.3">
      <c r="A37" s="357" t="s">
        <v>91</v>
      </c>
      <c r="B37" s="297" t="s">
        <v>173</v>
      </c>
      <c r="C37" s="222">
        <v>3</v>
      </c>
      <c r="D37" s="65"/>
      <c r="E37" s="65"/>
      <c r="F37" s="128"/>
      <c r="G37" s="127">
        <v>3</v>
      </c>
      <c r="H37" s="438">
        <f t="shared" si="19"/>
        <v>90</v>
      </c>
      <c r="I37" s="451">
        <f t="shared" si="20"/>
        <v>44</v>
      </c>
      <c r="J37" s="443">
        <v>22</v>
      </c>
      <c r="K37" s="149"/>
      <c r="L37" s="317">
        <v>22</v>
      </c>
      <c r="M37" s="373">
        <v>30</v>
      </c>
      <c r="N37" s="381">
        <f t="shared" si="13"/>
        <v>16</v>
      </c>
      <c r="O37" s="113"/>
      <c r="P37" s="111"/>
      <c r="Q37" s="223">
        <v>3</v>
      </c>
      <c r="R37" s="132"/>
      <c r="S37" s="18">
        <f t="shared" si="12"/>
        <v>0.48888888888888887</v>
      </c>
      <c r="T37" s="18" t="str">
        <f>IF(S37&gt;50%,S37,"")</f>
        <v/>
      </c>
      <c r="U37" s="142"/>
      <c r="V37" s="143"/>
      <c r="W37" s="142">
        <v>3</v>
      </c>
      <c r="X37" s="142"/>
    </row>
    <row r="38" spans="1:24" s="19" customFormat="1" x14ac:dyDescent="0.3">
      <c r="A38" s="357" t="s">
        <v>92</v>
      </c>
      <c r="B38" s="297" t="s">
        <v>175</v>
      </c>
      <c r="C38" s="222"/>
      <c r="D38" s="65">
        <v>3</v>
      </c>
      <c r="E38" s="65"/>
      <c r="F38" s="128"/>
      <c r="G38" s="112">
        <v>3</v>
      </c>
      <c r="H38" s="438">
        <f>G38*30</f>
        <v>90</v>
      </c>
      <c r="I38" s="451">
        <f>SUM(J38:L38)</f>
        <v>30</v>
      </c>
      <c r="J38" s="443">
        <v>16</v>
      </c>
      <c r="K38" s="149"/>
      <c r="L38" s="317">
        <v>14</v>
      </c>
      <c r="M38" s="373"/>
      <c r="N38" s="381">
        <f t="shared" si="13"/>
        <v>60</v>
      </c>
      <c r="O38" s="113"/>
      <c r="P38" s="326"/>
      <c r="Q38" s="223">
        <v>2</v>
      </c>
      <c r="R38" s="238"/>
      <c r="S38" s="18">
        <f t="shared" si="12"/>
        <v>0.33333333333333331</v>
      </c>
      <c r="T38" s="18" t="str">
        <f>IF(S38&gt;50%,S38,"")</f>
        <v/>
      </c>
      <c r="U38" s="142"/>
      <c r="V38" s="142"/>
      <c r="W38" s="291">
        <v>3</v>
      </c>
      <c r="X38" s="142"/>
    </row>
    <row r="39" spans="1:24" s="19" customFormat="1" ht="31.2" x14ac:dyDescent="0.3">
      <c r="A39" s="357" t="s">
        <v>93</v>
      </c>
      <c r="B39" s="297" t="s">
        <v>174</v>
      </c>
      <c r="C39" s="222">
        <v>4</v>
      </c>
      <c r="D39" s="65">
        <v>3</v>
      </c>
      <c r="E39" s="65"/>
      <c r="F39" s="128"/>
      <c r="G39" s="474">
        <v>6</v>
      </c>
      <c r="H39" s="438">
        <f t="shared" si="16"/>
        <v>180</v>
      </c>
      <c r="I39" s="451">
        <f t="shared" ref="I39" si="22">SUM(J39:L39)</f>
        <v>90</v>
      </c>
      <c r="J39" s="444">
        <v>44</v>
      </c>
      <c r="K39" s="151"/>
      <c r="L39" s="476">
        <v>46</v>
      </c>
      <c r="M39" s="373">
        <v>30</v>
      </c>
      <c r="N39" s="381">
        <f t="shared" si="13"/>
        <v>60</v>
      </c>
      <c r="O39" s="113"/>
      <c r="P39" s="234"/>
      <c r="Q39" s="223">
        <v>2</v>
      </c>
      <c r="R39" s="132">
        <v>4</v>
      </c>
      <c r="S39" s="18">
        <f t="shared" si="12"/>
        <v>0.5</v>
      </c>
      <c r="T39" s="18" t="str">
        <f t="shared" si="18"/>
        <v/>
      </c>
      <c r="U39" s="142"/>
      <c r="V39" s="142"/>
      <c r="W39" s="142">
        <v>3</v>
      </c>
      <c r="X39" s="462">
        <v>3</v>
      </c>
    </row>
    <row r="40" spans="1:24" s="19" customFormat="1" ht="31.2" x14ac:dyDescent="0.3">
      <c r="A40" s="357" t="s">
        <v>177</v>
      </c>
      <c r="B40" s="297" t="s">
        <v>176</v>
      </c>
      <c r="C40" s="222"/>
      <c r="D40" s="65">
        <v>4</v>
      </c>
      <c r="E40" s="65"/>
      <c r="F40" s="128"/>
      <c r="G40" s="109">
        <v>3</v>
      </c>
      <c r="H40" s="420">
        <f t="shared" si="16"/>
        <v>90</v>
      </c>
      <c r="I40" s="453">
        <f t="shared" ref="I40" si="23">SUM(J40:L40)</f>
        <v>30</v>
      </c>
      <c r="J40" s="443">
        <v>16</v>
      </c>
      <c r="K40" s="149"/>
      <c r="L40" s="317">
        <v>14</v>
      </c>
      <c r="M40" s="376"/>
      <c r="N40" s="381">
        <f t="shared" si="13"/>
        <v>60</v>
      </c>
      <c r="O40" s="113"/>
      <c r="P40" s="326"/>
      <c r="Q40" s="223"/>
      <c r="R40" s="238">
        <v>2</v>
      </c>
      <c r="S40" s="18">
        <f t="shared" si="12"/>
        <v>0.33333333333333331</v>
      </c>
      <c r="T40" s="18" t="str">
        <f t="shared" ref="T40:T41" si="24">IF(S40&gt;50%,S40,"")</f>
        <v/>
      </c>
      <c r="U40" s="142"/>
      <c r="V40" s="142"/>
      <c r="W40" s="142"/>
      <c r="X40" s="142">
        <v>3</v>
      </c>
    </row>
    <row r="41" spans="1:24" s="19" customFormat="1" ht="16.2" thickBot="1" x14ac:dyDescent="0.35">
      <c r="A41" s="357" t="s">
        <v>179</v>
      </c>
      <c r="B41" s="297" t="s">
        <v>178</v>
      </c>
      <c r="C41" s="309">
        <v>4</v>
      </c>
      <c r="D41" s="178"/>
      <c r="E41" s="178"/>
      <c r="F41" s="179"/>
      <c r="G41" s="475">
        <v>4</v>
      </c>
      <c r="H41" s="440">
        <f t="shared" ref="H41:H42" si="25">G41*30</f>
        <v>120</v>
      </c>
      <c r="I41" s="454">
        <f t="shared" ref="I41" si="26">SUM(J41:L41)</f>
        <v>44</v>
      </c>
      <c r="J41" s="445">
        <v>22</v>
      </c>
      <c r="K41" s="319"/>
      <c r="L41" s="320">
        <v>22</v>
      </c>
      <c r="M41" s="377">
        <v>30</v>
      </c>
      <c r="N41" s="382">
        <f t="shared" si="13"/>
        <v>46</v>
      </c>
      <c r="O41" s="180"/>
      <c r="P41" s="327"/>
      <c r="Q41" s="224"/>
      <c r="R41" s="310">
        <v>3</v>
      </c>
      <c r="S41" s="18">
        <f t="shared" si="12"/>
        <v>0.36666666666666664</v>
      </c>
      <c r="T41" s="18" t="str">
        <f t="shared" si="24"/>
        <v/>
      </c>
      <c r="U41" s="398"/>
      <c r="V41" s="398"/>
      <c r="W41" s="398"/>
      <c r="X41" s="463">
        <v>4</v>
      </c>
    </row>
    <row r="42" spans="1:24" s="19" customFormat="1" ht="31.8" thickBot="1" x14ac:dyDescent="0.35">
      <c r="A42" s="389" t="s">
        <v>201</v>
      </c>
      <c r="B42" s="390" t="s">
        <v>202</v>
      </c>
      <c r="C42" s="391"/>
      <c r="D42" s="391"/>
      <c r="E42" s="391"/>
      <c r="F42" s="392">
        <v>4</v>
      </c>
      <c r="G42" s="393">
        <v>1</v>
      </c>
      <c r="H42" s="441">
        <f t="shared" si="25"/>
        <v>30</v>
      </c>
      <c r="I42" s="58"/>
      <c r="J42" s="446"/>
      <c r="K42" s="394"/>
      <c r="L42" s="395"/>
      <c r="M42" s="413"/>
      <c r="N42" s="415">
        <f>H42-I42-M42</f>
        <v>30</v>
      </c>
      <c r="O42" s="396"/>
      <c r="P42" s="397"/>
      <c r="Q42" s="359"/>
      <c r="R42" s="370"/>
      <c r="U42" s="400"/>
      <c r="V42" s="401"/>
      <c r="W42" s="401"/>
      <c r="X42" s="402">
        <v>1</v>
      </c>
    </row>
    <row r="43" spans="1:24" s="19" customFormat="1" x14ac:dyDescent="0.3">
      <c r="A43" s="383" t="s">
        <v>69</v>
      </c>
      <c r="B43" s="368" t="s">
        <v>94</v>
      </c>
      <c r="C43" s="384"/>
      <c r="D43" s="121">
        <v>2</v>
      </c>
      <c r="E43" s="121"/>
      <c r="F43" s="385"/>
      <c r="G43" s="133">
        <v>6</v>
      </c>
      <c r="H43" s="419">
        <f t="shared" si="16"/>
        <v>180</v>
      </c>
      <c r="I43" s="450"/>
      <c r="J43" s="447"/>
      <c r="K43" s="150"/>
      <c r="L43" s="386"/>
      <c r="M43" s="414"/>
      <c r="N43" s="416">
        <f>H43-I43-M43</f>
        <v>180</v>
      </c>
      <c r="O43" s="387"/>
      <c r="P43" s="388"/>
      <c r="Q43" s="124"/>
      <c r="R43" s="130"/>
      <c r="U43" s="403">
        <v>3</v>
      </c>
      <c r="V43" s="404">
        <v>3</v>
      </c>
      <c r="W43" s="404"/>
      <c r="X43" s="405"/>
    </row>
    <row r="44" spans="1:24" s="19" customFormat="1" ht="16.2" thickBot="1" x14ac:dyDescent="0.35">
      <c r="A44" s="134" t="s">
        <v>70</v>
      </c>
      <c r="B44" s="331" t="s">
        <v>71</v>
      </c>
      <c r="C44" s="222"/>
      <c r="D44" s="65">
        <v>4</v>
      </c>
      <c r="E44" s="65"/>
      <c r="F44" s="129"/>
      <c r="G44" s="112">
        <v>6</v>
      </c>
      <c r="H44" s="438">
        <f t="shared" si="16"/>
        <v>180</v>
      </c>
      <c r="I44" s="451"/>
      <c r="J44" s="444"/>
      <c r="K44" s="151"/>
      <c r="L44" s="318"/>
      <c r="M44" s="373"/>
      <c r="N44" s="381">
        <f>H44-I44-M44</f>
        <v>180</v>
      </c>
      <c r="O44" s="240"/>
      <c r="P44" s="323"/>
      <c r="Q44" s="113"/>
      <c r="R44" s="132"/>
      <c r="U44" s="406"/>
      <c r="V44" s="407"/>
      <c r="W44" s="407">
        <v>3</v>
      </c>
      <c r="X44" s="408">
        <v>3</v>
      </c>
    </row>
    <row r="45" spans="1:24" s="19" customFormat="1" ht="16.2" thickBot="1" x14ac:dyDescent="0.35">
      <c r="A45" s="177"/>
      <c r="B45" s="332" t="s">
        <v>83</v>
      </c>
      <c r="C45" s="333">
        <v>4</v>
      </c>
      <c r="D45" s="178"/>
      <c r="E45" s="178"/>
      <c r="F45" s="334"/>
      <c r="G45" s="289">
        <v>2</v>
      </c>
      <c r="H45" s="440">
        <f t="shared" si="16"/>
        <v>60</v>
      </c>
      <c r="I45" s="454"/>
      <c r="J45" s="448"/>
      <c r="K45" s="152"/>
      <c r="L45" s="330"/>
      <c r="M45" s="377"/>
      <c r="N45" s="382">
        <f>H45-I45-M45</f>
        <v>60</v>
      </c>
      <c r="O45" s="241"/>
      <c r="P45" s="324"/>
      <c r="Q45" s="180"/>
      <c r="R45" s="181"/>
      <c r="U45" s="400"/>
      <c r="V45" s="401"/>
      <c r="W45" s="401"/>
      <c r="X45" s="411">
        <v>2</v>
      </c>
    </row>
    <row r="46" spans="1:24" s="19" customFormat="1" ht="16.2" thickBot="1" x14ac:dyDescent="0.35">
      <c r="A46" s="597" t="s">
        <v>72</v>
      </c>
      <c r="B46" s="598"/>
      <c r="C46" s="358">
        <v>11</v>
      </c>
      <c r="D46" s="358">
        <v>10</v>
      </c>
      <c r="E46" s="358"/>
      <c r="F46" s="361">
        <v>1</v>
      </c>
      <c r="G46" s="362">
        <f t="shared" ref="G46:L46" si="27">SUM(G25:G45)</f>
        <v>70</v>
      </c>
      <c r="H46" s="236">
        <f t="shared" si="27"/>
        <v>2100</v>
      </c>
      <c r="I46" s="417">
        <f t="shared" si="27"/>
        <v>696</v>
      </c>
      <c r="J46" s="363">
        <f t="shared" si="27"/>
        <v>354</v>
      </c>
      <c r="K46" s="364">
        <f t="shared" si="27"/>
        <v>0</v>
      </c>
      <c r="L46" s="365">
        <f t="shared" si="27"/>
        <v>342</v>
      </c>
      <c r="M46" s="58"/>
      <c r="N46" s="417">
        <f>SUM(N25:N45)</f>
        <v>1104</v>
      </c>
      <c r="O46" s="366">
        <f>SUM(O25:O45)</f>
        <v>9</v>
      </c>
      <c r="P46" s="367">
        <f>SUM(P25:P45)</f>
        <v>14</v>
      </c>
      <c r="Q46" s="363">
        <f>SUM(Q25:Q45)</f>
        <v>14</v>
      </c>
      <c r="R46" s="367">
        <f>SUM(R25:R45)</f>
        <v>9</v>
      </c>
      <c r="U46" s="399"/>
      <c r="V46" s="399"/>
      <c r="W46" s="399"/>
      <c r="X46" s="399"/>
    </row>
    <row r="47" spans="1:24" s="19" customFormat="1" ht="16.2" thickBot="1" x14ac:dyDescent="0.35">
      <c r="A47" s="599" t="s">
        <v>196</v>
      </c>
      <c r="B47" s="600"/>
      <c r="C47" s="600"/>
      <c r="D47" s="600"/>
      <c r="E47" s="600"/>
      <c r="F47" s="600"/>
      <c r="G47" s="600"/>
      <c r="H47" s="600"/>
      <c r="I47" s="600"/>
      <c r="J47" s="600"/>
      <c r="K47" s="600"/>
      <c r="L47" s="600"/>
      <c r="M47" s="600"/>
      <c r="N47" s="600"/>
      <c r="O47" s="600"/>
      <c r="P47" s="600"/>
      <c r="Q47" s="600"/>
      <c r="R47" s="601"/>
      <c r="U47" s="142"/>
      <c r="V47" s="142"/>
      <c r="W47" s="142"/>
      <c r="X47" s="142"/>
    </row>
    <row r="48" spans="1:24" s="17" customFormat="1" ht="15.6" customHeight="1" x14ac:dyDescent="0.3">
      <c r="A48" s="357" t="s">
        <v>198</v>
      </c>
      <c r="B48" s="651" t="s">
        <v>197</v>
      </c>
      <c r="C48" s="118"/>
      <c r="D48" s="118">
        <v>3</v>
      </c>
      <c r="E48" s="118"/>
      <c r="F48" s="119"/>
      <c r="G48" s="133">
        <v>4</v>
      </c>
      <c r="H48" s="419">
        <f t="shared" ref="H48:H50" si="28">G48*30</f>
        <v>120</v>
      </c>
      <c r="I48" s="369">
        <v>44</v>
      </c>
      <c r="J48" s="421"/>
      <c r="K48" s="173"/>
      <c r="L48" s="174"/>
      <c r="M48" s="321"/>
      <c r="N48" s="300">
        <f>H48-I48</f>
        <v>76</v>
      </c>
      <c r="O48" s="120"/>
      <c r="P48" s="118"/>
      <c r="Q48" s="312">
        <v>3</v>
      </c>
      <c r="R48" s="313"/>
      <c r="S48" s="18">
        <f>I48/H48</f>
        <v>0.36666666666666664</v>
      </c>
      <c r="T48" s="18" t="str">
        <f t="shared" ref="T48:T50" si="29">IF(S48&gt;50%,S48,"")</f>
        <v/>
      </c>
      <c r="U48" s="403"/>
      <c r="V48" s="404"/>
      <c r="W48" s="404">
        <v>4</v>
      </c>
      <c r="X48" s="405"/>
    </row>
    <row r="49" spans="1:26" s="17" customFormat="1" x14ac:dyDescent="0.3">
      <c r="A49" s="357" t="s">
        <v>199</v>
      </c>
      <c r="B49" s="556"/>
      <c r="C49" s="107"/>
      <c r="D49" s="107">
        <v>4</v>
      </c>
      <c r="E49" s="107"/>
      <c r="F49" s="108"/>
      <c r="G49" s="109">
        <v>4</v>
      </c>
      <c r="H49" s="420">
        <f t="shared" ref="H49" si="30">G49*30</f>
        <v>120</v>
      </c>
      <c r="I49" s="455">
        <v>44</v>
      </c>
      <c r="J49" s="422"/>
      <c r="K49" s="148"/>
      <c r="L49" s="172"/>
      <c r="M49" s="322"/>
      <c r="N49" s="171">
        <f>H49-I49</f>
        <v>76</v>
      </c>
      <c r="O49" s="225"/>
      <c r="P49" s="107"/>
      <c r="Q49" s="314"/>
      <c r="R49" s="315">
        <v>3</v>
      </c>
      <c r="S49" s="18">
        <f>I49/H49</f>
        <v>0.36666666666666664</v>
      </c>
      <c r="T49" s="18" t="str">
        <f t="shared" ref="T49" si="31">IF(S49&gt;50%,S49,"")</f>
        <v/>
      </c>
      <c r="U49" s="409"/>
      <c r="V49" s="142"/>
      <c r="W49" s="142"/>
      <c r="X49" s="410">
        <v>4</v>
      </c>
    </row>
    <row r="50" spans="1:26" s="17" customFormat="1" ht="16.2" thickBot="1" x14ac:dyDescent="0.35">
      <c r="A50" s="357" t="s">
        <v>200</v>
      </c>
      <c r="B50" s="557"/>
      <c r="C50" s="107"/>
      <c r="D50" s="107">
        <v>4</v>
      </c>
      <c r="E50" s="107"/>
      <c r="F50" s="108"/>
      <c r="G50" s="109">
        <v>4</v>
      </c>
      <c r="H50" s="420">
        <f t="shared" si="28"/>
        <v>120</v>
      </c>
      <c r="I50" s="423">
        <v>44</v>
      </c>
      <c r="J50" s="422"/>
      <c r="K50" s="148"/>
      <c r="L50" s="172"/>
      <c r="M50" s="418"/>
      <c r="N50" s="412">
        <f>H50-I50</f>
        <v>76</v>
      </c>
      <c r="O50" s="225"/>
      <c r="P50" s="107"/>
      <c r="Q50" s="314"/>
      <c r="R50" s="315">
        <v>3</v>
      </c>
      <c r="S50" s="18">
        <f>I50/H50</f>
        <v>0.36666666666666664</v>
      </c>
      <c r="T50" s="18" t="str">
        <f t="shared" si="29"/>
        <v/>
      </c>
      <c r="U50" s="406"/>
      <c r="V50" s="407"/>
      <c r="W50" s="407"/>
      <c r="X50" s="408">
        <v>4</v>
      </c>
    </row>
    <row r="51" spans="1:26" s="17" customFormat="1" ht="16.2" thickBot="1" x14ac:dyDescent="0.35">
      <c r="A51" s="602" t="s">
        <v>203</v>
      </c>
      <c r="B51" s="603"/>
      <c r="C51" s="167"/>
      <c r="D51" s="167">
        <v>3</v>
      </c>
      <c r="E51" s="167"/>
      <c r="F51" s="135"/>
      <c r="G51" s="58">
        <f>SUM(G48:G50)</f>
        <v>12</v>
      </c>
      <c r="H51" s="169">
        <f>SUM(H48:H50)</f>
        <v>360</v>
      </c>
      <c r="I51" s="58">
        <f>SUM(I48:I50)</f>
        <v>132</v>
      </c>
      <c r="J51" s="59"/>
      <c r="K51" s="56"/>
      <c r="L51" s="57"/>
      <c r="M51" s="56"/>
      <c r="N51" s="106">
        <f>SUM(N48:N50)</f>
        <v>228</v>
      </c>
      <c r="O51" s="59">
        <f>SUM(O48:O50)</f>
        <v>0</v>
      </c>
      <c r="P51" s="59">
        <f>SUM(P48:P50)</f>
        <v>0</v>
      </c>
      <c r="Q51" s="59">
        <f>SUM(Q48:Q50)</f>
        <v>3</v>
      </c>
      <c r="R51" s="106">
        <f>SUM(R48:R50)</f>
        <v>6</v>
      </c>
      <c r="U51" s="398"/>
      <c r="V51" s="398"/>
      <c r="W51" s="398"/>
      <c r="X51" s="398"/>
    </row>
    <row r="52" spans="1:26" s="17" customFormat="1" ht="37.200000000000003" customHeight="1" thickBot="1" x14ac:dyDescent="0.35">
      <c r="A52" s="550" t="s">
        <v>77</v>
      </c>
      <c r="B52" s="551"/>
      <c r="C52" s="136"/>
      <c r="D52" s="136"/>
      <c r="E52" s="136"/>
      <c r="F52" s="136"/>
      <c r="G52" s="137"/>
      <c r="H52" s="138">
        <f>G51/G54</f>
        <v>0.1</v>
      </c>
      <c r="I52" s="136"/>
      <c r="J52" s="136"/>
      <c r="K52" s="136"/>
      <c r="L52" s="139"/>
      <c r="M52" s="136"/>
      <c r="N52" s="170"/>
      <c r="O52" s="226"/>
      <c r="P52" s="136"/>
      <c r="Q52" s="136"/>
      <c r="R52" s="140"/>
      <c r="U52" s="20">
        <f>SUM(U11:U51)</f>
        <v>30</v>
      </c>
      <c r="V52" s="20">
        <f>SUM(V11:V51)</f>
        <v>30</v>
      </c>
      <c r="W52" s="20">
        <f>SUM(W11:W51)</f>
        <v>30</v>
      </c>
      <c r="X52" s="20">
        <f>SUM(X11:X51)</f>
        <v>30</v>
      </c>
    </row>
    <row r="53" spans="1:26" s="19" customFormat="1" ht="16.2" thickBot="1" x14ac:dyDescent="0.35">
      <c r="A53" s="552" t="s">
        <v>73</v>
      </c>
      <c r="B53" s="553"/>
      <c r="C53" s="554"/>
      <c r="D53" s="554"/>
      <c r="E53" s="554"/>
      <c r="F53" s="554"/>
      <c r="G53" s="554"/>
      <c r="H53" s="554"/>
      <c r="I53" s="554"/>
      <c r="J53" s="554"/>
      <c r="K53" s="554"/>
      <c r="L53" s="554"/>
      <c r="M53" s="554"/>
      <c r="N53" s="554"/>
      <c r="O53" s="554"/>
      <c r="P53" s="554"/>
      <c r="Q53" s="554"/>
      <c r="R53" s="555"/>
      <c r="U53" s="20"/>
      <c r="V53" s="20"/>
      <c r="W53" s="53"/>
      <c r="X53" s="20"/>
    </row>
    <row r="54" spans="1:26" s="19" customFormat="1" ht="16.2" thickBot="1" x14ac:dyDescent="0.35">
      <c r="A54" s="66"/>
      <c r="B54" s="141"/>
      <c r="C54" s="58">
        <f t="shared" ref="C54:F54" si="32">SUM(C22,C46,C51)</f>
        <v>14</v>
      </c>
      <c r="D54" s="58">
        <f t="shared" si="32"/>
        <v>24</v>
      </c>
      <c r="E54" s="58">
        <f t="shared" si="32"/>
        <v>0</v>
      </c>
      <c r="F54" s="58">
        <f t="shared" si="32"/>
        <v>1</v>
      </c>
      <c r="G54" s="58">
        <f>SUM(G22,G46,G51)</f>
        <v>120</v>
      </c>
      <c r="H54" s="58">
        <f t="shared" ref="H54:R54" si="33">SUM(H22,H46,H51)</f>
        <v>3600</v>
      </c>
      <c r="I54" s="58">
        <f t="shared" si="33"/>
        <v>1258</v>
      </c>
      <c r="J54" s="58">
        <f t="shared" si="33"/>
        <v>544</v>
      </c>
      <c r="K54" s="58">
        <f t="shared" si="33"/>
        <v>0</v>
      </c>
      <c r="L54" s="58">
        <f t="shared" si="33"/>
        <v>582</v>
      </c>
      <c r="M54" s="58">
        <f t="shared" si="33"/>
        <v>0</v>
      </c>
      <c r="N54" s="58">
        <f t="shared" si="33"/>
        <v>1952</v>
      </c>
      <c r="O54" s="58">
        <f t="shared" si="33"/>
        <v>23</v>
      </c>
      <c r="P54" s="58">
        <f t="shared" si="33"/>
        <v>22</v>
      </c>
      <c r="Q54" s="58">
        <f t="shared" si="33"/>
        <v>20</v>
      </c>
      <c r="R54" s="58">
        <f t="shared" si="33"/>
        <v>19</v>
      </c>
      <c r="S54" s="21">
        <f t="shared" ref="S54:S58" si="34">SUM(O54:R54)</f>
        <v>84</v>
      </c>
      <c r="U54" s="15"/>
      <c r="V54" s="15"/>
      <c r="W54" s="54"/>
      <c r="X54" s="20"/>
    </row>
    <row r="55" spans="1:26" s="19" customFormat="1" x14ac:dyDescent="0.3">
      <c r="A55" s="461"/>
      <c r="B55" s="22"/>
      <c r="C55" s="558" t="s">
        <v>80</v>
      </c>
      <c r="D55" s="559"/>
      <c r="E55" s="559"/>
      <c r="F55" s="559"/>
      <c r="G55" s="559"/>
      <c r="H55" s="559"/>
      <c r="I55" s="559"/>
      <c r="J55" s="559"/>
      <c r="K55" s="559"/>
      <c r="L55" s="559"/>
      <c r="M55" s="560"/>
      <c r="N55" s="560"/>
      <c r="O55" s="227">
        <v>4</v>
      </c>
      <c r="P55" s="228">
        <v>3</v>
      </c>
      <c r="Q55" s="227">
        <v>4</v>
      </c>
      <c r="R55" s="335">
        <v>3</v>
      </c>
      <c r="S55" s="21">
        <f t="shared" si="34"/>
        <v>14</v>
      </c>
      <c r="U55" s="20"/>
      <c r="V55" s="20"/>
      <c r="W55" s="53"/>
      <c r="X55" s="20"/>
    </row>
    <row r="56" spans="1:26" s="14" customFormat="1" x14ac:dyDescent="0.3">
      <c r="A56" s="17"/>
      <c r="B56" s="22"/>
      <c r="C56" s="558" t="s">
        <v>74</v>
      </c>
      <c r="D56" s="559"/>
      <c r="E56" s="559"/>
      <c r="F56" s="559"/>
      <c r="G56" s="559"/>
      <c r="H56" s="559"/>
      <c r="I56" s="559"/>
      <c r="J56" s="559"/>
      <c r="K56" s="559"/>
      <c r="L56" s="559"/>
      <c r="M56" s="560"/>
      <c r="N56" s="560"/>
      <c r="O56" s="338">
        <v>5</v>
      </c>
      <c r="P56" s="229">
        <v>8</v>
      </c>
      <c r="Q56" s="227">
        <v>5</v>
      </c>
      <c r="R56" s="335">
        <v>6</v>
      </c>
      <c r="S56" s="21">
        <f>SUM(O56:R56)</f>
        <v>24</v>
      </c>
      <c r="U56" s="7"/>
      <c r="V56" s="7"/>
      <c r="W56" s="51"/>
      <c r="X56" s="15"/>
    </row>
    <row r="57" spans="1:26" s="19" customFormat="1" x14ac:dyDescent="0.3">
      <c r="A57" s="17"/>
      <c r="B57" s="22"/>
      <c r="C57" s="558" t="s">
        <v>75</v>
      </c>
      <c r="D57" s="559"/>
      <c r="E57" s="559"/>
      <c r="F57" s="559"/>
      <c r="G57" s="559"/>
      <c r="H57" s="559"/>
      <c r="I57" s="559"/>
      <c r="J57" s="559"/>
      <c r="K57" s="559"/>
      <c r="L57" s="559"/>
      <c r="M57" s="560"/>
      <c r="N57" s="560"/>
      <c r="O57" s="230"/>
      <c r="P57" s="231"/>
      <c r="Q57" s="230"/>
      <c r="R57" s="336"/>
      <c r="S57" s="21">
        <f t="shared" si="34"/>
        <v>0</v>
      </c>
      <c r="U57" s="7"/>
      <c r="V57" s="7"/>
      <c r="W57" s="51"/>
      <c r="X57" s="20"/>
    </row>
    <row r="58" spans="1:26" s="19" customFormat="1" ht="16.2" thickBot="1" x14ac:dyDescent="0.35">
      <c r="A58" s="17"/>
      <c r="B58" s="22"/>
      <c r="C58" s="561" t="s">
        <v>76</v>
      </c>
      <c r="D58" s="562"/>
      <c r="E58" s="562"/>
      <c r="F58" s="562"/>
      <c r="G58" s="562"/>
      <c r="H58" s="562"/>
      <c r="I58" s="562"/>
      <c r="J58" s="562"/>
      <c r="K58" s="562"/>
      <c r="L58" s="562"/>
      <c r="M58" s="563"/>
      <c r="N58" s="563"/>
      <c r="O58" s="232"/>
      <c r="P58" s="233"/>
      <c r="Q58" s="232"/>
      <c r="R58" s="233">
        <v>1</v>
      </c>
      <c r="S58" s="21">
        <f t="shared" si="34"/>
        <v>1</v>
      </c>
      <c r="U58" s="7"/>
      <c r="V58" s="7"/>
      <c r="W58" s="51"/>
      <c r="X58" s="20"/>
    </row>
    <row r="59" spans="1:26" s="19" customFormat="1" x14ac:dyDescent="0.3">
      <c r="A59" s="17"/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  <c r="P59" s="71"/>
      <c r="Q59" s="71"/>
      <c r="R59" s="71"/>
      <c r="S59" s="21"/>
      <c r="U59" s="7"/>
      <c r="V59" s="7"/>
      <c r="W59" s="51"/>
      <c r="X59" s="20"/>
    </row>
    <row r="60" spans="1:26" s="7" customFormat="1" ht="16.95" customHeight="1" x14ac:dyDescent="0.3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2"/>
      <c r="T60" s="24"/>
      <c r="W60" s="51"/>
      <c r="Y60" s="40"/>
      <c r="Z60" s="40"/>
    </row>
    <row r="61" spans="1:26" s="7" customFormat="1" x14ac:dyDescent="0.3">
      <c r="A61" s="564" t="s">
        <v>95</v>
      </c>
      <c r="B61" s="564"/>
      <c r="C61" s="564"/>
      <c r="D61" s="564"/>
      <c r="E61" s="564"/>
      <c r="F61" s="564"/>
      <c r="G61" s="564"/>
      <c r="H61" s="564"/>
      <c r="I61" s="564"/>
      <c r="J61" s="564"/>
      <c r="K61" s="564"/>
      <c r="L61" s="564"/>
      <c r="M61" s="564"/>
      <c r="N61" s="564"/>
      <c r="O61" s="564"/>
      <c r="P61" s="564"/>
      <c r="Q61" s="564"/>
      <c r="R61" s="564"/>
      <c r="W61" s="51"/>
    </row>
    <row r="62" spans="1:26" s="7" customFormat="1" x14ac:dyDescent="0.3">
      <c r="A62" s="72" t="s">
        <v>96</v>
      </c>
      <c r="B62" s="72" t="s">
        <v>97</v>
      </c>
      <c r="C62" s="10"/>
      <c r="D62" s="73" t="s">
        <v>96</v>
      </c>
      <c r="E62" s="565" t="s">
        <v>98</v>
      </c>
      <c r="F62" s="565"/>
      <c r="G62" s="565"/>
      <c r="H62" s="565"/>
      <c r="I62" s="565"/>
      <c r="J62" s="67"/>
      <c r="K62" s="73" t="s">
        <v>96</v>
      </c>
      <c r="L62" s="565" t="s">
        <v>99</v>
      </c>
      <c r="M62" s="565"/>
      <c r="N62" s="565"/>
      <c r="O62" s="565"/>
      <c r="P62" s="565"/>
      <c r="Q62" s="565"/>
      <c r="R62" s="67"/>
      <c r="W62" s="51"/>
    </row>
    <row r="63" spans="1:26" s="7" customFormat="1" x14ac:dyDescent="0.3">
      <c r="A63" s="163"/>
      <c r="B63" s="164"/>
      <c r="C63" s="10"/>
      <c r="D63" s="165"/>
      <c r="E63" s="545"/>
      <c r="F63" s="545"/>
      <c r="G63" s="545"/>
      <c r="H63" s="545"/>
      <c r="I63" s="545"/>
      <c r="J63" s="68"/>
      <c r="K63" s="146"/>
      <c r="L63" s="546"/>
      <c r="M63" s="546"/>
      <c r="N63" s="546"/>
      <c r="O63" s="546"/>
      <c r="P63" s="546"/>
      <c r="Q63" s="546"/>
      <c r="R63" s="68"/>
      <c r="W63" s="51"/>
    </row>
    <row r="64" spans="1:26" s="7" customFormat="1" x14ac:dyDescent="0.3">
      <c r="A64" s="163"/>
      <c r="B64" s="164"/>
      <c r="C64" s="10"/>
      <c r="D64" s="165"/>
      <c r="E64" s="545"/>
      <c r="F64" s="545"/>
      <c r="G64" s="545"/>
      <c r="H64" s="545"/>
      <c r="I64" s="545"/>
      <c r="J64" s="68"/>
      <c r="K64" s="146"/>
      <c r="L64" s="546"/>
      <c r="M64" s="546"/>
      <c r="N64" s="546"/>
      <c r="O64" s="546"/>
      <c r="P64" s="546"/>
      <c r="Q64" s="546"/>
      <c r="R64" s="68"/>
      <c r="W64" s="51"/>
    </row>
    <row r="65" spans="1:24" s="7" customFormat="1" x14ac:dyDescent="0.3">
      <c r="A65" s="163"/>
      <c r="B65" s="164"/>
      <c r="C65" s="10"/>
      <c r="D65" s="165"/>
      <c r="E65" s="545"/>
      <c r="F65" s="545"/>
      <c r="G65" s="545"/>
      <c r="H65" s="545"/>
      <c r="I65" s="545"/>
      <c r="J65" s="68"/>
      <c r="K65" s="146"/>
      <c r="L65" s="546"/>
      <c r="M65" s="546"/>
      <c r="N65" s="546"/>
      <c r="O65" s="546"/>
      <c r="P65" s="546"/>
      <c r="Q65" s="546"/>
      <c r="R65" s="68"/>
      <c r="W65" s="51"/>
    </row>
    <row r="66" spans="1:24" s="7" customFormat="1" x14ac:dyDescent="0.3">
      <c r="A66" s="163"/>
      <c r="B66" s="164"/>
      <c r="C66" s="10"/>
      <c r="D66" s="165"/>
      <c r="E66" s="545"/>
      <c r="F66" s="545"/>
      <c r="G66" s="545"/>
      <c r="H66" s="545"/>
      <c r="I66" s="545"/>
      <c r="J66" s="68"/>
      <c r="K66" s="146"/>
      <c r="L66" s="545"/>
      <c r="M66" s="545"/>
      <c r="N66" s="545"/>
      <c r="O66" s="545"/>
      <c r="P66" s="545"/>
      <c r="Q66" s="545"/>
      <c r="R66" s="68"/>
      <c r="W66" s="51"/>
    </row>
    <row r="67" spans="1:24" ht="17.25" customHeight="1" x14ac:dyDescent="0.3">
      <c r="A67" s="26"/>
      <c r="B67" s="10"/>
      <c r="C67" s="30"/>
      <c r="D67" s="30"/>
      <c r="E67" s="30"/>
      <c r="F67" s="30"/>
      <c r="G67" s="30"/>
      <c r="H67" s="30"/>
      <c r="I67" s="30"/>
      <c r="J67" s="30"/>
      <c r="K67" s="40"/>
      <c r="L67" s="40"/>
      <c r="M67" s="40"/>
      <c r="N67" s="40"/>
      <c r="O67" s="30"/>
      <c r="P67" s="30"/>
      <c r="Q67" s="30"/>
      <c r="R67" s="30"/>
      <c r="S67" s="7"/>
    </row>
    <row r="68" spans="1:24" s="32" customFormat="1" ht="18" x14ac:dyDescent="0.35">
      <c r="A68" s="41"/>
      <c r="B68" s="42" t="s">
        <v>79</v>
      </c>
      <c r="C68" s="547" t="s">
        <v>79</v>
      </c>
      <c r="D68" s="547"/>
      <c r="E68" s="547"/>
      <c r="F68" s="547"/>
      <c r="G68" s="547"/>
      <c r="H68" s="547"/>
      <c r="I68" s="547"/>
      <c r="J68" s="547"/>
      <c r="K68" s="547"/>
      <c r="L68" s="144"/>
      <c r="M68" s="339" t="s">
        <v>79</v>
      </c>
      <c r="N68" s="340"/>
      <c r="O68" s="340"/>
      <c r="P68" s="340"/>
      <c r="Q68" s="341"/>
      <c r="R68" s="341"/>
      <c r="S68" s="43"/>
      <c r="T68" s="44"/>
      <c r="U68" s="44"/>
      <c r="V68" s="60"/>
      <c r="W68" s="61"/>
      <c r="X68" s="60"/>
    </row>
    <row r="69" spans="1:24" s="60" customFormat="1" ht="18" x14ac:dyDescent="0.35">
      <c r="A69" s="41"/>
      <c r="B69" s="45" t="s">
        <v>135</v>
      </c>
      <c r="C69" s="543" t="s">
        <v>185</v>
      </c>
      <c r="D69" s="543"/>
      <c r="E69" s="543"/>
      <c r="F69" s="543"/>
      <c r="G69" s="543"/>
      <c r="H69" s="543"/>
      <c r="I69" s="543"/>
      <c r="J69" s="543"/>
      <c r="K69" s="543"/>
      <c r="L69" s="145"/>
      <c r="M69" s="548" t="s">
        <v>187</v>
      </c>
      <c r="N69" s="548"/>
      <c r="O69" s="548"/>
      <c r="P69" s="548"/>
      <c r="Q69" s="548"/>
      <c r="R69" s="548"/>
      <c r="S69" s="43"/>
      <c r="T69" s="44"/>
      <c r="U69" s="44"/>
      <c r="W69" s="61"/>
    </row>
    <row r="70" spans="1:24" s="60" customFormat="1" ht="18" x14ac:dyDescent="0.35">
      <c r="A70" s="41"/>
      <c r="B70" s="46" t="s">
        <v>152</v>
      </c>
      <c r="C70" s="542" t="s">
        <v>184</v>
      </c>
      <c r="D70" s="542"/>
      <c r="E70" s="542"/>
      <c r="F70" s="542"/>
      <c r="G70" s="542"/>
      <c r="H70" s="542"/>
      <c r="I70" s="542"/>
      <c r="J70" s="542"/>
      <c r="K70" s="542"/>
      <c r="L70" s="145"/>
      <c r="M70" s="342" t="s">
        <v>81</v>
      </c>
      <c r="N70" s="341"/>
      <c r="O70" s="341"/>
      <c r="P70" s="341"/>
      <c r="Q70" s="341"/>
      <c r="R70" s="341"/>
      <c r="S70" s="43"/>
      <c r="T70" s="44"/>
      <c r="U70" s="44"/>
      <c r="W70" s="61"/>
    </row>
    <row r="71" spans="1:24" s="60" customFormat="1" ht="18" x14ac:dyDescent="0.35">
      <c r="A71" s="41"/>
      <c r="B71" s="46" t="s">
        <v>124</v>
      </c>
      <c r="C71" s="542"/>
      <c r="D71" s="542"/>
      <c r="E71" s="542"/>
      <c r="F71" s="542"/>
      <c r="G71" s="542"/>
      <c r="H71" s="542"/>
      <c r="I71" s="542"/>
      <c r="J71" s="542"/>
      <c r="K71" s="542"/>
      <c r="L71" s="145"/>
      <c r="M71" s="341" t="s">
        <v>188</v>
      </c>
      <c r="N71" s="341"/>
      <c r="O71" s="341"/>
      <c r="P71" s="341"/>
      <c r="Q71" s="341"/>
      <c r="R71" s="341"/>
      <c r="S71" s="341"/>
      <c r="T71" s="44"/>
      <c r="U71" s="44"/>
      <c r="W71" s="61"/>
    </row>
    <row r="72" spans="1:24" s="60" customFormat="1" ht="18" x14ac:dyDescent="0.35">
      <c r="A72" s="41"/>
      <c r="B72" s="10"/>
      <c r="C72" s="543" t="s">
        <v>186</v>
      </c>
      <c r="D72" s="543"/>
      <c r="E72" s="543"/>
      <c r="F72" s="543"/>
      <c r="G72" s="543"/>
      <c r="H72" s="543"/>
      <c r="I72" s="543"/>
      <c r="J72" s="543"/>
      <c r="K72" s="543"/>
      <c r="L72" s="145"/>
      <c r="M72" s="549" t="s">
        <v>189</v>
      </c>
      <c r="N72" s="549"/>
      <c r="O72" s="549"/>
      <c r="P72" s="549"/>
      <c r="Q72" s="549"/>
      <c r="R72" s="341"/>
      <c r="S72" s="43"/>
      <c r="T72" s="44"/>
      <c r="U72" s="44"/>
      <c r="W72" s="61"/>
    </row>
    <row r="73" spans="1:24" s="60" customFormat="1" ht="18" x14ac:dyDescent="0.35">
      <c r="A73" s="41"/>
      <c r="B73" s="46"/>
      <c r="C73" s="544" t="s">
        <v>126</v>
      </c>
      <c r="D73" s="544"/>
      <c r="E73" s="544"/>
      <c r="F73" s="544"/>
      <c r="G73" s="544"/>
      <c r="H73" s="544"/>
      <c r="I73" s="544"/>
      <c r="J73" s="544"/>
      <c r="K73" s="544"/>
      <c r="L73" s="35"/>
      <c r="M73" s="341"/>
      <c r="N73" s="341"/>
      <c r="O73" s="341"/>
      <c r="P73" s="341"/>
      <c r="Q73" s="341"/>
      <c r="R73" s="341"/>
      <c r="S73" s="43"/>
      <c r="T73" s="44"/>
      <c r="U73" s="44"/>
      <c r="W73" s="61"/>
    </row>
    <row r="74" spans="1:24" s="7" customFormat="1" ht="18" x14ac:dyDescent="0.35">
      <c r="A74" s="33"/>
      <c r="B74" s="34" t="s">
        <v>79</v>
      </c>
      <c r="C74" s="35"/>
      <c r="M74" s="339" t="s">
        <v>79</v>
      </c>
      <c r="N74" s="342"/>
      <c r="O74" s="342"/>
      <c r="P74" s="342"/>
      <c r="Q74" s="342"/>
      <c r="R74" s="342"/>
      <c r="S74" s="43"/>
      <c r="T74" s="36"/>
      <c r="U74" s="36"/>
      <c r="V74" s="36"/>
      <c r="W74" s="55"/>
    </row>
    <row r="75" spans="1:24" s="7" customFormat="1" ht="54" customHeight="1" x14ac:dyDescent="0.35">
      <c r="A75" s="33"/>
      <c r="B75" s="237" t="s">
        <v>153</v>
      </c>
      <c r="C75" s="37"/>
      <c r="M75" s="589" t="s">
        <v>190</v>
      </c>
      <c r="N75" s="589"/>
      <c r="O75" s="589"/>
      <c r="P75" s="589"/>
      <c r="Q75" s="589"/>
      <c r="R75" s="39"/>
      <c r="S75" s="39"/>
      <c r="T75" s="36"/>
      <c r="U75" s="36"/>
      <c r="V75" s="36"/>
      <c r="W75" s="55"/>
    </row>
    <row r="76" spans="1:24" s="7" customFormat="1" ht="18" x14ac:dyDescent="0.35">
      <c r="A76" s="33"/>
      <c r="B76" s="43"/>
      <c r="C76" s="37"/>
      <c r="M76" s="39"/>
      <c r="N76" s="39"/>
      <c r="O76" s="39"/>
      <c r="P76" s="39"/>
      <c r="Q76" s="39"/>
      <c r="R76" s="39"/>
      <c r="S76" s="39"/>
      <c r="T76" s="36"/>
      <c r="U76" s="36"/>
      <c r="V76" s="36"/>
      <c r="W76" s="55"/>
    </row>
    <row r="77" spans="1:24" s="7" customFormat="1" ht="18" x14ac:dyDescent="0.35">
      <c r="A77" s="33"/>
      <c r="B77" s="43" t="s">
        <v>154</v>
      </c>
      <c r="C77" s="38"/>
      <c r="M77" s="341" t="s">
        <v>191</v>
      </c>
      <c r="N77" s="341"/>
      <c r="O77" s="341"/>
      <c r="P77" s="341"/>
      <c r="Q77" s="341"/>
      <c r="R77" s="341"/>
      <c r="S77" s="43"/>
      <c r="T77" s="36"/>
      <c r="U77" s="36"/>
      <c r="V77" s="36"/>
      <c r="W77" s="55"/>
    </row>
    <row r="78" spans="1:24" ht="18" x14ac:dyDescent="0.35">
      <c r="A78" s="33"/>
      <c r="B78" s="39" t="s">
        <v>125</v>
      </c>
      <c r="C78" s="35"/>
      <c r="M78" s="549" t="s">
        <v>189</v>
      </c>
      <c r="N78" s="549"/>
      <c r="O78" s="549"/>
      <c r="P78" s="549"/>
      <c r="Q78" s="549"/>
      <c r="R78" s="343"/>
      <c r="S78" s="43"/>
      <c r="T78" s="36"/>
      <c r="U78" s="36"/>
      <c r="V78" s="36"/>
      <c r="W78" s="55"/>
    </row>
    <row r="79" spans="1:24" s="32" customFormat="1" ht="18" x14ac:dyDescent="0.35">
      <c r="A79" s="41"/>
      <c r="B79" s="46"/>
      <c r="C79" s="35"/>
      <c r="N79" s="43"/>
      <c r="O79" s="47"/>
      <c r="P79" s="47"/>
      <c r="Q79" s="43"/>
      <c r="R79" s="14"/>
      <c r="S79" s="44"/>
      <c r="T79" s="44"/>
      <c r="U79" s="44"/>
      <c r="V79" s="60"/>
      <c r="W79" s="61"/>
      <c r="X79" s="60"/>
    </row>
    <row r="80" spans="1:24" x14ac:dyDescent="0.3">
      <c r="A80" s="17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1"/>
      <c r="P80" s="71"/>
      <c r="Q80" s="71"/>
      <c r="R80" s="71"/>
    </row>
  </sheetData>
  <mergeCells count="61">
    <mergeCell ref="D3:D7"/>
    <mergeCell ref="O4:R4"/>
    <mergeCell ref="Q3:R3"/>
    <mergeCell ref="M8:N8"/>
    <mergeCell ref="C3:C7"/>
    <mergeCell ref="A1:R1"/>
    <mergeCell ref="O2:R2"/>
    <mergeCell ref="O6:R6"/>
    <mergeCell ref="J5:J7"/>
    <mergeCell ref="K5:K7"/>
    <mergeCell ref="A2:A7"/>
    <mergeCell ref="B2:B7"/>
    <mergeCell ref="C2:F2"/>
    <mergeCell ref="G2:G7"/>
    <mergeCell ref="H2:N2"/>
    <mergeCell ref="E4:E7"/>
    <mergeCell ref="I4:I7"/>
    <mergeCell ref="C55:N55"/>
    <mergeCell ref="A9:R9"/>
    <mergeCell ref="A10:R10"/>
    <mergeCell ref="A51:B51"/>
    <mergeCell ref="A24:R24"/>
    <mergeCell ref="A22:B22"/>
    <mergeCell ref="A53:R53"/>
    <mergeCell ref="A52:B52"/>
    <mergeCell ref="A23:R23"/>
    <mergeCell ref="A46:B46"/>
    <mergeCell ref="A47:R47"/>
    <mergeCell ref="B48:B50"/>
    <mergeCell ref="O3:P3"/>
    <mergeCell ref="L66:Q66"/>
    <mergeCell ref="C69:K69"/>
    <mergeCell ref="C58:N58"/>
    <mergeCell ref="C56:N56"/>
    <mergeCell ref="C57:N57"/>
    <mergeCell ref="A61:R61"/>
    <mergeCell ref="E62:I62"/>
    <mergeCell ref="E3:F3"/>
    <mergeCell ref="N3:N7"/>
    <mergeCell ref="L5:L7"/>
    <mergeCell ref="H3:H7"/>
    <mergeCell ref="I3:L3"/>
    <mergeCell ref="M3:M7"/>
    <mergeCell ref="F4:F7"/>
    <mergeCell ref="J4:L4"/>
    <mergeCell ref="M78:Q78"/>
    <mergeCell ref="M75:Q75"/>
    <mergeCell ref="L62:Q62"/>
    <mergeCell ref="E63:I63"/>
    <mergeCell ref="L63:Q63"/>
    <mergeCell ref="C72:K72"/>
    <mergeCell ref="C70:K71"/>
    <mergeCell ref="C68:K68"/>
    <mergeCell ref="M69:R69"/>
    <mergeCell ref="M72:Q72"/>
    <mergeCell ref="C73:K73"/>
    <mergeCell ref="E64:I64"/>
    <mergeCell ref="L64:Q64"/>
    <mergeCell ref="E65:I65"/>
    <mergeCell ref="L65:Q65"/>
    <mergeCell ref="E66:I66"/>
  </mergeCells>
  <pageMargins left="0.52" right="0.23" top="0.34" bottom="0.3" header="0.31496062992125984" footer="0.31496062992125984"/>
  <pageSetup paperSize="9" scale="52" orientation="landscape" r:id="rId1"/>
  <rowBreaks count="1" manualBreakCount="1">
    <brk id="22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Графік ОП дфн</vt:lpstr>
      <vt:lpstr> НП дфн</vt:lpstr>
      <vt:lpstr>' НП дфн'!Область_друку</vt:lpstr>
      <vt:lpstr>'Графік ОП дфн'!Область_друку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2023-02-10T13:45:06Z</cp:lastPrinted>
  <dcterms:created xsi:type="dcterms:W3CDTF">2023-02-03T09:14:54Z</dcterms:created>
  <dcterms:modified xsi:type="dcterms:W3CDTF">2026-08-09T12:58:05Z</dcterms:modified>
</cp:coreProperties>
</file>