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POSITORY-PLUS\work\pracivnyky\Olja\@@@\Навчальні та робочі плани\2021-2022 н.р\ОПП дизайн\Створити папку\"/>
    </mc:Choice>
  </mc:AlternateContent>
  <xr:revisionPtr revIDLastSave="0" documentId="13_ncr:1_{77A92C42-EE66-4719-9B50-CA381245A2B4}" xr6:coauthVersionLast="45" xr6:coauthVersionMax="45" xr10:uidLastSave="{00000000-0000-0000-0000-000000000000}"/>
  <bookViews>
    <workbookView xWindow="-120" yWindow="-120" windowWidth="19440" windowHeight="15000" firstSheet="2" activeTab="3" xr2:uid="{00000000-000D-0000-FFFF-FFFF00000000}"/>
  </bookViews>
  <sheets>
    <sheet name="K_PGS_01 (3)" sheetId="4" state="hidden" r:id="rId1"/>
    <sheet name="K_PGS_03" sheetId="3" state="hidden" r:id="rId2"/>
    <sheet name="Титул." sheetId="6" r:id="rId3"/>
    <sheet name="НП" sheetId="1" r:id="rId4"/>
    <sheet name="вибіркові" sheetId="7" r:id="rId5"/>
    <sheet name="RUPpgs03_з триместрами" sheetId="5" state="hidden" r:id="rId6"/>
  </sheets>
  <definedNames>
    <definedName name="_xlnm._FilterDatabase" localSheetId="5" hidden="1">'RUPpgs03_з триместрами'!$C$7:$C$100</definedName>
    <definedName name="_xlnm._FilterDatabase" localSheetId="3" hidden="1">НП!$N$4:$S$48</definedName>
    <definedName name="_xlnm.Print_Area" localSheetId="0">'K_PGS_01 (3)'!$A$1:$BJ$27</definedName>
    <definedName name="_xlnm.Print_Area" localSheetId="1">K_PGS_03!$A$1:$BJ$27</definedName>
    <definedName name="_xlnm.Print_Area" localSheetId="3">НП!$A$1:$S$73</definedName>
    <definedName name="_xlnm.Print_Area" localSheetId="2">Титул.!$A$1:$BD$39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7" l="1"/>
  <c r="E33" i="7"/>
  <c r="E32" i="7"/>
  <c r="E31" i="7"/>
  <c r="E30" i="7"/>
  <c r="E29" i="7"/>
  <c r="E41" i="7"/>
  <c r="E40" i="7"/>
  <c r="E39" i="7"/>
  <c r="E38" i="7"/>
  <c r="E37" i="7"/>
  <c r="E36" i="7"/>
  <c r="D34" i="7"/>
  <c r="I34" i="7" s="1"/>
  <c r="I33" i="7"/>
  <c r="D33" i="7"/>
  <c r="D32" i="7"/>
  <c r="I32" i="7" s="1"/>
  <c r="D31" i="7"/>
  <c r="D30" i="7"/>
  <c r="I30" i="7" s="1"/>
  <c r="D29" i="7"/>
  <c r="I29" i="7" s="1"/>
  <c r="W49" i="1"/>
  <c r="X49" i="1"/>
  <c r="Y49" i="1"/>
  <c r="Z49" i="1"/>
  <c r="AA49" i="1"/>
  <c r="V49" i="1"/>
  <c r="I31" i="7" l="1"/>
  <c r="G40" i="1" l="1"/>
  <c r="L40" i="1" l="1"/>
  <c r="L42" i="1"/>
  <c r="K42" i="1"/>
  <c r="J42" i="1"/>
  <c r="I47" i="1"/>
  <c r="H39" i="1"/>
  <c r="BT39" i="1" s="1"/>
  <c r="M36" i="6"/>
  <c r="K36" i="6"/>
  <c r="H36" i="6"/>
  <c r="F36" i="6"/>
  <c r="D36" i="6"/>
  <c r="B36" i="6"/>
  <c r="O35" i="6"/>
  <c r="O34" i="6"/>
  <c r="O33" i="6"/>
  <c r="C22" i="6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AF22" i="6" s="1"/>
  <c r="AG22" i="6" s="1"/>
  <c r="AH22" i="6" s="1"/>
  <c r="AI22" i="6" s="1"/>
  <c r="AJ22" i="6" s="1"/>
  <c r="AK22" i="6" s="1"/>
  <c r="AL22" i="6" s="1"/>
  <c r="AM22" i="6" s="1"/>
  <c r="AN22" i="6" s="1"/>
  <c r="AO22" i="6" s="1"/>
  <c r="AP22" i="6" s="1"/>
  <c r="AQ22" i="6" s="1"/>
  <c r="AR22" i="6" s="1"/>
  <c r="AS22" i="6" s="1"/>
  <c r="AT22" i="6" s="1"/>
  <c r="AU22" i="6" s="1"/>
  <c r="AV22" i="6" s="1"/>
  <c r="AW22" i="6" s="1"/>
  <c r="AX22" i="6" s="1"/>
  <c r="AY22" i="6" s="1"/>
  <c r="AZ22" i="6" s="1"/>
  <c r="BA22" i="6" s="1"/>
  <c r="L49" i="1" l="1"/>
  <c r="O36" i="6"/>
  <c r="D41" i="7" l="1"/>
  <c r="I41" i="7" s="1"/>
  <c r="D40" i="7"/>
  <c r="D39" i="7"/>
  <c r="I39" i="7" s="1"/>
  <c r="D38" i="7"/>
  <c r="D37" i="7"/>
  <c r="I37" i="7" s="1"/>
  <c r="D36" i="7"/>
  <c r="I36" i="7" s="1"/>
  <c r="E16" i="7"/>
  <c r="D16" i="7"/>
  <c r="E15" i="7"/>
  <c r="D15" i="7"/>
  <c r="E14" i="7"/>
  <c r="D14" i="7"/>
  <c r="E13" i="7"/>
  <c r="D13" i="7"/>
  <c r="E12" i="7"/>
  <c r="D12" i="7"/>
  <c r="E11" i="7"/>
  <c r="D11" i="7"/>
  <c r="I11" i="7" l="1"/>
  <c r="I12" i="7"/>
  <c r="I13" i="7"/>
  <c r="I14" i="7"/>
  <c r="I15" i="7"/>
  <c r="I16" i="7"/>
  <c r="C19" i="1" l="1"/>
  <c r="H48" i="1"/>
  <c r="H47" i="1"/>
  <c r="M47" i="1" s="1"/>
  <c r="I46" i="1"/>
  <c r="H46" i="1"/>
  <c r="I45" i="1"/>
  <c r="H45" i="1"/>
  <c r="H44" i="1"/>
  <c r="I43" i="1"/>
  <c r="H43" i="1"/>
  <c r="H35" i="1"/>
  <c r="I34" i="1"/>
  <c r="H34" i="1"/>
  <c r="H33" i="1"/>
  <c r="H32" i="1"/>
  <c r="H31" i="1"/>
  <c r="H30" i="1"/>
  <c r="H29" i="1"/>
  <c r="H28" i="1"/>
  <c r="H27" i="1"/>
  <c r="I26" i="1"/>
  <c r="H26" i="1"/>
  <c r="I18" i="1"/>
  <c r="H18" i="1"/>
  <c r="S19" i="1"/>
  <c r="R19" i="1"/>
  <c r="Q19" i="1"/>
  <c r="P19" i="1"/>
  <c r="O19" i="1"/>
  <c r="N19" i="1"/>
  <c r="L19" i="1"/>
  <c r="K19" i="1"/>
  <c r="J19" i="1"/>
  <c r="G19" i="1"/>
  <c r="M46" i="1" l="1"/>
  <c r="M45" i="1"/>
  <c r="H42" i="1"/>
  <c r="M18" i="1"/>
  <c r="T18" i="1"/>
  <c r="U18" i="1" s="1"/>
  <c r="T46" i="1"/>
  <c r="U46" i="1" s="1"/>
  <c r="T34" i="1"/>
  <c r="U34" i="1" s="1"/>
  <c r="T43" i="1"/>
  <c r="U43" i="1" s="1"/>
  <c r="T45" i="1"/>
  <c r="U45" i="1" s="1"/>
  <c r="T26" i="1"/>
  <c r="U26" i="1" s="1"/>
  <c r="S42" i="1"/>
  <c r="R42" i="1"/>
  <c r="Q42" i="1"/>
  <c r="P42" i="1"/>
  <c r="O42" i="1"/>
  <c r="N42" i="1"/>
  <c r="G42" i="1" l="1"/>
  <c r="G49" i="1" s="1"/>
  <c r="D49" i="1"/>
  <c r="H37" i="1"/>
  <c r="H38" i="1"/>
  <c r="S40" i="1"/>
  <c r="R40" i="1"/>
  <c r="Q40" i="1"/>
  <c r="P40" i="1"/>
  <c r="O40" i="1"/>
  <c r="O49" i="1" s="1"/>
  <c r="N40" i="1"/>
  <c r="P21" i="1"/>
  <c r="M34" i="1"/>
  <c r="R21" i="1"/>
  <c r="S21" i="1"/>
  <c r="R49" i="1" l="1"/>
  <c r="R23" i="1"/>
  <c r="N49" i="1"/>
  <c r="S49" i="1"/>
  <c r="S23" i="1"/>
  <c r="P49" i="1"/>
  <c r="Q49" i="1"/>
  <c r="M26" i="1"/>
  <c r="M43" i="1"/>
  <c r="R53" i="1" l="1"/>
  <c r="S53" i="1"/>
  <c r="I22" i="1" l="1"/>
  <c r="H22" i="1"/>
  <c r="H21" i="1" s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F49" i="1"/>
  <c r="E49" i="1"/>
  <c r="C49" i="1"/>
  <c r="K40" i="1"/>
  <c r="Q21" i="1"/>
  <c r="O21" i="1"/>
  <c r="O23" i="1" s="1"/>
  <c r="N21" i="1"/>
  <c r="L21" i="1"/>
  <c r="K21" i="1"/>
  <c r="K23" i="1" s="1"/>
  <c r="J21" i="1"/>
  <c r="G21" i="1"/>
  <c r="O5" i="1"/>
  <c r="P5" i="1" s="1"/>
  <c r="Q5" i="1" s="1"/>
  <c r="D23" i="1"/>
  <c r="D53" i="1" s="1"/>
  <c r="E19" i="1"/>
  <c r="E23" i="1" s="1"/>
  <c r="F19" i="1"/>
  <c r="F23" i="1" s="1"/>
  <c r="C23" i="1"/>
  <c r="H36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AK15" i="4"/>
  <c r="AK16" i="4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H15" i="4" s="1"/>
  <c r="H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 s="1"/>
  <c r="AQ15" i="4" s="1"/>
  <c r="AQ16" i="4" s="1"/>
  <c r="AR15" i="4" s="1"/>
  <c r="AF16" i="4"/>
  <c r="AG15" i="4" s="1"/>
  <c r="AG16" i="4" s="1"/>
  <c r="AH15" i="4" s="1"/>
  <c r="AH16" i="4" s="1"/>
  <c r="AI15" i="4" s="1"/>
  <c r="AI16" i="4" s="1"/>
  <c r="P15" i="4"/>
  <c r="O16" i="4"/>
  <c r="K15" i="4"/>
  <c r="F16" i="4"/>
  <c r="BI18" i="4"/>
  <c r="BI19" i="4"/>
  <c r="BI20" i="4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AO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R15" i="3" s="1"/>
  <c r="R16" i="3" s="1"/>
  <c r="O16" i="3"/>
  <c r="M15" i="3"/>
  <c r="N15" i="3" s="1"/>
  <c r="L16" i="3"/>
  <c r="K16" i="3"/>
  <c r="H15" i="3"/>
  <c r="G16" i="3"/>
  <c r="C15" i="3"/>
  <c r="C16" i="3" s="1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/>
  <c r="X22" i="3" s="1"/>
  <c r="Y22" i="3" s="1"/>
  <c r="Z22" i="3" s="1"/>
  <c r="AA22" i="3" s="1"/>
  <c r="AB22" i="3" s="1"/>
  <c r="AF22" i="3"/>
  <c r="AG22" i="3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BC48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8" i="5" s="1"/>
  <c r="AO20" i="5"/>
  <c r="AO75" i="5"/>
  <c r="AO76" i="5"/>
  <c r="AO77" i="5"/>
  <c r="AO78" i="5"/>
  <c r="AO79" i="5"/>
  <c r="AO80" i="5"/>
  <c r="AO81" i="5"/>
  <c r="AO82" i="5"/>
  <c r="AO83" i="5"/>
  <c r="J51" i="5"/>
  <c r="I51" i="5" s="1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V90" i="5" s="1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J77" i="5"/>
  <c r="I77" i="5" s="1"/>
  <c r="J78" i="5"/>
  <c r="J79" i="5"/>
  <c r="I79" i="5" s="1"/>
  <c r="J81" i="5"/>
  <c r="I81" i="5" s="1"/>
  <c r="J76" i="5"/>
  <c r="J80" i="5"/>
  <c r="J82" i="5"/>
  <c r="O65" i="5"/>
  <c r="N65" i="5"/>
  <c r="M65" i="5"/>
  <c r="L65" i="5"/>
  <c r="K65" i="5"/>
  <c r="J73" i="5"/>
  <c r="J66" i="5"/>
  <c r="J67" i="5"/>
  <c r="J69" i="5"/>
  <c r="I69" i="5" s="1"/>
  <c r="H69" i="5" s="1"/>
  <c r="J70" i="5"/>
  <c r="J71" i="5"/>
  <c r="J72" i="5"/>
  <c r="J68" i="5"/>
  <c r="O56" i="5"/>
  <c r="N56" i="5"/>
  <c r="M56" i="5"/>
  <c r="L56" i="5"/>
  <c r="K56" i="5"/>
  <c r="J57" i="5"/>
  <c r="J58" i="5"/>
  <c r="J59" i="5"/>
  <c r="J60" i="5"/>
  <c r="J61" i="5"/>
  <c r="I61" i="5" s="1"/>
  <c r="J62" i="5"/>
  <c r="J63" i="5"/>
  <c r="J64" i="5"/>
  <c r="O32" i="5"/>
  <c r="N32" i="5"/>
  <c r="M32" i="5"/>
  <c r="L32" i="5"/>
  <c r="K32" i="5"/>
  <c r="J33" i="5"/>
  <c r="J35" i="5"/>
  <c r="J36" i="5"/>
  <c r="J37" i="5"/>
  <c r="J38" i="5"/>
  <c r="J39" i="5"/>
  <c r="I39" i="5" s="1"/>
  <c r="J40" i="5"/>
  <c r="J42" i="5"/>
  <c r="J43" i="5"/>
  <c r="J44" i="5"/>
  <c r="J45" i="5"/>
  <c r="J46" i="5"/>
  <c r="I46" i="5" s="1"/>
  <c r="J47" i="5"/>
  <c r="J48" i="5"/>
  <c r="I48" i="5" s="1"/>
  <c r="J49" i="5"/>
  <c r="J50" i="5"/>
  <c r="J52" i="5"/>
  <c r="J53" i="5"/>
  <c r="J54" i="5"/>
  <c r="I54" i="5"/>
  <c r="H54" i="5" s="1"/>
  <c r="J55" i="5"/>
  <c r="J34" i="5"/>
  <c r="I34" i="5" s="1"/>
  <c r="H34" i="5" s="1"/>
  <c r="J41" i="5"/>
  <c r="H41" i="5" s="1"/>
  <c r="O21" i="5"/>
  <c r="N21" i="5"/>
  <c r="M21" i="5"/>
  <c r="L21" i="5"/>
  <c r="K21" i="5"/>
  <c r="J22" i="5"/>
  <c r="I22" i="5" s="1"/>
  <c r="H22" i="5" s="1"/>
  <c r="J23" i="5"/>
  <c r="I23" i="5" s="1"/>
  <c r="H23" i="5" s="1"/>
  <c r="J24" i="5"/>
  <c r="J25" i="5"/>
  <c r="J27" i="5"/>
  <c r="J28" i="5"/>
  <c r="I28" i="5" s="1"/>
  <c r="H28" i="5" s="1"/>
  <c r="J29" i="5"/>
  <c r="J30" i="5"/>
  <c r="I30" i="5" s="1"/>
  <c r="H30" i="5" s="1"/>
  <c r="J31" i="5"/>
  <c r="I31" i="5" s="1"/>
  <c r="J26" i="5"/>
  <c r="I26" i="5" s="1"/>
  <c r="O8" i="5"/>
  <c r="N8" i="5"/>
  <c r="M8" i="5"/>
  <c r="L8" i="5"/>
  <c r="K8" i="5"/>
  <c r="J10" i="5"/>
  <c r="I10" i="5" s="1"/>
  <c r="H10" i="5" s="1"/>
  <c r="J9" i="5"/>
  <c r="J11" i="5"/>
  <c r="J12" i="5"/>
  <c r="J13" i="5"/>
  <c r="J14" i="5"/>
  <c r="I14" i="5" s="1"/>
  <c r="J15" i="5"/>
  <c r="I15" i="5" s="1"/>
  <c r="J16" i="5"/>
  <c r="J17" i="5"/>
  <c r="I17" i="5" s="1"/>
  <c r="J18" i="5"/>
  <c r="I18" i="5" s="1"/>
  <c r="J19" i="5"/>
  <c r="J20" i="5"/>
  <c r="I20" i="5" s="1"/>
  <c r="H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8" i="5" s="1"/>
  <c r="AB75" i="5"/>
  <c r="AB57" i="5"/>
  <c r="AB33" i="5"/>
  <c r="AB22" i="5"/>
  <c r="AB21" i="5" s="1"/>
  <c r="N84" i="5"/>
  <c r="M84" i="5"/>
  <c r="L84" i="5"/>
  <c r="K84" i="5"/>
  <c r="I84" i="5"/>
  <c r="G32" i="5"/>
  <c r="G8" i="5"/>
  <c r="BC83" i="5"/>
  <c r="BC75" i="5"/>
  <c r="BC71" i="5"/>
  <c r="BC67" i="5"/>
  <c r="BC57" i="5"/>
  <c r="BC53" i="5"/>
  <c r="BC49" i="5"/>
  <c r="BC41" i="5"/>
  <c r="BC37" i="5"/>
  <c r="BC33" i="5"/>
  <c r="BC25" i="5"/>
  <c r="BC19" i="5"/>
  <c r="BC15" i="5"/>
  <c r="AQ7" i="5"/>
  <c r="AP53" i="5"/>
  <c r="AP38" i="5"/>
  <c r="AP33" i="5"/>
  <c r="AP35" i="5"/>
  <c r="AP41" i="5"/>
  <c r="AP44" i="5"/>
  <c r="AP47" i="5"/>
  <c r="AP51" i="5"/>
  <c r="AP55" i="5"/>
  <c r="AP66" i="5"/>
  <c r="AP68" i="5"/>
  <c r="AP70" i="5"/>
  <c r="AP72" i="5"/>
  <c r="AP58" i="5"/>
  <c r="AP60" i="5"/>
  <c r="AP62" i="5"/>
  <c r="AP64" i="5"/>
  <c r="AP28" i="5"/>
  <c r="AP23" i="5"/>
  <c r="AP25" i="5"/>
  <c r="AP27" i="5"/>
  <c r="AP30" i="5"/>
  <c r="AP10" i="5"/>
  <c r="AP12" i="5"/>
  <c r="AP14" i="5"/>
  <c r="AP16" i="5"/>
  <c r="AP18" i="5"/>
  <c r="AP20" i="5"/>
  <c r="AP75" i="5"/>
  <c r="AP77" i="5"/>
  <c r="AP79" i="5"/>
  <c r="AP81" i="5"/>
  <c r="AP83" i="5"/>
  <c r="AC73" i="5"/>
  <c r="BP13" i="5"/>
  <c r="AC33" i="5"/>
  <c r="AC61" i="5"/>
  <c r="AP45" i="5"/>
  <c r="AP36" i="5"/>
  <c r="AP48" i="5"/>
  <c r="AP69" i="5"/>
  <c r="AP59" i="5"/>
  <c r="AP24" i="5"/>
  <c r="AP9" i="5"/>
  <c r="AP17" i="5"/>
  <c r="AP80" i="5"/>
  <c r="I58" i="5"/>
  <c r="AC22" i="5"/>
  <c r="AC52" i="5"/>
  <c r="AC70" i="5"/>
  <c r="BD7" i="5"/>
  <c r="BD31" i="5" s="1"/>
  <c r="BC12" i="5"/>
  <c r="BC16" i="5"/>
  <c r="BC20" i="5"/>
  <c r="BC24" i="5"/>
  <c r="BC28" i="5"/>
  <c r="BC34" i="5"/>
  <c r="BC38" i="5"/>
  <c r="BC42" i="5"/>
  <c r="BC46" i="5"/>
  <c r="BC50" i="5"/>
  <c r="BC54" i="5"/>
  <c r="BC60" i="5"/>
  <c r="BC64" i="5"/>
  <c r="BC68" i="5"/>
  <c r="BC72" i="5"/>
  <c r="BC78" i="5"/>
  <c r="BC82" i="5"/>
  <c r="AC71" i="5"/>
  <c r="AC53" i="5"/>
  <c r="AC23" i="5"/>
  <c r="BC70" i="5"/>
  <c r="BC52" i="5"/>
  <c r="BC36" i="5"/>
  <c r="BC18" i="5"/>
  <c r="AP76" i="5"/>
  <c r="AP11" i="5"/>
  <c r="AP22" i="5"/>
  <c r="AP73" i="5"/>
  <c r="AP50" i="5"/>
  <c r="AP34" i="5"/>
  <c r="BP9" i="5"/>
  <c r="D15" i="4"/>
  <c r="C16" i="4"/>
  <c r="BC80" i="5"/>
  <c r="BC62" i="5"/>
  <c r="BC44" i="5"/>
  <c r="BC26" i="5"/>
  <c r="AP82" i="5"/>
  <c r="AP15" i="5"/>
  <c r="AP29" i="5"/>
  <c r="AP61" i="5"/>
  <c r="AP67" i="5"/>
  <c r="AP43" i="5"/>
  <c r="BP70" i="5"/>
  <c r="I53" i="5"/>
  <c r="H53" i="5" s="1"/>
  <c r="BC58" i="5"/>
  <c r="BC22" i="5"/>
  <c r="BC76" i="5"/>
  <c r="BC40" i="5"/>
  <c r="BC66" i="5"/>
  <c r="BC30" i="5"/>
  <c r="AQ37" i="5"/>
  <c r="AQ31" i="5"/>
  <c r="AQ41" i="5"/>
  <c r="AQ30" i="5"/>
  <c r="AQ11" i="5"/>
  <c r="AQ44" i="5"/>
  <c r="BP2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30" i="5"/>
  <c r="BP64" i="5"/>
  <c r="BP28" i="5"/>
  <c r="BP73" i="5"/>
  <c r="BP46" i="5"/>
  <c r="BP33" i="5"/>
  <c r="BP78" i="5"/>
  <c r="BP53" i="5"/>
  <c r="BP59" i="5"/>
  <c r="BP76" i="5"/>
  <c r="BP55" i="5"/>
  <c r="BP62" i="5"/>
  <c r="BP80" i="5"/>
  <c r="BP31" i="5"/>
  <c r="BP48" i="5"/>
  <c r="I40" i="5"/>
  <c r="H40" i="5" s="1"/>
  <c r="I67" i="5"/>
  <c r="H67" i="5" s="1"/>
  <c r="I73" i="5"/>
  <c r="H73" i="5" s="1"/>
  <c r="M16" i="3"/>
  <c r="P16" i="3"/>
  <c r="I16" i="5"/>
  <c r="H16" i="5" s="1"/>
  <c r="BC10" i="5"/>
  <c r="BC14" i="5"/>
  <c r="BC81" i="5"/>
  <c r="BC77" i="5"/>
  <c r="BC73" i="5"/>
  <c r="BC69" i="5"/>
  <c r="BC63" i="5"/>
  <c r="BC59" i="5"/>
  <c r="BC55" i="5"/>
  <c r="BC51" i="5"/>
  <c r="BC47" i="5"/>
  <c r="BC43" i="5"/>
  <c r="BC39" i="5"/>
  <c r="BC35" i="5"/>
  <c r="BC31" i="5"/>
  <c r="BC27" i="5"/>
  <c r="BC23" i="5"/>
  <c r="BC17" i="5"/>
  <c r="BC13" i="5"/>
  <c r="BC9" i="5"/>
  <c r="P16" i="4"/>
  <c r="Q15" i="4"/>
  <c r="CH90" i="5"/>
  <c r="U93" i="5" s="1"/>
  <c r="AP31" i="5"/>
  <c r="AP71" i="5"/>
  <c r="AP52" i="5"/>
  <c r="AP39" i="5"/>
  <c r="AP54" i="5"/>
  <c r="AP57" i="5"/>
  <c r="AP26" i="5"/>
  <c r="AP13" i="5"/>
  <c r="AP78" i="5"/>
  <c r="AP40" i="5"/>
  <c r="AP63" i="5"/>
  <c r="I72" i="5"/>
  <c r="H72" i="5" s="1"/>
  <c r="H81" i="5"/>
  <c r="AO32" i="5"/>
  <c r="BO74" i="5"/>
  <c r="CC90" i="5"/>
  <c r="P93" i="5" s="1"/>
  <c r="I70" i="5"/>
  <c r="H70" i="5" s="1"/>
  <c r="I12" i="5"/>
  <c r="H12" i="5" s="1"/>
  <c r="I36" i="5"/>
  <c r="H36" i="5" s="1"/>
  <c r="CG90" i="5"/>
  <c r="T93" i="5" s="1"/>
  <c r="AC78" i="5"/>
  <c r="AC16" i="5"/>
  <c r="AC44" i="5"/>
  <c r="AC30" i="5"/>
  <c r="AC37" i="5"/>
  <c r="AC54" i="5"/>
  <c r="AC57" i="5"/>
  <c r="AC76" i="5"/>
  <c r="AC24" i="5"/>
  <c r="AC41" i="5"/>
  <c r="AC9" i="5"/>
  <c r="AC60" i="5"/>
  <c r="AC75" i="5"/>
  <c r="BP40" i="5"/>
  <c r="BP66" i="5"/>
  <c r="H48" i="5"/>
  <c r="H58" i="5"/>
  <c r="D16" i="4"/>
  <c r="E15" i="4"/>
  <c r="E16" i="4"/>
  <c r="H79" i="5"/>
  <c r="H51" i="5"/>
  <c r="AQ23" i="5"/>
  <c r="AQ47" i="5"/>
  <c r="AQ49" i="5"/>
  <c r="AQ27" i="5"/>
  <c r="AQ34" i="5"/>
  <c r="AQ76" i="5"/>
  <c r="AQ48" i="5"/>
  <c r="AQ73" i="5"/>
  <c r="AQ35" i="5"/>
  <c r="AQ77" i="5"/>
  <c r="AQ17" i="5"/>
  <c r="AQ51" i="5"/>
  <c r="AQ45" i="5"/>
  <c r="AQ33" i="5"/>
  <c r="AQ59" i="5"/>
  <c r="AQ39" i="5"/>
  <c r="AQ9" i="5"/>
  <c r="AQ52" i="5"/>
  <c r="I42" i="5"/>
  <c r="BD61" i="5"/>
  <c r="I60" i="5"/>
  <c r="H60" i="5" s="1"/>
  <c r="O88" i="5"/>
  <c r="H46" i="5"/>
  <c r="I78" i="5"/>
  <c r="I55" i="5"/>
  <c r="H55" i="5" s="1"/>
  <c r="I52" i="5"/>
  <c r="H52" i="5" s="1"/>
  <c r="I49" i="5"/>
  <c r="H49" i="5" s="1"/>
  <c r="J65" i="5"/>
  <c r="Q90" i="5"/>
  <c r="R90" i="5"/>
  <c r="AO21" i="5"/>
  <c r="AO56" i="5"/>
  <c r="H78" i="5"/>
  <c r="I45" i="5"/>
  <c r="H45" i="5" s="1"/>
  <c r="AO65" i="5"/>
  <c r="CI90" i="5"/>
  <c r="V93" i="5" s="1"/>
  <c r="CK90" i="5"/>
  <c r="X93" i="5" s="1"/>
  <c r="BD10" i="5"/>
  <c r="BD12" i="5"/>
  <c r="I64" i="5"/>
  <c r="H64" i="5" s="1"/>
  <c r="H61" i="5"/>
  <c r="I66" i="5"/>
  <c r="P90" i="5"/>
  <c r="I11" i="5"/>
  <c r="H11" i="5"/>
  <c r="BB8" i="5"/>
  <c r="BO56" i="5"/>
  <c r="BO32" i="5"/>
  <c r="H31" i="5"/>
  <c r="I29" i="5"/>
  <c r="H29" i="5"/>
  <c r="I44" i="5"/>
  <c r="H44" i="5"/>
  <c r="I37" i="5"/>
  <c r="H37" i="5"/>
  <c r="I35" i="5"/>
  <c r="H35" i="5" s="1"/>
  <c r="I63" i="5"/>
  <c r="H63" i="5" s="1"/>
  <c r="AP74" i="5"/>
  <c r="H14" i="5"/>
  <c r="J8" i="5"/>
  <c r="I9" i="5"/>
  <c r="H9" i="5" s="1"/>
  <c r="CD90" i="5"/>
  <c r="Q93" i="5" s="1"/>
  <c r="CJ90" i="5"/>
  <c r="W93" i="5" s="1"/>
  <c r="AQ15" i="5"/>
  <c r="AQ66" i="5"/>
  <c r="AQ69" i="5"/>
  <c r="AQ82" i="5"/>
  <c r="AQ55" i="5"/>
  <c r="AQ57" i="5"/>
  <c r="AQ40" i="5"/>
  <c r="AQ71" i="5"/>
  <c r="I13" i="5"/>
  <c r="H13" i="5" s="1"/>
  <c r="I25" i="5"/>
  <c r="H25" i="5" s="1"/>
  <c r="I50" i="5"/>
  <c r="H50" i="5" s="1"/>
  <c r="I15" i="3"/>
  <c r="I16" i="3" s="1"/>
  <c r="H16" i="3"/>
  <c r="I19" i="5"/>
  <c r="H19" i="5" s="1"/>
  <c r="BB74" i="5"/>
  <c r="BB21" i="5"/>
  <c r="BO8" i="5"/>
  <c r="CB90" i="5"/>
  <c r="O93" i="5" s="1"/>
  <c r="T90" i="5"/>
  <c r="CF90" i="5"/>
  <c r="S93" i="5" s="1"/>
  <c r="AC80" i="5"/>
  <c r="AC10" i="5"/>
  <c r="AC25" i="5"/>
  <c r="AC27" i="5"/>
  <c r="S90" i="5"/>
  <c r="AP46" i="5"/>
  <c r="AP19" i="5"/>
  <c r="AP8" i="5" s="1"/>
  <c r="L15" i="4"/>
  <c r="L16" i="4" s="1"/>
  <c r="K16" i="4"/>
  <c r="H66" i="5"/>
  <c r="BD51" i="5"/>
  <c r="BD60" i="5"/>
  <c r="BD40" i="5"/>
  <c r="BD41" i="5"/>
  <c r="BD26" i="5"/>
  <c r="BD37" i="5"/>
  <c r="BD19" i="5"/>
  <c r="BD78" i="5"/>
  <c r="BD20" i="5"/>
  <c r="BD46" i="5"/>
  <c r="BD30" i="5"/>
  <c r="BD67" i="5"/>
  <c r="BD53" i="5"/>
  <c r="BD43" i="5"/>
  <c r="BD16" i="5"/>
  <c r="BD62" i="5"/>
  <c r="BD17" i="5"/>
  <c r="BD59" i="5"/>
  <c r="BD42" i="5"/>
  <c r="BD22" i="5"/>
  <c r="BD66" i="5"/>
  <c r="BD28" i="5"/>
  <c r="BD71" i="5"/>
  <c r="BD9" i="5"/>
  <c r="BD50" i="5"/>
  <c r="BD72" i="5"/>
  <c r="BD11" i="5"/>
  <c r="BD47" i="5"/>
  <c r="BD33" i="5"/>
  <c r="BD68" i="5"/>
  <c r="BD83" i="5"/>
  <c r="BD69" i="5"/>
  <c r="BD34" i="5"/>
  <c r="BD54" i="5"/>
  <c r="BD76" i="5"/>
  <c r="BD39" i="5"/>
  <c r="BD24" i="5"/>
  <c r="BD75" i="5"/>
  <c r="BD70" i="5"/>
  <c r="BD57" i="5"/>
  <c r="BD79" i="5"/>
  <c r="BD63" i="5"/>
  <c r="BD38" i="5"/>
  <c r="BD81" i="5"/>
  <c r="BD55" i="5"/>
  <c r="BD27" i="5"/>
  <c r="BD29" i="5"/>
  <c r="BE7" i="5"/>
  <c r="BE55" i="5" s="1"/>
  <c r="BD35" i="5"/>
  <c r="BD52" i="5"/>
  <c r="BD44" i="5"/>
  <c r="BD64" i="5"/>
  <c r="BD58" i="5"/>
  <c r="BD45" i="5"/>
  <c r="BD14" i="5"/>
  <c r="BD13" i="5"/>
  <c r="BD77" i="5"/>
  <c r="BD73" i="5"/>
  <c r="BD82" i="5"/>
  <c r="BD15" i="5"/>
  <c r="BD36" i="5"/>
  <c r="I47" i="5"/>
  <c r="H47" i="5" s="1"/>
  <c r="I43" i="5"/>
  <c r="H43" i="5" s="1"/>
  <c r="I38" i="5"/>
  <c r="H38" i="5" s="1"/>
  <c r="I33" i="5"/>
  <c r="J32" i="5"/>
  <c r="H33" i="5"/>
  <c r="J56" i="5"/>
  <c r="I62" i="5"/>
  <c r="H62" i="5" s="1"/>
  <c r="Q16" i="4"/>
  <c r="R15" i="4"/>
  <c r="L90" i="5"/>
  <c r="L88" i="5"/>
  <c r="I27" i="5"/>
  <c r="H27" i="5" s="1"/>
  <c r="AO15" i="3"/>
  <c r="N88" i="5"/>
  <c r="G16" i="4"/>
  <c r="AQ68" i="5"/>
  <c r="AQ81" i="5"/>
  <c r="AQ54" i="5"/>
  <c r="H15" i="5"/>
  <c r="AC51" i="5"/>
  <c r="AC11" i="5"/>
  <c r="AC50" i="5"/>
  <c r="AC36" i="5"/>
  <c r="AC20" i="5"/>
  <c r="AC82" i="5"/>
  <c r="AC59" i="5"/>
  <c r="AC40" i="5"/>
  <c r="AC12" i="5"/>
  <c r="AC43" i="5"/>
  <c r="AC49" i="5"/>
  <c r="AC17" i="5"/>
  <c r="AC45" i="5"/>
  <c r="AC64" i="5"/>
  <c r="AC81" i="5"/>
  <c r="AC15" i="5"/>
  <c r="AC31" i="5"/>
  <c r="AC26" i="5"/>
  <c r="AQ14" i="5"/>
  <c r="AQ78" i="5"/>
  <c r="AQ10" i="5"/>
  <c r="AQ12" i="5"/>
  <c r="AQ16" i="5"/>
  <c r="AQ64" i="5"/>
  <c r="AQ38" i="5"/>
  <c r="AQ79" i="5"/>
  <c r="AQ19" i="5"/>
  <c r="AQ50" i="5"/>
  <c r="AQ29" i="5"/>
  <c r="AQ25" i="5"/>
  <c r="AQ36" i="5"/>
  <c r="H17" i="5"/>
  <c r="H39" i="5"/>
  <c r="I59" i="5"/>
  <c r="H59" i="5" s="1"/>
  <c r="BB56" i="5"/>
  <c r="BO21" i="5"/>
  <c r="BI23" i="3"/>
  <c r="X88" i="5"/>
  <c r="M15" i="4"/>
  <c r="M16" i="4" s="1"/>
  <c r="BE71" i="5"/>
  <c r="BE70" i="5"/>
  <c r="BE17" i="5"/>
  <c r="BE59" i="5"/>
  <c r="BE57" i="5"/>
  <c r="BE38" i="5"/>
  <c r="BE81" i="5"/>
  <c r="BE16" i="5"/>
  <c r="BE29" i="5"/>
  <c r="BE37" i="5"/>
  <c r="BE80" i="5"/>
  <c r="BE64" i="5"/>
  <c r="BE25" i="5"/>
  <c r="BE22" i="5"/>
  <c r="BE79" i="5"/>
  <c r="BE15" i="5"/>
  <c r="BE30" i="5"/>
  <c r="N15" i="4"/>
  <c r="I71" i="5" l="1"/>
  <c r="H71" i="5"/>
  <c r="I75" i="5"/>
  <c r="H75" i="5" s="1"/>
  <c r="J74" i="5"/>
  <c r="H74" i="5" s="1"/>
  <c r="U90" i="5"/>
  <c r="BB65" i="5"/>
  <c r="BO65" i="5"/>
  <c r="BO90" i="5" s="1"/>
  <c r="O92" i="5" s="1"/>
  <c r="CL90" i="5"/>
  <c r="Y93" i="5" s="1"/>
  <c r="CM90" i="5"/>
  <c r="Z93" i="5" s="1"/>
  <c r="AC58" i="5"/>
  <c r="AC56" i="5" s="1"/>
  <c r="AC83" i="5"/>
  <c r="AC39" i="5"/>
  <c r="AC42" i="5"/>
  <c r="AC72" i="5"/>
  <c r="AC28" i="5"/>
  <c r="AC14" i="5"/>
  <c r="AC79" i="5"/>
  <c r="AC66" i="5"/>
  <c r="AC65" i="5" s="1"/>
  <c r="AC47" i="5"/>
  <c r="AC77" i="5"/>
  <c r="AC62" i="5"/>
  <c r="AC19" i="5"/>
  <c r="AC69" i="5"/>
  <c r="AC35" i="5"/>
  <c r="AC63" i="5"/>
  <c r="AC55" i="5"/>
  <c r="AC38" i="5"/>
  <c r="AC29" i="5"/>
  <c r="AC21" i="5" s="1"/>
  <c r="AC46" i="5"/>
  <c r="AC13" i="5"/>
  <c r="AC8" i="5" s="1"/>
  <c r="AC90" i="5" s="1"/>
  <c r="P94" i="5" s="1"/>
  <c r="AC68" i="5"/>
  <c r="AD7" i="5"/>
  <c r="AC34" i="5"/>
  <c r="AC48" i="5"/>
  <c r="AC18" i="5"/>
  <c r="AC67" i="5"/>
  <c r="BP72" i="5"/>
  <c r="BP16" i="5"/>
  <c r="BP15" i="5"/>
  <c r="BP10" i="5"/>
  <c r="BP8" i="5" s="1"/>
  <c r="BP26" i="5"/>
  <c r="BP43" i="5"/>
  <c r="BP60" i="5"/>
  <c r="BP77" i="5"/>
  <c r="BP23" i="5"/>
  <c r="BP45" i="5"/>
  <c r="BP67" i="5"/>
  <c r="BP19" i="5"/>
  <c r="BP41" i="5"/>
  <c r="BP63" i="5"/>
  <c r="BP56" i="5" s="1"/>
  <c r="BQ7" i="5"/>
  <c r="BP27" i="5"/>
  <c r="BP49" i="5"/>
  <c r="BP71" i="5"/>
  <c r="BP14" i="5"/>
  <c r="BP47" i="5"/>
  <c r="BP81" i="5"/>
  <c r="BP50" i="5"/>
  <c r="BP24" i="5"/>
  <c r="BP69" i="5"/>
  <c r="BP65" i="5" s="1"/>
  <c r="BP54" i="5"/>
  <c r="BP82" i="5"/>
  <c r="BP20" i="5"/>
  <c r="BP37" i="5"/>
  <c r="BP22" i="5"/>
  <c r="BP17" i="5"/>
  <c r="BP36" i="5"/>
  <c r="BP44" i="5"/>
  <c r="BP42" i="5"/>
  <c r="BP39" i="5"/>
  <c r="BP58" i="5"/>
  <c r="G23" i="1"/>
  <c r="I19" i="1"/>
  <c r="H19" i="1"/>
  <c r="H23" i="1" s="1"/>
  <c r="BE50" i="5"/>
  <c r="BE31" i="5"/>
  <c r="BF7" i="5"/>
  <c r="BE34" i="5"/>
  <c r="BE11" i="5"/>
  <c r="BE54" i="5"/>
  <c r="BE27" i="5"/>
  <c r="BE36" i="5"/>
  <c r="BE72" i="5"/>
  <c r="BE28" i="5"/>
  <c r="BE47" i="5"/>
  <c r="BE48" i="5"/>
  <c r="BE49" i="5"/>
  <c r="BE66" i="5"/>
  <c r="BE83" i="5"/>
  <c r="BE67" i="5"/>
  <c r="BE52" i="5"/>
  <c r="I15" i="4"/>
  <c r="BD56" i="5"/>
  <c r="I65" i="5"/>
  <c r="H65" i="5" s="1"/>
  <c r="BQ52" i="5"/>
  <c r="BQ45" i="5"/>
  <c r="BQ38" i="5"/>
  <c r="BQ43" i="5"/>
  <c r="BQ20" i="5"/>
  <c r="BQ47" i="5"/>
  <c r="BQ55" i="5"/>
  <c r="BQ11" i="5"/>
  <c r="BQ58" i="5"/>
  <c r="BQ61" i="5"/>
  <c r="BQ48" i="5"/>
  <c r="BQ71" i="5"/>
  <c r="BQ39" i="5"/>
  <c r="BQ35" i="5"/>
  <c r="BQ67" i="5"/>
  <c r="BQ10" i="5"/>
  <c r="BQ54" i="5"/>
  <c r="BQ46" i="5"/>
  <c r="BQ23" i="5"/>
  <c r="BQ27" i="5"/>
  <c r="BQ77" i="5"/>
  <c r="BQ69" i="5"/>
  <c r="K90" i="5"/>
  <c r="O90" i="5"/>
  <c r="BF81" i="5"/>
  <c r="BF46" i="5"/>
  <c r="BF41" i="5"/>
  <c r="BF82" i="5"/>
  <c r="BF60" i="5"/>
  <c r="BF66" i="5"/>
  <c r="BF50" i="5"/>
  <c r="BF44" i="5"/>
  <c r="BF22" i="5"/>
  <c r="BF30" i="5"/>
  <c r="BF83" i="5"/>
  <c r="BF73" i="5"/>
  <c r="BF16" i="5"/>
  <c r="BF45" i="5"/>
  <c r="I32" i="5"/>
  <c r="H32" i="5" s="1"/>
  <c r="BQ22" i="5"/>
  <c r="BQ53" i="5"/>
  <c r="BQ73" i="5"/>
  <c r="BQ19" i="5"/>
  <c r="BQ68" i="5"/>
  <c r="BQ13" i="5"/>
  <c r="BQ40" i="5"/>
  <c r="BQ51" i="5"/>
  <c r="BQ83" i="5"/>
  <c r="BQ18" i="5"/>
  <c r="BP21" i="5"/>
  <c r="BQ37" i="5"/>
  <c r="AB74" i="5"/>
  <c r="S88" i="5"/>
  <c r="U88" i="5"/>
  <c r="W88" i="5"/>
  <c r="BF37" i="5"/>
  <c r="BF48" i="5"/>
  <c r="BF55" i="5"/>
  <c r="BF72" i="5"/>
  <c r="BF26" i="5"/>
  <c r="BF29" i="5"/>
  <c r="BG7" i="5"/>
  <c r="BF25" i="5"/>
  <c r="BF59" i="5"/>
  <c r="BF10" i="5"/>
  <c r="BF27" i="5"/>
  <c r="BE63" i="5"/>
  <c r="BE45" i="5"/>
  <c r="BE19" i="5"/>
  <c r="BE51" i="5"/>
  <c r="BE78" i="5"/>
  <c r="BE44" i="5"/>
  <c r="BE69" i="5"/>
  <c r="BE46" i="5"/>
  <c r="BE68" i="5"/>
  <c r="BE43" i="5"/>
  <c r="BE39" i="5"/>
  <c r="BE73" i="5"/>
  <c r="BE41" i="5"/>
  <c r="BE33" i="5"/>
  <c r="BE77" i="5"/>
  <c r="BE61" i="5"/>
  <c r="BE53" i="5"/>
  <c r="BE12" i="5"/>
  <c r="BE75" i="5"/>
  <c r="BE60" i="5"/>
  <c r="BE14" i="5"/>
  <c r="BE82" i="5"/>
  <c r="BE76" i="5"/>
  <c r="BE26" i="5"/>
  <c r="BE23" i="5"/>
  <c r="BE24" i="5"/>
  <c r="BE10" i="5"/>
  <c r="BE18" i="5"/>
  <c r="BE58" i="5"/>
  <c r="BE9" i="5"/>
  <c r="BE62" i="5"/>
  <c r="BE42" i="5"/>
  <c r="BE20" i="5"/>
  <c r="BE35" i="5"/>
  <c r="BE40" i="5"/>
  <c r="BE13" i="5"/>
  <c r="BD65" i="5"/>
  <c r="BF58" i="5"/>
  <c r="BF36" i="5"/>
  <c r="BF31" i="5"/>
  <c r="BF51" i="5"/>
  <c r="BF70" i="5"/>
  <c r="BF9" i="5"/>
  <c r="BF69" i="5"/>
  <c r="BF80" i="5"/>
  <c r="BF54" i="5"/>
  <c r="BF47" i="5"/>
  <c r="BF57" i="5"/>
  <c r="BF28" i="5"/>
  <c r="BF40" i="5"/>
  <c r="BF33" i="5"/>
  <c r="BF61" i="5"/>
  <c r="BF52" i="5"/>
  <c r="BF76" i="5"/>
  <c r="BF35" i="5"/>
  <c r="BF77" i="5"/>
  <c r="BF12" i="5"/>
  <c r="BF79" i="5"/>
  <c r="BF39" i="5"/>
  <c r="BF11" i="5"/>
  <c r="BF13" i="5"/>
  <c r="BF17" i="5"/>
  <c r="BF68" i="5"/>
  <c r="BF43" i="5"/>
  <c r="BF14" i="5"/>
  <c r="BF75" i="5"/>
  <c r="BF15" i="5"/>
  <c r="AC32" i="5"/>
  <c r="AC74" i="5"/>
  <c r="I8" i="5"/>
  <c r="H8" i="5" s="1"/>
  <c r="Q16" i="3"/>
  <c r="AP21" i="5"/>
  <c r="BD18" i="5"/>
  <c r="BD8" i="5" s="1"/>
  <c r="BD25" i="5"/>
  <c r="AQ83" i="5"/>
  <c r="AQ28" i="5"/>
  <c r="AQ20" i="5"/>
  <c r="AQ80" i="5"/>
  <c r="AQ53" i="5"/>
  <c r="AQ26" i="5"/>
  <c r="AQ13" i="5"/>
  <c r="AQ42" i="5"/>
  <c r="AQ58" i="5"/>
  <c r="AQ75" i="5"/>
  <c r="AQ74" i="5" s="1"/>
  <c r="AQ63" i="5"/>
  <c r="AQ61" i="5"/>
  <c r="AQ67" i="5"/>
  <c r="AQ62" i="5"/>
  <c r="AQ60" i="5"/>
  <c r="AQ22" i="5"/>
  <c r="AQ24" i="5"/>
  <c r="AQ43" i="5"/>
  <c r="AQ46" i="5"/>
  <c r="AQ72" i="5"/>
  <c r="AR7" i="5"/>
  <c r="AR81" i="5" s="1"/>
  <c r="AQ18" i="5"/>
  <c r="AQ70" i="5"/>
  <c r="M88" i="5"/>
  <c r="M90" i="5"/>
  <c r="H42" i="5"/>
  <c r="I57" i="5"/>
  <c r="I56" i="5" s="1"/>
  <c r="H56" i="5" s="1"/>
  <c r="I83" i="5"/>
  <c r="I74" i="5" s="1"/>
  <c r="P88" i="5"/>
  <c r="Q88" i="5"/>
  <c r="R88" i="5"/>
  <c r="T88" i="5"/>
  <c r="V88" i="5"/>
  <c r="W90" i="5"/>
  <c r="X90" i="5"/>
  <c r="Y88" i="5"/>
  <c r="Y90" i="5"/>
  <c r="Z88" i="5"/>
  <c r="BB32" i="5"/>
  <c r="CE90" i="5"/>
  <c r="R93" i="5" s="1"/>
  <c r="C93" i="5" s="1"/>
  <c r="BP32" i="5"/>
  <c r="AP56" i="5"/>
  <c r="AB32" i="5"/>
  <c r="N90" i="5"/>
  <c r="I21" i="1"/>
  <c r="I23" i="1" s="1"/>
  <c r="T22" i="1"/>
  <c r="U22" i="1" s="1"/>
  <c r="T12" i="1"/>
  <c r="U12" i="1" s="1"/>
  <c r="T14" i="1"/>
  <c r="U14" i="1" s="1"/>
  <c r="T16" i="1"/>
  <c r="U16" i="1" s="1"/>
  <c r="T11" i="1"/>
  <c r="U11" i="1" s="1"/>
  <c r="T13" i="1"/>
  <c r="U13" i="1" s="1"/>
  <c r="T15" i="1"/>
  <c r="U15" i="1" s="1"/>
  <c r="T17" i="1"/>
  <c r="U17" i="1" s="1"/>
  <c r="J23" i="1"/>
  <c r="AR78" i="5"/>
  <c r="AR69" i="5"/>
  <c r="AR20" i="5"/>
  <c r="AR25" i="5"/>
  <c r="AR43" i="5"/>
  <c r="AR13" i="5"/>
  <c r="AR82" i="5"/>
  <c r="AR75" i="5"/>
  <c r="AR38" i="5"/>
  <c r="AR59" i="5"/>
  <c r="AR66" i="5"/>
  <c r="AR49" i="5"/>
  <c r="AR26" i="5"/>
  <c r="AR22" i="5"/>
  <c r="AR41" i="5"/>
  <c r="AR77" i="5"/>
  <c r="AR83" i="5"/>
  <c r="AR35" i="5"/>
  <c r="AR58" i="5"/>
  <c r="AR28" i="5"/>
  <c r="AD25" i="5"/>
  <c r="AD14" i="5"/>
  <c r="AD33" i="5"/>
  <c r="AD39" i="5"/>
  <c r="AD60" i="5"/>
  <c r="AD20" i="5"/>
  <c r="AD58" i="5"/>
  <c r="AD61" i="5"/>
  <c r="AD9" i="5"/>
  <c r="AD23" i="5"/>
  <c r="AD53" i="5"/>
  <c r="AD54" i="5"/>
  <c r="AD41" i="5"/>
  <c r="AD40" i="5"/>
  <c r="AE7" i="5"/>
  <c r="AD83" i="5"/>
  <c r="AD26" i="5"/>
  <c r="AD10" i="5"/>
  <c r="AR42" i="5"/>
  <c r="AR44" i="5"/>
  <c r="AS7" i="5"/>
  <c r="AD18" i="5"/>
  <c r="BD49" i="5"/>
  <c r="BC65" i="5"/>
  <c r="AP65" i="5"/>
  <c r="J21" i="5"/>
  <c r="I24" i="5"/>
  <c r="K88" i="5"/>
  <c r="AO74" i="5"/>
  <c r="AO90" i="5" s="1"/>
  <c r="O95" i="5" s="1"/>
  <c r="BD48" i="5"/>
  <c r="BD80" i="5"/>
  <c r="BD74" i="5" s="1"/>
  <c r="BD23" i="5"/>
  <c r="BD21" i="5" s="1"/>
  <c r="Z90" i="5"/>
  <c r="H77" i="5"/>
  <c r="BC79" i="5"/>
  <c r="BC74" i="5" s="1"/>
  <c r="BC61" i="5"/>
  <c r="BC56" i="5" s="1"/>
  <c r="BC45" i="5"/>
  <c r="BC32" i="5" s="1"/>
  <c r="BC29" i="5"/>
  <c r="BC21" i="5" s="1"/>
  <c r="BC11" i="5"/>
  <c r="BC8" i="5" s="1"/>
  <c r="BI23" i="4"/>
  <c r="BQ9" i="5"/>
  <c r="BQ76" i="5"/>
  <c r="BQ14" i="5"/>
  <c r="BQ63" i="5"/>
  <c r="BQ33" i="5"/>
  <c r="BQ28" i="5"/>
  <c r="BQ81" i="5"/>
  <c r="BQ34" i="5"/>
  <c r="BQ15" i="5"/>
  <c r="BQ30" i="5"/>
  <c r="BR7" i="5"/>
  <c r="BQ44" i="5"/>
  <c r="BQ26" i="5"/>
  <c r="AB56" i="5"/>
  <c r="AB90" i="5" s="1"/>
  <c r="O94" i="5" s="1"/>
  <c r="AB65" i="5"/>
  <c r="H18" i="5"/>
  <c r="AP42" i="5"/>
  <c r="AP37" i="5"/>
  <c r="AP32" i="5" s="1"/>
  <c r="AP90" i="5" s="1"/>
  <c r="P95" i="5" s="1"/>
  <c r="AP49" i="5"/>
  <c r="P23" i="1"/>
  <c r="M13" i="1"/>
  <c r="M15" i="1"/>
  <c r="M17" i="1"/>
  <c r="C53" i="1"/>
  <c r="E53" i="1"/>
  <c r="M12" i="1"/>
  <c r="M16" i="1"/>
  <c r="Q23" i="1"/>
  <c r="N23" i="1"/>
  <c r="N53" i="1" s="1"/>
  <c r="M22" i="1"/>
  <c r="M21" i="1" s="1"/>
  <c r="M11" i="1"/>
  <c r="F53" i="1"/>
  <c r="K49" i="1"/>
  <c r="K53" i="1" s="1"/>
  <c r="L23" i="1"/>
  <c r="M14" i="1"/>
  <c r="O53" i="1"/>
  <c r="H40" i="1"/>
  <c r="H49" i="1" s="1"/>
  <c r="BQ74" i="5" l="1"/>
  <c r="BP74" i="5"/>
  <c r="AD81" i="5"/>
  <c r="AD28" i="5"/>
  <c r="AD36" i="5"/>
  <c r="AD55" i="5"/>
  <c r="AD17" i="5"/>
  <c r="AD63" i="5"/>
  <c r="AD70" i="5"/>
  <c r="AD66" i="5"/>
  <c r="AD62" i="5"/>
  <c r="AD24" i="5"/>
  <c r="AD30" i="5"/>
  <c r="AD13" i="5"/>
  <c r="AD67" i="5"/>
  <c r="AD65" i="5" s="1"/>
  <c r="AD64" i="5"/>
  <c r="AD46" i="5"/>
  <c r="AD82" i="5"/>
  <c r="AD50" i="5"/>
  <c r="AD75" i="5"/>
  <c r="AD19" i="5"/>
  <c r="AD35" i="5"/>
  <c r="AD15" i="5"/>
  <c r="AD44" i="5"/>
  <c r="AD45" i="5"/>
  <c r="AD57" i="5"/>
  <c r="AD73" i="5"/>
  <c r="AD69" i="5"/>
  <c r="AD59" i="5"/>
  <c r="AD56" i="5" s="1"/>
  <c r="AD78" i="5"/>
  <c r="AD77" i="5"/>
  <c r="AD34" i="5"/>
  <c r="AD38" i="5"/>
  <c r="AD79" i="5"/>
  <c r="AD47" i="5"/>
  <c r="AD37" i="5"/>
  <c r="AD42" i="5"/>
  <c r="AD29" i="5"/>
  <c r="AD16" i="5"/>
  <c r="AD43" i="5"/>
  <c r="AD76" i="5"/>
  <c r="AD71" i="5"/>
  <c r="AD11" i="5"/>
  <c r="AD8" i="5" s="1"/>
  <c r="AD31" i="5"/>
  <c r="AD51" i="5"/>
  <c r="AD12" i="5"/>
  <c r="AD49" i="5"/>
  <c r="AD72" i="5"/>
  <c r="AD68" i="5"/>
  <c r="AD22" i="5"/>
  <c r="AD27" i="5"/>
  <c r="AD48" i="5"/>
  <c r="AD52" i="5"/>
  <c r="AD80" i="5"/>
  <c r="BB90" i="5"/>
  <c r="O91" i="5" s="1"/>
  <c r="BE21" i="5"/>
  <c r="BQ64" i="5"/>
  <c r="BQ16" i="5"/>
  <c r="BQ42" i="5"/>
  <c r="BQ60" i="5"/>
  <c r="BQ62" i="5"/>
  <c r="BQ29" i="5"/>
  <c r="BQ31" i="5"/>
  <c r="BQ78" i="5"/>
  <c r="BQ72" i="5"/>
  <c r="BQ79" i="5"/>
  <c r="BQ24" i="5"/>
  <c r="BQ21" i="5" s="1"/>
  <c r="BQ66" i="5"/>
  <c r="BQ50" i="5"/>
  <c r="BQ41" i="5"/>
  <c r="BQ59" i="5"/>
  <c r="BQ80" i="5"/>
  <c r="BQ57" i="5"/>
  <c r="BQ56" i="5" s="1"/>
  <c r="BQ82" i="5"/>
  <c r="BQ70" i="5"/>
  <c r="BQ75" i="5"/>
  <c r="BQ17" i="5"/>
  <c r="BQ49" i="5"/>
  <c r="BQ36" i="5"/>
  <c r="BQ25" i="5"/>
  <c r="BQ12" i="5"/>
  <c r="BQ8" i="5" s="1"/>
  <c r="H53" i="1"/>
  <c r="G53" i="1"/>
  <c r="H51" i="1" s="1"/>
  <c r="AR29" i="5"/>
  <c r="AR55" i="5"/>
  <c r="AR80" i="5"/>
  <c r="AR50" i="5"/>
  <c r="AR71" i="5"/>
  <c r="AR53" i="5"/>
  <c r="AR60" i="5"/>
  <c r="AR17" i="5"/>
  <c r="I16" i="4"/>
  <c r="J15" i="4"/>
  <c r="BF38" i="5"/>
  <c r="BF71" i="5"/>
  <c r="BF18" i="5"/>
  <c r="BF42" i="5"/>
  <c r="BF53" i="5"/>
  <c r="BF23" i="5"/>
  <c r="BF21" i="5" s="1"/>
  <c r="BF63" i="5"/>
  <c r="BF19" i="5"/>
  <c r="BF49" i="5"/>
  <c r="BF62" i="5"/>
  <c r="BF56" i="5" s="1"/>
  <c r="BF20" i="5"/>
  <c r="BF24" i="5"/>
  <c r="BF64" i="5"/>
  <c r="BF67" i="5"/>
  <c r="BF65" i="5" s="1"/>
  <c r="BF78" i="5"/>
  <c r="BF74" i="5" s="1"/>
  <c r="BF34" i="5"/>
  <c r="BF32" i="5" s="1"/>
  <c r="AQ65" i="5"/>
  <c r="AQ56" i="5"/>
  <c r="BP90" i="5"/>
  <c r="P92" i="5" s="1"/>
  <c r="AQ32" i="5"/>
  <c r="H83" i="5"/>
  <c r="H57" i="5"/>
  <c r="AQ21" i="5"/>
  <c r="BE56" i="5"/>
  <c r="BE74" i="5"/>
  <c r="BE65" i="5"/>
  <c r="M19" i="1"/>
  <c r="M23" i="1" s="1"/>
  <c r="BD32" i="5"/>
  <c r="AD21" i="5"/>
  <c r="AR62" i="5"/>
  <c r="AR31" i="5"/>
  <c r="AR23" i="5"/>
  <c r="AR79" i="5"/>
  <c r="AR72" i="5"/>
  <c r="AR46" i="5"/>
  <c r="AR51" i="5"/>
  <c r="AR11" i="5"/>
  <c r="AR64" i="5"/>
  <c r="AR70" i="5"/>
  <c r="AR9" i="5"/>
  <c r="AR19" i="5"/>
  <c r="AR40" i="5"/>
  <c r="AR67" i="5"/>
  <c r="AR14" i="5"/>
  <c r="AR57" i="5"/>
  <c r="AR73" i="5"/>
  <c r="AR47" i="5"/>
  <c r="AR15" i="5"/>
  <c r="AR45" i="5"/>
  <c r="AR37" i="5"/>
  <c r="AR10" i="5"/>
  <c r="AR52" i="5"/>
  <c r="AR34" i="5"/>
  <c r="AR68" i="5"/>
  <c r="AR12" i="5"/>
  <c r="AR16" i="5"/>
  <c r="AR63" i="5"/>
  <c r="AR39" i="5"/>
  <c r="AR33" i="5"/>
  <c r="AR30" i="5"/>
  <c r="AR36" i="5"/>
  <c r="AR24" i="5"/>
  <c r="AR18" i="5"/>
  <c r="AR48" i="5"/>
  <c r="AR27" i="5"/>
  <c r="AR21" i="5" s="1"/>
  <c r="AR54" i="5"/>
  <c r="AR76" i="5"/>
  <c r="AR74" i="5" s="1"/>
  <c r="AR61" i="5"/>
  <c r="AQ8" i="5"/>
  <c r="AQ90" i="5" s="1"/>
  <c r="Q95" i="5" s="1"/>
  <c r="BF8" i="5"/>
  <c r="BE8" i="5"/>
  <c r="BE32" i="5"/>
  <c r="BG62" i="5"/>
  <c r="BG33" i="5"/>
  <c r="BG81" i="5"/>
  <c r="BH7" i="5"/>
  <c r="BG17" i="5"/>
  <c r="BG38" i="5"/>
  <c r="BG69" i="5"/>
  <c r="BG29" i="5"/>
  <c r="BG9" i="5"/>
  <c r="BG60" i="5"/>
  <c r="BG12" i="5"/>
  <c r="BG19" i="5"/>
  <c r="BG39" i="5"/>
  <c r="BG52" i="5"/>
  <c r="BG48" i="5"/>
  <c r="BG54" i="5"/>
  <c r="BG50" i="5"/>
  <c r="BG79" i="5"/>
  <c r="BG13" i="5"/>
  <c r="BG24" i="5"/>
  <c r="BG34" i="5"/>
  <c r="BG75" i="5"/>
  <c r="BG45" i="5"/>
  <c r="BG40" i="5"/>
  <c r="BG31" i="5"/>
  <c r="BG72" i="5"/>
  <c r="BG77" i="5"/>
  <c r="BG36" i="5"/>
  <c r="BG23" i="5"/>
  <c r="BG64" i="5"/>
  <c r="BG37" i="5"/>
  <c r="BG63" i="5"/>
  <c r="BG78" i="5"/>
  <c r="BG15" i="5"/>
  <c r="BG30" i="5"/>
  <c r="BG10" i="5"/>
  <c r="BG49" i="5"/>
  <c r="BG42" i="5"/>
  <c r="BG76" i="5"/>
  <c r="BG46" i="5"/>
  <c r="BG53" i="5"/>
  <c r="BG82" i="5"/>
  <c r="BG66" i="5"/>
  <c r="BG16" i="5"/>
  <c r="BG67" i="5"/>
  <c r="BG28" i="5"/>
  <c r="BG83" i="5"/>
  <c r="BG68" i="5"/>
  <c r="BG51" i="5"/>
  <c r="BG43" i="5"/>
  <c r="BG80" i="5"/>
  <c r="BG27" i="5"/>
  <c r="BG20" i="5"/>
  <c r="BG35" i="5"/>
  <c r="BG11" i="5"/>
  <c r="BG70" i="5"/>
  <c r="BG61" i="5"/>
  <c r="BG41" i="5"/>
  <c r="BG26" i="5"/>
  <c r="BG47" i="5"/>
  <c r="BG73" i="5"/>
  <c r="BG25" i="5"/>
  <c r="BG71" i="5"/>
  <c r="BG58" i="5"/>
  <c r="BG22" i="5"/>
  <c r="BG18" i="5"/>
  <c r="BG57" i="5"/>
  <c r="BG44" i="5"/>
  <c r="BG59" i="5"/>
  <c r="BG14" i="5"/>
  <c r="BG55" i="5"/>
  <c r="J88" i="5"/>
  <c r="J90" i="5"/>
  <c r="AD74" i="5"/>
  <c r="AS54" i="5"/>
  <c r="AS41" i="5"/>
  <c r="AS23" i="5"/>
  <c r="AS45" i="5"/>
  <c r="AS34" i="5"/>
  <c r="AS63" i="5"/>
  <c r="AS47" i="5"/>
  <c r="AS20" i="5"/>
  <c r="AS33" i="5"/>
  <c r="AS78" i="5"/>
  <c r="AS62" i="5"/>
  <c r="AS22" i="5"/>
  <c r="AS52" i="5"/>
  <c r="AS19" i="5"/>
  <c r="AS51" i="5"/>
  <c r="AS9" i="5"/>
  <c r="AS28" i="5"/>
  <c r="AS44" i="5"/>
  <c r="AS17" i="5"/>
  <c r="AS11" i="5"/>
  <c r="AS71" i="5"/>
  <c r="AS67" i="5"/>
  <c r="AS30" i="5"/>
  <c r="AS31" i="5"/>
  <c r="AS38" i="5"/>
  <c r="AS26" i="5"/>
  <c r="AS72" i="5"/>
  <c r="AS83" i="5"/>
  <c r="AT7" i="5"/>
  <c r="AS25" i="5"/>
  <c r="AS15" i="5"/>
  <c r="AS40" i="5"/>
  <c r="AS35" i="5"/>
  <c r="AS68" i="5"/>
  <c r="AS12" i="5"/>
  <c r="AS14" i="5"/>
  <c r="AS39" i="5"/>
  <c r="AS50" i="5"/>
  <c r="AS55" i="5"/>
  <c r="AS66" i="5"/>
  <c r="AS82" i="5"/>
  <c r="AS13" i="5"/>
  <c r="AS42" i="5"/>
  <c r="AS57" i="5"/>
  <c r="AS29" i="5"/>
  <c r="AS61" i="5"/>
  <c r="AS49" i="5"/>
  <c r="AS79" i="5"/>
  <c r="AS73" i="5"/>
  <c r="AS80" i="5"/>
  <c r="AS70" i="5"/>
  <c r="AS58" i="5"/>
  <c r="AS81" i="5"/>
  <c r="AS76" i="5"/>
  <c r="AS64" i="5"/>
  <c r="AS75" i="5"/>
  <c r="AS27" i="5"/>
  <c r="AS10" i="5"/>
  <c r="AS36" i="5"/>
  <c r="AS77" i="5"/>
  <c r="AS43" i="5"/>
  <c r="AS48" i="5"/>
  <c r="AS37" i="5"/>
  <c r="AS60" i="5"/>
  <c r="AS59" i="5"/>
  <c r="AS46" i="5"/>
  <c r="AS16" i="5"/>
  <c r="AS53" i="5"/>
  <c r="AS69" i="5"/>
  <c r="AS24" i="5"/>
  <c r="AS18" i="5"/>
  <c r="BS7" i="5"/>
  <c r="BR46" i="5"/>
  <c r="BR82" i="5"/>
  <c r="BR81" i="5"/>
  <c r="BR20" i="5"/>
  <c r="BR33" i="5"/>
  <c r="BR41" i="5"/>
  <c r="BR26" i="5"/>
  <c r="BR16" i="5"/>
  <c r="BR75" i="5"/>
  <c r="BR35" i="5"/>
  <c r="BR73" i="5"/>
  <c r="BR67" i="5"/>
  <c r="BR61" i="5"/>
  <c r="BR50" i="5"/>
  <c r="BR57" i="5"/>
  <c r="BR18" i="5"/>
  <c r="BR48" i="5"/>
  <c r="BR15" i="5"/>
  <c r="BR25" i="5"/>
  <c r="BR59" i="5"/>
  <c r="BR17" i="5"/>
  <c r="BR30" i="5"/>
  <c r="BR68" i="5"/>
  <c r="BR71" i="5"/>
  <c r="BR49" i="5"/>
  <c r="BR79" i="5"/>
  <c r="BR12" i="5"/>
  <c r="BR70" i="5"/>
  <c r="BR39" i="5"/>
  <c r="BR76" i="5"/>
  <c r="BR11" i="5"/>
  <c r="BR44" i="5"/>
  <c r="BR34" i="5"/>
  <c r="BR53" i="5"/>
  <c r="BR43" i="5"/>
  <c r="BR63" i="5"/>
  <c r="BR66" i="5"/>
  <c r="BR19" i="5"/>
  <c r="BR47" i="5"/>
  <c r="BR40" i="5"/>
  <c r="BR29" i="5"/>
  <c r="BR58" i="5"/>
  <c r="BR38" i="5"/>
  <c r="BR13" i="5"/>
  <c r="BR78" i="5"/>
  <c r="BR52" i="5"/>
  <c r="BR42" i="5"/>
  <c r="BR28" i="5"/>
  <c r="BR36" i="5"/>
  <c r="BR51" i="5"/>
  <c r="BR22" i="5"/>
  <c r="BR69" i="5"/>
  <c r="BR37" i="5"/>
  <c r="BR77" i="5"/>
  <c r="BR27" i="5"/>
  <c r="BR55" i="5"/>
  <c r="BR9" i="5"/>
  <c r="BR24" i="5"/>
  <c r="BR64" i="5"/>
  <c r="BR54" i="5"/>
  <c r="BR45" i="5"/>
  <c r="BR14" i="5"/>
  <c r="BR72" i="5"/>
  <c r="BR80" i="5"/>
  <c r="BR62" i="5"/>
  <c r="BR23" i="5"/>
  <c r="BR83" i="5"/>
  <c r="BR31" i="5"/>
  <c r="BR10" i="5"/>
  <c r="BR60" i="5"/>
  <c r="BC90" i="5"/>
  <c r="P91" i="5" s="1"/>
  <c r="BD90" i="5"/>
  <c r="Q91" i="5" s="1"/>
  <c r="AR8" i="5"/>
  <c r="BQ32" i="5"/>
  <c r="H24" i="5"/>
  <c r="I21" i="5"/>
  <c r="H21" i="5" s="1"/>
  <c r="AE19" i="5"/>
  <c r="AE41" i="5"/>
  <c r="AE73" i="5"/>
  <c r="AE69" i="5"/>
  <c r="AE35" i="5"/>
  <c r="AE70" i="5"/>
  <c r="AE83" i="5"/>
  <c r="AE51" i="5"/>
  <c r="AE16" i="5"/>
  <c r="AE71" i="5"/>
  <c r="AE39" i="5"/>
  <c r="AE49" i="5"/>
  <c r="AE79" i="5"/>
  <c r="AE24" i="5"/>
  <c r="AE58" i="5"/>
  <c r="AE55" i="5"/>
  <c r="AE80" i="5"/>
  <c r="AE29" i="5"/>
  <c r="AE12" i="5"/>
  <c r="AE11" i="5"/>
  <c r="AE77" i="5"/>
  <c r="AE13" i="5"/>
  <c r="AE15" i="5"/>
  <c r="AE38" i="5"/>
  <c r="AE23" i="5"/>
  <c r="AE31" i="5"/>
  <c r="AE22" i="5"/>
  <c r="AE78" i="5"/>
  <c r="AE53" i="5"/>
  <c r="AE52" i="5"/>
  <c r="AE25" i="5"/>
  <c r="AE68" i="5"/>
  <c r="AE63" i="5"/>
  <c r="AE43" i="5"/>
  <c r="AE60" i="5"/>
  <c r="AE27" i="5"/>
  <c r="AE57" i="5"/>
  <c r="AE66" i="5"/>
  <c r="AE40" i="5"/>
  <c r="AE82" i="5"/>
  <c r="AE17" i="5"/>
  <c r="AE28" i="5"/>
  <c r="AE30" i="5"/>
  <c r="AE26" i="5"/>
  <c r="AE54" i="5"/>
  <c r="AE76" i="5"/>
  <c r="AE36" i="5"/>
  <c r="AE37" i="5"/>
  <c r="AE33" i="5"/>
  <c r="AE72" i="5"/>
  <c r="AE64" i="5"/>
  <c r="AE34" i="5"/>
  <c r="AE59" i="5"/>
  <c r="AE9" i="5"/>
  <c r="AE61" i="5"/>
  <c r="AE62" i="5"/>
  <c r="AE50" i="5"/>
  <c r="AE42" i="5"/>
  <c r="AE20" i="5"/>
  <c r="AE47" i="5"/>
  <c r="AE45" i="5"/>
  <c r="AE14" i="5"/>
  <c r="AE67" i="5"/>
  <c r="AF7" i="5"/>
  <c r="AE48" i="5"/>
  <c r="AE10" i="5"/>
  <c r="AE44" i="5"/>
  <c r="AE75" i="5"/>
  <c r="AE18" i="5"/>
  <c r="AE81" i="5"/>
  <c r="AE46" i="5"/>
  <c r="AD32" i="5"/>
  <c r="Q53" i="1"/>
  <c r="BQ65" i="5" l="1"/>
  <c r="H50" i="1"/>
  <c r="BF90" i="5"/>
  <c r="S91" i="5" s="1"/>
  <c r="AR32" i="5"/>
  <c r="AR65" i="5"/>
  <c r="AR56" i="5"/>
  <c r="AD90" i="5"/>
  <c r="Q94" i="5" s="1"/>
  <c r="BQ90" i="5"/>
  <c r="Q92" i="5" s="1"/>
  <c r="BG56" i="5"/>
  <c r="BG21" i="5"/>
  <c r="BG65" i="5"/>
  <c r="BG8" i="5"/>
  <c r="BE90" i="5"/>
  <c r="R91" i="5" s="1"/>
  <c r="BG74" i="5"/>
  <c r="BH66" i="5"/>
  <c r="BH72" i="5"/>
  <c r="BH46" i="5"/>
  <c r="BH58" i="5"/>
  <c r="BH33" i="5"/>
  <c r="BH15" i="5"/>
  <c r="BH67" i="5"/>
  <c r="BH57" i="5"/>
  <c r="BH53" i="5"/>
  <c r="BH18" i="5"/>
  <c r="BH50" i="5"/>
  <c r="BH77" i="5"/>
  <c r="BH13" i="5"/>
  <c r="BH45" i="5"/>
  <c r="BH11" i="5"/>
  <c r="BH82" i="5"/>
  <c r="BH68" i="5"/>
  <c r="BH63" i="5"/>
  <c r="BH41" i="5"/>
  <c r="BH34" i="5"/>
  <c r="BH17" i="5"/>
  <c r="BH42" i="5"/>
  <c r="BH70" i="5"/>
  <c r="BH26" i="5"/>
  <c r="BH80" i="5"/>
  <c r="BH40" i="5"/>
  <c r="BH30" i="5"/>
  <c r="BH23" i="5"/>
  <c r="BH79" i="5"/>
  <c r="BH76" i="5"/>
  <c r="BH73" i="5"/>
  <c r="BH51" i="5"/>
  <c r="BH62" i="5"/>
  <c r="BH78" i="5"/>
  <c r="BH25" i="5"/>
  <c r="BH83" i="5"/>
  <c r="BH49" i="5"/>
  <c r="BH60" i="5"/>
  <c r="BH14" i="5"/>
  <c r="BH37" i="5"/>
  <c r="BH20" i="5"/>
  <c r="BH44" i="5"/>
  <c r="BH69" i="5"/>
  <c r="BH28" i="5"/>
  <c r="BH29" i="5"/>
  <c r="BH31" i="5"/>
  <c r="BH39" i="5"/>
  <c r="BH22" i="5"/>
  <c r="BH71" i="5"/>
  <c r="BH12" i="5"/>
  <c r="BH27" i="5"/>
  <c r="BH38" i="5"/>
  <c r="BI7" i="5"/>
  <c r="BH19" i="5"/>
  <c r="BH55" i="5"/>
  <c r="BH10" i="5"/>
  <c r="BH64" i="5"/>
  <c r="BH36" i="5"/>
  <c r="BH52" i="5"/>
  <c r="BH47" i="5"/>
  <c r="BH24" i="5"/>
  <c r="BH9" i="5"/>
  <c r="BH75" i="5"/>
  <c r="BH16" i="5"/>
  <c r="BH81" i="5"/>
  <c r="BH61" i="5"/>
  <c r="BH35" i="5"/>
  <c r="BH59" i="5"/>
  <c r="BH48" i="5"/>
  <c r="BH54" i="5"/>
  <c r="BH43" i="5"/>
  <c r="BG32" i="5"/>
  <c r="AE8" i="5"/>
  <c r="AE65" i="5"/>
  <c r="AE32" i="5"/>
  <c r="AE56" i="5"/>
  <c r="BR8" i="5"/>
  <c r="BR65" i="5"/>
  <c r="BR74" i="5"/>
  <c r="BR32" i="5"/>
  <c r="AT77" i="5"/>
  <c r="AT15" i="5"/>
  <c r="AT26" i="5"/>
  <c r="AT16" i="5"/>
  <c r="AT64" i="5"/>
  <c r="AT38" i="5"/>
  <c r="AT42" i="5"/>
  <c r="AT43" i="5"/>
  <c r="AT23" i="5"/>
  <c r="AT12" i="5"/>
  <c r="AT76" i="5"/>
  <c r="AT17" i="5"/>
  <c r="AT78" i="5"/>
  <c r="AT9" i="5"/>
  <c r="AT75" i="5"/>
  <c r="AT20" i="5"/>
  <c r="AT53" i="5"/>
  <c r="AT59" i="5"/>
  <c r="AT41" i="5"/>
  <c r="AT40" i="5"/>
  <c r="AT69" i="5"/>
  <c r="AT72" i="5"/>
  <c r="AT50" i="5"/>
  <c r="AT49" i="5"/>
  <c r="AT27" i="5"/>
  <c r="AT79" i="5"/>
  <c r="AT37" i="5"/>
  <c r="AT14" i="5"/>
  <c r="AT48" i="5"/>
  <c r="AT54" i="5"/>
  <c r="AT81" i="5"/>
  <c r="AT18" i="5"/>
  <c r="AT57" i="5"/>
  <c r="AT62" i="5"/>
  <c r="AT55" i="5"/>
  <c r="AT83" i="5"/>
  <c r="AT10" i="5"/>
  <c r="AT13" i="5"/>
  <c r="AT60" i="5"/>
  <c r="AT70" i="5"/>
  <c r="AT73" i="5"/>
  <c r="AT46" i="5"/>
  <c r="AT33" i="5"/>
  <c r="AT47" i="5"/>
  <c r="AT19" i="5"/>
  <c r="AT51" i="5"/>
  <c r="AT68" i="5"/>
  <c r="AT36" i="5"/>
  <c r="AT39" i="5"/>
  <c r="AT80" i="5"/>
  <c r="AU7" i="5"/>
  <c r="AT24" i="5"/>
  <c r="AT58" i="5"/>
  <c r="AT25" i="5"/>
  <c r="AT45" i="5"/>
  <c r="AT30" i="5"/>
  <c r="AT11" i="5"/>
  <c r="AT71" i="5"/>
  <c r="AT61" i="5"/>
  <c r="AT66" i="5"/>
  <c r="AT65" i="5" s="1"/>
  <c r="AT34" i="5"/>
  <c r="AT29" i="5"/>
  <c r="AT35" i="5"/>
  <c r="AT63" i="5"/>
  <c r="AT67" i="5"/>
  <c r="AT31" i="5"/>
  <c r="AT22" i="5"/>
  <c r="AT52" i="5"/>
  <c r="AT82" i="5"/>
  <c r="AT44" i="5"/>
  <c r="AT28" i="5"/>
  <c r="AS32" i="5"/>
  <c r="AE74" i="5"/>
  <c r="AF14" i="5"/>
  <c r="AF51" i="5"/>
  <c r="AF39" i="5"/>
  <c r="AF75" i="5"/>
  <c r="AF46" i="5"/>
  <c r="AF13" i="5"/>
  <c r="AF43" i="5"/>
  <c r="AF64" i="5"/>
  <c r="AF37" i="5"/>
  <c r="AF81" i="5"/>
  <c r="AF26" i="5"/>
  <c r="AF19" i="5"/>
  <c r="AF49" i="5"/>
  <c r="AF71" i="5"/>
  <c r="AF23" i="5"/>
  <c r="AF35" i="5"/>
  <c r="AF79" i="5"/>
  <c r="AF18" i="5"/>
  <c r="AF27" i="5"/>
  <c r="AF25" i="5"/>
  <c r="AF70" i="5"/>
  <c r="AF83" i="5"/>
  <c r="AF36" i="5"/>
  <c r="AF34" i="5"/>
  <c r="AF11" i="5"/>
  <c r="AF80" i="5"/>
  <c r="AF24" i="5"/>
  <c r="AG7" i="5"/>
  <c r="AF47" i="5"/>
  <c r="AF40" i="5"/>
  <c r="AF17" i="5"/>
  <c r="AF38" i="5"/>
  <c r="AF20" i="5"/>
  <c r="AF54" i="5"/>
  <c r="AF16" i="5"/>
  <c r="AF60" i="5"/>
  <c r="AF57" i="5"/>
  <c r="AF28" i="5"/>
  <c r="AF68" i="5"/>
  <c r="AF31" i="5"/>
  <c r="AF42" i="5"/>
  <c r="AF30" i="5"/>
  <c r="AF61" i="5"/>
  <c r="AF82" i="5"/>
  <c r="AF73" i="5"/>
  <c r="AF50" i="5"/>
  <c r="AF15" i="5"/>
  <c r="AF77" i="5"/>
  <c r="AF29" i="5"/>
  <c r="AF67" i="5"/>
  <c r="AF44" i="5"/>
  <c r="AF9" i="5"/>
  <c r="AF53" i="5"/>
  <c r="AF62" i="5"/>
  <c r="AF33" i="5"/>
  <c r="AF52" i="5"/>
  <c r="AF59" i="5"/>
  <c r="AF66" i="5"/>
  <c r="AF78" i="5"/>
  <c r="AF48" i="5"/>
  <c r="AF63" i="5"/>
  <c r="AF22" i="5"/>
  <c r="AF12" i="5"/>
  <c r="AF55" i="5"/>
  <c r="AF72" i="5"/>
  <c r="AF76" i="5"/>
  <c r="AF41" i="5"/>
  <c r="AF45" i="5"/>
  <c r="AF58" i="5"/>
  <c r="AF69" i="5"/>
  <c r="AF10" i="5"/>
  <c r="I88" i="5"/>
  <c r="I89" i="5" s="1"/>
  <c r="I90" i="5"/>
  <c r="BS16" i="5"/>
  <c r="BS66" i="5"/>
  <c r="BS71" i="5"/>
  <c r="BS51" i="5"/>
  <c r="BS63" i="5"/>
  <c r="BS61" i="5"/>
  <c r="BS37" i="5"/>
  <c r="BS39" i="5"/>
  <c r="BS54" i="5"/>
  <c r="BS38" i="5"/>
  <c r="BS41" i="5"/>
  <c r="BS78" i="5"/>
  <c r="BS26" i="5"/>
  <c r="BT7" i="5"/>
  <c r="BS15" i="5"/>
  <c r="BS34" i="5"/>
  <c r="BS30" i="5"/>
  <c r="BS67" i="5"/>
  <c r="BS57" i="5"/>
  <c r="BS13" i="5"/>
  <c r="BS12" i="5"/>
  <c r="BS27" i="5"/>
  <c r="BS45" i="5"/>
  <c r="BS42" i="5"/>
  <c r="BS53" i="5"/>
  <c r="BS82" i="5"/>
  <c r="BS40" i="5"/>
  <c r="BS31" i="5"/>
  <c r="BS60" i="5"/>
  <c r="BS77" i="5"/>
  <c r="BS23" i="5"/>
  <c r="BS47" i="5"/>
  <c r="BS70" i="5"/>
  <c r="BS24" i="5"/>
  <c r="BS46" i="5"/>
  <c r="BS55" i="5"/>
  <c r="BS19" i="5"/>
  <c r="BS59" i="5"/>
  <c r="BS25" i="5"/>
  <c r="BS36" i="5"/>
  <c r="BS52" i="5"/>
  <c r="BS20" i="5"/>
  <c r="BS75" i="5"/>
  <c r="BS83" i="5"/>
  <c r="BS64" i="5"/>
  <c r="BS62" i="5"/>
  <c r="BS72" i="5"/>
  <c r="BS18" i="5"/>
  <c r="BS68" i="5"/>
  <c r="BS29" i="5"/>
  <c r="BS49" i="5"/>
  <c r="BS43" i="5"/>
  <c r="BS69" i="5"/>
  <c r="BS10" i="5"/>
  <c r="BS35" i="5"/>
  <c r="BS33" i="5"/>
  <c r="BS80" i="5"/>
  <c r="BS73" i="5"/>
  <c r="BS81" i="5"/>
  <c r="BS14" i="5"/>
  <c r="BS9" i="5"/>
  <c r="BS17" i="5"/>
  <c r="BS58" i="5"/>
  <c r="BS50" i="5"/>
  <c r="BS28" i="5"/>
  <c r="BS76" i="5"/>
  <c r="BS48" i="5"/>
  <c r="BS79" i="5"/>
  <c r="BS44" i="5"/>
  <c r="BS22" i="5"/>
  <c r="BS11" i="5"/>
  <c r="AS74" i="5"/>
  <c r="AS56" i="5"/>
  <c r="AS65" i="5"/>
  <c r="AS8" i="5"/>
  <c r="AS90" i="5" s="1"/>
  <c r="S95" i="5" s="1"/>
  <c r="AS21" i="5"/>
  <c r="H88" i="5"/>
  <c r="AE21" i="5"/>
  <c r="AR90" i="5"/>
  <c r="R95" i="5" s="1"/>
  <c r="BR21" i="5"/>
  <c r="BR56" i="5"/>
  <c r="P53" i="1"/>
  <c r="AF21" i="5" l="1"/>
  <c r="BH8" i="5"/>
  <c r="BH21" i="5"/>
  <c r="BH56" i="5"/>
  <c r="BG90" i="5"/>
  <c r="T91" i="5" s="1"/>
  <c r="BH74" i="5"/>
  <c r="BI18" i="5"/>
  <c r="BI13" i="5"/>
  <c r="BI78" i="5"/>
  <c r="BI30" i="5"/>
  <c r="BI81" i="5"/>
  <c r="BI48" i="5"/>
  <c r="BI51" i="5"/>
  <c r="BI76" i="5"/>
  <c r="BI42" i="5"/>
  <c r="BI34" i="5"/>
  <c r="BI41" i="5"/>
  <c r="BI64" i="5"/>
  <c r="BI58" i="5"/>
  <c r="BI37" i="5"/>
  <c r="BI15" i="5"/>
  <c r="BI45" i="5"/>
  <c r="BI57" i="5"/>
  <c r="BI49" i="5"/>
  <c r="BI72" i="5"/>
  <c r="BI20" i="5"/>
  <c r="BI82" i="5"/>
  <c r="BI39" i="5"/>
  <c r="BI19" i="5"/>
  <c r="BI27" i="5"/>
  <c r="BI11" i="5"/>
  <c r="BI38" i="5"/>
  <c r="BI63" i="5"/>
  <c r="BI44" i="5"/>
  <c r="BI80" i="5"/>
  <c r="BI23" i="5"/>
  <c r="BI69" i="5"/>
  <c r="BI16" i="5"/>
  <c r="BJ7" i="5"/>
  <c r="BI52" i="5"/>
  <c r="BI24" i="5"/>
  <c r="BI40" i="5"/>
  <c r="BI14" i="5"/>
  <c r="BI31" i="5"/>
  <c r="BI79" i="5"/>
  <c r="BI17" i="5"/>
  <c r="BI26" i="5"/>
  <c r="BI47" i="5"/>
  <c r="BI60" i="5"/>
  <c r="BI71" i="5"/>
  <c r="BI55" i="5"/>
  <c r="BI12" i="5"/>
  <c r="BI53" i="5"/>
  <c r="BI83" i="5"/>
  <c r="BI75" i="5"/>
  <c r="BI67" i="5"/>
  <c r="BI66" i="5"/>
  <c r="BI28" i="5"/>
  <c r="BI33" i="5"/>
  <c r="BI25" i="5"/>
  <c r="BI70" i="5"/>
  <c r="BI29" i="5"/>
  <c r="BI54" i="5"/>
  <c r="BI22" i="5"/>
  <c r="BI21" i="5" s="1"/>
  <c r="BI43" i="5"/>
  <c r="BI36" i="5"/>
  <c r="BI62" i="5"/>
  <c r="BI61" i="5"/>
  <c r="BI59" i="5"/>
  <c r="BI35" i="5"/>
  <c r="BI68" i="5"/>
  <c r="BI77" i="5"/>
  <c r="BI10" i="5"/>
  <c r="BI46" i="5"/>
  <c r="BI50" i="5"/>
  <c r="BI73" i="5"/>
  <c r="BI9" i="5"/>
  <c r="BI8" i="5" s="1"/>
  <c r="BH32" i="5"/>
  <c r="BH65" i="5"/>
  <c r="BS32" i="5"/>
  <c r="AF56" i="5"/>
  <c r="AT8" i="5"/>
  <c r="BS56" i="5"/>
  <c r="AF8" i="5"/>
  <c r="AG83" i="5"/>
  <c r="AG26" i="5"/>
  <c r="AG22" i="5"/>
  <c r="AG55" i="5"/>
  <c r="AG17" i="5"/>
  <c r="AG60" i="5"/>
  <c r="AG70" i="5"/>
  <c r="AG34" i="5"/>
  <c r="AG37" i="5"/>
  <c r="AG71" i="5"/>
  <c r="AG64" i="5"/>
  <c r="AG52" i="5"/>
  <c r="AG39" i="5"/>
  <c r="AG20" i="5"/>
  <c r="AG9" i="5"/>
  <c r="AG33" i="5"/>
  <c r="AG51" i="5"/>
  <c r="AG48" i="5"/>
  <c r="AG75" i="5"/>
  <c r="AG50" i="5"/>
  <c r="AG54" i="5"/>
  <c r="AG43" i="5"/>
  <c r="AG66" i="5"/>
  <c r="AG45" i="5"/>
  <c r="AG72" i="5"/>
  <c r="AG42" i="5"/>
  <c r="AG11" i="5"/>
  <c r="AG29" i="5"/>
  <c r="AG69" i="5"/>
  <c r="AG79" i="5"/>
  <c r="AG68" i="5"/>
  <c r="AG31" i="5"/>
  <c r="AG76" i="5"/>
  <c r="AG14" i="5"/>
  <c r="AG40" i="5"/>
  <c r="AG27" i="5"/>
  <c r="AG73" i="5"/>
  <c r="AG24" i="5"/>
  <c r="AG57" i="5"/>
  <c r="AG28" i="5"/>
  <c r="AG15" i="5"/>
  <c r="AG36" i="5"/>
  <c r="AG30" i="5"/>
  <c r="AG67" i="5"/>
  <c r="AG13" i="5"/>
  <c r="AG63" i="5"/>
  <c r="AG44" i="5"/>
  <c r="AG78" i="5"/>
  <c r="AG35" i="5"/>
  <c r="AG12" i="5"/>
  <c r="AG61" i="5"/>
  <c r="AG16" i="5"/>
  <c r="AG41" i="5"/>
  <c r="AH7" i="5"/>
  <c r="AG77" i="5"/>
  <c r="AG18" i="5"/>
  <c r="AG38" i="5"/>
  <c r="AG23" i="5"/>
  <c r="AG58" i="5"/>
  <c r="AG10" i="5"/>
  <c r="AG19" i="5"/>
  <c r="AG59" i="5"/>
  <c r="AG82" i="5"/>
  <c r="AG46" i="5"/>
  <c r="AG62" i="5"/>
  <c r="AG80" i="5"/>
  <c r="AG81" i="5"/>
  <c r="AG49" i="5"/>
  <c r="AG25" i="5"/>
  <c r="AG53" i="5"/>
  <c r="AG47" i="5"/>
  <c r="AF74" i="5"/>
  <c r="AT56" i="5"/>
  <c r="BR90" i="5"/>
  <c r="R92" i="5" s="1"/>
  <c r="BS21" i="5"/>
  <c r="BT67" i="5"/>
  <c r="BU7" i="5"/>
  <c r="BT62" i="5"/>
  <c r="BT27" i="5"/>
  <c r="BT43" i="5"/>
  <c r="BT69" i="5"/>
  <c r="BT60" i="5"/>
  <c r="BT35" i="5"/>
  <c r="BT37" i="5"/>
  <c r="BT25" i="5"/>
  <c r="BT30" i="5"/>
  <c r="BT28" i="5"/>
  <c r="BT12" i="5"/>
  <c r="BT38" i="5"/>
  <c r="BT22" i="5"/>
  <c r="BT77" i="5"/>
  <c r="BT71" i="5"/>
  <c r="BT23" i="5"/>
  <c r="BT17" i="5"/>
  <c r="BT26" i="5"/>
  <c r="BT15" i="5"/>
  <c r="BT75" i="5"/>
  <c r="BT46" i="5"/>
  <c r="BT29" i="5"/>
  <c r="BT50" i="5"/>
  <c r="BT68" i="5"/>
  <c r="BT82" i="5"/>
  <c r="BT81" i="5"/>
  <c r="BT47" i="5"/>
  <c r="BT49" i="5"/>
  <c r="BT52" i="5"/>
  <c r="BT36" i="5"/>
  <c r="BT13" i="5"/>
  <c r="BT9" i="5"/>
  <c r="BT54" i="5"/>
  <c r="BT57" i="5"/>
  <c r="BT11" i="5"/>
  <c r="BT76" i="5"/>
  <c r="BT58" i="5"/>
  <c r="BT24" i="5"/>
  <c r="BT41" i="5"/>
  <c r="BT78" i="5"/>
  <c r="BT63" i="5"/>
  <c r="BT40" i="5"/>
  <c r="BT70" i="5"/>
  <c r="BT80" i="5"/>
  <c r="BT48" i="5"/>
  <c r="BT73" i="5"/>
  <c r="BT53" i="5"/>
  <c r="BT59" i="5"/>
  <c r="BT20" i="5"/>
  <c r="BT45" i="5"/>
  <c r="BT14" i="5"/>
  <c r="BT42" i="5"/>
  <c r="BT72" i="5"/>
  <c r="BT51" i="5"/>
  <c r="BT34" i="5"/>
  <c r="BT39" i="5"/>
  <c r="BT66" i="5"/>
  <c r="BT33" i="5"/>
  <c r="BT61" i="5"/>
  <c r="BT55" i="5"/>
  <c r="BT18" i="5"/>
  <c r="BT83" i="5"/>
  <c r="BT64" i="5"/>
  <c r="BT16" i="5"/>
  <c r="BT44" i="5"/>
  <c r="BT10" i="5"/>
  <c r="BT19" i="5"/>
  <c r="BT79" i="5"/>
  <c r="BT31" i="5"/>
  <c r="BS65" i="5"/>
  <c r="AF32" i="5"/>
  <c r="AE90" i="5"/>
  <c r="R94" i="5" s="1"/>
  <c r="BS74" i="5"/>
  <c r="BS8" i="5"/>
  <c r="AF65" i="5"/>
  <c r="AT21" i="5"/>
  <c r="AU70" i="5"/>
  <c r="AU67" i="5"/>
  <c r="AU43" i="5"/>
  <c r="AU38" i="5"/>
  <c r="AU35" i="5"/>
  <c r="AU40" i="5"/>
  <c r="AU71" i="5"/>
  <c r="AU45" i="5"/>
  <c r="AU26" i="5"/>
  <c r="AU13" i="5"/>
  <c r="AU59" i="5"/>
  <c r="AU48" i="5"/>
  <c r="AU58" i="5"/>
  <c r="AU31" i="5"/>
  <c r="AU22" i="5"/>
  <c r="AU82" i="5"/>
  <c r="AU57" i="5"/>
  <c r="AU10" i="5"/>
  <c r="AU9" i="5"/>
  <c r="AU36" i="5"/>
  <c r="AU12" i="5"/>
  <c r="AU15" i="5"/>
  <c r="AU52" i="5"/>
  <c r="AU16" i="5"/>
  <c r="AU76" i="5"/>
  <c r="AU51" i="5"/>
  <c r="AU44" i="5"/>
  <c r="AU75" i="5"/>
  <c r="AU42" i="5"/>
  <c r="AU61" i="5"/>
  <c r="AU37" i="5"/>
  <c r="AU79" i="5"/>
  <c r="AU64" i="5"/>
  <c r="AU55" i="5"/>
  <c r="AU53" i="5"/>
  <c r="AU41" i="5"/>
  <c r="AU81" i="5"/>
  <c r="AU27" i="5"/>
  <c r="AU29" i="5"/>
  <c r="AU39" i="5"/>
  <c r="AU68" i="5"/>
  <c r="AU69" i="5"/>
  <c r="AU11" i="5"/>
  <c r="AV7" i="5"/>
  <c r="AU33" i="5"/>
  <c r="AU46" i="5"/>
  <c r="AU77" i="5"/>
  <c r="AU50" i="5"/>
  <c r="AU49" i="5"/>
  <c r="AU47" i="5"/>
  <c r="AU78" i="5"/>
  <c r="AU34" i="5"/>
  <c r="AU20" i="5"/>
  <c r="AU80" i="5"/>
  <c r="AU83" i="5"/>
  <c r="AU14" i="5"/>
  <c r="AU19" i="5"/>
  <c r="AU25" i="5"/>
  <c r="AU23" i="5"/>
  <c r="AU30" i="5"/>
  <c r="AU73" i="5"/>
  <c r="AU63" i="5"/>
  <c r="AU24" i="5"/>
  <c r="AU72" i="5"/>
  <c r="AU28" i="5"/>
  <c r="AU62" i="5"/>
  <c r="AU54" i="5"/>
  <c r="AU60" i="5"/>
  <c r="AU18" i="5"/>
  <c r="AU17" i="5"/>
  <c r="AU66" i="5"/>
  <c r="AT32" i="5"/>
  <c r="AT74" i="5"/>
  <c r="BI32" i="5" l="1"/>
  <c r="BI74" i="5"/>
  <c r="BJ77" i="5"/>
  <c r="BJ38" i="5"/>
  <c r="BJ37" i="5"/>
  <c r="BJ80" i="5"/>
  <c r="BJ20" i="5"/>
  <c r="BJ9" i="5"/>
  <c r="BJ23" i="5"/>
  <c r="BJ22" i="5"/>
  <c r="BJ34" i="5"/>
  <c r="BJ79" i="5"/>
  <c r="BJ78" i="5"/>
  <c r="BJ17" i="5"/>
  <c r="BJ45" i="5"/>
  <c r="BJ83" i="5"/>
  <c r="BJ48" i="5"/>
  <c r="BJ60" i="5"/>
  <c r="BJ75" i="5"/>
  <c r="BJ66" i="5"/>
  <c r="BJ46" i="5"/>
  <c r="BJ39" i="5"/>
  <c r="BJ14" i="5"/>
  <c r="BJ51" i="5"/>
  <c r="BJ49" i="5"/>
  <c r="BJ31" i="5"/>
  <c r="BJ30" i="5"/>
  <c r="BJ24" i="5"/>
  <c r="BJ57" i="5"/>
  <c r="BJ40" i="5"/>
  <c r="BJ71" i="5"/>
  <c r="BJ43" i="5"/>
  <c r="BJ59" i="5"/>
  <c r="BJ44" i="5"/>
  <c r="BJ62" i="5"/>
  <c r="BJ29" i="5"/>
  <c r="BJ11" i="5"/>
  <c r="BJ47" i="5"/>
  <c r="BJ76" i="5"/>
  <c r="BJ54" i="5"/>
  <c r="BJ73" i="5"/>
  <c r="BJ72" i="5"/>
  <c r="BJ68" i="5"/>
  <c r="BJ70" i="5"/>
  <c r="BJ26" i="5"/>
  <c r="BJ81" i="5"/>
  <c r="BJ50" i="5"/>
  <c r="BJ42" i="5"/>
  <c r="BJ35" i="5"/>
  <c r="BJ82" i="5"/>
  <c r="BJ64" i="5"/>
  <c r="BJ61" i="5"/>
  <c r="BJ15" i="5"/>
  <c r="BJ63" i="5"/>
  <c r="BJ55" i="5"/>
  <c r="BJ27" i="5"/>
  <c r="BJ13" i="5"/>
  <c r="BJ41" i="5"/>
  <c r="BJ33" i="5"/>
  <c r="BJ10" i="5"/>
  <c r="BK7" i="5"/>
  <c r="BJ53" i="5"/>
  <c r="BJ18" i="5"/>
  <c r="BJ58" i="5"/>
  <c r="BJ36" i="5"/>
  <c r="BJ16" i="5"/>
  <c r="BJ25" i="5"/>
  <c r="BJ12" i="5"/>
  <c r="BJ28" i="5"/>
  <c r="BJ69" i="5"/>
  <c r="BJ19" i="5"/>
  <c r="BJ67" i="5"/>
  <c r="BJ52" i="5"/>
  <c r="BI65" i="5"/>
  <c r="BI56" i="5"/>
  <c r="BT65" i="5"/>
  <c r="BH90" i="5"/>
  <c r="U91" i="5" s="1"/>
  <c r="AU32" i="5"/>
  <c r="AU56" i="5"/>
  <c r="BT21" i="5"/>
  <c r="AH37" i="5"/>
  <c r="AH81" i="5"/>
  <c r="AH9" i="5"/>
  <c r="AH18" i="5"/>
  <c r="AH78" i="5"/>
  <c r="AH59" i="5"/>
  <c r="AH33" i="5"/>
  <c r="AH83" i="5"/>
  <c r="AH77" i="5"/>
  <c r="AH68" i="5"/>
  <c r="AH42" i="5"/>
  <c r="AH34" i="5"/>
  <c r="AH41" i="5"/>
  <c r="AH70" i="5"/>
  <c r="AH38" i="5"/>
  <c r="AH30" i="5"/>
  <c r="AH66" i="5"/>
  <c r="AH12" i="5"/>
  <c r="AH22" i="5"/>
  <c r="AH27" i="5"/>
  <c r="AH53" i="5"/>
  <c r="AH40" i="5"/>
  <c r="AH75" i="5"/>
  <c r="AH72" i="5"/>
  <c r="AH67" i="5"/>
  <c r="AH11" i="5"/>
  <c r="AH46" i="5"/>
  <c r="AH48" i="5"/>
  <c r="AH76" i="5"/>
  <c r="AH14" i="5"/>
  <c r="AH23" i="5"/>
  <c r="AH36" i="5"/>
  <c r="AH35" i="5"/>
  <c r="AH79" i="5"/>
  <c r="AH62" i="5"/>
  <c r="AH69" i="5"/>
  <c r="AH44" i="5"/>
  <c r="AH26" i="5"/>
  <c r="AH73" i="5"/>
  <c r="AH31" i="5"/>
  <c r="AH55" i="5"/>
  <c r="AH71" i="5"/>
  <c r="AH52" i="5"/>
  <c r="AH54" i="5"/>
  <c r="AH57" i="5"/>
  <c r="AH45" i="5"/>
  <c r="AH20" i="5"/>
  <c r="AH16" i="5"/>
  <c r="AH47" i="5"/>
  <c r="AH43" i="5"/>
  <c r="AH17" i="5"/>
  <c r="AH58" i="5"/>
  <c r="AH29" i="5"/>
  <c r="AH64" i="5"/>
  <c r="AI7" i="5"/>
  <c r="AH51" i="5"/>
  <c r="AH19" i="5"/>
  <c r="AH24" i="5"/>
  <c r="AH61" i="5"/>
  <c r="AH60" i="5"/>
  <c r="AH82" i="5"/>
  <c r="AH28" i="5"/>
  <c r="AH63" i="5"/>
  <c r="AH39" i="5"/>
  <c r="AH49" i="5"/>
  <c r="AH25" i="5"/>
  <c r="AH50" i="5"/>
  <c r="AH13" i="5"/>
  <c r="AH80" i="5"/>
  <c r="AH15" i="5"/>
  <c r="AH10" i="5"/>
  <c r="AT90" i="5"/>
  <c r="T95" i="5" s="1"/>
  <c r="AV63" i="5"/>
  <c r="AV78" i="5"/>
  <c r="AV61" i="5"/>
  <c r="AV47" i="5"/>
  <c r="AW7" i="5"/>
  <c r="AV30" i="5"/>
  <c r="AV53" i="5"/>
  <c r="AV17" i="5"/>
  <c r="AV23" i="5"/>
  <c r="AV22" i="5"/>
  <c r="AV66" i="5"/>
  <c r="AV76" i="5"/>
  <c r="AV15" i="5"/>
  <c r="AV29" i="5"/>
  <c r="AV69" i="5"/>
  <c r="AV45" i="5"/>
  <c r="AV10" i="5"/>
  <c r="AV52" i="5"/>
  <c r="AV28" i="5"/>
  <c r="AV24" i="5"/>
  <c r="AV50" i="5"/>
  <c r="AV39" i="5"/>
  <c r="AV36" i="5"/>
  <c r="AV11" i="5"/>
  <c r="AV27" i="5"/>
  <c r="AV31" i="5"/>
  <c r="AV67" i="5"/>
  <c r="AV73" i="5"/>
  <c r="AV51" i="5"/>
  <c r="AV71" i="5"/>
  <c r="AV58" i="5"/>
  <c r="AV68" i="5"/>
  <c r="AV48" i="5"/>
  <c r="AV41" i="5"/>
  <c r="AV70" i="5"/>
  <c r="AV72" i="5"/>
  <c r="AV46" i="5"/>
  <c r="AV9" i="5"/>
  <c r="AV75" i="5"/>
  <c r="AV62" i="5"/>
  <c r="AV44" i="5"/>
  <c r="AV14" i="5"/>
  <c r="AV34" i="5"/>
  <c r="AV42" i="5"/>
  <c r="AV18" i="5"/>
  <c r="AV43" i="5"/>
  <c r="AV33" i="5"/>
  <c r="AV38" i="5"/>
  <c r="AV13" i="5"/>
  <c r="AV82" i="5"/>
  <c r="AV81" i="5"/>
  <c r="AV19" i="5"/>
  <c r="AV60" i="5"/>
  <c r="AV55" i="5"/>
  <c r="AV12" i="5"/>
  <c r="AV49" i="5"/>
  <c r="AV26" i="5"/>
  <c r="AV25" i="5"/>
  <c r="AV54" i="5"/>
  <c r="AV20" i="5"/>
  <c r="AV16" i="5"/>
  <c r="AV40" i="5"/>
  <c r="AV57" i="5"/>
  <c r="AV35" i="5"/>
  <c r="AV59" i="5"/>
  <c r="AV79" i="5"/>
  <c r="AV77" i="5"/>
  <c r="AV83" i="5"/>
  <c r="AV80" i="5"/>
  <c r="AV37" i="5"/>
  <c r="AV64" i="5"/>
  <c r="AU74" i="5"/>
  <c r="BT8" i="5"/>
  <c r="BT74" i="5"/>
  <c r="BU31" i="5"/>
  <c r="BU60" i="5"/>
  <c r="BU16" i="5"/>
  <c r="BU68" i="5"/>
  <c r="BU73" i="5"/>
  <c r="BU59" i="5"/>
  <c r="BU29" i="5"/>
  <c r="BU46" i="5"/>
  <c r="BU35" i="5"/>
  <c r="BU49" i="5"/>
  <c r="BV7" i="5"/>
  <c r="BU20" i="5"/>
  <c r="BU57" i="5"/>
  <c r="BU9" i="5"/>
  <c r="BU52" i="5"/>
  <c r="BU26" i="5"/>
  <c r="BU64" i="5"/>
  <c r="BU47" i="5"/>
  <c r="BU39" i="5"/>
  <c r="BU61" i="5"/>
  <c r="BU19" i="5"/>
  <c r="BU40" i="5"/>
  <c r="BU58" i="5"/>
  <c r="BU71" i="5"/>
  <c r="BU81" i="5"/>
  <c r="BU12" i="5"/>
  <c r="BU17" i="5"/>
  <c r="BU41" i="5"/>
  <c r="BU83" i="5"/>
  <c r="BU82" i="5"/>
  <c r="BU13" i="5"/>
  <c r="BU14" i="5"/>
  <c r="BU75" i="5"/>
  <c r="BU36" i="5"/>
  <c r="BU45" i="5"/>
  <c r="BU22" i="5"/>
  <c r="BU33" i="5"/>
  <c r="BU15" i="5"/>
  <c r="BU44" i="5"/>
  <c r="BU79" i="5"/>
  <c r="BU77" i="5"/>
  <c r="BU25" i="5"/>
  <c r="BU30" i="5"/>
  <c r="BU80" i="5"/>
  <c r="BU34" i="5"/>
  <c r="BU11" i="5"/>
  <c r="BU53" i="5"/>
  <c r="BU37" i="5"/>
  <c r="BU10" i="5"/>
  <c r="BU67" i="5"/>
  <c r="BU72" i="5"/>
  <c r="BU48" i="5"/>
  <c r="BU23" i="5"/>
  <c r="BU50" i="5"/>
  <c r="BU27" i="5"/>
  <c r="BU55" i="5"/>
  <c r="BU42" i="5"/>
  <c r="BU38" i="5"/>
  <c r="BU51" i="5"/>
  <c r="BU66" i="5"/>
  <c r="BU24" i="5"/>
  <c r="BU28" i="5"/>
  <c r="BU18" i="5"/>
  <c r="BU69" i="5"/>
  <c r="BU76" i="5"/>
  <c r="BU54" i="5"/>
  <c r="BU63" i="5"/>
  <c r="BU70" i="5"/>
  <c r="BU78" i="5"/>
  <c r="BU62" i="5"/>
  <c r="BU43" i="5"/>
  <c r="AU65" i="5"/>
  <c r="AU8" i="5"/>
  <c r="AU21" i="5"/>
  <c r="AG32" i="5"/>
  <c r="AF90" i="5"/>
  <c r="S94" i="5" s="1"/>
  <c r="BS90" i="5"/>
  <c r="S92" i="5" s="1"/>
  <c r="BT32" i="5"/>
  <c r="BT56" i="5"/>
  <c r="AG56" i="5"/>
  <c r="AG65" i="5"/>
  <c r="AG74" i="5"/>
  <c r="AG8" i="5"/>
  <c r="AG21" i="5"/>
  <c r="BI90" i="5" l="1"/>
  <c r="V91" i="5" s="1"/>
  <c r="BK12" i="5"/>
  <c r="BK23" i="5"/>
  <c r="BK20" i="5"/>
  <c r="BK19" i="5"/>
  <c r="BK46" i="5"/>
  <c r="BK44" i="5"/>
  <c r="BK28" i="5"/>
  <c r="BK35" i="5"/>
  <c r="BK27" i="5"/>
  <c r="BK55" i="5"/>
  <c r="BK42" i="5"/>
  <c r="BK63" i="5"/>
  <c r="BK70" i="5"/>
  <c r="BK18" i="5"/>
  <c r="BK17" i="5"/>
  <c r="BK79" i="5"/>
  <c r="BK76" i="5"/>
  <c r="BK60" i="5"/>
  <c r="BK24" i="5"/>
  <c r="BK22" i="5"/>
  <c r="BK41" i="5"/>
  <c r="BK80" i="5"/>
  <c r="BK36" i="5"/>
  <c r="BK10" i="5"/>
  <c r="BK53" i="5"/>
  <c r="BK14" i="5"/>
  <c r="BK16" i="5"/>
  <c r="BK37" i="5"/>
  <c r="BK40" i="5"/>
  <c r="BK9" i="5"/>
  <c r="BK75" i="5"/>
  <c r="BK54" i="5"/>
  <c r="BK43" i="5"/>
  <c r="BK48" i="5"/>
  <c r="BK67" i="5"/>
  <c r="BK34" i="5"/>
  <c r="BK50" i="5"/>
  <c r="BK69" i="5"/>
  <c r="BK77" i="5"/>
  <c r="BK51" i="5"/>
  <c r="BK82" i="5"/>
  <c r="BK45" i="5"/>
  <c r="BK62" i="5"/>
  <c r="BK61" i="5"/>
  <c r="BK47" i="5"/>
  <c r="BK26" i="5"/>
  <c r="BK66" i="5"/>
  <c r="BK13" i="5"/>
  <c r="BK29" i="5"/>
  <c r="BK15" i="5"/>
  <c r="BK49" i="5"/>
  <c r="BK72" i="5"/>
  <c r="BK83" i="5"/>
  <c r="BK58" i="5"/>
  <c r="BK38" i="5"/>
  <c r="BK25" i="5"/>
  <c r="BK81" i="5"/>
  <c r="BK68" i="5"/>
  <c r="BK71" i="5"/>
  <c r="BK33" i="5"/>
  <c r="BK11" i="5"/>
  <c r="BL7" i="5"/>
  <c r="BK78" i="5"/>
  <c r="BK73" i="5"/>
  <c r="BK64" i="5"/>
  <c r="BK31" i="5"/>
  <c r="BK30" i="5"/>
  <c r="BK57" i="5"/>
  <c r="BK52" i="5"/>
  <c r="BK39" i="5"/>
  <c r="BK59" i="5"/>
  <c r="BJ32" i="5"/>
  <c r="BJ56" i="5"/>
  <c r="BJ74" i="5"/>
  <c r="AG90" i="5"/>
  <c r="T94" i="5" s="1"/>
  <c r="AU90" i="5"/>
  <c r="U95" i="5" s="1"/>
  <c r="BJ65" i="5"/>
  <c r="BJ21" i="5"/>
  <c r="BJ8" i="5"/>
  <c r="BU32" i="5"/>
  <c r="BU74" i="5"/>
  <c r="BU56" i="5"/>
  <c r="BU65" i="5"/>
  <c r="BU21" i="5"/>
  <c r="AV56" i="5"/>
  <c r="AV32" i="5"/>
  <c r="AV74" i="5"/>
  <c r="AV65" i="5"/>
  <c r="AI50" i="5"/>
  <c r="AI55" i="5"/>
  <c r="AI40" i="5"/>
  <c r="AI11" i="5"/>
  <c r="AI61" i="5"/>
  <c r="AI18" i="5"/>
  <c r="AI48" i="5"/>
  <c r="AI44" i="5"/>
  <c r="AI36" i="5"/>
  <c r="AI58" i="5"/>
  <c r="AI31" i="5"/>
  <c r="AI52" i="5"/>
  <c r="AI14" i="5"/>
  <c r="AI20" i="5"/>
  <c r="AI82" i="5"/>
  <c r="AI69" i="5"/>
  <c r="AI62" i="5"/>
  <c r="AI78" i="5"/>
  <c r="AI34" i="5"/>
  <c r="AI26" i="5"/>
  <c r="AI51" i="5"/>
  <c r="AI38" i="5"/>
  <c r="AI30" i="5"/>
  <c r="AI19" i="5"/>
  <c r="AI24" i="5"/>
  <c r="AI71" i="5"/>
  <c r="AI81" i="5"/>
  <c r="AI57" i="5"/>
  <c r="AI67" i="5"/>
  <c r="AI37" i="5"/>
  <c r="AI80" i="5"/>
  <c r="AI16" i="5"/>
  <c r="AI60" i="5"/>
  <c r="AI79" i="5"/>
  <c r="AI70" i="5"/>
  <c r="AI27" i="5"/>
  <c r="AI15" i="5"/>
  <c r="AI42" i="5"/>
  <c r="AI12" i="5"/>
  <c r="AI75" i="5"/>
  <c r="AI49" i="5"/>
  <c r="AI59" i="5"/>
  <c r="AI45" i="5"/>
  <c r="AI35" i="5"/>
  <c r="AI29" i="5"/>
  <c r="AI9" i="5"/>
  <c r="AI41" i="5"/>
  <c r="AI72" i="5"/>
  <c r="AI63" i="5"/>
  <c r="AI39" i="5"/>
  <c r="AI23" i="5"/>
  <c r="AI10" i="5"/>
  <c r="AJ7" i="5"/>
  <c r="AI47" i="5"/>
  <c r="AI46" i="5"/>
  <c r="AI76" i="5"/>
  <c r="AI53" i="5"/>
  <c r="AI22" i="5"/>
  <c r="AI33" i="5"/>
  <c r="AI17" i="5"/>
  <c r="AI83" i="5"/>
  <c r="AI64" i="5"/>
  <c r="AI43" i="5"/>
  <c r="AI54" i="5"/>
  <c r="AI68" i="5"/>
  <c r="AI73" i="5"/>
  <c r="AI13" i="5"/>
  <c r="AI77" i="5"/>
  <c r="AI66" i="5"/>
  <c r="AI28" i="5"/>
  <c r="AI25" i="5"/>
  <c r="AH74" i="5"/>
  <c r="AH21" i="5"/>
  <c r="AH32" i="5"/>
  <c r="AH8" i="5"/>
  <c r="BV64" i="5"/>
  <c r="BV22" i="5"/>
  <c r="BV83" i="5"/>
  <c r="BV38" i="5"/>
  <c r="BV70" i="5"/>
  <c r="BV60" i="5"/>
  <c r="BV11" i="5"/>
  <c r="BV77" i="5"/>
  <c r="BV31" i="5"/>
  <c r="BV41" i="5"/>
  <c r="BV28" i="5"/>
  <c r="BV76" i="5"/>
  <c r="BV30" i="5"/>
  <c r="BV20" i="5"/>
  <c r="BV36" i="5"/>
  <c r="BV49" i="5"/>
  <c r="BV23" i="5"/>
  <c r="BV10" i="5"/>
  <c r="BV37" i="5"/>
  <c r="BV53" i="5"/>
  <c r="BV18" i="5"/>
  <c r="BV17" i="5"/>
  <c r="BV14" i="5"/>
  <c r="BV35" i="5"/>
  <c r="BV50" i="5"/>
  <c r="BV42" i="5"/>
  <c r="BV15" i="5"/>
  <c r="BV62" i="5"/>
  <c r="BV79" i="5"/>
  <c r="BV47" i="5"/>
  <c r="BV55" i="5"/>
  <c r="BV54" i="5"/>
  <c r="BV25" i="5"/>
  <c r="BV75" i="5"/>
  <c r="BV26" i="5"/>
  <c r="BV16" i="5"/>
  <c r="BV80" i="5"/>
  <c r="BV12" i="5"/>
  <c r="BV51" i="5"/>
  <c r="BV71" i="5"/>
  <c r="BV45" i="5"/>
  <c r="BV46" i="5"/>
  <c r="BV39" i="5"/>
  <c r="BV33" i="5"/>
  <c r="BV58" i="5"/>
  <c r="BV13" i="5"/>
  <c r="BV27" i="5"/>
  <c r="BW7" i="5"/>
  <c r="BV73" i="5"/>
  <c r="BV48" i="5"/>
  <c r="BV9" i="5"/>
  <c r="BV29" i="5"/>
  <c r="BV68" i="5"/>
  <c r="BV67" i="5"/>
  <c r="BV59" i="5"/>
  <c r="BV66" i="5"/>
  <c r="BV44" i="5"/>
  <c r="BV81" i="5"/>
  <c r="BV61" i="5"/>
  <c r="BV40" i="5"/>
  <c r="BV34" i="5"/>
  <c r="BV82" i="5"/>
  <c r="BV52" i="5"/>
  <c r="BV24" i="5"/>
  <c r="BV69" i="5"/>
  <c r="BV78" i="5"/>
  <c r="BV57" i="5"/>
  <c r="BV43" i="5"/>
  <c r="BV72" i="5"/>
  <c r="BV63" i="5"/>
  <c r="BV19" i="5"/>
  <c r="BT90" i="5"/>
  <c r="T92" i="5" s="1"/>
  <c r="AV8" i="5"/>
  <c r="AV21" i="5"/>
  <c r="BU8" i="5"/>
  <c r="BU90" i="5" s="1"/>
  <c r="U92" i="5" s="1"/>
  <c r="AW18" i="5"/>
  <c r="AW20" i="5"/>
  <c r="AW50" i="5"/>
  <c r="AW44" i="5"/>
  <c r="AW29" i="5"/>
  <c r="AW52" i="5"/>
  <c r="AW54" i="5"/>
  <c r="AW48" i="5"/>
  <c r="AW9" i="5"/>
  <c r="AW12" i="5"/>
  <c r="AX7" i="5"/>
  <c r="AW33" i="5"/>
  <c r="AW17" i="5"/>
  <c r="AW28" i="5"/>
  <c r="AW55" i="5"/>
  <c r="AW24" i="5"/>
  <c r="AW40" i="5"/>
  <c r="AW69" i="5"/>
  <c r="AW45" i="5"/>
  <c r="AW70" i="5"/>
  <c r="AW39" i="5"/>
  <c r="AW16" i="5"/>
  <c r="AW66" i="5"/>
  <c r="AW10" i="5"/>
  <c r="AW35" i="5"/>
  <c r="AW73" i="5"/>
  <c r="AW58" i="5"/>
  <c r="AW57" i="5"/>
  <c r="AW34" i="5"/>
  <c r="AW80" i="5"/>
  <c r="AW22" i="5"/>
  <c r="AW83" i="5"/>
  <c r="AW15" i="5"/>
  <c r="AW81" i="5"/>
  <c r="AW60" i="5"/>
  <c r="AW27" i="5"/>
  <c r="AW78" i="5"/>
  <c r="AW36" i="5"/>
  <c r="AW37" i="5"/>
  <c r="AW43" i="5"/>
  <c r="AW49" i="5"/>
  <c r="AW75" i="5"/>
  <c r="AW79" i="5"/>
  <c r="AW67" i="5"/>
  <c r="AW38" i="5"/>
  <c r="AW71" i="5"/>
  <c r="AW42" i="5"/>
  <c r="AW26" i="5"/>
  <c r="AW11" i="5"/>
  <c r="AW64" i="5"/>
  <c r="AW30" i="5"/>
  <c r="AW59" i="5"/>
  <c r="AW23" i="5"/>
  <c r="AW25" i="5"/>
  <c r="AW77" i="5"/>
  <c r="AW62" i="5"/>
  <c r="AW51" i="5"/>
  <c r="AW82" i="5"/>
  <c r="AW76" i="5"/>
  <c r="AW47" i="5"/>
  <c r="AW14" i="5"/>
  <c r="AW53" i="5"/>
  <c r="AW61" i="5"/>
  <c r="AW41" i="5"/>
  <c r="AW31" i="5"/>
  <c r="AW19" i="5"/>
  <c r="AW63" i="5"/>
  <c r="AW13" i="5"/>
  <c r="AW72" i="5"/>
  <c r="AW46" i="5"/>
  <c r="AW68" i="5"/>
  <c r="AH56" i="5"/>
  <c r="AH65" i="5"/>
  <c r="BV56" i="5" l="1"/>
  <c r="BK56" i="5"/>
  <c r="BJ90" i="5"/>
  <c r="W91" i="5" s="1"/>
  <c r="BK65" i="5"/>
  <c r="BK74" i="5"/>
  <c r="BK21" i="5"/>
  <c r="BL83" i="5"/>
  <c r="BL22" i="5"/>
  <c r="BL62" i="5"/>
  <c r="BL39" i="5"/>
  <c r="BL77" i="5"/>
  <c r="BL63" i="5"/>
  <c r="BL27" i="5"/>
  <c r="BL45" i="5"/>
  <c r="BL76" i="5"/>
  <c r="BL82" i="5"/>
  <c r="BL20" i="5"/>
  <c r="BL78" i="5"/>
  <c r="BL46" i="5"/>
  <c r="BL25" i="5"/>
  <c r="BL35" i="5"/>
  <c r="BL18" i="5"/>
  <c r="BL28" i="5"/>
  <c r="BL57" i="5"/>
  <c r="BL47" i="5"/>
  <c r="BL59" i="5"/>
  <c r="BL42" i="5"/>
  <c r="BL52" i="5"/>
  <c r="BL12" i="5"/>
  <c r="BL17" i="5"/>
  <c r="BL30" i="5"/>
  <c r="BL72" i="5"/>
  <c r="BL51" i="5"/>
  <c r="BL23" i="5"/>
  <c r="BL49" i="5"/>
  <c r="BL53" i="5"/>
  <c r="BL29" i="5"/>
  <c r="BL13" i="5"/>
  <c r="BL9" i="5"/>
  <c r="BL37" i="5"/>
  <c r="BL38" i="5"/>
  <c r="BL16" i="5"/>
  <c r="BL71" i="5"/>
  <c r="BM7" i="5"/>
  <c r="BL19" i="5"/>
  <c r="BL43" i="5"/>
  <c r="BL10" i="5"/>
  <c r="BL60" i="5"/>
  <c r="BL69" i="5"/>
  <c r="BL80" i="5"/>
  <c r="BL24" i="5"/>
  <c r="BL41" i="5"/>
  <c r="BL26" i="5"/>
  <c r="BL36" i="5"/>
  <c r="BL58" i="5"/>
  <c r="BL15" i="5"/>
  <c r="BL79" i="5"/>
  <c r="BL64" i="5"/>
  <c r="BL40" i="5"/>
  <c r="BL66" i="5"/>
  <c r="BL33" i="5"/>
  <c r="BL48" i="5"/>
  <c r="BL44" i="5"/>
  <c r="BL70" i="5"/>
  <c r="BL75" i="5"/>
  <c r="BL14" i="5"/>
  <c r="BL34" i="5"/>
  <c r="BL68" i="5"/>
  <c r="BL81" i="5"/>
  <c r="BL11" i="5"/>
  <c r="BL31" i="5"/>
  <c r="BL55" i="5"/>
  <c r="BL54" i="5"/>
  <c r="BL73" i="5"/>
  <c r="BL67" i="5"/>
  <c r="BL50" i="5"/>
  <c r="BL61" i="5"/>
  <c r="BK32" i="5"/>
  <c r="BK8" i="5"/>
  <c r="BK90" i="5" s="1"/>
  <c r="X91" i="5" s="1"/>
  <c r="AW21" i="5"/>
  <c r="AW65" i="5"/>
  <c r="AX19" i="5"/>
  <c r="AX36" i="5"/>
  <c r="AX12" i="5"/>
  <c r="AX45" i="5"/>
  <c r="AX35" i="5"/>
  <c r="AX67" i="5"/>
  <c r="AX38" i="5"/>
  <c r="AX83" i="5"/>
  <c r="AX58" i="5"/>
  <c r="AX44" i="5"/>
  <c r="AX17" i="5"/>
  <c r="AX11" i="5"/>
  <c r="AX37" i="5"/>
  <c r="AX24" i="5"/>
  <c r="AX30" i="5"/>
  <c r="AX49" i="5"/>
  <c r="AX20" i="5"/>
  <c r="AX47" i="5"/>
  <c r="AX73" i="5"/>
  <c r="AX54" i="5"/>
  <c r="AX79" i="5"/>
  <c r="AX77" i="5"/>
  <c r="AX41" i="5"/>
  <c r="AX66" i="5"/>
  <c r="AX59" i="5"/>
  <c r="AX31" i="5"/>
  <c r="AX57" i="5"/>
  <c r="AX50" i="5"/>
  <c r="AX22" i="5"/>
  <c r="AX80" i="5"/>
  <c r="AX27" i="5"/>
  <c r="AX63" i="5"/>
  <c r="AX28" i="5"/>
  <c r="AX33" i="5"/>
  <c r="AX16" i="5"/>
  <c r="AX76" i="5"/>
  <c r="AX42" i="5"/>
  <c r="AX71" i="5"/>
  <c r="AX70" i="5"/>
  <c r="AX9" i="5"/>
  <c r="AX10" i="5"/>
  <c r="AX40" i="5"/>
  <c r="AX69" i="5"/>
  <c r="AX75" i="5"/>
  <c r="AX82" i="5"/>
  <c r="AX81" i="5"/>
  <c r="AX78" i="5"/>
  <c r="AX72" i="5"/>
  <c r="AX55" i="5"/>
  <c r="AX14" i="5"/>
  <c r="AX60" i="5"/>
  <c r="AX18" i="5"/>
  <c r="AX13" i="5"/>
  <c r="AX46" i="5"/>
  <c r="AX34" i="5"/>
  <c r="AX52" i="5"/>
  <c r="AX29" i="5"/>
  <c r="AX15" i="5"/>
  <c r="AX62" i="5"/>
  <c r="AX23" i="5"/>
  <c r="AX61" i="5"/>
  <c r="AX39" i="5"/>
  <c r="AX53" i="5"/>
  <c r="AY7" i="5"/>
  <c r="AX25" i="5"/>
  <c r="AX48" i="5"/>
  <c r="AX51" i="5"/>
  <c r="AX68" i="5"/>
  <c r="AX43" i="5"/>
  <c r="AX64" i="5"/>
  <c r="AX26" i="5"/>
  <c r="BV74" i="5"/>
  <c r="BV21" i="5"/>
  <c r="AI65" i="5"/>
  <c r="AJ30" i="5"/>
  <c r="AJ41" i="5"/>
  <c r="AJ67" i="5"/>
  <c r="AJ73" i="5"/>
  <c r="AJ53" i="5"/>
  <c r="AJ49" i="5"/>
  <c r="AJ68" i="5"/>
  <c r="AJ24" i="5"/>
  <c r="AJ35" i="5"/>
  <c r="AJ70" i="5"/>
  <c r="AJ51" i="5"/>
  <c r="AJ33" i="5"/>
  <c r="AJ17" i="5"/>
  <c r="AJ44" i="5"/>
  <c r="AJ71" i="5"/>
  <c r="AK7" i="5"/>
  <c r="AJ59" i="5"/>
  <c r="AJ18" i="5"/>
  <c r="AJ63" i="5"/>
  <c r="AJ22" i="5"/>
  <c r="AJ78" i="5"/>
  <c r="AJ43" i="5"/>
  <c r="AJ66" i="5"/>
  <c r="AJ26" i="5"/>
  <c r="AJ81" i="5"/>
  <c r="AJ77" i="5"/>
  <c r="AJ16" i="5"/>
  <c r="AJ23" i="5"/>
  <c r="AJ75" i="5"/>
  <c r="AJ80" i="5"/>
  <c r="AJ52" i="5"/>
  <c r="AJ19" i="5"/>
  <c r="AJ10" i="5"/>
  <c r="AJ60" i="5"/>
  <c r="AJ61" i="5"/>
  <c r="AJ55" i="5"/>
  <c r="AJ20" i="5"/>
  <c r="AJ29" i="5"/>
  <c r="AJ48" i="5"/>
  <c r="AJ39" i="5"/>
  <c r="AJ9" i="5"/>
  <c r="AJ57" i="5"/>
  <c r="AJ79" i="5"/>
  <c r="AJ64" i="5"/>
  <c r="AJ37" i="5"/>
  <c r="AJ27" i="5"/>
  <c r="AJ62" i="5"/>
  <c r="AJ76" i="5"/>
  <c r="AJ25" i="5"/>
  <c r="AJ83" i="5"/>
  <c r="AJ47" i="5"/>
  <c r="AJ38" i="5"/>
  <c r="AJ28" i="5"/>
  <c r="AJ31" i="5"/>
  <c r="AJ82" i="5"/>
  <c r="AJ69" i="5"/>
  <c r="AJ72" i="5"/>
  <c r="AJ13" i="5"/>
  <c r="AJ50" i="5"/>
  <c r="AJ14" i="5"/>
  <c r="AJ58" i="5"/>
  <c r="AJ46" i="5"/>
  <c r="AJ11" i="5"/>
  <c r="AJ42" i="5"/>
  <c r="AJ15" i="5"/>
  <c r="AJ36" i="5"/>
  <c r="AJ12" i="5"/>
  <c r="AJ45" i="5"/>
  <c r="AJ54" i="5"/>
  <c r="AJ40" i="5"/>
  <c r="AJ34" i="5"/>
  <c r="AW74" i="5"/>
  <c r="AV90" i="5"/>
  <c r="V95" i="5" s="1"/>
  <c r="AI74" i="5"/>
  <c r="AI56" i="5"/>
  <c r="AW8" i="5"/>
  <c r="BV65" i="5"/>
  <c r="BW79" i="5"/>
  <c r="BW26" i="5"/>
  <c r="BW12" i="5"/>
  <c r="BW40" i="5"/>
  <c r="BW25" i="5"/>
  <c r="BW51" i="5"/>
  <c r="BW38" i="5"/>
  <c r="BW17" i="5"/>
  <c r="BW69" i="5"/>
  <c r="BW49" i="5"/>
  <c r="BW43" i="5"/>
  <c r="BW83" i="5"/>
  <c r="BW14" i="5"/>
  <c r="BW57" i="5"/>
  <c r="BW16" i="5"/>
  <c r="BW42" i="5"/>
  <c r="BW31" i="5"/>
  <c r="BW78" i="5"/>
  <c r="BW28" i="5"/>
  <c r="BW33" i="5"/>
  <c r="BW52" i="5"/>
  <c r="BW72" i="5"/>
  <c r="BW67" i="5"/>
  <c r="BW75" i="5"/>
  <c r="BW55" i="5"/>
  <c r="BW45" i="5"/>
  <c r="BW29" i="5"/>
  <c r="BW77" i="5"/>
  <c r="BW63" i="5"/>
  <c r="BW59" i="5"/>
  <c r="BW47" i="5"/>
  <c r="BW10" i="5"/>
  <c r="BW44" i="5"/>
  <c r="BW18" i="5"/>
  <c r="BW66" i="5"/>
  <c r="BW73" i="5"/>
  <c r="BW36" i="5"/>
  <c r="BW24" i="5"/>
  <c r="BW61" i="5"/>
  <c r="BW54" i="5"/>
  <c r="BW50" i="5"/>
  <c r="BW13" i="5"/>
  <c r="BW62" i="5"/>
  <c r="BW19" i="5"/>
  <c r="BW39" i="5"/>
  <c r="BW68" i="5"/>
  <c r="BW53" i="5"/>
  <c r="BW82" i="5"/>
  <c r="BW11" i="5"/>
  <c r="BW35" i="5"/>
  <c r="BW76" i="5"/>
  <c r="BW58" i="5"/>
  <c r="BW30" i="5"/>
  <c r="BW80" i="5"/>
  <c r="BW41" i="5"/>
  <c r="BW23" i="5"/>
  <c r="BW34" i="5"/>
  <c r="BW81" i="5"/>
  <c r="BX7" i="5"/>
  <c r="BW64" i="5"/>
  <c r="BW60" i="5"/>
  <c r="BW20" i="5"/>
  <c r="BW9" i="5"/>
  <c r="BW70" i="5"/>
  <c r="BW46" i="5"/>
  <c r="BW37" i="5"/>
  <c r="BW27" i="5"/>
  <c r="BW71" i="5"/>
  <c r="BW22" i="5"/>
  <c r="BW48" i="5"/>
  <c r="BW15" i="5"/>
  <c r="BV32" i="5"/>
  <c r="AH90" i="5"/>
  <c r="U94" i="5" s="1"/>
  <c r="AI32" i="5"/>
  <c r="AW56" i="5"/>
  <c r="AW32" i="5"/>
  <c r="BV8" i="5"/>
  <c r="AI21" i="5"/>
  <c r="AI8" i="5"/>
  <c r="BV90" i="5" l="1"/>
  <c r="V92" i="5" s="1"/>
  <c r="BL65" i="5"/>
  <c r="BM61" i="5"/>
  <c r="BM47" i="5"/>
  <c r="BM26" i="5"/>
  <c r="BM52" i="5"/>
  <c r="BM42" i="5"/>
  <c r="BM67" i="5"/>
  <c r="BM70" i="5"/>
  <c r="BM68" i="5"/>
  <c r="BM78" i="5"/>
  <c r="BM48" i="5"/>
  <c r="BM33" i="5"/>
  <c r="BM20" i="5"/>
  <c r="BM44" i="5"/>
  <c r="BM51" i="5"/>
  <c r="BM9" i="5"/>
  <c r="BM54" i="5"/>
  <c r="BM64" i="5"/>
  <c r="BM25" i="5"/>
  <c r="BM45" i="5"/>
  <c r="BM13" i="5"/>
  <c r="BM57" i="5"/>
  <c r="BM24" i="5"/>
  <c r="BM73" i="5"/>
  <c r="BM41" i="5"/>
  <c r="BM37" i="5"/>
  <c r="BM60" i="5"/>
  <c r="BM40" i="5"/>
  <c r="BM16" i="5"/>
  <c r="BM28" i="5"/>
  <c r="BM14" i="5"/>
  <c r="BM49" i="5"/>
  <c r="BM12" i="5"/>
  <c r="BM43" i="5"/>
  <c r="BM29" i="5"/>
  <c r="BM80" i="5"/>
  <c r="BM66" i="5"/>
  <c r="BM15" i="5"/>
  <c r="BM50" i="5"/>
  <c r="BM59" i="5"/>
  <c r="BM23" i="5"/>
  <c r="BM34" i="5"/>
  <c r="BM58" i="5"/>
  <c r="BM63" i="5"/>
  <c r="BM36" i="5"/>
  <c r="BM55" i="5"/>
  <c r="BM31" i="5"/>
  <c r="BM19" i="5"/>
  <c r="BM27" i="5"/>
  <c r="BM39" i="5"/>
  <c r="BM18" i="5"/>
  <c r="BM77" i="5"/>
  <c r="BM35" i="5"/>
  <c r="BM71" i="5"/>
  <c r="BM75" i="5"/>
  <c r="BM69" i="5"/>
  <c r="BM72" i="5"/>
  <c r="BM83" i="5"/>
  <c r="BM82" i="5"/>
  <c r="BM53" i="5"/>
  <c r="BM22" i="5"/>
  <c r="BM30" i="5"/>
  <c r="BM76" i="5"/>
  <c r="BM79" i="5"/>
  <c r="BM17" i="5"/>
  <c r="BM81" i="5"/>
  <c r="BM62" i="5"/>
  <c r="BM46" i="5"/>
  <c r="BM38" i="5"/>
  <c r="BM10" i="5"/>
  <c r="BM11" i="5"/>
  <c r="BL56" i="5"/>
  <c r="BL21" i="5"/>
  <c r="BL74" i="5"/>
  <c r="BL32" i="5"/>
  <c r="BL8" i="5"/>
  <c r="BL90" i="5" s="1"/>
  <c r="Y91" i="5" s="1"/>
  <c r="BW21" i="5"/>
  <c r="AI90" i="5"/>
  <c r="V94" i="5" s="1"/>
  <c r="BW8" i="5"/>
  <c r="BX28" i="5"/>
  <c r="BX64" i="5"/>
  <c r="BX68" i="5"/>
  <c r="BX69" i="5"/>
  <c r="BX22" i="5"/>
  <c r="BX67" i="5"/>
  <c r="BX57" i="5"/>
  <c r="BX29" i="5"/>
  <c r="BX58" i="5"/>
  <c r="BX61" i="5"/>
  <c r="BX48" i="5"/>
  <c r="BX34" i="5"/>
  <c r="BX27" i="5"/>
  <c r="BX40" i="5"/>
  <c r="BX23" i="5"/>
  <c r="BX51" i="5"/>
  <c r="BX72" i="5"/>
  <c r="BX49" i="5"/>
  <c r="BX41" i="5"/>
  <c r="BX52" i="5"/>
  <c r="BX39" i="5"/>
  <c r="BY7" i="5"/>
  <c r="BX24" i="5"/>
  <c r="BX19" i="5"/>
  <c r="BX55" i="5"/>
  <c r="BX11" i="5"/>
  <c r="BX71" i="5"/>
  <c r="BX13" i="5"/>
  <c r="BX17" i="5"/>
  <c r="BX76" i="5"/>
  <c r="BX35" i="5"/>
  <c r="BX73" i="5"/>
  <c r="BX47" i="5"/>
  <c r="BX63" i="5"/>
  <c r="BX30" i="5"/>
  <c r="BX42" i="5"/>
  <c r="BX37" i="5"/>
  <c r="BX36" i="5"/>
  <c r="BX81" i="5"/>
  <c r="BX46" i="5"/>
  <c r="BX80" i="5"/>
  <c r="BX26" i="5"/>
  <c r="BX77" i="5"/>
  <c r="BX75" i="5"/>
  <c r="BX12" i="5"/>
  <c r="BX59" i="5"/>
  <c r="BX62" i="5"/>
  <c r="BX10" i="5"/>
  <c r="BX66" i="5"/>
  <c r="BX16" i="5"/>
  <c r="BX9" i="5"/>
  <c r="BX25" i="5"/>
  <c r="BX43" i="5"/>
  <c r="BX31" i="5"/>
  <c r="BX20" i="5"/>
  <c r="BX38" i="5"/>
  <c r="BX53" i="5"/>
  <c r="BX15" i="5"/>
  <c r="BX78" i="5"/>
  <c r="BX83" i="5"/>
  <c r="BX33" i="5"/>
  <c r="BX70" i="5"/>
  <c r="BX54" i="5"/>
  <c r="BX18" i="5"/>
  <c r="BX60" i="5"/>
  <c r="BX50" i="5"/>
  <c r="BX45" i="5"/>
  <c r="BX14" i="5"/>
  <c r="BX79" i="5"/>
  <c r="BX82" i="5"/>
  <c r="BX44" i="5"/>
  <c r="BW65" i="5"/>
  <c r="AW90" i="5"/>
  <c r="W95" i="5" s="1"/>
  <c r="AJ21" i="5"/>
  <c r="AK22" i="5"/>
  <c r="AK60" i="5"/>
  <c r="AK41" i="5"/>
  <c r="AK35" i="5"/>
  <c r="AK58" i="5"/>
  <c r="AK51" i="5"/>
  <c r="AK62" i="5"/>
  <c r="AK44" i="5"/>
  <c r="AK47" i="5"/>
  <c r="AK12" i="5"/>
  <c r="AK16" i="5"/>
  <c r="AK34" i="5"/>
  <c r="AK38" i="5"/>
  <c r="AK57" i="5"/>
  <c r="AK48" i="5"/>
  <c r="AK81" i="5"/>
  <c r="AK64" i="5"/>
  <c r="AK50" i="5"/>
  <c r="AK68" i="5"/>
  <c r="AK67" i="5"/>
  <c r="AK26" i="5"/>
  <c r="AK70" i="5"/>
  <c r="AK59" i="5"/>
  <c r="AK31" i="5"/>
  <c r="AK83" i="5"/>
  <c r="AK73" i="5"/>
  <c r="AK13" i="5"/>
  <c r="AL7" i="5"/>
  <c r="AK78" i="5"/>
  <c r="AK36" i="5"/>
  <c r="AK37" i="5"/>
  <c r="AK14" i="5"/>
  <c r="AK53" i="5"/>
  <c r="AK10" i="5"/>
  <c r="AK24" i="5"/>
  <c r="AK61" i="5"/>
  <c r="AK49" i="5"/>
  <c r="AK25" i="5"/>
  <c r="AK54" i="5"/>
  <c r="AK71" i="5"/>
  <c r="AK79" i="5"/>
  <c r="AK18" i="5"/>
  <c r="AK63" i="5"/>
  <c r="AK75" i="5"/>
  <c r="AK39" i="5"/>
  <c r="AK52" i="5"/>
  <c r="AK29" i="5"/>
  <c r="AK77" i="5"/>
  <c r="AK46" i="5"/>
  <c r="AK17" i="5"/>
  <c r="AK76" i="5"/>
  <c r="AK45" i="5"/>
  <c r="AK72" i="5"/>
  <c r="AK80" i="5"/>
  <c r="AK33" i="5"/>
  <c r="AK9" i="5"/>
  <c r="AK42" i="5"/>
  <c r="AK30" i="5"/>
  <c r="AK55" i="5"/>
  <c r="AK69" i="5"/>
  <c r="AK23" i="5"/>
  <c r="AK19" i="5"/>
  <c r="AK11" i="5"/>
  <c r="AK27" i="5"/>
  <c r="AK43" i="5"/>
  <c r="AK66" i="5"/>
  <c r="AK15" i="5"/>
  <c r="AK28" i="5"/>
  <c r="AK82" i="5"/>
  <c r="AK20" i="5"/>
  <c r="AK40" i="5"/>
  <c r="AJ32" i="5"/>
  <c r="AX32" i="5"/>
  <c r="BW56" i="5"/>
  <c r="AJ65" i="5"/>
  <c r="AX21" i="5"/>
  <c r="AJ56" i="5"/>
  <c r="AY20" i="5"/>
  <c r="AZ7" i="5"/>
  <c r="AY17" i="5"/>
  <c r="AY16" i="5"/>
  <c r="AY55" i="5"/>
  <c r="AY24" i="5"/>
  <c r="AY33" i="5"/>
  <c r="AY34" i="5"/>
  <c r="AY52" i="5"/>
  <c r="AY10" i="5"/>
  <c r="AY37" i="5"/>
  <c r="AY30" i="5"/>
  <c r="AY25" i="5"/>
  <c r="AY15" i="5"/>
  <c r="AY80" i="5"/>
  <c r="AY31" i="5"/>
  <c r="AY38" i="5"/>
  <c r="AY35" i="5"/>
  <c r="AY22" i="5"/>
  <c r="AY14" i="5"/>
  <c r="AY64" i="5"/>
  <c r="AY27" i="5"/>
  <c r="AY66" i="5"/>
  <c r="AY69" i="5"/>
  <c r="AY81" i="5"/>
  <c r="AY77" i="5"/>
  <c r="AY82" i="5"/>
  <c r="AY50" i="5"/>
  <c r="AY41" i="5"/>
  <c r="AY12" i="5"/>
  <c r="AY47" i="5"/>
  <c r="AY28" i="5"/>
  <c r="AY60" i="5"/>
  <c r="AY51" i="5"/>
  <c r="AY54" i="5"/>
  <c r="AY53" i="5"/>
  <c r="AY13" i="5"/>
  <c r="AY43" i="5"/>
  <c r="AY45" i="5"/>
  <c r="AY57" i="5"/>
  <c r="AY72" i="5"/>
  <c r="AY46" i="5"/>
  <c r="AY67" i="5"/>
  <c r="AY19" i="5"/>
  <c r="AY58" i="5"/>
  <c r="AY61" i="5"/>
  <c r="AY73" i="5"/>
  <c r="AY40" i="5"/>
  <c r="AY79" i="5"/>
  <c r="AY70" i="5"/>
  <c r="AY48" i="5"/>
  <c r="AY62" i="5"/>
  <c r="AY44" i="5"/>
  <c r="AY83" i="5"/>
  <c r="AY71" i="5"/>
  <c r="AY18" i="5"/>
  <c r="AY63" i="5"/>
  <c r="AY76" i="5"/>
  <c r="AY36" i="5"/>
  <c r="AY59" i="5"/>
  <c r="AY26" i="5"/>
  <c r="AY9" i="5"/>
  <c r="AY68" i="5"/>
  <c r="AY11" i="5"/>
  <c r="AY42" i="5"/>
  <c r="AY23" i="5"/>
  <c r="AY39" i="5"/>
  <c r="AY29" i="5"/>
  <c r="AY78" i="5"/>
  <c r="AY49" i="5"/>
  <c r="AY75" i="5"/>
  <c r="AX74" i="5"/>
  <c r="AX8" i="5"/>
  <c r="AX65" i="5"/>
  <c r="BW74" i="5"/>
  <c r="BW32" i="5"/>
  <c r="AJ8" i="5"/>
  <c r="AJ74" i="5"/>
  <c r="AX56" i="5"/>
  <c r="AK65" i="5" l="1"/>
  <c r="BM32" i="5"/>
  <c r="AJ90" i="5"/>
  <c r="W94" i="5" s="1"/>
  <c r="AX90" i="5"/>
  <c r="X95" i="5" s="1"/>
  <c r="BM8" i="5"/>
  <c r="BM56" i="5"/>
  <c r="BM21" i="5"/>
  <c r="BM74" i="5"/>
  <c r="BM65" i="5"/>
  <c r="AY8" i="5"/>
  <c r="AZ22" i="5"/>
  <c r="AZ45" i="5"/>
  <c r="AZ76" i="5"/>
  <c r="AZ34" i="5"/>
  <c r="AZ50" i="5"/>
  <c r="AZ17" i="5"/>
  <c r="AZ69" i="5"/>
  <c r="AZ48" i="5"/>
  <c r="AZ30" i="5"/>
  <c r="AZ55" i="5"/>
  <c r="AZ75" i="5"/>
  <c r="AZ28" i="5"/>
  <c r="AZ61" i="5"/>
  <c r="AZ81" i="5"/>
  <c r="AZ71" i="5"/>
  <c r="AZ80" i="5"/>
  <c r="AZ73" i="5"/>
  <c r="AZ26" i="5"/>
  <c r="AZ70" i="5"/>
  <c r="AZ82" i="5"/>
  <c r="AZ15" i="5"/>
  <c r="AZ33" i="5"/>
  <c r="AZ23" i="5"/>
  <c r="AZ47" i="5"/>
  <c r="AZ29" i="5"/>
  <c r="AZ57" i="5"/>
  <c r="AZ49" i="5"/>
  <c r="AZ83" i="5"/>
  <c r="AZ12" i="5"/>
  <c r="AZ72" i="5"/>
  <c r="AZ38" i="5"/>
  <c r="AZ35" i="5"/>
  <c r="AZ18" i="5"/>
  <c r="AZ64" i="5"/>
  <c r="AZ40" i="5"/>
  <c r="AZ51" i="5"/>
  <c r="AZ78" i="5"/>
  <c r="AZ60" i="5"/>
  <c r="AZ25" i="5"/>
  <c r="AZ31" i="5"/>
  <c r="AZ27" i="5"/>
  <c r="AZ59" i="5"/>
  <c r="AZ53" i="5"/>
  <c r="AZ79" i="5"/>
  <c r="AZ13" i="5"/>
  <c r="AZ44" i="5"/>
  <c r="AZ39" i="5"/>
  <c r="AZ24" i="5"/>
  <c r="AZ62" i="5"/>
  <c r="AZ77" i="5"/>
  <c r="AZ37" i="5"/>
  <c r="AZ66" i="5"/>
  <c r="AZ11" i="5"/>
  <c r="AZ20" i="5"/>
  <c r="AZ9" i="5"/>
  <c r="AZ19" i="5"/>
  <c r="AZ68" i="5"/>
  <c r="AZ46" i="5"/>
  <c r="AZ41" i="5"/>
  <c r="AZ58" i="5"/>
  <c r="AZ52" i="5"/>
  <c r="AZ54" i="5"/>
  <c r="AZ14" i="5"/>
  <c r="AZ63" i="5"/>
  <c r="AZ67" i="5"/>
  <c r="AZ16" i="5"/>
  <c r="AZ43" i="5"/>
  <c r="AZ10" i="5"/>
  <c r="AZ36" i="5"/>
  <c r="AZ42" i="5"/>
  <c r="AK32" i="5"/>
  <c r="BX32" i="5"/>
  <c r="BX65" i="5"/>
  <c r="BX21" i="5"/>
  <c r="AK56" i="5"/>
  <c r="BX74" i="5"/>
  <c r="BW90" i="5"/>
  <c r="W92" i="5" s="1"/>
  <c r="AY56" i="5"/>
  <c r="AK21" i="5"/>
  <c r="BX8" i="5"/>
  <c r="BX56" i="5"/>
  <c r="AY74" i="5"/>
  <c r="AY65" i="5"/>
  <c r="AY21" i="5"/>
  <c r="AY32" i="5"/>
  <c r="AK8" i="5"/>
  <c r="AK74" i="5"/>
  <c r="AL45" i="5"/>
  <c r="AL64" i="5"/>
  <c r="AL60" i="5"/>
  <c r="AL15" i="5"/>
  <c r="AL35" i="5"/>
  <c r="AL19" i="5"/>
  <c r="AL68" i="5"/>
  <c r="AL27" i="5"/>
  <c r="AL51" i="5"/>
  <c r="AL76" i="5"/>
  <c r="AL33" i="5"/>
  <c r="AL81" i="5"/>
  <c r="AL24" i="5"/>
  <c r="AL40" i="5"/>
  <c r="AL17" i="5"/>
  <c r="AL62" i="5"/>
  <c r="AL75" i="5"/>
  <c r="AL69" i="5"/>
  <c r="AL34" i="5"/>
  <c r="AL58" i="5"/>
  <c r="AL66" i="5"/>
  <c r="AL26" i="5"/>
  <c r="AL71" i="5"/>
  <c r="AL11" i="5"/>
  <c r="AL78" i="5"/>
  <c r="AL48" i="5"/>
  <c r="AL9" i="5"/>
  <c r="AL55" i="5"/>
  <c r="AM7" i="5"/>
  <c r="AL12" i="5"/>
  <c r="AL57" i="5"/>
  <c r="AL72" i="5"/>
  <c r="AL63" i="5"/>
  <c r="AL20" i="5"/>
  <c r="AL25" i="5"/>
  <c r="AL39" i="5"/>
  <c r="AL82" i="5"/>
  <c r="AL43" i="5"/>
  <c r="AL14" i="5"/>
  <c r="AL83" i="5"/>
  <c r="AL52" i="5"/>
  <c r="AL80" i="5"/>
  <c r="AL36" i="5"/>
  <c r="AL77" i="5"/>
  <c r="AL38" i="5"/>
  <c r="AL23" i="5"/>
  <c r="AL61" i="5"/>
  <c r="AL18" i="5"/>
  <c r="AL30" i="5"/>
  <c r="AL44" i="5"/>
  <c r="AL41" i="5"/>
  <c r="AL54" i="5"/>
  <c r="AL46" i="5"/>
  <c r="AL49" i="5"/>
  <c r="AL70" i="5"/>
  <c r="AL42" i="5"/>
  <c r="AL73" i="5"/>
  <c r="AL13" i="5"/>
  <c r="AL16" i="5"/>
  <c r="AL47" i="5"/>
  <c r="AL28" i="5"/>
  <c r="AL10" i="5"/>
  <c r="AL50" i="5"/>
  <c r="AL53" i="5"/>
  <c r="AL67" i="5"/>
  <c r="AL59" i="5"/>
  <c r="AL79" i="5"/>
  <c r="AL31" i="5"/>
  <c r="AL37" i="5"/>
  <c r="AL22" i="5"/>
  <c r="AL21" i="5" s="1"/>
  <c r="AL29" i="5"/>
  <c r="BY36" i="5"/>
  <c r="BY50" i="5"/>
  <c r="BY45" i="5"/>
  <c r="BY59" i="5"/>
  <c r="BY66" i="5"/>
  <c r="BY48" i="5"/>
  <c r="BY29" i="5"/>
  <c r="BY26" i="5"/>
  <c r="BY70" i="5"/>
  <c r="BY15" i="5"/>
  <c r="BY20" i="5"/>
  <c r="BY24" i="5"/>
  <c r="BY28" i="5"/>
  <c r="BY41" i="5"/>
  <c r="BY77" i="5"/>
  <c r="BZ7" i="5"/>
  <c r="BY19" i="5"/>
  <c r="BY33" i="5"/>
  <c r="BY67" i="5"/>
  <c r="BY73" i="5"/>
  <c r="BY60" i="5"/>
  <c r="BY76" i="5"/>
  <c r="BY51" i="5"/>
  <c r="BY63" i="5"/>
  <c r="BY9" i="5"/>
  <c r="BY78" i="5"/>
  <c r="BY81" i="5"/>
  <c r="BY11" i="5"/>
  <c r="BY46" i="5"/>
  <c r="BY12" i="5"/>
  <c r="BY83" i="5"/>
  <c r="BY25" i="5"/>
  <c r="BY40" i="5"/>
  <c r="BY31" i="5"/>
  <c r="BY10" i="5"/>
  <c r="BY43" i="5"/>
  <c r="BY42" i="5"/>
  <c r="BY57" i="5"/>
  <c r="BY27" i="5"/>
  <c r="BY79" i="5"/>
  <c r="BY64" i="5"/>
  <c r="BY68" i="5"/>
  <c r="BY52" i="5"/>
  <c r="BY72" i="5"/>
  <c r="BY44" i="5"/>
  <c r="BY35" i="5"/>
  <c r="BY62" i="5"/>
  <c r="BY75" i="5"/>
  <c r="BY38" i="5"/>
  <c r="BY54" i="5"/>
  <c r="BY17" i="5"/>
  <c r="BY18" i="5"/>
  <c r="BY22" i="5"/>
  <c r="BY69" i="5"/>
  <c r="BY71" i="5"/>
  <c r="BY58" i="5"/>
  <c r="BY82" i="5"/>
  <c r="BY13" i="5"/>
  <c r="BY34" i="5"/>
  <c r="BY30" i="5"/>
  <c r="BY61" i="5"/>
  <c r="BY23" i="5"/>
  <c r="BY53" i="5"/>
  <c r="BY47" i="5"/>
  <c r="BY55" i="5"/>
  <c r="BY39" i="5"/>
  <c r="BY49" i="5"/>
  <c r="BY37" i="5"/>
  <c r="BY14" i="5"/>
  <c r="BY80" i="5"/>
  <c r="BY16" i="5"/>
  <c r="BY21" i="5" l="1"/>
  <c r="BM90" i="5"/>
  <c r="Z91" i="5" s="1"/>
  <c r="C91" i="5" s="1"/>
  <c r="BY8" i="5"/>
  <c r="BY65" i="5"/>
  <c r="AZ8" i="5"/>
  <c r="AZ74" i="5"/>
  <c r="BY74" i="5"/>
  <c r="BZ43" i="5"/>
  <c r="BZ51" i="5"/>
  <c r="BZ54" i="5"/>
  <c r="BZ57" i="5"/>
  <c r="BZ41" i="5"/>
  <c r="BZ20" i="5"/>
  <c r="BZ19" i="5"/>
  <c r="BZ42" i="5"/>
  <c r="BZ78" i="5"/>
  <c r="BZ17" i="5"/>
  <c r="BZ55" i="5"/>
  <c r="BZ26" i="5"/>
  <c r="BZ10" i="5"/>
  <c r="BZ79" i="5"/>
  <c r="BZ35" i="5"/>
  <c r="BZ9" i="5"/>
  <c r="BZ50" i="5"/>
  <c r="BZ22" i="5"/>
  <c r="BZ24" i="5"/>
  <c r="BZ53" i="5"/>
  <c r="BZ28" i="5"/>
  <c r="BZ45" i="5"/>
  <c r="BZ31" i="5"/>
  <c r="BZ76" i="5"/>
  <c r="BZ63" i="5"/>
  <c r="BZ83" i="5"/>
  <c r="BZ82" i="5"/>
  <c r="BZ18" i="5"/>
  <c r="BZ64" i="5"/>
  <c r="BZ52" i="5"/>
  <c r="BZ72" i="5"/>
  <c r="BZ37" i="5"/>
  <c r="BZ11" i="5"/>
  <c r="BZ39" i="5"/>
  <c r="BZ34" i="5"/>
  <c r="BZ36" i="5"/>
  <c r="BZ49" i="5"/>
  <c r="BZ23" i="5"/>
  <c r="BZ60" i="5"/>
  <c r="BZ62" i="5"/>
  <c r="BZ13" i="5"/>
  <c r="BZ73" i="5"/>
  <c r="BZ48" i="5"/>
  <c r="BZ75" i="5"/>
  <c r="BZ69" i="5"/>
  <c r="BZ15" i="5"/>
  <c r="BZ77" i="5"/>
  <c r="BZ25" i="5"/>
  <c r="BZ66" i="5"/>
  <c r="BZ70" i="5"/>
  <c r="BZ12" i="5"/>
  <c r="BZ16" i="5"/>
  <c r="BZ67" i="5"/>
  <c r="BZ81" i="5"/>
  <c r="BZ61" i="5"/>
  <c r="BZ71" i="5"/>
  <c r="BZ14" i="5"/>
  <c r="BZ27" i="5"/>
  <c r="BZ47" i="5"/>
  <c r="BZ68" i="5"/>
  <c r="BZ46" i="5"/>
  <c r="BZ58" i="5"/>
  <c r="BZ30" i="5"/>
  <c r="BZ38" i="5"/>
  <c r="BZ33" i="5"/>
  <c r="BZ80" i="5"/>
  <c r="BZ59" i="5"/>
  <c r="BZ29" i="5"/>
  <c r="BZ40" i="5"/>
  <c r="BZ44" i="5"/>
  <c r="AL56" i="5"/>
  <c r="AL8" i="5"/>
  <c r="AL32" i="5"/>
  <c r="AK90" i="5"/>
  <c r="X94" i="5" s="1"/>
  <c r="AZ56" i="5"/>
  <c r="AZ32" i="5"/>
  <c r="AZ21" i="5"/>
  <c r="BY56" i="5"/>
  <c r="BY32" i="5"/>
  <c r="AM17" i="5"/>
  <c r="AM50" i="5"/>
  <c r="AM71" i="5"/>
  <c r="AM81" i="5"/>
  <c r="AM42" i="5"/>
  <c r="AM52" i="5"/>
  <c r="AM63" i="5"/>
  <c r="AM66" i="5"/>
  <c r="AM82" i="5"/>
  <c r="AM40" i="5"/>
  <c r="AM37" i="5"/>
  <c r="AM78" i="5"/>
  <c r="AM35" i="5"/>
  <c r="AM18" i="5"/>
  <c r="AM9" i="5"/>
  <c r="AM45" i="5"/>
  <c r="AM11" i="5"/>
  <c r="AM29" i="5"/>
  <c r="AM67" i="5"/>
  <c r="AM28" i="5"/>
  <c r="AM51" i="5"/>
  <c r="AM59" i="5"/>
  <c r="AM20" i="5"/>
  <c r="AM69" i="5"/>
  <c r="AM70" i="5"/>
  <c r="AM46" i="5"/>
  <c r="AM33" i="5"/>
  <c r="AM62" i="5"/>
  <c r="AM55" i="5"/>
  <c r="AM68" i="5"/>
  <c r="AM79" i="5"/>
  <c r="AM23" i="5"/>
  <c r="AM13" i="5"/>
  <c r="AM14" i="5"/>
  <c r="AM60" i="5"/>
  <c r="AM49" i="5"/>
  <c r="AM25" i="5"/>
  <c r="AM39" i="5"/>
  <c r="AM10" i="5"/>
  <c r="AM75" i="5"/>
  <c r="AM36" i="5"/>
  <c r="AM43" i="5"/>
  <c r="AM19" i="5"/>
  <c r="AM53" i="5"/>
  <c r="AM34" i="5"/>
  <c r="AM15" i="5"/>
  <c r="AM22" i="5"/>
  <c r="AM58" i="5"/>
  <c r="AM76" i="5"/>
  <c r="AM48" i="5"/>
  <c r="AM24" i="5"/>
  <c r="AM57" i="5"/>
  <c r="AM26" i="5"/>
  <c r="AM12" i="5"/>
  <c r="AM54" i="5"/>
  <c r="AM44" i="5"/>
  <c r="AM72" i="5"/>
  <c r="AM47" i="5"/>
  <c r="AM41" i="5"/>
  <c r="AM38" i="5"/>
  <c r="AM27" i="5"/>
  <c r="AM31" i="5"/>
  <c r="AM77" i="5"/>
  <c r="AM80" i="5"/>
  <c r="AM30" i="5"/>
  <c r="AM64" i="5"/>
  <c r="AM73" i="5"/>
  <c r="AM16" i="5"/>
  <c r="AM61" i="5"/>
  <c r="AM83" i="5"/>
  <c r="AL65" i="5"/>
  <c r="AL74" i="5"/>
  <c r="BX90" i="5"/>
  <c r="X92" i="5" s="1"/>
  <c r="AZ65" i="5"/>
  <c r="AY90" i="5"/>
  <c r="Y95" i="5" s="1"/>
  <c r="AM56" i="5" l="1"/>
  <c r="AM74" i="5"/>
  <c r="AM65" i="5"/>
  <c r="AM21" i="5"/>
  <c r="AM32" i="5"/>
  <c r="AM8" i="5"/>
  <c r="BZ21" i="5"/>
  <c r="AZ90" i="5"/>
  <c r="Z95" i="5" s="1"/>
  <c r="C95" i="5" s="1"/>
  <c r="BZ32" i="5"/>
  <c r="BZ65" i="5"/>
  <c r="AL90" i="5"/>
  <c r="Y94" i="5" s="1"/>
  <c r="BZ74" i="5"/>
  <c r="BZ8" i="5"/>
  <c r="BZ56" i="5"/>
  <c r="BY90" i="5"/>
  <c r="Y92" i="5" s="1"/>
  <c r="AM90" i="5" l="1"/>
  <c r="Z94" i="5" s="1"/>
  <c r="C94" i="5" s="1"/>
  <c r="BZ90" i="5"/>
  <c r="Z92" i="5" s="1"/>
  <c r="C92" i="5" s="1"/>
  <c r="I27" i="1" l="1"/>
  <c r="T27" i="1" s="1"/>
  <c r="U27" i="1" s="1"/>
  <c r="I28" i="1"/>
  <c r="M28" i="1" s="1"/>
  <c r="M27" i="1" l="1"/>
  <c r="T28" i="1"/>
  <c r="U28" i="1" s="1"/>
  <c r="I32" i="1"/>
  <c r="T32" i="1" s="1"/>
  <c r="U32" i="1" s="1"/>
  <c r="I29" i="1"/>
  <c r="M29" i="1" s="1"/>
  <c r="M32" i="1" l="1"/>
  <c r="T29" i="1"/>
  <c r="U29" i="1" s="1"/>
  <c r="I30" i="1"/>
  <c r="T30" i="1" s="1"/>
  <c r="U30" i="1" s="1"/>
  <c r="I31" i="1"/>
  <c r="M31" i="1" s="1"/>
  <c r="M30" i="1" l="1"/>
  <c r="T31" i="1"/>
  <c r="U31" i="1" s="1"/>
  <c r="I33" i="1"/>
  <c r="M33" i="1" l="1"/>
  <c r="T33" i="1"/>
  <c r="U33" i="1" s="1"/>
  <c r="J40" i="1"/>
  <c r="I35" i="1"/>
  <c r="T35" i="1" s="1"/>
  <c r="U35" i="1" s="1"/>
  <c r="I40" i="1" l="1"/>
  <c r="M35" i="1"/>
  <c r="M40" i="1" s="1"/>
  <c r="I44" i="1"/>
  <c r="J49" i="1"/>
  <c r="J53" i="1" s="1"/>
  <c r="L53" i="1"/>
  <c r="I48" i="1"/>
  <c r="T48" i="1" s="1"/>
  <c r="U48" i="1" s="1"/>
  <c r="T44" i="1" l="1"/>
  <c r="U44" i="1" s="1"/>
  <c r="I42" i="1"/>
  <c r="I49" i="1" s="1"/>
  <c r="I53" i="1" s="1"/>
  <c r="M44" i="1"/>
  <c r="T47" i="1"/>
  <c r="U47" i="1" s="1"/>
  <c r="M48" i="1"/>
  <c r="M42" i="1" l="1"/>
  <c r="M49" i="1" s="1"/>
  <c r="M53" i="1" s="1"/>
  <c r="I40" i="7"/>
  <c r="I38" i="7"/>
</calcChain>
</file>

<file path=xl/sharedStrings.xml><?xml version="1.0" encoding="utf-8"?>
<sst xmlns="http://schemas.openxmlformats.org/spreadsheetml/2006/main" count="1084" uniqueCount="515">
  <si>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</si>
  <si>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</si>
  <si>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</si>
  <si>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</si>
  <si>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</si>
  <si>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</si>
  <si>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</si>
  <si>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</si>
  <si>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</si>
  <si>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</si>
  <si>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</si>
  <si>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</si>
  <si>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</si>
  <si>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</si>
  <si>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</si>
  <si>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</si>
  <si>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</si>
  <si>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</si>
  <si>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</si>
  <si>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</si>
  <si>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</si>
  <si>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</si>
  <si>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</si>
  <si>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</si>
  <si>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</si>
  <si>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</si>
  <si>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</si>
  <si>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</si>
  <si>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</si>
  <si>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</si>
  <si>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</si>
  <si>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</si>
  <si>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</si>
  <si>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</si>
  <si>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</si>
  <si>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</si>
  <si>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</si>
  <si>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</si>
  <si>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</si>
  <si>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</si>
  <si>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</si>
  <si>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</si>
  <si>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</si>
  <si>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</si>
  <si>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</si>
  <si>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</si>
  <si>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</si>
  <si>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</si>
  <si>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</si>
  <si>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</si>
  <si>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</si>
  <si>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</si>
  <si>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</si>
  <si>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</si>
  <si>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</si>
  <si>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</si>
  <si>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</si>
  <si>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</si>
  <si>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</si>
  <si>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</si>
  <si>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</si>
  <si>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</si>
  <si>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</si>
  <si>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</si>
  <si>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</si>
  <si>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</si>
  <si>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</si>
  <si>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</si>
  <si>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</si>
  <si>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</si>
  <si>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</si>
  <si>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</si>
  <si>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</si>
  <si>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</si>
  <si>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</si>
  <si>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</si>
  <si>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</si>
  <si>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</si>
  <si>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</si>
  <si>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</si>
  <si>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</si>
  <si>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</si>
  <si>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</si>
  <si>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</si>
  <si>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</si>
  <si>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</si>
  <si>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</si>
  <si>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</si>
  <si>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</si>
  <si>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</si>
  <si>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</si>
  <si>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</si>
  <si>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</si>
  <si>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</si>
  <si>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</si>
  <si>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</si>
  <si>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</si>
  <si>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</si>
  <si>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</si>
  <si>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</si>
  <si>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</si>
  <si>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</si>
  <si>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</si>
  <si>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</si>
  <si>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</si>
  <si>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</si>
  <si>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</si>
  <si>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</si>
  <si>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</si>
  <si>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</si>
  <si>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</si>
  <si>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</si>
  <si>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</si>
  <si>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</si>
  <si>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</si>
  <si>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</si>
  <si>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</si>
  <si>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</si>
  <si>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</si>
  <si>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</si>
  <si>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</si>
  <si>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</si>
  <si>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</si>
  <si>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</si>
  <si>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</si>
  <si>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</si>
  <si>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</si>
  <si>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</si>
  <si>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</si>
  <si>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</si>
  <si>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</si>
  <si>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</si>
  <si>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</si>
  <si>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</si>
  <si>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</si>
  <si>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</si>
  <si>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</si>
  <si>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</si>
  <si>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</si>
  <si>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</si>
  <si>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</si>
  <si>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</si>
  <si>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</si>
  <si>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</si>
  <si>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</si>
  <si>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</si>
  <si>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</si>
  <si>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</si>
  <si>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</si>
  <si>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</si>
  <si>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</si>
  <si>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</si>
  <si>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</si>
  <si>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</si>
  <si>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</si>
  <si>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</si>
  <si>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</si>
  <si>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</si>
  <si>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</si>
  <si>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</si>
  <si>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</si>
  <si>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</si>
  <si>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</si>
  <si>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</si>
  <si>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</si>
  <si>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</si>
  <si>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</si>
  <si>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</si>
  <si>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</si>
  <si>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</si>
  <si>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</si>
  <si>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</si>
  <si>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</si>
  <si>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</si>
  <si>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</si>
  <si>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</si>
  <si>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</si>
  <si>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</si>
  <si>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</si>
  <si>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</si>
  <si>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</si>
  <si>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</si>
  <si>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</si>
  <si>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</si>
  <si>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</si>
  <si>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</si>
  <si>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</si>
  <si>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</si>
  <si>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</si>
  <si>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</si>
  <si>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</si>
  <si>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</si>
  <si>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</si>
  <si>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</si>
  <si>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</si>
  <si>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</si>
  <si>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</si>
  <si>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</si>
  <si>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</si>
  <si>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</si>
  <si>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</si>
  <si>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</si>
  <si>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</si>
  <si>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</si>
  <si>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</si>
  <si>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</si>
  <si>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</si>
  <si>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</si>
  <si>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</si>
  <si>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</si>
  <si>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</si>
  <si>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</si>
  <si>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</si>
  <si>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</si>
  <si>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</si>
  <si>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</si>
  <si>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</si>
  <si>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</si>
  <si>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</si>
  <si>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</si>
  <si>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</si>
  <si>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</si>
  <si>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</si>
  <si>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</si>
  <si>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</si>
  <si>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</si>
  <si>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</si>
  <si>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</si>
  <si>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</si>
  <si>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</si>
  <si>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</si>
  <si>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</si>
  <si>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</si>
  <si>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</si>
  <si>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</si>
  <si>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</si>
  <si>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</si>
  <si>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</si>
  <si>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</si>
  <si>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</si>
  <si>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</si>
  <si>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</si>
  <si>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</si>
  <si>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</si>
  <si>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</si>
  <si>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</si>
  <si>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</si>
  <si>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</si>
  <si>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</si>
  <si>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</si>
  <si>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</si>
  <si>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</si>
  <si>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</si>
  <si>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</si>
  <si>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</si>
  <si>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</si>
  <si>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</si>
  <si>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</si>
  <si>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</si>
  <si>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</si>
  <si>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</si>
  <si>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</si>
  <si>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</si>
  <si>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</si>
  <si>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</si>
  <si>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</si>
  <si>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Тижні</t>
  </si>
  <si>
    <t>V. ПЛАН НАВЧАЛЬНОГО ПРОЦЕСУ</t>
  </si>
  <si>
    <t>НАЗВА НАВЧАЛЬНОЇ ДИСЦИПЛІНИ</t>
  </si>
  <si>
    <t>Шифр за ОПП</t>
  </si>
  <si>
    <t>Кількість годин</t>
  </si>
  <si>
    <t>у тому числі:</t>
  </si>
  <si>
    <t>лекції</t>
  </si>
  <si>
    <t>лабораторні</t>
  </si>
  <si>
    <t>практичні</t>
  </si>
  <si>
    <t>I курс</t>
  </si>
  <si>
    <t>II курс</t>
  </si>
  <si>
    <t>Розподіл годин на тиждень за курсами і семестрами</t>
  </si>
  <si>
    <t>Кількість кредитів ЄКТС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</si>
  <si>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</si>
  <si>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</si>
  <si>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</si>
  <si>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</si>
  <si>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</si>
  <si>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</si>
  <si>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</si>
  <si>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"Затверджую"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</si>
  <si>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</si>
  <si>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</si>
  <si>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</si>
  <si>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</si>
  <si>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Україна в контексті світового розвитку</t>
  </si>
  <si>
    <t>Інформаційні технології</t>
  </si>
  <si>
    <t>Основи наукових досліджень</t>
  </si>
  <si>
    <t>Охорона праці в галузі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</si>
  <si>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</si>
  <si>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</si>
  <si>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</si>
  <si>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</si>
  <si>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 xml:space="preserve">                                                                                     </t>
  </si>
  <si>
    <t>Н А В Ч А Л Ь Н И Й    П Л А Н</t>
  </si>
  <si>
    <t>Затверджено</t>
  </si>
  <si>
    <t>рішенням Вченої ради</t>
  </si>
  <si>
    <t>Університету "Україна"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</si>
  <si>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</si>
  <si>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</si>
  <si>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</si>
  <si>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</si>
  <si>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>Всього за І циклом</t>
  </si>
  <si>
    <t>Всього за ІІ циклом</t>
  </si>
  <si>
    <t xml:space="preserve">ЗАГАЛЬНА КІЛЬКІСТЬ ГОДИН </t>
  </si>
  <si>
    <t xml:space="preserve">з галузі знань </t>
  </si>
  <si>
    <t>___________ О.П. Коляда</t>
  </si>
  <si>
    <t>ОК 1.2</t>
  </si>
  <si>
    <t>ОК 1.1</t>
  </si>
  <si>
    <t>ОК 2.1</t>
  </si>
  <si>
    <t>ОК 2.4</t>
  </si>
  <si>
    <t>ОК 2.3</t>
  </si>
  <si>
    <t>ОК 2.2</t>
  </si>
  <si>
    <t>ПР 1</t>
  </si>
  <si>
    <t>ПР 2</t>
  </si>
  <si>
    <t>ОК 1.3</t>
  </si>
  <si>
    <t>ОК 1.4</t>
  </si>
  <si>
    <t>ОК 1.5</t>
  </si>
  <si>
    <t>ОК 1.6</t>
  </si>
  <si>
    <t>ОК 1.7</t>
  </si>
  <si>
    <t>Інклюзивне суспільство</t>
  </si>
  <si>
    <t>ВК 1.1</t>
  </si>
  <si>
    <t>за спеціальністю</t>
  </si>
  <si>
    <t>кваліфікація:</t>
  </si>
  <si>
    <t>за ОСВІТНЬО-ПРОФЕСІЙНОЮ ПРОГРАМОЮ</t>
  </si>
  <si>
    <t>Всього за п. 1.1</t>
  </si>
  <si>
    <t>1.1. Обов’язкові компоненти освітньої програми</t>
  </si>
  <si>
    <t>2.1. Обов’язкові компоненти освітньої програми</t>
  </si>
  <si>
    <t>2.2. Вибіркові компоненти освітньої програми</t>
  </si>
  <si>
    <t>1.2. Вибіркові компоненти освітньої програми</t>
  </si>
  <si>
    <t>Всього за п. 1.2</t>
  </si>
  <si>
    <t>Всього за п. 2.2</t>
  </si>
  <si>
    <t>Всього за п. 2.1</t>
  </si>
  <si>
    <t>кількість тижнів у семестрі</t>
  </si>
  <si>
    <t>Максимальна кількість годин на тиждень</t>
  </si>
  <si>
    <t>Українська мова (за професійним спрямуванням)</t>
  </si>
  <si>
    <t xml:space="preserve">Голова Науково-методичного </t>
  </si>
  <si>
    <t>__________ П.М. Таланчук</t>
  </si>
  <si>
    <r>
      <t xml:space="preserve">Форма навчання: </t>
    </r>
    <r>
      <rPr>
        <sz val="10"/>
        <rFont val="Times New Roman"/>
        <family val="1"/>
        <charset val="204"/>
      </rPr>
      <t>денна</t>
    </r>
  </si>
  <si>
    <t>Фізична культура (Фізичне виховання. Основи здорового способу життя)</t>
  </si>
  <si>
    <t>Основи навчання студентів (самоуправління навчанням)</t>
  </si>
  <si>
    <t>ОК 2.6</t>
  </si>
  <si>
    <t>ОК 2.7</t>
  </si>
  <si>
    <t>ВК 2.4</t>
  </si>
  <si>
    <t>ВК 2.5</t>
  </si>
  <si>
    <t>______________Н.С. Сухорукова</t>
  </si>
  <si>
    <t>Голова циклової комісії івізуальних</t>
  </si>
  <si>
    <t>та соціальних комунікацій</t>
  </si>
  <si>
    <t>Інформаційні технології в галузі</t>
  </si>
  <si>
    <t xml:space="preserve">Основи композиції </t>
  </si>
  <si>
    <t>2,3,4,5</t>
  </si>
  <si>
    <t xml:space="preserve">Основи конструювання </t>
  </si>
  <si>
    <t>ОК 2.9</t>
  </si>
  <si>
    <t>ОК 2.10</t>
  </si>
  <si>
    <t xml:space="preserve">Рисунок </t>
  </si>
  <si>
    <t>1,2,3,4,5</t>
  </si>
  <si>
    <t>ПР 3</t>
  </si>
  <si>
    <t>Технологічна практика</t>
  </si>
  <si>
    <t>ВК 2.1</t>
  </si>
  <si>
    <t>ВК 2.2</t>
  </si>
  <si>
    <t>ВК 2.3</t>
  </si>
  <si>
    <t>Історія мистецтв та дизайну</t>
  </si>
  <si>
    <t>Ознайомча практика</t>
  </si>
  <si>
    <t>Навчальна практика</t>
  </si>
  <si>
    <t>Теорія дизайну</t>
  </si>
  <si>
    <t>ІII курс</t>
  </si>
  <si>
    <t>ОК 2.5</t>
  </si>
  <si>
    <t>ОК 2.8</t>
  </si>
  <si>
    <t>ВК 2.6</t>
  </si>
  <si>
    <t xml:space="preserve">___________________ </t>
  </si>
  <si>
    <t xml:space="preserve">Л.Й. Гук 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</si>
  <si>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фахового молодшого бакалавра</t>
    </r>
  </si>
  <si>
    <t>"ДИЗАЙН"</t>
  </si>
  <si>
    <t>02 Культура і мистецтво</t>
  </si>
  <si>
    <t>022 Дизайн</t>
  </si>
  <si>
    <t>фаховий молодший бакалавр з дизайну</t>
  </si>
  <si>
    <t>І</t>
  </si>
  <si>
    <t>ІІІ</t>
  </si>
  <si>
    <r>
      <rPr>
        <b/>
        <sz val="10"/>
        <rFont val="Times New Roman"/>
        <family val="1"/>
        <charset val="204"/>
      </rPr>
      <t>Строк навчання:</t>
    </r>
    <r>
      <rPr>
        <sz val="10"/>
        <rFont val="Times New Roman"/>
        <family val="1"/>
        <charset val="204"/>
      </rPr>
      <t xml:space="preserve"> 2 роки 10 місяців</t>
    </r>
  </si>
  <si>
    <t>Дисципліни вільного вибору студентів із переліку циклу професійної підготовки</t>
  </si>
  <si>
    <t>Основи нарисної геометрії та проєктна графіка</t>
  </si>
  <si>
    <t>Проєктування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</si>
  <si>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</si>
  <si>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</si>
  <si>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ОК 1.8</t>
  </si>
  <si>
    <t>Іноземна мова</t>
  </si>
  <si>
    <t>Дисципліни вільного вибору студентів із загальноуніверситетського переліку дисциплін</t>
  </si>
  <si>
    <t>4,5,6</t>
  </si>
  <si>
    <t>Дизайн проєкт</t>
  </si>
  <si>
    <t>______________ З.С. Сокол</t>
  </si>
  <si>
    <t>Кількість курсових проєктів</t>
  </si>
  <si>
    <t>Додаток 1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</si>
  <si>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</si>
  <si>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</si>
  <si>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</si>
  <si>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</si>
  <si>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</si>
  <si>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</si>
  <si>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</si>
  <si>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ВК 1.2</t>
  </si>
  <si>
    <t>Іноземна мова (за професійним спрямуванням) - англійська</t>
  </si>
  <si>
    <t>Іноземна мова (за професійним спрямуванням) - німецька</t>
  </si>
  <si>
    <t>Іноземна мова (за професійним спрямуванням) - французька</t>
  </si>
  <si>
    <t>Для ОПР "фаховий молодший бакалавр"</t>
  </si>
  <si>
    <t>Іноземна мова (англійська)</t>
  </si>
  <si>
    <t>очна, заочна</t>
  </si>
  <si>
    <t>Друга іноземна мова (німецька)</t>
  </si>
  <si>
    <t>Друга іноземна мова (французька)</t>
  </si>
  <si>
    <t>Додаток 2</t>
  </si>
  <si>
    <t>Дисципліни вільного вибору студентів професійного циклу</t>
  </si>
  <si>
    <t>з</t>
  </si>
  <si>
    <t>http://vo.ukraine.edu.ua/course/view.php?id=10609</t>
  </si>
  <si>
    <t>Твардовська О.А.</t>
  </si>
  <si>
    <t>Циклова комісія інформаційної справи, природничих та суспільних дисциплін</t>
  </si>
  <si>
    <t>tr</t>
  </si>
  <si>
    <t>https://ab.uu.edu.ua/edu-discipline/inozemna_mova_za_prof_spryamuvannyam_english2</t>
  </si>
  <si>
    <t>https://ab.uu.edu.ua/edu-discipline/ii_inozemna_mova_nimetska</t>
  </si>
  <si>
    <t>https://ab.uu.edu.ua/edu-discipline/ii_inozemna_mova_francuzka</t>
  </si>
  <si>
    <t>https://ab.uu.edu.ua/edu-discipline/inozemna_mova_za_prof_spryamuvannyam_english</t>
  </si>
  <si>
    <t>https://ab.uu.edu.ua/edu-discipline/inozemna_mova_za_prof_spryamuvannyam_german</t>
  </si>
  <si>
    <t>https://ab.uu.edu.ua/edu-discipline/inozemna_mova_za_prof_spryamuvannyam_french</t>
  </si>
  <si>
    <t>Мейджор "Дизайн середовища"</t>
  </si>
  <si>
    <t>Технічний рисунок</t>
  </si>
  <si>
    <t>Циклова комісія візуальних та соціальних комунікацій</t>
  </si>
  <si>
    <t>http://vo.ukraine.edu.ua/enrol/index.php?id=10830</t>
  </si>
  <si>
    <t>https://ab.uu.edu.ua/edu-discipline/tekhnichnii_risunok</t>
  </si>
  <si>
    <t>Червінська В.І.</t>
  </si>
  <si>
    <t>Матеріалознавство</t>
  </si>
  <si>
    <t>http://vo.ukraine.edu.ua/enrol/index.php?id=10826</t>
  </si>
  <si>
    <t>https://ab.uu.edu.ua/edu-discipline/materialoznavstvo</t>
  </si>
  <si>
    <t>Ковальський Т.І.</t>
  </si>
  <si>
    <t>Живопис</t>
  </si>
  <si>
    <t>https://ab.uu.edu.ua/edu-discipline/zhivopis1</t>
  </si>
  <si>
    <t>Комп'ютерні технології дизайну інтер'єру</t>
  </si>
  <si>
    <t>https://ab.uu.edu.ua/edu-discipline/comp_tehnologii_dizaynu_interyeru</t>
  </si>
  <si>
    <t>Основи рекламно-аналітичної діяльності</t>
  </si>
  <si>
    <t>https://ab.uu.edu.ua/edu-discipline/osnovi_reclamno_analitichnoi_diyalnoxti</t>
  </si>
  <si>
    <t>Байдецька Л.В.</t>
  </si>
  <si>
    <t>Теорія масової комунікації</t>
  </si>
  <si>
    <t>http://vo.ukraine.edu.ua/course/view.php?id=10654</t>
  </si>
  <si>
    <t>https://ab.uu.edu.ua/edu-discipline/teoriya_masovoi_comunicatsii</t>
  </si>
  <si>
    <t>Чайківська М.В.</t>
  </si>
  <si>
    <t>Мейджор "Графічний дизайн"</t>
  </si>
  <si>
    <t>Рекламні технології в дизайні</t>
  </si>
  <si>
    <t>https://ab.uu.edu.ua/edu-discipline/reclamni_tehnologii_v_dizayni</t>
  </si>
  <si>
    <t xml:space="preserve">Комп'ютерні технології графічного дизайну </t>
  </si>
  <si>
    <t>https://ab.uu.edu.ua/edu-discipline/komp%E2%80%99yuterni_tekhnologiyi_grafichnogo_dizainu</t>
  </si>
  <si>
    <t>Патентування та авторське право</t>
  </si>
  <si>
    <t>https://ab.uu.edu.ua/edu-discipline/patentuvannya_ta_avtorske_pravo</t>
  </si>
  <si>
    <t>Скільська М.І.</t>
  </si>
  <si>
    <t>Тернопільський фаховий коледж</t>
  </si>
  <si>
    <t>Директор Тернопільського фахового коледжу</t>
  </si>
  <si>
    <t>"____"  _____________ 2021 р.</t>
  </si>
  <si>
    <t>об'єднання з дизайну</t>
  </si>
  <si>
    <t>Проректор з освітньої</t>
  </si>
  <si>
    <t>діяльності</t>
  </si>
  <si>
    <t>"____"  _____________ 2021  р.</t>
  </si>
  <si>
    <t>Начальник управління моніторингу якості освіти, ліцензування та акредитації</t>
  </si>
  <si>
    <t>______________Л.В. Володіна</t>
  </si>
  <si>
    <t>Голова циклової комісії візуальних</t>
  </si>
  <si>
    <t>Тернопільського фахового коледжу Університету "Україна"</t>
  </si>
  <si>
    <t>Комп'ютерна графіка</t>
  </si>
  <si>
    <t>Ставрук С.М.</t>
  </si>
  <si>
    <t>https://vo.uu.edu.ua/course/view.php?id=13105</t>
  </si>
  <si>
    <t>https://ab.uu.edu.ua/edu-discipline/komp%E2%80%99yuterna_grafika</t>
  </si>
  <si>
    <t>Графічний дизайн</t>
  </si>
  <si>
    <t>Кіналь О.С.</t>
  </si>
  <si>
    <t>https://ab.uu.edu.ua/edu-discipline/komp%E2%90%99yuterni_tekhnologiyi_grafichnogo_dizainu</t>
  </si>
  <si>
    <t>Дуда В.В.</t>
  </si>
  <si>
    <t>https://vo.uu.edu.ua/course/view.php?id=13111</t>
  </si>
  <si>
    <t>https://vo.uu.edu.ua/course/view.php?id=15078</t>
  </si>
  <si>
    <t>від "01" липня 2021 р.</t>
  </si>
  <si>
    <t>протокол № 4</t>
  </si>
  <si>
    <t>"01" липня 2021 р.</t>
  </si>
  <si>
    <t>на основі повної загальної середньої освіти</t>
  </si>
  <si>
    <t xml:space="preserve">Т </t>
  </si>
  <si>
    <t xml:space="preserve">С </t>
  </si>
  <si>
    <t xml:space="preserve">К </t>
  </si>
  <si>
    <t xml:space="preserve">П </t>
  </si>
  <si>
    <t>C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</si>
  <si>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</si>
  <si>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</si>
  <si>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– екзаменаційна сесія; </t>
  </si>
  <si>
    <t xml:space="preserve">– практика; </t>
  </si>
  <si>
    <t xml:space="preserve">– канікули; </t>
  </si>
  <si>
    <t xml:space="preserve">Е </t>
  </si>
  <si>
    <t xml:space="preserve">– складання випускового екзамену; </t>
  </si>
  <si>
    <t>Теоретичне 
навчання</t>
  </si>
  <si>
    <t>Екзамена-ційна сесія</t>
  </si>
  <si>
    <t>Виконання дипломного проєкту 
(роботи)</t>
  </si>
  <si>
    <t>Атестація</t>
  </si>
  <si>
    <t>Усього</t>
  </si>
  <si>
    <t>Назва
 практики</t>
  </si>
  <si>
    <t>Назва</t>
  </si>
  <si>
    <t xml:space="preserve">Ознайомча </t>
  </si>
  <si>
    <t>Кваліфікаційна робота</t>
  </si>
  <si>
    <t xml:space="preserve">Навчальна </t>
  </si>
  <si>
    <t>Технологічна</t>
  </si>
  <si>
    <t>Форма атестації                                           (іспит, дипломний проєкт (робота))</t>
  </si>
  <si>
    <t>Роботи</t>
  </si>
  <si>
    <t>курсові проекти</t>
  </si>
  <si>
    <t>розрахунковово-графічні роботи</t>
  </si>
  <si>
    <t xml:space="preserve">Тернопільського фахового коледжу </t>
  </si>
  <si>
    <t>П</t>
  </si>
  <si>
    <t>Т</t>
  </si>
  <si>
    <t>С</t>
  </si>
  <si>
    <t>З</t>
  </si>
  <si>
    <t>– захист кваліфікаційної роботи</t>
  </si>
  <si>
    <t>Захист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</si>
</sst>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92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</font>
    <font>
      <sz val="10"/>
      <color theme="6" tint="-0.499984740745262"/>
      <name val="Arial Cyr"/>
      <charset val="204"/>
    </font>
    <font>
      <sz val="10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u/>
      <sz val="14"/>
      <color indexed="12"/>
      <name val="Arial Cyr"/>
      <charset val="204"/>
    </font>
    <font>
      <u/>
      <sz val="11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u/>
      <sz val="11"/>
      <color rgb="FF0000FF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u/>
      <sz val="11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8DB4E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0" fontId="41" fillId="0" borderId="0"/>
    <xf numFmtId="9" fontId="2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10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" fontId="43" fillId="0" borderId="1" xfId="0" applyNumberFormat="1" applyFont="1" applyFill="1" applyBorder="1" applyAlignment="1">
      <alignment horizontal="right" vertical="center"/>
    </xf>
    <xf numFmtId="1" fontId="43" fillId="0" borderId="2" xfId="0" applyNumberFormat="1" applyFont="1" applyFill="1" applyBorder="1" applyAlignment="1">
      <alignment horizontal="right" vertical="center"/>
    </xf>
    <xf numFmtId="0" fontId="43" fillId="0" borderId="18" xfId="0" applyFont="1" applyFill="1" applyBorder="1" applyAlignment="1">
      <alignment horizontal="right" vertical="center"/>
    </xf>
    <xf numFmtId="1" fontId="43" fillId="0" borderId="24" xfId="0" applyNumberFormat="1" applyFont="1" applyFill="1" applyBorder="1" applyAlignment="1">
      <alignment horizontal="right" vertical="center"/>
    </xf>
    <xf numFmtId="0" fontId="43" fillId="0" borderId="25" xfId="0" applyFont="1" applyFill="1" applyBorder="1" applyAlignment="1">
      <alignment horizontal="right" vertical="center"/>
    </xf>
    <xf numFmtId="1" fontId="46" fillId="2" borderId="48" xfId="0" applyNumberFormat="1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Fill="1" applyBorder="1" applyAlignment="1">
      <alignment vertical="center"/>
    </xf>
    <xf numFmtId="0" fontId="43" fillId="2" borderId="48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right" vertical="center"/>
    </xf>
    <xf numFmtId="1" fontId="46" fillId="2" borderId="53" xfId="0" applyNumberFormat="1" applyFont="1" applyFill="1" applyBorder="1" applyAlignment="1">
      <alignment horizontal="center" vertical="center"/>
    </xf>
    <xf numFmtId="1" fontId="46" fillId="2" borderId="54" xfId="0" applyNumberFormat="1" applyFont="1" applyFill="1" applyBorder="1" applyAlignment="1">
      <alignment horizontal="center" vertical="center"/>
    </xf>
    <xf numFmtId="1" fontId="46" fillId="2" borderId="40" xfId="0" applyNumberFormat="1" applyFont="1" applyFill="1" applyBorder="1" applyAlignment="1">
      <alignment horizontal="center" vertical="center"/>
    </xf>
    <xf numFmtId="1" fontId="46" fillId="2" borderId="55" xfId="0" applyNumberFormat="1" applyFont="1" applyFill="1" applyBorder="1" applyAlignment="1">
      <alignment horizontal="center" vertical="center"/>
    </xf>
    <xf numFmtId="1" fontId="43" fillId="0" borderId="24" xfId="0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Fill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1" xfId="0" applyFont="1" applyBorder="1" applyAlignment="1">
      <alignment horizontal="centerContinuous" vertical="center"/>
    </xf>
    <xf numFmtId="0" fontId="42" fillId="0" borderId="24" xfId="0" applyFont="1" applyBorder="1" applyAlignment="1">
      <alignment horizontal="centerContinuous" vertical="center"/>
    </xf>
    <xf numFmtId="0" fontId="48" fillId="0" borderId="50" xfId="0" applyFont="1" applyBorder="1" applyAlignment="1">
      <alignment horizontal="centerContinuous" vertical="center"/>
    </xf>
    <xf numFmtId="0" fontId="48" fillId="0" borderId="56" xfId="0" applyFont="1" applyBorder="1" applyAlignment="1">
      <alignment horizontal="centerContinuous" vertical="center"/>
    </xf>
    <xf numFmtId="0" fontId="48" fillId="0" borderId="56" xfId="0" applyFont="1" applyFill="1" applyBorder="1" applyAlignment="1">
      <alignment horizontal="centerContinuous" vertical="center"/>
    </xf>
    <xf numFmtId="0" fontId="48" fillId="0" borderId="57" xfId="0" applyFont="1" applyFill="1" applyBorder="1" applyAlignment="1">
      <alignment horizontal="centerContinuous" vertical="center"/>
    </xf>
    <xf numFmtId="0" fontId="50" fillId="0" borderId="0" xfId="0" applyFont="1" applyAlignment="1">
      <alignment vertical="center"/>
    </xf>
    <xf numFmtId="166" fontId="43" fillId="2" borderId="76" xfId="0" applyNumberFormat="1" applyFont="1" applyFill="1" applyBorder="1" applyAlignment="1">
      <alignment horizontal="center" vertical="center"/>
    </xf>
    <xf numFmtId="1" fontId="43" fillId="2" borderId="48" xfId="0" applyNumberFormat="1" applyFont="1" applyFill="1" applyBorder="1" applyAlignment="1">
      <alignment horizontal="center" vertical="center"/>
    </xf>
    <xf numFmtId="1" fontId="45" fillId="2" borderId="40" xfId="0" applyNumberFormat="1" applyFont="1" applyFill="1" applyBorder="1" applyAlignment="1">
      <alignment horizontal="center" vertical="center"/>
    </xf>
    <xf numFmtId="1" fontId="43" fillId="2" borderId="55" xfId="0" applyNumberFormat="1" applyFont="1" applyFill="1" applyBorder="1" applyAlignment="1">
      <alignment horizontal="center" vertical="center"/>
    </xf>
    <xf numFmtId="1" fontId="43" fillId="2" borderId="54" xfId="0" applyNumberFormat="1" applyFont="1" applyFill="1" applyBorder="1" applyAlignment="1">
      <alignment horizontal="center" vertical="center"/>
    </xf>
    <xf numFmtId="1" fontId="43" fillId="2" borderId="82" xfId="0" applyNumberFormat="1" applyFont="1" applyFill="1" applyBorder="1" applyAlignment="1">
      <alignment horizontal="center" vertical="center"/>
    </xf>
    <xf numFmtId="167" fontId="46" fillId="0" borderId="0" xfId="0" applyNumberFormat="1" applyFont="1" applyBorder="1" applyAlignment="1">
      <alignment horizontal="center" vertical="center"/>
    </xf>
    <xf numFmtId="169" fontId="44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1" fontId="46" fillId="2" borderId="82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166" fontId="43" fillId="2" borderId="53" xfId="0" applyNumberFormat="1" applyFont="1" applyFill="1" applyBorder="1" applyAlignment="1">
      <alignment horizontal="center" vertical="center"/>
    </xf>
    <xf numFmtId="0" fontId="43" fillId="2" borderId="54" xfId="0" applyFont="1" applyFill="1" applyBorder="1" applyAlignment="1">
      <alignment horizontal="center" vertical="center"/>
    </xf>
    <xf numFmtId="1" fontId="43" fillId="2" borderId="40" xfId="0" applyNumberFormat="1" applyFont="1" applyFill="1" applyBorder="1" applyAlignment="1">
      <alignment horizontal="center" vertical="center"/>
    </xf>
    <xf numFmtId="1" fontId="43" fillId="2" borderId="59" xfId="0" applyNumberFormat="1" applyFont="1" applyFill="1" applyBorder="1" applyAlignment="1">
      <alignment horizontal="center" vertical="center"/>
    </xf>
    <xf numFmtId="1" fontId="43" fillId="2" borderId="63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81" xfId="0" applyFont="1" applyFill="1" applyBorder="1" applyAlignment="1" applyProtection="1">
      <alignment horizontal="center" vertical="center" wrapText="1"/>
      <protection locked="0"/>
    </xf>
    <xf numFmtId="0" fontId="56" fillId="0" borderId="12" xfId="0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Fill="1" applyBorder="1" applyAlignment="1" applyProtection="1">
      <alignment vertical="center" wrapText="1"/>
      <protection locked="0"/>
    </xf>
    <xf numFmtId="0" fontId="54" fillId="0" borderId="66" xfId="0" applyFont="1" applyFill="1" applyBorder="1" applyAlignment="1" applyProtection="1">
      <alignment vertical="center" wrapText="1"/>
      <protection locked="0"/>
    </xf>
    <xf numFmtId="1" fontId="5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42" xfId="0" applyFont="1" applyFill="1" applyBorder="1" applyAlignment="1" applyProtection="1">
      <alignment horizontal="center" vertical="center" wrapText="1"/>
      <protection locked="0"/>
    </xf>
    <xf numFmtId="0" fontId="57" fillId="0" borderId="12" xfId="0" applyFont="1" applyFill="1" applyBorder="1" applyAlignment="1" applyProtection="1">
      <alignment horizontal="center" vertical="center" wrapText="1"/>
      <protection locked="0"/>
    </xf>
    <xf numFmtId="1" fontId="57" fillId="0" borderId="12" xfId="0" applyNumberFormat="1" applyFont="1" applyFill="1" applyBorder="1" applyAlignment="1">
      <alignment horizontal="center" vertical="center" wrapText="1"/>
    </xf>
    <xf numFmtId="1" fontId="57" fillId="0" borderId="37" xfId="0" applyNumberFormat="1" applyFont="1" applyFill="1" applyBorder="1" applyAlignment="1">
      <alignment horizontal="center" vertical="center" wrapText="1"/>
    </xf>
    <xf numFmtId="0" fontId="54" fillId="0" borderId="11" xfId="0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Fill="1" applyBorder="1" applyAlignment="1" applyProtection="1">
      <alignment horizontal="center" vertical="center" wrapText="1"/>
      <protection locked="0"/>
    </xf>
    <xf numFmtId="0" fontId="54" fillId="0" borderId="37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>
      <alignment vertical="center" wrapText="1"/>
    </xf>
    <xf numFmtId="0" fontId="56" fillId="0" borderId="50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vertical="center" wrapText="1"/>
      <protection locked="0"/>
    </xf>
    <xf numFmtId="0" fontId="54" fillId="0" borderId="34" xfId="0" applyFont="1" applyFill="1" applyBorder="1" applyAlignment="1" applyProtection="1">
      <alignment horizontal="center" vertical="center" wrapText="1"/>
      <protection locked="0"/>
    </xf>
    <xf numFmtId="1" fontId="55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52" xfId="0" applyFont="1" applyFill="1" applyBorder="1" applyAlignment="1" applyProtection="1">
      <alignment horizontal="center" vertical="center" wrapText="1"/>
      <protection locked="0"/>
    </xf>
    <xf numFmtId="1" fontId="57" fillId="0" borderId="1" xfId="0" applyNumberFormat="1" applyFont="1" applyFill="1" applyBorder="1" applyAlignment="1">
      <alignment horizontal="center" vertical="center" wrapText="1"/>
    </xf>
    <xf numFmtId="1" fontId="57" fillId="0" borderId="34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Fill="1" applyBorder="1" applyAlignment="1" applyProtection="1">
      <alignment horizontal="center" vertical="center" wrapText="1"/>
      <protection locked="0"/>
    </xf>
    <xf numFmtId="0" fontId="54" fillId="0" borderId="10" xfId="0" applyFont="1" applyFill="1" applyBorder="1" applyAlignment="1" applyProtection="1">
      <alignment vertical="center" wrapText="1"/>
      <protection locked="0"/>
    </xf>
    <xf numFmtId="0" fontId="54" fillId="0" borderId="24" xfId="0" applyFont="1" applyFill="1" applyBorder="1" applyAlignment="1" applyProtection="1">
      <alignment horizontal="center" vertical="center" wrapText="1"/>
      <protection locked="0"/>
    </xf>
    <xf numFmtId="0" fontId="56" fillId="0" borderId="56" xfId="0" applyFont="1" applyFill="1" applyBorder="1" applyAlignment="1" applyProtection="1">
      <alignment horizontal="center" vertical="center" wrapText="1"/>
      <protection locked="0"/>
    </xf>
    <xf numFmtId="0" fontId="56" fillId="0" borderId="24" xfId="0" applyFont="1" applyFill="1" applyBorder="1" applyAlignment="1" applyProtection="1">
      <alignment horizontal="center" vertical="center" wrapText="1"/>
      <protection locked="0"/>
    </xf>
    <xf numFmtId="0" fontId="54" fillId="0" borderId="56" xfId="0" applyFont="1" applyFill="1" applyBorder="1" applyAlignment="1" applyProtection="1">
      <alignment horizontal="center" vertical="center" wrapText="1"/>
      <protection locked="0"/>
    </xf>
    <xf numFmtId="0" fontId="55" fillId="0" borderId="49" xfId="0" applyFont="1" applyFill="1" applyBorder="1" applyAlignment="1">
      <alignment horizontal="center" vertical="center"/>
    </xf>
    <xf numFmtId="1" fontId="56" fillId="0" borderId="10" xfId="0" applyNumberFormat="1" applyFont="1" applyFill="1" applyBorder="1" applyAlignment="1">
      <alignment horizontal="center" vertical="center"/>
    </xf>
    <xf numFmtId="1" fontId="57" fillId="0" borderId="1" xfId="0" applyNumberFormat="1" applyFont="1" applyFill="1" applyBorder="1" applyAlignment="1">
      <alignment horizontal="center" vertical="center"/>
    </xf>
    <xf numFmtId="1" fontId="55" fillId="0" borderId="49" xfId="0" applyNumberFormat="1" applyFont="1" applyFill="1" applyBorder="1" applyAlignment="1" applyProtection="1">
      <alignment horizontal="center" vertical="center"/>
      <protection locked="0"/>
    </xf>
    <xf numFmtId="2" fontId="56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1" xfId="0" applyNumberFormat="1" applyFont="1" applyFill="1" applyBorder="1" applyAlignment="1" applyProtection="1">
      <alignment horizontal="center" vertic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56" fillId="0" borderId="34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2" fontId="56" fillId="0" borderId="77" xfId="0" applyNumberFormat="1" applyFont="1" applyBorder="1" applyAlignment="1" applyProtection="1">
      <alignment horizontal="center" vertical="center" wrapText="1"/>
      <protection locked="0"/>
    </xf>
    <xf numFmtId="0" fontId="56" fillId="0" borderId="2" xfId="0" applyFont="1" applyFill="1" applyBorder="1" applyAlignment="1" applyProtection="1">
      <alignment horizontal="center" vertical="center" wrapText="1"/>
      <protection locked="0"/>
    </xf>
    <xf numFmtId="0" fontId="56" fillId="0" borderId="13" xfId="0" applyFont="1" applyFill="1" applyBorder="1" applyAlignment="1" applyProtection="1">
      <alignment horizontal="center" vertical="center" wrapText="1"/>
      <protection locked="0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1" fontId="56" fillId="0" borderId="3" xfId="0" applyNumberFormat="1" applyFont="1" applyFill="1" applyBorder="1" applyAlignment="1">
      <alignment horizontal="center" vertical="center"/>
    </xf>
    <xf numFmtId="0" fontId="54" fillId="0" borderId="2" xfId="0" applyFont="1" applyFill="1" applyBorder="1" applyAlignment="1" applyProtection="1">
      <alignment horizontal="center" vertical="center" wrapText="1"/>
    </xf>
    <xf numFmtId="1" fontId="56" fillId="0" borderId="69" xfId="0" applyNumberFormat="1" applyFont="1" applyFill="1" applyBorder="1" applyAlignment="1" applyProtection="1">
      <alignment horizontal="center" vertical="center" wrapText="1"/>
    </xf>
    <xf numFmtId="0" fontId="56" fillId="0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7" fontId="53" fillId="0" borderId="51" xfId="0" applyNumberFormat="1" applyFont="1" applyFill="1" applyBorder="1" applyAlignment="1" applyProtection="1">
      <alignment horizontal="center" vertical="center"/>
      <protection locked="0"/>
    </xf>
    <xf numFmtId="0" fontId="53" fillId="0" borderId="15" xfId="0" applyFont="1" applyFill="1" applyBorder="1" applyAlignment="1" applyProtection="1">
      <alignment horizontal="left" vertical="center" wrapText="1"/>
      <protection locked="0"/>
    </xf>
    <xf numFmtId="0" fontId="53" fillId="0" borderId="15" xfId="0" applyNumberFormat="1" applyFont="1" applyFill="1" applyBorder="1" applyAlignment="1" applyProtection="1">
      <alignment horizontal="center" vertical="center"/>
      <protection locked="0"/>
    </xf>
    <xf numFmtId="0" fontId="53" fillId="0" borderId="15" xfId="0" applyFont="1" applyFill="1" applyBorder="1" applyAlignment="1" applyProtection="1">
      <alignment horizontal="center" vertical="center"/>
      <protection locked="0"/>
    </xf>
    <xf numFmtId="0" fontId="53" fillId="0" borderId="15" xfId="0" applyFont="1" applyFill="1" applyBorder="1" applyAlignment="1">
      <alignment horizontal="center" vertical="center"/>
    </xf>
    <xf numFmtId="0" fontId="53" fillId="0" borderId="43" xfId="0" applyFont="1" applyFill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3" fillId="0" borderId="38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vertical="center" wrapText="1"/>
      <protection locked="0"/>
    </xf>
    <xf numFmtId="0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Fill="1" applyAlignment="1">
      <alignment vertical="center"/>
    </xf>
    <xf numFmtId="0" fontId="53" fillId="0" borderId="50" xfId="0" applyFont="1" applyFill="1" applyBorder="1" applyAlignment="1" applyProtection="1">
      <alignment horizontal="center" vertical="center" wrapText="1"/>
      <protection locked="0"/>
    </xf>
    <xf numFmtId="0" fontId="53" fillId="0" borderId="56" xfId="0" applyFont="1" applyFill="1" applyBorder="1" applyAlignment="1" applyProtection="1">
      <alignment vertical="center" wrapText="1"/>
      <protection locked="0"/>
    </xf>
    <xf numFmtId="0" fontId="53" fillId="0" borderId="56" xfId="0" applyFont="1" applyFill="1" applyBorder="1" applyAlignment="1" applyProtection="1">
      <alignment horizontal="center" vertical="center" wrapText="1"/>
      <protection locked="0"/>
    </xf>
    <xf numFmtId="0" fontId="53" fillId="0" borderId="56" xfId="0" applyFont="1" applyFill="1" applyBorder="1" applyAlignment="1">
      <alignment horizontal="center" vertical="center" wrapText="1"/>
    </xf>
    <xf numFmtId="0" fontId="53" fillId="0" borderId="72" xfId="0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53" fillId="0" borderId="39" xfId="0" applyFont="1" applyFill="1" applyBorder="1" applyAlignment="1" applyProtection="1">
      <alignment horizontal="center" vertical="center" wrapText="1"/>
      <protection locked="0"/>
    </xf>
    <xf numFmtId="0" fontId="53" fillId="0" borderId="18" xfId="0" applyFont="1" applyFill="1" applyBorder="1" applyAlignment="1" applyProtection="1">
      <alignment vertical="center" wrapText="1"/>
      <protection locked="0"/>
    </xf>
    <xf numFmtId="0" fontId="5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8" xfId="0" applyFont="1" applyFill="1" applyBorder="1" applyAlignment="1" applyProtection="1">
      <alignment horizontal="center" vertical="center" wrapText="1"/>
      <protection locked="0"/>
    </xf>
    <xf numFmtId="0" fontId="53" fillId="0" borderId="18" xfId="0" applyFont="1" applyFill="1" applyBorder="1" applyAlignment="1">
      <alignment horizontal="center" vertical="center" wrapText="1"/>
    </xf>
    <xf numFmtId="0" fontId="53" fillId="0" borderId="67" xfId="0" applyFont="1" applyFill="1" applyBorder="1" applyAlignment="1">
      <alignment horizontal="center" vertical="center" wrapText="1"/>
    </xf>
    <xf numFmtId="167" fontId="53" fillId="0" borderId="51" xfId="0" applyNumberFormat="1" applyFont="1" applyBorder="1" applyAlignment="1" applyProtection="1">
      <alignment horizontal="center" vertical="center"/>
      <protection locked="0"/>
    </xf>
    <xf numFmtId="0" fontId="60" fillId="0" borderId="15" xfId="0" applyFont="1" applyFill="1" applyBorder="1" applyAlignment="1">
      <alignment horizontal="left" vertical="center"/>
    </xf>
    <xf numFmtId="0" fontId="60" fillId="0" borderId="15" xfId="0" applyFont="1" applyFill="1" applyBorder="1" applyAlignment="1">
      <alignment horizontal="center" vertical="center"/>
    </xf>
    <xf numFmtId="0" fontId="60" fillId="0" borderId="43" xfId="0" applyFont="1" applyFill="1" applyBorder="1" applyAlignment="1">
      <alignment horizontal="center" vertical="center"/>
    </xf>
    <xf numFmtId="167" fontId="53" fillId="0" borderId="38" xfId="0" applyNumberFormat="1" applyFont="1" applyBorder="1" applyAlignment="1" applyProtection="1">
      <alignment horizontal="center" vertical="center"/>
      <protection locked="0"/>
    </xf>
    <xf numFmtId="0" fontId="60" fillId="0" borderId="1" xfId="0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9" fontId="27" fillId="0" borderId="0" xfId="2" applyFont="1"/>
    <xf numFmtId="0" fontId="61" fillId="4" borderId="48" xfId="0" applyFont="1" applyFill="1" applyBorder="1" applyAlignment="1">
      <alignment horizontal="center" vertical="center"/>
    </xf>
    <xf numFmtId="1" fontId="61" fillId="4" borderId="40" xfId="0" applyNumberFormat="1" applyFont="1" applyFill="1" applyBorder="1" applyAlignment="1">
      <alignment horizontal="center" vertical="center"/>
    </xf>
    <xf numFmtId="9" fontId="61" fillId="4" borderId="55" xfId="2" applyFont="1" applyFill="1" applyBorder="1" applyAlignment="1">
      <alignment horizontal="center" vertical="center"/>
    </xf>
    <xf numFmtId="1" fontId="61" fillId="4" borderId="48" xfId="0" applyNumberFormat="1" applyFont="1" applyFill="1" applyBorder="1" applyAlignment="1">
      <alignment horizontal="center" vertical="center"/>
    </xf>
    <xf numFmtId="1" fontId="61" fillId="4" borderId="54" xfId="0" applyNumberFormat="1" applyFont="1" applyFill="1" applyBorder="1" applyAlignment="1">
      <alignment horizontal="center" vertical="center"/>
    </xf>
    <xf numFmtId="1" fontId="61" fillId="4" borderId="55" xfId="0" applyNumberFormat="1" applyFont="1" applyFill="1" applyBorder="1" applyAlignment="1">
      <alignment horizontal="center" vertical="center"/>
    </xf>
    <xf numFmtId="164" fontId="61" fillId="4" borderId="48" xfId="0" applyNumberFormat="1" applyFont="1" applyFill="1" applyBorder="1" applyAlignment="1">
      <alignment horizontal="center" vertical="center"/>
    </xf>
    <xf numFmtId="0" fontId="62" fillId="3" borderId="48" xfId="0" applyFont="1" applyFill="1" applyBorder="1" applyAlignment="1">
      <alignment horizontal="center" vertical="center"/>
    </xf>
    <xf numFmtId="0" fontId="62" fillId="3" borderId="40" xfId="0" applyFont="1" applyFill="1" applyBorder="1" applyAlignment="1">
      <alignment horizontal="center" vertical="center"/>
    </xf>
    <xf numFmtId="9" fontId="62" fillId="3" borderId="55" xfId="2" applyNumberFormat="1" applyFont="1" applyFill="1" applyBorder="1" applyAlignment="1">
      <alignment horizontal="center" vertical="center"/>
    </xf>
    <xf numFmtId="0" fontId="62" fillId="3" borderId="54" xfId="0" applyFont="1" applyFill="1" applyBorder="1" applyAlignment="1">
      <alignment horizontal="center" vertical="center"/>
    </xf>
    <xf numFmtId="2" fontId="53" fillId="0" borderId="77" xfId="0" applyNumberFormat="1" applyFont="1" applyBorder="1" applyAlignment="1" applyProtection="1">
      <alignment horizontal="center" vertical="center" wrapText="1"/>
      <protection locked="0"/>
    </xf>
    <xf numFmtId="0" fontId="53" fillId="0" borderId="15" xfId="0" applyFont="1" applyBorder="1" applyAlignment="1" applyProtection="1">
      <alignment vertical="center" wrapText="1"/>
      <protection locked="0"/>
    </xf>
    <xf numFmtId="0" fontId="53" fillId="0" borderId="15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1" fontId="53" fillId="0" borderId="4" xfId="0" applyNumberFormat="1" applyFont="1" applyBorder="1" applyAlignment="1">
      <alignment horizontal="center" vertical="center"/>
    </xf>
    <xf numFmtId="1" fontId="60" fillId="7" borderId="15" xfId="0" applyNumberFormat="1" applyFont="1" applyFill="1" applyBorder="1" applyAlignment="1">
      <alignment horizontal="center" vertical="center"/>
    </xf>
    <xf numFmtId="1" fontId="53" fillId="7" borderId="15" xfId="0" applyNumberFormat="1" applyFont="1" applyFill="1" applyBorder="1" applyAlignment="1" applyProtection="1">
      <alignment horizontal="center" vertical="center"/>
      <protection locked="0"/>
    </xf>
    <xf numFmtId="1" fontId="53" fillId="7" borderId="43" xfId="0" applyNumberFormat="1" applyFont="1" applyFill="1" applyBorder="1" applyAlignment="1" applyProtection="1">
      <alignment horizontal="center" vertical="center"/>
      <protection locked="0"/>
    </xf>
    <xf numFmtId="1" fontId="53" fillId="0" borderId="58" xfId="0" applyNumberFormat="1" applyFont="1" applyBorder="1" applyAlignment="1" applyProtection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0" fillId="0" borderId="32" xfId="0" applyFont="1" applyBorder="1" applyAlignment="1">
      <alignment horizontal="center" vertical="center"/>
    </xf>
    <xf numFmtId="2" fontId="53" fillId="0" borderId="38" xfId="0" applyNumberFormat="1" applyFont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horizontal="center" vertical="center"/>
      <protection locked="0"/>
    </xf>
    <xf numFmtId="0" fontId="53" fillId="0" borderId="34" xfId="0" applyFont="1" applyBorder="1" applyAlignment="1" applyProtection="1">
      <alignment horizontal="center" vertical="center"/>
      <protection locked="0"/>
    </xf>
    <xf numFmtId="0" fontId="60" fillId="0" borderId="49" xfId="0" applyFont="1" applyBorder="1" applyAlignment="1" applyProtection="1">
      <alignment horizontal="center" vertical="center"/>
      <protection locked="0"/>
    </xf>
    <xf numFmtId="1" fontId="53" fillId="0" borderId="10" xfId="0" applyNumberFormat="1" applyFont="1" applyBorder="1" applyAlignment="1">
      <alignment horizontal="center" vertical="center"/>
    </xf>
    <xf numFmtId="1" fontId="60" fillId="7" borderId="1" xfId="0" applyNumberFormat="1" applyFont="1" applyFill="1" applyBorder="1" applyAlignment="1">
      <alignment horizontal="center" vertical="center"/>
    </xf>
    <xf numFmtId="1" fontId="53" fillId="7" borderId="1" xfId="0" applyNumberFormat="1" applyFont="1" applyFill="1" applyBorder="1" applyAlignment="1" applyProtection="1">
      <alignment horizontal="center" vertical="center"/>
      <protection locked="0"/>
    </xf>
    <xf numFmtId="1" fontId="53" fillId="7" borderId="34" xfId="0" applyNumberFormat="1" applyFont="1" applyFill="1" applyBorder="1" applyAlignment="1" applyProtection="1">
      <alignment horizontal="center" vertical="center"/>
      <protection locked="0"/>
    </xf>
    <xf numFmtId="1" fontId="53" fillId="0" borderId="49" xfId="0" applyNumberFormat="1" applyFont="1" applyBorder="1" applyAlignment="1" applyProtection="1">
      <alignment horizontal="center" vertical="center"/>
    </xf>
    <xf numFmtId="0" fontId="53" fillId="0" borderId="10" xfId="0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/>
      <protection locked="0"/>
    </xf>
    <xf numFmtId="1" fontId="61" fillId="4" borderId="63" xfId="0" applyNumberFormat="1" applyFont="1" applyFill="1" applyBorder="1" applyAlignment="1">
      <alignment horizontal="center" vertical="center"/>
    </xf>
    <xf numFmtId="0" fontId="62" fillId="3" borderId="63" xfId="0" applyFont="1" applyFill="1" applyBorder="1" applyAlignment="1">
      <alignment horizontal="center" vertical="center"/>
    </xf>
    <xf numFmtId="1" fontId="53" fillId="7" borderId="2" xfId="0" applyNumberFormat="1" applyFont="1" applyFill="1" applyBorder="1" applyAlignment="1" applyProtection="1">
      <alignment horizontal="center" vertical="center"/>
      <protection locked="0"/>
    </xf>
    <xf numFmtId="1" fontId="53" fillId="7" borderId="13" xfId="0" applyNumberFormat="1" applyFont="1" applyFill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3" fillId="0" borderId="21" xfId="0" applyFont="1" applyBorder="1" applyAlignment="1" applyProtection="1">
      <alignment horizontal="center" vertical="center"/>
      <protection locked="0"/>
    </xf>
    <xf numFmtId="0" fontId="56" fillId="7" borderId="3" xfId="0" applyFont="1" applyFill="1" applyBorder="1" applyAlignment="1" applyProtection="1">
      <alignment horizontal="center" vertical="center" wrapText="1"/>
      <protection locked="0"/>
    </xf>
    <xf numFmtId="0" fontId="56" fillId="7" borderId="2" xfId="0" applyFont="1" applyFill="1" applyBorder="1" applyAlignment="1" applyProtection="1">
      <alignment horizontal="center" vertical="center" wrapText="1"/>
      <protection locked="0"/>
    </xf>
    <xf numFmtId="0" fontId="56" fillId="7" borderId="56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vertical="center"/>
    </xf>
    <xf numFmtId="1" fontId="43" fillId="0" borderId="3" xfId="0" applyNumberFormat="1" applyFont="1" applyFill="1" applyBorder="1" applyAlignment="1">
      <alignment horizontal="right" vertical="center"/>
    </xf>
    <xf numFmtId="1" fontId="43" fillId="10" borderId="1" xfId="0" applyNumberFormat="1" applyFont="1" applyFill="1" applyBorder="1" applyAlignment="1">
      <alignment horizontal="right" vertical="center"/>
    </xf>
    <xf numFmtId="1" fontId="43" fillId="10" borderId="1" xfId="0" applyNumberFormat="1" applyFont="1" applyFill="1" applyBorder="1" applyAlignment="1">
      <alignment horizontal="center" vertical="center"/>
    </xf>
    <xf numFmtId="0" fontId="43" fillId="10" borderId="18" xfId="0" applyFont="1" applyFill="1" applyBorder="1" applyAlignment="1">
      <alignment horizontal="center" vertical="center"/>
    </xf>
    <xf numFmtId="0" fontId="43" fillId="10" borderId="18" xfId="0" applyFont="1" applyFill="1" applyBorder="1" applyAlignment="1">
      <alignment horizontal="right" vertical="center"/>
    </xf>
    <xf numFmtId="0" fontId="56" fillId="10" borderId="12" xfId="0" applyFont="1" applyFill="1" applyBorder="1" applyAlignment="1" applyProtection="1">
      <alignment horizontal="center" vertical="center" wrapText="1"/>
      <protection locked="0"/>
    </xf>
    <xf numFmtId="0" fontId="54" fillId="10" borderId="12" xfId="0" applyFont="1" applyFill="1" applyBorder="1" applyAlignment="1" applyProtection="1">
      <alignment horizontal="center" vertical="center" wrapText="1"/>
      <protection locked="0"/>
    </xf>
    <xf numFmtId="0" fontId="54" fillId="10" borderId="1" xfId="0" applyFont="1" applyFill="1" applyBorder="1" applyAlignment="1" applyProtection="1">
      <alignment horizontal="center" vertical="center" wrapText="1"/>
      <protection locked="0"/>
    </xf>
    <xf numFmtId="0" fontId="56" fillId="10" borderId="1" xfId="0" applyFont="1" applyFill="1" applyBorder="1" applyAlignment="1" applyProtection="1">
      <alignment horizontal="center" vertical="center" wrapText="1"/>
      <protection locked="0"/>
    </xf>
    <xf numFmtId="1" fontId="57" fillId="0" borderId="15" xfId="0" applyNumberFormat="1" applyFont="1" applyFill="1" applyBorder="1" applyAlignment="1">
      <alignment horizontal="center" vertical="center"/>
    </xf>
    <xf numFmtId="167" fontId="54" fillId="11" borderId="53" xfId="0" applyNumberFormat="1" applyFont="1" applyFill="1" applyBorder="1" applyAlignment="1">
      <alignment horizontal="center" vertical="center"/>
    </xf>
    <xf numFmtId="0" fontId="54" fillId="11" borderId="48" xfId="0" applyFont="1" applyFill="1" applyBorder="1" applyAlignment="1" applyProtection="1">
      <alignment horizontal="right" vertical="center" wrapText="1"/>
      <protection locked="0"/>
    </xf>
    <xf numFmtId="0" fontId="54" fillId="11" borderId="48" xfId="0" applyFont="1" applyFill="1" applyBorder="1" applyAlignment="1">
      <alignment horizontal="center" vertical="center"/>
    </xf>
    <xf numFmtId="0" fontId="54" fillId="11" borderId="54" xfId="0" applyFont="1" applyFill="1" applyBorder="1" applyAlignment="1">
      <alignment horizontal="center" vertical="center"/>
    </xf>
    <xf numFmtId="1" fontId="55" fillId="11" borderId="40" xfId="0" applyNumberFormat="1" applyFont="1" applyFill="1" applyBorder="1" applyAlignment="1">
      <alignment horizontal="center" vertical="center"/>
    </xf>
    <xf numFmtId="1" fontId="54" fillId="11" borderId="55" xfId="0" applyNumberFormat="1" applyFont="1" applyFill="1" applyBorder="1" applyAlignment="1">
      <alignment horizontal="center" vertical="center"/>
    </xf>
    <xf numFmtId="1" fontId="54" fillId="11" borderId="48" xfId="0" applyNumberFormat="1" applyFont="1" applyFill="1" applyBorder="1" applyAlignment="1">
      <alignment horizontal="center" vertical="center"/>
    </xf>
    <xf numFmtId="1" fontId="54" fillId="11" borderId="54" xfId="0" applyNumberFormat="1" applyFont="1" applyFill="1" applyBorder="1" applyAlignment="1">
      <alignment horizontal="center" vertical="center"/>
    </xf>
    <xf numFmtId="1" fontId="54" fillId="11" borderId="63" xfId="0" applyNumberFormat="1" applyFont="1" applyFill="1" applyBorder="1" applyAlignment="1">
      <alignment horizontal="center" vertical="center"/>
    </xf>
    <xf numFmtId="166" fontId="54" fillId="11" borderId="53" xfId="0" applyNumberFormat="1" applyFont="1" applyFill="1" applyBorder="1" applyAlignment="1">
      <alignment horizontal="center" vertical="center"/>
    </xf>
    <xf numFmtId="1" fontId="54" fillId="11" borderId="40" xfId="0" applyNumberFormat="1" applyFont="1" applyFill="1" applyBorder="1" applyAlignment="1">
      <alignment horizontal="center" vertical="center"/>
    </xf>
    <xf numFmtId="1" fontId="54" fillId="11" borderId="59" xfId="0" applyNumberFormat="1" applyFont="1" applyFill="1" applyBorder="1" applyAlignment="1">
      <alignment horizontal="center" vertical="center"/>
    </xf>
    <xf numFmtId="166" fontId="60" fillId="8" borderId="53" xfId="0" applyNumberFormat="1" applyFont="1" applyFill="1" applyBorder="1" applyAlignment="1">
      <alignment horizontal="center" vertical="center"/>
    </xf>
    <xf numFmtId="0" fontId="60" fillId="8" borderId="48" xfId="0" applyFont="1" applyFill="1" applyBorder="1" applyAlignment="1" applyProtection="1">
      <alignment horizontal="right" vertical="center" wrapText="1"/>
      <protection locked="0"/>
    </xf>
    <xf numFmtId="0" fontId="60" fillId="8" borderId="48" xfId="0" applyFont="1" applyFill="1" applyBorder="1" applyAlignment="1">
      <alignment horizontal="center" vertical="center"/>
    </xf>
    <xf numFmtId="1" fontId="60" fillId="8" borderId="40" xfId="0" applyNumberFormat="1" applyFont="1" applyFill="1" applyBorder="1" applyAlignment="1">
      <alignment horizontal="center" vertical="center"/>
    </xf>
    <xf numFmtId="1" fontId="60" fillId="8" borderId="55" xfId="0" applyNumberFormat="1" applyFont="1" applyFill="1" applyBorder="1" applyAlignment="1">
      <alignment horizontal="center" vertical="center"/>
    </xf>
    <xf numFmtId="1" fontId="60" fillId="8" borderId="48" xfId="0" applyNumberFormat="1" applyFont="1" applyFill="1" applyBorder="1" applyAlignment="1">
      <alignment horizontal="center" vertical="center"/>
    </xf>
    <xf numFmtId="1" fontId="60" fillId="8" borderId="54" xfId="0" applyNumberFormat="1" applyFont="1" applyFill="1" applyBorder="1" applyAlignment="1">
      <alignment horizontal="center" vertical="center"/>
    </xf>
    <xf numFmtId="1" fontId="60" fillId="8" borderId="82" xfId="0" applyNumberFormat="1" applyFont="1" applyFill="1" applyBorder="1" applyAlignment="1">
      <alignment horizontal="center" vertical="center"/>
    </xf>
    <xf numFmtId="167" fontId="60" fillId="8" borderId="53" xfId="0" applyNumberFormat="1" applyFont="1" applyFill="1" applyBorder="1" applyAlignment="1">
      <alignment vertical="center"/>
    </xf>
    <xf numFmtId="0" fontId="60" fillId="8" borderId="54" xfId="0" applyFont="1" applyFill="1" applyBorder="1" applyAlignment="1">
      <alignment horizontal="center" vertical="center"/>
    </xf>
    <xf numFmtId="1" fontId="60" fillId="8" borderId="63" xfId="0" applyNumberFormat="1" applyFont="1" applyFill="1" applyBorder="1" applyAlignment="1">
      <alignment horizontal="center" vertical="center"/>
    </xf>
    <xf numFmtId="2" fontId="53" fillId="7" borderId="38" xfId="0" applyNumberFormat="1" applyFont="1" applyFill="1" applyBorder="1" applyAlignment="1" applyProtection="1">
      <alignment horizontal="center" vertical="center" wrapText="1"/>
      <protection locked="0"/>
    </xf>
    <xf numFmtId="0" fontId="53" fillId="7" borderId="2" xfId="0" applyFont="1" applyFill="1" applyBorder="1" applyAlignment="1" applyProtection="1">
      <alignment horizontal="left" vertical="center" wrapText="1"/>
      <protection locked="0"/>
    </xf>
    <xf numFmtId="0" fontId="53" fillId="7" borderId="2" xfId="0" applyFont="1" applyFill="1" applyBorder="1" applyAlignment="1" applyProtection="1">
      <alignment horizontal="center" vertical="center"/>
      <protection locked="0"/>
    </xf>
    <xf numFmtId="0" fontId="53" fillId="7" borderId="13" xfId="0" applyFont="1" applyFill="1" applyBorder="1" applyAlignment="1" applyProtection="1">
      <alignment horizontal="center" vertical="center"/>
      <protection locked="0"/>
    </xf>
    <xf numFmtId="0" fontId="60" fillId="7" borderId="69" xfId="0" applyFont="1" applyFill="1" applyBorder="1" applyAlignment="1" applyProtection="1">
      <alignment horizontal="center" vertical="center"/>
      <protection locked="0"/>
    </xf>
    <xf numFmtId="1" fontId="53" fillId="7" borderId="3" xfId="0" applyNumberFormat="1" applyFont="1" applyFill="1" applyBorder="1" applyAlignment="1">
      <alignment horizontal="center" vertical="center"/>
    </xf>
    <xf numFmtId="1" fontId="53" fillId="7" borderId="49" xfId="0" applyNumberFormat="1" applyFont="1" applyFill="1" applyBorder="1" applyAlignment="1" applyProtection="1">
      <alignment horizontal="center" vertical="center"/>
    </xf>
    <xf numFmtId="0" fontId="53" fillId="7" borderId="3" xfId="0" applyFont="1" applyFill="1" applyBorder="1" applyAlignment="1" applyProtection="1">
      <alignment horizontal="center" vertical="center"/>
      <protection locked="0"/>
    </xf>
    <xf numFmtId="0" fontId="56" fillId="7" borderId="57" xfId="0" applyFont="1" applyFill="1" applyBorder="1" applyAlignment="1">
      <alignment horizontal="center" vertical="center"/>
    </xf>
    <xf numFmtId="0" fontId="56" fillId="7" borderId="2" xfId="1" applyFont="1" applyFill="1" applyBorder="1" applyAlignment="1" applyProtection="1">
      <alignment horizontal="center" vertical="center" wrapText="1"/>
    </xf>
    <xf numFmtId="0" fontId="53" fillId="7" borderId="10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3" fillId="7" borderId="56" xfId="0" applyFont="1" applyFill="1" applyBorder="1" applyAlignment="1">
      <alignment horizontal="center" vertical="center" wrapText="1"/>
    </xf>
    <xf numFmtId="0" fontId="53" fillId="7" borderId="18" xfId="0" applyFont="1" applyFill="1" applyBorder="1" applyAlignment="1">
      <alignment horizontal="center" vertical="center" wrapText="1"/>
    </xf>
    <xf numFmtId="0" fontId="53" fillId="7" borderId="15" xfId="0" applyFont="1" applyFill="1" applyBorder="1" applyAlignment="1">
      <alignment vertical="center"/>
    </xf>
    <xf numFmtId="0" fontId="53" fillId="7" borderId="32" xfId="0" applyFont="1" applyFill="1" applyBorder="1" applyAlignment="1">
      <alignment vertical="center"/>
    </xf>
    <xf numFmtId="0" fontId="53" fillId="7" borderId="73" xfId="0" applyFont="1" applyFill="1" applyBorder="1" applyAlignment="1">
      <alignment horizontal="center" vertical="center" wrapText="1"/>
    </xf>
    <xf numFmtId="0" fontId="53" fillId="7" borderId="24" xfId="0" applyFont="1" applyFill="1" applyBorder="1" applyAlignment="1">
      <alignment horizontal="center" vertical="center" wrapText="1"/>
    </xf>
    <xf numFmtId="0" fontId="53" fillId="7" borderId="57" xfId="0" applyFont="1" applyFill="1" applyBorder="1" applyAlignment="1">
      <alignment horizontal="center" vertical="center" wrapText="1"/>
    </xf>
    <xf numFmtId="0" fontId="53" fillId="7" borderId="25" xfId="0" applyFont="1" applyFill="1" applyBorder="1" applyAlignment="1">
      <alignment horizontal="center" vertical="center" wrapText="1"/>
    </xf>
    <xf numFmtId="1" fontId="60" fillId="7" borderId="32" xfId="0" applyNumberFormat="1" applyFont="1" applyFill="1" applyBorder="1" applyAlignment="1">
      <alignment horizontal="center" vertical="center"/>
    </xf>
    <xf numFmtId="2" fontId="65" fillId="0" borderId="51" xfId="0" applyNumberFormat="1" applyFont="1" applyBorder="1" applyAlignment="1" applyProtection="1">
      <alignment horizontal="center" vertical="center" wrapText="1"/>
      <protection locked="0"/>
    </xf>
    <xf numFmtId="2" fontId="65" fillId="0" borderId="39" xfId="0" applyNumberFormat="1" applyFont="1" applyBorder="1" applyAlignment="1" applyProtection="1">
      <alignment horizontal="center" vertical="center" wrapText="1"/>
      <protection locked="0"/>
    </xf>
    <xf numFmtId="2" fontId="65" fillId="0" borderId="89" xfId="0" applyNumberFormat="1" applyFont="1" applyBorder="1" applyAlignment="1" applyProtection="1">
      <alignment horizontal="center" vertical="center" wrapText="1"/>
      <protection locked="0"/>
    </xf>
    <xf numFmtId="0" fontId="65" fillId="0" borderId="0" xfId="0" applyFont="1" applyAlignment="1">
      <alignment vertical="center" wrapText="1"/>
    </xf>
    <xf numFmtId="0" fontId="65" fillId="0" borderId="0" xfId="0" applyFont="1" applyFill="1" applyAlignment="1">
      <alignment horizontal="left" vertical="center" wrapText="1"/>
    </xf>
    <xf numFmtId="0" fontId="66" fillId="0" borderId="0" xfId="0" applyFont="1" applyAlignment="1">
      <alignment vertical="center"/>
    </xf>
    <xf numFmtId="2" fontId="65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" fontId="43" fillId="0" borderId="15" xfId="0" applyNumberFormat="1" applyFont="1" applyFill="1" applyBorder="1" applyAlignment="1">
      <alignment horizontal="center" vertical="center"/>
    </xf>
    <xf numFmtId="1" fontId="43" fillId="0" borderId="32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 wrapText="1"/>
    </xf>
    <xf numFmtId="0" fontId="70" fillId="0" borderId="0" xfId="0" applyFont="1" applyFill="1" applyAlignment="1">
      <alignment horizontal="left" vertical="center" wrapText="1"/>
    </xf>
    <xf numFmtId="0" fontId="71" fillId="0" borderId="0" xfId="0" applyFont="1" applyAlignment="1">
      <alignment vertical="center" wrapText="1"/>
    </xf>
    <xf numFmtId="0" fontId="72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2" fontId="65" fillId="0" borderId="36" xfId="0" applyNumberFormat="1" applyFont="1" applyBorder="1" applyAlignment="1" applyProtection="1">
      <alignment horizontal="center" vertical="center" wrapText="1"/>
      <protection locked="0"/>
    </xf>
    <xf numFmtId="0" fontId="70" fillId="0" borderId="12" xfId="0" applyFont="1" applyBorder="1" applyAlignment="1">
      <alignment horizontal="center" vertical="center"/>
    </xf>
    <xf numFmtId="0" fontId="70" fillId="0" borderId="71" xfId="0" applyFont="1" applyBorder="1" applyAlignment="1">
      <alignment vertical="center"/>
    </xf>
    <xf numFmtId="0" fontId="70" fillId="0" borderId="74" xfId="0" applyFont="1" applyFill="1" applyBorder="1" applyAlignment="1">
      <alignment horizontal="center" vertical="center"/>
    </xf>
    <xf numFmtId="0" fontId="70" fillId="0" borderId="86" xfId="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1" fillId="0" borderId="0" xfId="0" applyFont="1" applyFill="1" applyAlignment="1">
      <alignment horizontal="left" vertical="center" wrapText="1"/>
    </xf>
    <xf numFmtId="0" fontId="80" fillId="0" borderId="0" xfId="0" applyFont="1" applyAlignment="1">
      <alignment wrapText="1"/>
    </xf>
    <xf numFmtId="0" fontId="70" fillId="0" borderId="35" xfId="0" applyFont="1" applyBorder="1" applyAlignment="1">
      <alignment vertical="center" wrapText="1"/>
    </xf>
    <xf numFmtId="0" fontId="68" fillId="0" borderId="12" xfId="3" applyFont="1" applyBorder="1" applyAlignment="1" applyProtection="1">
      <alignment horizontal="left" vertical="center" wrapText="1"/>
    </xf>
    <xf numFmtId="0" fontId="70" fillId="0" borderId="37" xfId="0" applyFont="1" applyBorder="1" applyAlignment="1">
      <alignment horizontal="left" vertical="center"/>
    </xf>
    <xf numFmtId="0" fontId="70" fillId="0" borderId="0" xfId="0" applyFont="1" applyAlignment="1">
      <alignment wrapText="1"/>
    </xf>
    <xf numFmtId="0" fontId="82" fillId="0" borderId="0" xfId="0" applyFont="1" applyAlignment="1">
      <alignment wrapText="1"/>
    </xf>
    <xf numFmtId="0" fontId="68" fillId="0" borderId="1" xfId="3" applyFont="1" applyFill="1" applyBorder="1" applyAlignment="1" applyProtection="1">
      <alignment horizontal="left" vertical="center" wrapText="1"/>
    </xf>
    <xf numFmtId="1" fontId="65" fillId="0" borderId="1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vertical="center" wrapText="1"/>
    </xf>
    <xf numFmtId="0" fontId="70" fillId="0" borderId="23" xfId="0" applyFont="1" applyFill="1" applyBorder="1" applyAlignment="1">
      <alignment vertical="center"/>
    </xf>
    <xf numFmtId="0" fontId="70" fillId="0" borderId="57" xfId="0" applyFont="1" applyFill="1" applyBorder="1" applyAlignment="1">
      <alignment horizontal="left" vertical="center"/>
    </xf>
    <xf numFmtId="0" fontId="70" fillId="0" borderId="18" xfId="0" applyFont="1" applyFill="1" applyBorder="1" applyAlignment="1">
      <alignment horizontal="center" vertical="center"/>
    </xf>
    <xf numFmtId="0" fontId="68" fillId="0" borderId="18" xfId="3" applyFont="1" applyFill="1" applyBorder="1" applyAlignment="1" applyProtection="1">
      <alignment horizontal="left" vertical="center" wrapText="1"/>
    </xf>
    <xf numFmtId="0" fontId="70" fillId="0" borderId="25" xfId="0" applyFont="1" applyFill="1" applyBorder="1" applyAlignment="1">
      <alignment horizontal="left" vertical="center"/>
    </xf>
    <xf numFmtId="1" fontId="65" fillId="0" borderId="12" xfId="0" applyNumberFormat="1" applyFont="1" applyFill="1" applyBorder="1" applyAlignment="1">
      <alignment horizontal="center" vertical="center" wrapText="1"/>
    </xf>
    <xf numFmtId="0" fontId="70" fillId="0" borderId="12" xfId="0" applyFont="1" applyFill="1" applyBorder="1" applyAlignment="1">
      <alignment horizontal="center" vertical="center"/>
    </xf>
    <xf numFmtId="0" fontId="70" fillId="0" borderId="35" xfId="0" applyFont="1" applyFill="1" applyBorder="1" applyAlignment="1">
      <alignment vertical="center" wrapText="1"/>
    </xf>
    <xf numFmtId="0" fontId="70" fillId="0" borderId="71" xfId="0" applyFont="1" applyFill="1" applyBorder="1" applyAlignment="1">
      <alignment vertical="center"/>
    </xf>
    <xf numFmtId="0" fontId="83" fillId="0" borderId="1" xfId="0" applyFont="1" applyFill="1" applyBorder="1" applyAlignment="1">
      <alignment horizontal="left" vertical="center" wrapText="1"/>
    </xf>
    <xf numFmtId="0" fontId="70" fillId="0" borderId="24" xfId="0" applyFont="1" applyFill="1" applyBorder="1" applyAlignment="1">
      <alignment horizontal="left" vertical="center"/>
    </xf>
    <xf numFmtId="0" fontId="81" fillId="0" borderId="0" xfId="0" applyFont="1" applyAlignment="1">
      <alignment wrapText="1"/>
    </xf>
    <xf numFmtId="0" fontId="84" fillId="0" borderId="0" xfId="0" applyFont="1" applyBorder="1" applyAlignment="1">
      <alignment horizontal="left" vertical="center"/>
    </xf>
    <xf numFmtId="0" fontId="84" fillId="0" borderId="0" xfId="0" applyFont="1" applyBorder="1" applyAlignment="1">
      <alignment vertical="center"/>
    </xf>
    <xf numFmtId="0" fontId="84" fillId="0" borderId="0" xfId="0" applyFont="1" applyBorder="1" applyAlignment="1">
      <alignment horizontal="center" vertical="center"/>
    </xf>
    <xf numFmtId="0" fontId="38" fillId="0" borderId="0" xfId="0" applyFont="1" applyFill="1"/>
    <xf numFmtId="0" fontId="31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0" applyFont="1" applyFill="1"/>
    <xf numFmtId="0" fontId="2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83" fillId="0" borderId="12" xfId="0" applyFont="1" applyFill="1" applyBorder="1" applyAlignment="1">
      <alignment horizontal="left" vertical="center" wrapText="1"/>
    </xf>
    <xf numFmtId="0" fontId="70" fillId="0" borderId="37" xfId="0" applyFont="1" applyFill="1" applyBorder="1" applyAlignment="1">
      <alignment horizontal="left" vertical="center"/>
    </xf>
    <xf numFmtId="0" fontId="70" fillId="0" borderId="18" xfId="0" applyFont="1" applyFill="1" applyBorder="1" applyAlignment="1">
      <alignment vertical="center" wrapText="1"/>
    </xf>
    <xf numFmtId="0" fontId="70" fillId="0" borderId="27" xfId="0" applyFont="1" applyFill="1" applyBorder="1" applyAlignment="1">
      <alignment vertical="center"/>
    </xf>
    <xf numFmtId="0" fontId="29" fillId="0" borderId="0" xfId="0" applyFont="1"/>
    <xf numFmtId="0" fontId="31" fillId="0" borderId="17" xfId="1" applyFont="1" applyFill="1" applyBorder="1" applyAlignment="1">
      <alignment horizontal="centerContinuous"/>
    </xf>
    <xf numFmtId="0" fontId="31" fillId="0" borderId="18" xfId="1" applyFont="1" applyFill="1" applyBorder="1" applyAlignment="1">
      <alignment horizontal="centerContinuous"/>
    </xf>
    <xf numFmtId="0" fontId="31" fillId="0" borderId="67" xfId="1" applyFont="1" applyFill="1" applyBorder="1" applyAlignment="1">
      <alignment horizontal="centerContinuous"/>
    </xf>
    <xf numFmtId="0" fontId="31" fillId="0" borderId="39" xfId="1" applyFont="1" applyFill="1" applyBorder="1" applyAlignment="1">
      <alignment horizontal="centerContinuous"/>
    </xf>
    <xf numFmtId="0" fontId="31" fillId="0" borderId="25" xfId="1" applyFont="1" applyFill="1" applyBorder="1" applyAlignment="1">
      <alignment horizontal="centerContinuous"/>
    </xf>
    <xf numFmtId="0" fontId="31" fillId="0" borderId="87" xfId="1" applyFont="1" applyFill="1" applyBorder="1" applyAlignment="1">
      <alignment horizontal="centerContinuous"/>
    </xf>
    <xf numFmtId="0" fontId="31" fillId="0" borderId="91" xfId="1" applyFont="1" applyFill="1" applyBorder="1" applyAlignment="1">
      <alignment horizontal="centerContinuous"/>
    </xf>
    <xf numFmtId="0" fontId="31" fillId="0" borderId="25" xfId="1" applyFont="1" applyFill="1" applyBorder="1" applyAlignment="1">
      <alignment horizontal="center"/>
    </xf>
    <xf numFmtId="0" fontId="29" fillId="0" borderId="10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9" fillId="0" borderId="34" xfId="1" applyFont="1" applyFill="1" applyBorder="1" applyAlignment="1">
      <alignment horizontal="center" vertical="center"/>
    </xf>
    <xf numFmtId="0" fontId="29" fillId="0" borderId="36" xfId="1" applyFont="1" applyFill="1" applyBorder="1" applyAlignment="1">
      <alignment horizontal="center" vertical="center"/>
    </xf>
    <xf numFmtId="0" fontId="29" fillId="0" borderId="12" xfId="1" applyFont="1" applyFill="1" applyBorder="1" applyAlignment="1">
      <alignment horizontal="center" vertical="center"/>
    </xf>
    <xf numFmtId="0" fontId="29" fillId="0" borderId="37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/>
    </xf>
    <xf numFmtId="0" fontId="29" fillId="0" borderId="66" xfId="1" applyFont="1" applyFill="1" applyBorder="1" applyAlignment="1">
      <alignment horizontal="center" vertical="center"/>
    </xf>
    <xf numFmtId="0" fontId="29" fillId="0" borderId="38" xfId="1" applyFont="1" applyFill="1" applyBorder="1" applyAlignment="1">
      <alignment horizontal="center" vertical="center"/>
    </xf>
    <xf numFmtId="0" fontId="29" fillId="0" borderId="75" xfId="1" applyFont="1" applyFill="1" applyBorder="1" applyAlignment="1">
      <alignment horizontal="center" vertical="center"/>
    </xf>
    <xf numFmtId="0" fontId="29" fillId="0" borderId="73" xfId="1" applyFont="1" applyFill="1" applyBorder="1" applyAlignment="1">
      <alignment horizontal="center" vertical="center"/>
    </xf>
    <xf numFmtId="0" fontId="29" fillId="0" borderId="24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67" xfId="1" applyFont="1" applyFill="1" applyBorder="1" applyAlignment="1">
      <alignment horizontal="center" vertical="center"/>
    </xf>
    <xf numFmtId="0" fontId="29" fillId="0" borderId="39" xfId="1" applyFont="1" applyFill="1" applyBorder="1" applyAlignment="1">
      <alignment horizontal="center" vertical="center"/>
    </xf>
    <xf numFmtId="0" fontId="29" fillId="0" borderId="25" xfId="1" applyFont="1" applyFill="1" applyBorder="1" applyAlignment="1">
      <alignment horizontal="center" vertical="center"/>
    </xf>
    <xf numFmtId="0" fontId="29" fillId="0" borderId="87" xfId="1" applyFont="1" applyFill="1" applyBorder="1" applyAlignment="1">
      <alignment horizontal="center" vertical="center"/>
    </xf>
    <xf numFmtId="0" fontId="29" fillId="0" borderId="91" xfId="1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73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Continuous"/>
    </xf>
    <xf numFmtId="0" fontId="29" fillId="0" borderId="18" xfId="0" applyFont="1" applyFill="1" applyBorder="1" applyAlignment="1">
      <alignment horizontal="center" vertical="center"/>
    </xf>
    <xf numFmtId="0" fontId="29" fillId="0" borderId="67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9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Continuous"/>
    </xf>
    <xf numFmtId="0" fontId="29" fillId="0" borderId="17" xfId="0" applyFont="1" applyFill="1" applyBorder="1" applyAlignment="1">
      <alignment horizontal="centerContinuous"/>
    </xf>
    <xf numFmtId="0" fontId="29" fillId="0" borderId="18" xfId="0" applyFont="1" applyFill="1" applyBorder="1" applyAlignment="1">
      <alignment horizontal="centerContinuous"/>
    </xf>
    <xf numFmtId="0" fontId="31" fillId="0" borderId="18" xfId="0" applyFont="1" applyFill="1" applyBorder="1" applyAlignment="1">
      <alignment horizontal="center"/>
    </xf>
    <xf numFmtId="0" fontId="31" fillId="0" borderId="67" xfId="0" applyFont="1" applyFill="1" applyBorder="1" applyAlignment="1">
      <alignment horizontal="center"/>
    </xf>
    <xf numFmtId="0" fontId="31" fillId="0" borderId="39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40" fillId="0" borderId="0" xfId="0" applyFont="1"/>
    <xf numFmtId="0" fontId="31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86" fillId="0" borderId="0" xfId="0" applyFont="1" applyFill="1" applyAlignment="1">
      <alignment horizontal="left"/>
    </xf>
    <xf numFmtId="0" fontId="86" fillId="0" borderId="15" xfId="0" applyFont="1" applyFill="1" applyBorder="1" applyAlignment="1">
      <alignment horizontal="center" vertical="center"/>
    </xf>
    <xf numFmtId="0" fontId="86" fillId="0" borderId="0" xfId="0" applyFont="1" applyFill="1"/>
    <xf numFmtId="0" fontId="86" fillId="0" borderId="0" xfId="0" applyFont="1" applyFill="1" applyAlignment="1">
      <alignment horizontal="center"/>
    </xf>
    <xf numFmtId="0" fontId="42" fillId="0" borderId="0" xfId="0" applyFont="1" applyFill="1" applyAlignment="1">
      <alignment vertical="center"/>
    </xf>
    <xf numFmtId="0" fontId="60" fillId="0" borderId="18" xfId="0" applyFont="1" applyBorder="1" applyAlignment="1" applyProtection="1">
      <alignment vertical="center" wrapText="1"/>
      <protection locked="0"/>
    </xf>
    <xf numFmtId="0" fontId="60" fillId="0" borderId="2" xfId="0" applyFont="1" applyBorder="1" applyAlignment="1">
      <alignment horizontal="left" vertical="center"/>
    </xf>
    <xf numFmtId="1" fontId="60" fillId="0" borderId="2" xfId="0" applyNumberFormat="1" applyFont="1" applyBorder="1" applyAlignment="1">
      <alignment horizontal="center" vertical="center"/>
    </xf>
    <xf numFmtId="1" fontId="60" fillId="0" borderId="26" xfId="0" applyNumberFormat="1" applyFont="1" applyBorder="1" applyAlignment="1">
      <alignment horizontal="center" vertical="center"/>
    </xf>
    <xf numFmtId="1" fontId="90" fillId="0" borderId="95" xfId="0" applyNumberFormat="1" applyFont="1" applyBorder="1" applyAlignment="1" applyProtection="1">
      <alignment horizontal="center" vertical="center"/>
      <protection hidden="1"/>
    </xf>
    <xf numFmtId="0" fontId="65" fillId="0" borderId="95" xfId="0" applyFont="1" applyBorder="1" applyAlignment="1">
      <alignment vertical="center"/>
    </xf>
    <xf numFmtId="1" fontId="90" fillId="0" borderId="96" xfId="0" applyNumberFormat="1" applyFont="1" applyBorder="1" applyAlignment="1" applyProtection="1">
      <alignment horizontal="center" vertical="center"/>
      <protection hidden="1"/>
    </xf>
    <xf numFmtId="9" fontId="65" fillId="0" borderId="0" xfId="5" applyFont="1" applyFill="1" applyAlignment="1">
      <alignment vertical="center"/>
    </xf>
    <xf numFmtId="0" fontId="65" fillId="0" borderId="1" xfId="0" applyFont="1" applyBorder="1" applyAlignment="1">
      <alignment horizontal="center" vertical="center"/>
    </xf>
    <xf numFmtId="0" fontId="65" fillId="9" borderId="1" xfId="0" applyFont="1" applyFill="1" applyBorder="1" applyAlignment="1">
      <alignment horizontal="center" vertical="center"/>
    </xf>
    <xf numFmtId="167" fontId="53" fillId="0" borderId="89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 vertical="center"/>
    </xf>
    <xf numFmtId="0" fontId="60" fillId="0" borderId="56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9" fontId="52" fillId="0" borderId="0" xfId="2" applyFont="1"/>
    <xf numFmtId="0" fontId="65" fillId="0" borderId="36" xfId="0" applyFont="1" applyFill="1" applyBorder="1" applyAlignment="1" applyProtection="1">
      <alignment horizontal="center" vertical="center" wrapText="1"/>
      <protection locked="0"/>
    </xf>
    <xf numFmtId="0" fontId="65" fillId="0" borderId="12" xfId="0" applyFont="1" applyFill="1" applyBorder="1" applyAlignment="1" applyProtection="1">
      <alignment vertical="center" wrapText="1"/>
      <protection locked="0"/>
    </xf>
    <xf numFmtId="0" fontId="65" fillId="0" borderId="38" xfId="0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 applyAlignment="1" applyProtection="1">
      <alignment vertical="center" wrapText="1"/>
      <protection locked="0"/>
    </xf>
    <xf numFmtId="0" fontId="65" fillId="0" borderId="56" xfId="0" applyFont="1" applyFill="1" applyBorder="1" applyAlignment="1" applyProtection="1">
      <alignment vertical="center" wrapText="1"/>
      <protection locked="0"/>
    </xf>
    <xf numFmtId="0" fontId="65" fillId="0" borderId="39" xfId="0" applyFont="1" applyFill="1" applyBorder="1" applyAlignment="1" applyProtection="1">
      <alignment horizontal="center" vertical="center" wrapText="1"/>
      <protection locked="0"/>
    </xf>
    <xf numFmtId="0" fontId="65" fillId="0" borderId="18" xfId="0" applyFont="1" applyFill="1" applyBorder="1" applyAlignment="1" applyProtection="1">
      <alignment vertical="center" wrapText="1"/>
      <protection locked="0"/>
    </xf>
    <xf numFmtId="1" fontId="6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2" xfId="0" applyFont="1" applyFill="1" applyBorder="1" applyAlignment="1" applyProtection="1">
      <alignment horizontal="center" vertical="center" wrapText="1"/>
      <protection locked="0"/>
    </xf>
    <xf numFmtId="0" fontId="34" fillId="0" borderId="12" xfId="0" applyFont="1" applyFill="1" applyBorder="1" applyAlignment="1" applyProtection="1">
      <alignment horizontal="center" vertical="center" wrapText="1"/>
      <protection locked="0"/>
    </xf>
    <xf numFmtId="1" fontId="6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65" fillId="0" borderId="2" xfId="0" applyFont="1" applyFill="1" applyBorder="1" applyAlignment="1" applyProtection="1">
      <alignment vertical="center" wrapText="1"/>
      <protection locked="0"/>
    </xf>
    <xf numFmtId="1" fontId="6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8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Border="1" applyAlignment="1">
      <alignment vertical="center"/>
    </xf>
    <xf numFmtId="1" fontId="90" fillId="0" borderId="97" xfId="0" applyNumberFormat="1" applyFont="1" applyBorder="1" applyAlignment="1" applyProtection="1">
      <alignment horizontal="center" vertical="center"/>
      <protection hidden="1"/>
    </xf>
    <xf numFmtId="0" fontId="53" fillId="0" borderId="0" xfId="0" applyFont="1" applyBorder="1" applyAlignment="1">
      <alignment vertical="center"/>
    </xf>
    <xf numFmtId="0" fontId="65" fillId="0" borderId="1" xfId="0" applyFont="1" applyFill="1" applyBorder="1" applyAlignment="1">
      <alignment horizontal="center" vertical="center"/>
    </xf>
    <xf numFmtId="1" fontId="65" fillId="0" borderId="1" xfId="0" applyNumberFormat="1" applyFont="1" applyBorder="1" applyAlignment="1" applyProtection="1">
      <alignment horizontal="center" vertical="center"/>
      <protection hidden="1"/>
    </xf>
    <xf numFmtId="0" fontId="6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/>
    </xf>
    <xf numFmtId="1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34" xfId="0" applyNumberFormat="1" applyFont="1" applyFill="1" applyBorder="1" applyAlignment="1">
      <alignment horizontal="center" vertical="center" wrapText="1"/>
    </xf>
    <xf numFmtId="1" fontId="34" fillId="0" borderId="15" xfId="0" applyNumberFormat="1" applyFont="1" applyFill="1" applyBorder="1" applyAlignment="1">
      <alignment horizontal="center" vertical="center"/>
    </xf>
    <xf numFmtId="1" fontId="65" fillId="0" borderId="1" xfId="0" applyNumberFormat="1" applyFont="1" applyFill="1" applyBorder="1" applyAlignment="1">
      <alignment horizontal="center" vertical="center"/>
    </xf>
    <xf numFmtId="1" fontId="3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8" xfId="0" applyFont="1" applyFill="1" applyBorder="1" applyAlignment="1">
      <alignment horizontal="center" vertical="center"/>
    </xf>
    <xf numFmtId="1" fontId="3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2" xfId="0" applyFont="1" applyFill="1" applyBorder="1" applyAlignment="1">
      <alignment horizontal="center" vertical="center"/>
    </xf>
    <xf numFmtId="1" fontId="65" fillId="0" borderId="15" xfId="0" applyNumberFormat="1" applyFont="1" applyFill="1" applyBorder="1" applyAlignment="1">
      <alignment horizontal="center" vertical="center"/>
    </xf>
    <xf numFmtId="1" fontId="65" fillId="0" borderId="18" xfId="0" applyNumberFormat="1" applyFont="1" applyFill="1" applyBorder="1" applyAlignment="1">
      <alignment horizontal="center" vertical="center"/>
    </xf>
    <xf numFmtId="1" fontId="34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0" borderId="75" xfId="0" applyFont="1" applyFill="1" applyBorder="1" applyAlignment="1">
      <alignment horizontal="center" vertical="center"/>
    </xf>
    <xf numFmtId="0" fontId="29" fillId="0" borderId="87" xfId="0" applyFont="1" applyFill="1" applyBorder="1" applyAlignment="1">
      <alignment horizontal="center" vertical="center"/>
    </xf>
    <xf numFmtId="0" fontId="40" fillId="0" borderId="0" xfId="0" applyFont="1" applyFill="1"/>
    <xf numFmtId="0" fontId="88" fillId="0" borderId="0" xfId="0" applyFont="1" applyFill="1"/>
    <xf numFmtId="0" fontId="29" fillId="0" borderId="0" xfId="0" applyFont="1" applyFill="1" applyAlignment="1">
      <alignment horizontal="center" vertical="center"/>
    </xf>
    <xf numFmtId="0" fontId="31" fillId="0" borderId="36" xfId="0" applyFont="1" applyFill="1" applyBorder="1" applyAlignment="1">
      <alignment horizontal="center" vertical="center" textRotation="90" wrapText="1"/>
    </xf>
    <xf numFmtId="0" fontId="31" fillId="0" borderId="0" xfId="0" applyFont="1" applyFill="1" applyAlignment="1">
      <alignment horizontal="center" vertical="center" textRotation="90" wrapText="1"/>
    </xf>
    <xf numFmtId="0" fontId="31" fillId="0" borderId="38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39" xfId="0" applyFont="1" applyFill="1" applyBorder="1" applyAlignment="1">
      <alignment horizontal="center" vertical="center"/>
    </xf>
    <xf numFmtId="0" fontId="27" fillId="0" borderId="0" xfId="0" applyFont="1" applyFill="1"/>
    <xf numFmtId="1" fontId="43" fillId="0" borderId="10" xfId="0" applyNumberFormat="1" applyFont="1" applyFill="1" applyBorder="1" applyAlignment="1">
      <alignment horizontal="right" vertical="center"/>
    </xf>
    <xf numFmtId="1" fontId="43" fillId="0" borderId="26" xfId="0" applyNumberFormat="1" applyFont="1" applyFill="1" applyBorder="1" applyAlignment="1">
      <alignment horizontal="right" vertical="center"/>
    </xf>
    <xf numFmtId="1" fontId="43" fillId="10" borderId="15" xfId="0" applyNumberFormat="1" applyFont="1" applyFill="1" applyBorder="1" applyAlignment="1">
      <alignment horizontal="center" vertical="center"/>
    </xf>
    <xf numFmtId="1" fontId="43" fillId="10" borderId="2" xfId="0" applyNumberFormat="1" applyFont="1" applyFill="1" applyBorder="1" applyAlignment="1">
      <alignment horizontal="right" vertical="center"/>
    </xf>
    <xf numFmtId="0" fontId="53" fillId="10" borderId="15" xfId="0" applyFont="1" applyFill="1" applyBorder="1" applyAlignment="1">
      <alignment horizontal="center" vertical="center"/>
    </xf>
    <xf numFmtId="0" fontId="60" fillId="10" borderId="15" xfId="0" applyFont="1" applyFill="1" applyBorder="1" applyAlignment="1">
      <alignment horizontal="center" vertical="center"/>
    </xf>
    <xf numFmtId="0" fontId="53" fillId="10" borderId="10" xfId="0" applyFont="1" applyFill="1" applyBorder="1" applyAlignment="1">
      <alignment horizontal="center" vertical="center" wrapText="1"/>
    </xf>
    <xf numFmtId="0" fontId="53" fillId="10" borderId="1" xfId="0" applyFont="1" applyFill="1" applyBorder="1" applyAlignment="1">
      <alignment horizontal="center" vertical="center" wrapText="1"/>
    </xf>
    <xf numFmtId="0" fontId="53" fillId="10" borderId="56" xfId="0" applyFont="1" applyFill="1" applyBorder="1" applyAlignment="1">
      <alignment horizontal="center" vertical="center" wrapText="1"/>
    </xf>
    <xf numFmtId="1" fontId="53" fillId="10" borderId="1" xfId="0" applyNumberFormat="1" applyFont="1" applyFill="1" applyBorder="1" applyAlignment="1">
      <alignment horizontal="center" vertical="center"/>
    </xf>
    <xf numFmtId="0" fontId="53" fillId="10" borderId="18" xfId="0" applyFont="1" applyFill="1" applyBorder="1" applyAlignment="1">
      <alignment horizontal="center" vertical="center" wrapText="1"/>
    </xf>
    <xf numFmtId="1" fontId="60" fillId="10" borderId="15" xfId="0" applyNumberFormat="1" applyFont="1" applyFill="1" applyBorder="1" applyAlignment="1">
      <alignment horizontal="center" vertical="center"/>
    </xf>
    <xf numFmtId="1" fontId="60" fillId="10" borderId="1" xfId="0" applyNumberFormat="1" applyFont="1" applyFill="1" applyBorder="1" applyAlignment="1">
      <alignment horizontal="center" vertical="center"/>
    </xf>
    <xf numFmtId="1" fontId="60" fillId="10" borderId="2" xfId="0" applyNumberFormat="1" applyFont="1" applyFill="1" applyBorder="1" applyAlignment="1">
      <alignment horizontal="center" vertical="center"/>
    </xf>
    <xf numFmtId="0" fontId="56" fillId="10" borderId="2" xfId="0" applyFont="1" applyFill="1" applyBorder="1" applyAlignment="1" applyProtection="1">
      <alignment horizontal="center" vertical="center" wrapText="1"/>
      <protection locked="0"/>
    </xf>
    <xf numFmtId="0" fontId="53" fillId="10" borderId="1" xfId="0" applyFont="1" applyFill="1" applyBorder="1" applyAlignment="1" applyProtection="1">
      <alignment horizontal="center" vertical="center"/>
      <protection locked="0"/>
    </xf>
    <xf numFmtId="0" fontId="53" fillId="10" borderId="3" xfId="0" applyFont="1" applyFill="1" applyBorder="1" applyAlignment="1" applyProtection="1">
      <alignment horizontal="center" vertical="center"/>
      <protection locked="0"/>
    </xf>
    <xf numFmtId="0" fontId="42" fillId="10" borderId="1" xfId="0" applyFont="1" applyFill="1" applyBorder="1" applyAlignment="1">
      <alignment horizontal="center" vertical="center"/>
    </xf>
    <xf numFmtId="0" fontId="48" fillId="10" borderId="56" xfId="0" applyFont="1" applyFill="1" applyBorder="1" applyAlignment="1">
      <alignment horizontal="centerContinuous" vertical="center"/>
    </xf>
    <xf numFmtId="0" fontId="54" fillId="12" borderId="48" xfId="0" applyFont="1" applyFill="1" applyBorder="1" applyAlignment="1">
      <alignment horizontal="center" vertical="center"/>
    </xf>
    <xf numFmtId="1" fontId="57" fillId="0" borderId="3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 applyProtection="1">
      <alignment horizontal="center" vertical="center" wrapText="1"/>
      <protection locked="0"/>
    </xf>
    <xf numFmtId="0" fontId="60" fillId="0" borderId="69" xfId="0" applyFont="1" applyFill="1" applyBorder="1" applyAlignment="1" applyProtection="1">
      <alignment horizontal="center" vertical="center" wrapText="1"/>
      <protection locked="0"/>
    </xf>
    <xf numFmtId="0" fontId="60" fillId="0" borderId="58" xfId="0" applyFont="1" applyFill="1" applyBorder="1" applyAlignment="1">
      <alignment horizontal="center" vertical="center"/>
    </xf>
    <xf numFmtId="1" fontId="53" fillId="0" borderId="4" xfId="0" applyNumberFormat="1" applyFont="1" applyFill="1" applyBorder="1" applyAlignment="1">
      <alignment horizontal="center" vertical="center"/>
    </xf>
    <xf numFmtId="1" fontId="60" fillId="0" borderId="15" xfId="0" applyNumberFormat="1" applyFont="1" applyFill="1" applyBorder="1" applyAlignment="1">
      <alignment horizontal="center" vertical="center"/>
    </xf>
    <xf numFmtId="1" fontId="53" fillId="0" borderId="15" xfId="0" applyNumberFormat="1" applyFont="1" applyFill="1" applyBorder="1" applyAlignment="1">
      <alignment horizontal="center" vertical="center"/>
    </xf>
    <xf numFmtId="1" fontId="53" fillId="0" borderId="43" xfId="0" applyNumberFormat="1" applyFont="1" applyFill="1" applyBorder="1" applyAlignment="1">
      <alignment horizontal="center" vertical="center"/>
    </xf>
    <xf numFmtId="1" fontId="60" fillId="0" borderId="58" xfId="0" applyNumberFormat="1" applyFont="1" applyFill="1" applyBorder="1" applyAlignment="1" applyProtection="1">
      <alignment horizontal="center" vertical="center"/>
      <protection locked="0"/>
    </xf>
    <xf numFmtId="0" fontId="60" fillId="0" borderId="4" xfId="0" applyFont="1" applyFill="1" applyBorder="1" applyAlignment="1">
      <alignment horizontal="center" vertical="center"/>
    </xf>
    <xf numFmtId="0" fontId="60" fillId="0" borderId="49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</xf>
    <xf numFmtId="1" fontId="60" fillId="0" borderId="1" xfId="0" applyNumberFormat="1" applyFont="1" applyFill="1" applyBorder="1" applyAlignment="1">
      <alignment horizontal="center" vertical="center" wrapText="1"/>
    </xf>
    <xf numFmtId="1" fontId="53" fillId="0" borderId="1" xfId="0" applyNumberFormat="1" applyFont="1" applyFill="1" applyBorder="1" applyAlignment="1">
      <alignment horizontal="center" vertical="center" wrapText="1"/>
    </xf>
    <xf numFmtId="1" fontId="53" fillId="0" borderId="34" xfId="0" applyNumberFormat="1" applyFont="1" applyFill="1" applyBorder="1" applyAlignment="1">
      <alignment horizontal="center" vertical="center" wrapText="1"/>
    </xf>
    <xf numFmtId="1" fontId="60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>
      <alignment horizontal="center" vertical="center" wrapText="1"/>
    </xf>
    <xf numFmtId="0" fontId="60" fillId="0" borderId="80" xfId="0" applyFont="1" applyFill="1" applyBorder="1" applyAlignment="1" applyProtection="1">
      <alignment horizontal="center" vertical="center" wrapText="1"/>
      <protection locked="0"/>
    </xf>
    <xf numFmtId="0" fontId="53" fillId="0" borderId="52" xfId="0" applyFont="1" applyFill="1" applyBorder="1" applyAlignment="1" applyProtection="1">
      <alignment horizontal="center" vertical="center" wrapText="1"/>
    </xf>
    <xf numFmtId="1" fontId="60" fillId="0" borderId="56" xfId="0" applyNumberFormat="1" applyFont="1" applyFill="1" applyBorder="1" applyAlignment="1">
      <alignment horizontal="center" vertical="center" wrapText="1"/>
    </xf>
    <xf numFmtId="1" fontId="53" fillId="0" borderId="56" xfId="0" applyNumberFormat="1" applyFont="1" applyFill="1" applyBorder="1" applyAlignment="1">
      <alignment horizontal="center" vertical="center" wrapText="1"/>
    </xf>
    <xf numFmtId="1" fontId="53" fillId="0" borderId="72" xfId="0" applyNumberFormat="1" applyFont="1" applyFill="1" applyBorder="1" applyAlignment="1">
      <alignment horizontal="center" vertical="center" wrapText="1"/>
    </xf>
    <xf numFmtId="1" fontId="60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52" xfId="0" applyFont="1" applyFill="1" applyBorder="1" applyAlignment="1">
      <alignment horizontal="center" vertical="center" wrapText="1"/>
    </xf>
    <xf numFmtId="0" fontId="60" fillId="0" borderId="49" xfId="0" applyFont="1" applyFill="1" applyBorder="1" applyAlignment="1" applyProtection="1">
      <alignment horizontal="center" vertical="center"/>
      <protection locked="0"/>
    </xf>
    <xf numFmtId="1" fontId="60" fillId="0" borderId="1" xfId="0" applyNumberFormat="1" applyFont="1" applyFill="1" applyBorder="1" applyAlignment="1">
      <alignment horizontal="center" vertical="center"/>
    </xf>
    <xf numFmtId="1" fontId="53" fillId="0" borderId="1" xfId="0" applyNumberFormat="1" applyFont="1" applyFill="1" applyBorder="1" applyAlignment="1">
      <alignment horizontal="center" vertical="center"/>
    </xf>
    <xf numFmtId="1" fontId="53" fillId="0" borderId="34" xfId="0" applyNumberFormat="1" applyFont="1" applyFill="1" applyBorder="1" applyAlignment="1">
      <alignment horizontal="center" vertical="center"/>
    </xf>
    <xf numFmtId="1" fontId="60" fillId="0" borderId="58" xfId="0" applyNumberFormat="1" applyFont="1" applyFill="1" applyBorder="1" applyAlignment="1" applyProtection="1">
      <alignment horizontal="center" vertical="center"/>
    </xf>
    <xf numFmtId="1" fontId="53" fillId="0" borderId="10" xfId="0" applyNumberFormat="1" applyFont="1" applyFill="1" applyBorder="1" applyAlignment="1">
      <alignment horizontal="center" vertical="center"/>
    </xf>
    <xf numFmtId="0" fontId="60" fillId="0" borderId="65" xfId="0" applyFont="1" applyFill="1" applyBorder="1" applyAlignment="1" applyProtection="1">
      <alignment horizontal="center" vertical="center" wrapText="1"/>
      <protection locked="0"/>
    </xf>
    <xf numFmtId="0" fontId="53" fillId="0" borderId="17" xfId="0" applyFont="1" applyFill="1" applyBorder="1" applyAlignment="1" applyProtection="1">
      <alignment horizontal="center" vertical="center" wrapText="1"/>
    </xf>
    <xf numFmtId="1" fontId="60" fillId="0" borderId="18" xfId="0" applyNumberFormat="1" applyFont="1" applyFill="1" applyBorder="1" applyAlignment="1">
      <alignment horizontal="center" vertical="center" wrapText="1"/>
    </xf>
    <xf numFmtId="1" fontId="53" fillId="0" borderId="18" xfId="0" applyNumberFormat="1" applyFont="1" applyFill="1" applyBorder="1" applyAlignment="1">
      <alignment horizontal="center" vertical="center" wrapText="1"/>
    </xf>
    <xf numFmtId="1" fontId="53" fillId="0" borderId="67" xfId="0" applyNumberFormat="1" applyFont="1" applyFill="1" applyBorder="1" applyAlignment="1">
      <alignment horizontal="center" vertical="center" wrapText="1"/>
    </xf>
    <xf numFmtId="1" fontId="60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7" xfId="0" applyFont="1" applyFill="1" applyBorder="1" applyAlignment="1">
      <alignment horizontal="center" vertical="center" wrapText="1"/>
    </xf>
    <xf numFmtId="0" fontId="60" fillId="0" borderId="58" xfId="0" applyFont="1" applyFill="1" applyBorder="1" applyAlignment="1" applyProtection="1">
      <alignment horizontal="center" vertical="center" wrapText="1"/>
      <protection locked="0"/>
    </xf>
    <xf numFmtId="1" fontId="60" fillId="0" borderId="58" xfId="0" applyNumberFormat="1" applyFont="1" applyFill="1" applyBorder="1" applyAlignment="1">
      <alignment horizontal="center" vertical="center"/>
    </xf>
    <xf numFmtId="1" fontId="60" fillId="0" borderId="4" xfId="0" applyNumberFormat="1" applyFont="1" applyFill="1" applyBorder="1" applyAlignment="1">
      <alignment horizontal="center" vertical="center"/>
    </xf>
    <xf numFmtId="1" fontId="60" fillId="0" borderId="49" xfId="0" applyNumberFormat="1" applyFont="1" applyFill="1" applyBorder="1" applyAlignment="1">
      <alignment horizontal="center" vertical="center"/>
    </xf>
    <xf numFmtId="1" fontId="60" fillId="0" borderId="10" xfId="0" applyNumberFormat="1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1" fontId="53" fillId="0" borderId="3" xfId="0" applyNumberFormat="1" applyFont="1" applyFill="1" applyBorder="1" applyAlignment="1">
      <alignment horizontal="center" vertical="center"/>
    </xf>
    <xf numFmtId="1" fontId="60" fillId="0" borderId="2" xfId="0" applyNumberFormat="1" applyFont="1" applyFill="1" applyBorder="1" applyAlignment="1">
      <alignment horizontal="center" vertical="center"/>
    </xf>
    <xf numFmtId="1" fontId="60" fillId="0" borderId="13" xfId="0" applyNumberFormat="1" applyFont="1" applyFill="1" applyBorder="1" applyAlignment="1">
      <alignment horizontal="center" vertical="center"/>
    </xf>
    <xf numFmtId="1" fontId="53" fillId="0" borderId="69" xfId="0" applyNumberFormat="1" applyFont="1" applyFill="1" applyBorder="1" applyAlignment="1" applyProtection="1">
      <alignment horizontal="center" vertical="center"/>
      <protection locked="0"/>
    </xf>
    <xf numFmtId="1" fontId="60" fillId="0" borderId="77" xfId="0" applyNumberFormat="1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/>
    </xf>
    <xf numFmtId="0" fontId="5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60" fillId="13" borderId="48" xfId="0" applyFont="1" applyFill="1" applyBorder="1" applyAlignment="1" applyProtection="1">
      <alignment horizontal="right" vertical="center" wrapText="1"/>
      <protection locked="0"/>
    </xf>
    <xf numFmtId="0" fontId="60" fillId="13" borderId="48" xfId="0" applyFont="1" applyFill="1" applyBorder="1" applyAlignment="1">
      <alignment horizontal="center" vertical="center"/>
    </xf>
    <xf numFmtId="0" fontId="65" fillId="0" borderId="12" xfId="0" applyFont="1" applyFill="1" applyBorder="1" applyAlignment="1" applyProtection="1">
      <alignment horizontal="left" vertical="center" wrapText="1"/>
      <protection locked="0"/>
    </xf>
    <xf numFmtId="0" fontId="34" fillId="0" borderId="64" xfId="0" applyFont="1" applyFill="1" applyBorder="1" applyAlignment="1" applyProtection="1">
      <alignment horizontal="center" vertical="center"/>
      <protection locked="0"/>
    </xf>
    <xf numFmtId="1" fontId="65" fillId="0" borderId="11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1" fontId="65" fillId="0" borderId="12" xfId="0" applyNumberFormat="1" applyFont="1" applyFill="1" applyBorder="1" applyAlignment="1" applyProtection="1">
      <alignment horizontal="center" vertical="center"/>
      <protection locked="0"/>
    </xf>
    <xf numFmtId="1" fontId="65" fillId="0" borderId="66" xfId="0" applyNumberFormat="1" applyFont="1" applyFill="1" applyBorder="1" applyAlignment="1" applyProtection="1">
      <alignment horizontal="center" vertical="center"/>
      <protection locked="0"/>
    </xf>
    <xf numFmtId="1" fontId="65" fillId="0" borderId="64" xfId="0" applyNumberFormat="1" applyFont="1" applyFill="1" applyBorder="1" applyAlignment="1" applyProtection="1">
      <alignment horizontal="center" vertical="center"/>
      <protection locked="0"/>
    </xf>
    <xf numFmtId="0" fontId="70" fillId="0" borderId="85" xfId="0" applyFont="1" applyFill="1" applyBorder="1" applyAlignment="1">
      <alignment horizontal="center" vertical="center"/>
    </xf>
    <xf numFmtId="0" fontId="70" fillId="0" borderId="12" xfId="0" applyFont="1" applyFill="1" applyBorder="1" applyAlignment="1">
      <alignment vertical="center" wrapText="1"/>
    </xf>
    <xf numFmtId="0" fontId="70" fillId="0" borderId="64" xfId="0" applyFont="1" applyFill="1" applyBorder="1" applyAlignment="1">
      <alignment vertical="center" wrapText="1"/>
    </xf>
    <xf numFmtId="0" fontId="76" fillId="0" borderId="64" xfId="0" applyFont="1" applyFill="1" applyBorder="1" applyAlignment="1">
      <alignment vertical="center" wrapText="1"/>
    </xf>
    <xf numFmtId="0" fontId="65" fillId="0" borderId="1" xfId="0" applyFont="1" applyFill="1" applyBorder="1" applyAlignment="1" applyProtection="1">
      <alignment horizontal="left" vertical="center" wrapText="1"/>
      <protection locked="0"/>
    </xf>
    <xf numFmtId="0" fontId="34" fillId="0" borderId="49" xfId="0" applyFont="1" applyFill="1" applyBorder="1" applyAlignment="1" applyProtection="1">
      <alignment horizontal="center" vertical="center"/>
      <protection locked="0"/>
    </xf>
    <xf numFmtId="1" fontId="65" fillId="0" borderId="10" xfId="0" applyNumberFormat="1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Fill="1" applyBorder="1" applyAlignment="1" applyProtection="1">
      <alignment horizontal="center" vertical="center"/>
      <protection locked="0"/>
    </xf>
    <xf numFmtId="1" fontId="65" fillId="0" borderId="34" xfId="0" applyNumberFormat="1" applyFont="1" applyFill="1" applyBorder="1" applyAlignment="1" applyProtection="1">
      <alignment horizontal="center" vertical="center"/>
      <protection locked="0"/>
    </xf>
    <xf numFmtId="1" fontId="65" fillId="0" borderId="49" xfId="0" applyNumberFormat="1" applyFont="1" applyFill="1" applyBorder="1" applyAlignment="1" applyProtection="1">
      <alignment horizontal="center" vertical="center"/>
      <protection locked="0"/>
    </xf>
    <xf numFmtId="0" fontId="70" fillId="0" borderId="49" xfId="0" applyFont="1" applyFill="1" applyBorder="1" applyAlignment="1">
      <alignment vertical="center" wrapText="1"/>
    </xf>
    <xf numFmtId="0" fontId="76" fillId="0" borderId="49" xfId="0" applyFont="1" applyFill="1" applyBorder="1" applyAlignment="1">
      <alignment vertical="center" wrapText="1"/>
    </xf>
    <xf numFmtId="0" fontId="70" fillId="0" borderId="58" xfId="0" applyFont="1" applyFill="1" applyBorder="1" applyAlignment="1">
      <alignment vertical="center" wrapText="1"/>
    </xf>
    <xf numFmtId="0" fontId="65" fillId="0" borderId="18" xfId="0" applyFont="1" applyFill="1" applyBorder="1" applyAlignment="1" applyProtection="1">
      <alignment horizontal="left" vertical="center" wrapText="1"/>
      <protection locked="0"/>
    </xf>
    <xf numFmtId="0" fontId="34" fillId="0" borderId="65" xfId="0" applyFont="1" applyFill="1" applyBorder="1" applyAlignment="1" applyProtection="1">
      <alignment horizontal="center" vertical="center"/>
      <protection locked="0"/>
    </xf>
    <xf numFmtId="1" fontId="65" fillId="0" borderId="17" xfId="0" applyNumberFormat="1" applyFont="1" applyFill="1" applyBorder="1" applyAlignment="1">
      <alignment horizontal="center" vertical="center"/>
    </xf>
    <xf numFmtId="1" fontId="65" fillId="0" borderId="18" xfId="0" applyNumberFormat="1" applyFont="1" applyFill="1" applyBorder="1" applyAlignment="1" applyProtection="1">
      <alignment horizontal="center" vertical="center"/>
      <protection locked="0"/>
    </xf>
    <xf numFmtId="1" fontId="65" fillId="0" borderId="67" xfId="0" applyNumberFormat="1" applyFont="1" applyFill="1" applyBorder="1" applyAlignment="1" applyProtection="1">
      <alignment horizontal="center" vertical="center"/>
      <protection locked="0"/>
    </xf>
    <xf numFmtId="1" fontId="65" fillId="0" borderId="65" xfId="0" applyNumberFormat="1" applyFont="1" applyFill="1" applyBorder="1" applyAlignment="1" applyProtection="1">
      <alignment horizontal="center" vertical="center"/>
      <protection locked="0"/>
    </xf>
    <xf numFmtId="0" fontId="70" fillId="0" borderId="65" xfId="0" applyFont="1" applyFill="1" applyBorder="1" applyAlignment="1">
      <alignment vertical="center" wrapText="1"/>
    </xf>
    <xf numFmtId="0" fontId="76" fillId="0" borderId="65" xfId="0" applyFont="1" applyFill="1" applyBorder="1" applyAlignment="1">
      <alignment horizontal="left" vertical="center" wrapText="1"/>
    </xf>
    <xf numFmtId="0" fontId="70" fillId="0" borderId="60" xfId="0" applyFont="1" applyFill="1" applyBorder="1" applyAlignment="1">
      <alignment vertical="center" wrapText="1"/>
    </xf>
    <xf numFmtId="0" fontId="76" fillId="0" borderId="64" xfId="3" applyFont="1" applyFill="1" applyBorder="1" applyAlignment="1" applyProtection="1">
      <alignment horizontal="left" vertical="center" wrapText="1"/>
    </xf>
    <xf numFmtId="0" fontId="76" fillId="0" borderId="49" xfId="0" applyFont="1" applyFill="1" applyBorder="1" applyAlignment="1">
      <alignment horizontal="left" vertical="center" wrapText="1"/>
    </xf>
    <xf numFmtId="0" fontId="76" fillId="0" borderId="1" xfId="3" applyFont="1" applyFill="1" applyBorder="1" applyAlignment="1" applyProtection="1">
      <alignment horizontal="left" vertical="center" wrapText="1"/>
    </xf>
    <xf numFmtId="1" fontId="65" fillId="0" borderId="34" xfId="0" applyNumberFormat="1" applyFont="1" applyFill="1" applyBorder="1" applyAlignment="1">
      <alignment horizontal="center" vertical="center"/>
    </xf>
    <xf numFmtId="0" fontId="61" fillId="0" borderId="56" xfId="0" applyFont="1" applyFill="1" applyBorder="1" applyAlignment="1">
      <alignment horizontal="left" vertical="center" wrapText="1"/>
    </xf>
    <xf numFmtId="1" fontId="65" fillId="0" borderId="67" xfId="0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 wrapText="1"/>
    </xf>
    <xf numFmtId="0" fontId="61" fillId="0" borderId="18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6" fillId="0" borderId="6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9" fillId="0" borderId="18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9" fillId="0" borderId="75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31" fillId="0" borderId="34" xfId="0" applyFont="1" applyFill="1" applyBorder="1" applyAlignment="1">
      <alignment horizontal="center"/>
    </xf>
    <xf numFmtId="0" fontId="31" fillId="0" borderId="73" xfId="0" applyFont="1" applyFill="1" applyBorder="1" applyAlignment="1">
      <alignment horizontal="center"/>
    </xf>
    <xf numFmtId="0" fontId="27" fillId="0" borderId="39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42" fillId="0" borderId="88" xfId="0" applyFont="1" applyFill="1" applyBorder="1" applyAlignment="1">
      <alignment horizontal="center" vertical="center"/>
    </xf>
    <xf numFmtId="0" fontId="42" fillId="0" borderId="61" xfId="0" applyFont="1" applyFill="1" applyBorder="1" applyAlignment="1">
      <alignment horizontal="center" vertical="center"/>
    </xf>
    <xf numFmtId="0" fontId="42" fillId="0" borderId="52" xfId="0" applyFont="1" applyFill="1" applyBorder="1" applyAlignment="1">
      <alignment horizontal="center" vertical="center"/>
    </xf>
    <xf numFmtId="0" fontId="42" fillId="0" borderId="68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72" xfId="0" applyFont="1" applyFill="1" applyBorder="1" applyAlignment="1">
      <alignment horizontal="center" vertical="center" wrapTex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52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27" fillId="0" borderId="38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88" fillId="0" borderId="0" xfId="0" applyFont="1" applyFill="1" applyAlignment="1">
      <alignment horizontal="center"/>
    </xf>
    <xf numFmtId="0" fontId="31" fillId="0" borderId="12" xfId="0" applyFont="1" applyFill="1" applyBorder="1" applyAlignment="1">
      <alignment horizontal="center" vertical="center" textRotation="90" wrapText="1"/>
    </xf>
    <xf numFmtId="0" fontId="31" fillId="0" borderId="12" xfId="0" applyFont="1" applyFill="1" applyBorder="1" applyAlignment="1">
      <alignment horizontal="center" vertical="center" textRotation="90"/>
    </xf>
    <xf numFmtId="0" fontId="31" fillId="0" borderId="37" xfId="0" applyFont="1" applyFill="1" applyBorder="1" applyAlignment="1">
      <alignment horizontal="center" vertical="center" textRotation="90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textRotation="90"/>
    </xf>
    <xf numFmtId="0" fontId="89" fillId="0" borderId="92" xfId="0" applyFont="1" applyFill="1" applyBorder="1" applyAlignment="1">
      <alignment horizontal="center" vertical="center" wrapText="1"/>
    </xf>
    <xf numFmtId="0" fontId="89" fillId="0" borderId="93" xfId="0" applyFont="1" applyFill="1" applyBorder="1" applyAlignment="1">
      <alignment horizontal="center" vertical="center" wrapText="1"/>
    </xf>
    <xf numFmtId="0" fontId="89" fillId="0" borderId="94" xfId="0" applyFont="1" applyFill="1" applyBorder="1" applyAlignment="1">
      <alignment horizontal="center" vertical="center" wrapText="1"/>
    </xf>
    <xf numFmtId="0" fontId="89" fillId="0" borderId="11" xfId="0" applyFont="1" applyFill="1" applyBorder="1" applyAlignment="1">
      <alignment horizontal="center" vertical="center" wrapText="1"/>
    </xf>
    <xf numFmtId="0" fontId="89" fillId="0" borderId="12" xfId="0" applyFont="1" applyFill="1" applyBorder="1" applyAlignment="1">
      <alignment horizontal="center" vertical="center" wrapText="1"/>
    </xf>
    <xf numFmtId="0" fontId="89" fillId="0" borderId="66" xfId="0" applyFont="1" applyFill="1" applyBorder="1" applyAlignment="1">
      <alignment horizontal="center" vertical="center" textRotation="90" wrapText="1"/>
    </xf>
    <xf numFmtId="0" fontId="89" fillId="0" borderId="71" xfId="0" applyFont="1" applyFill="1" applyBorder="1" applyAlignment="1">
      <alignment horizontal="center" vertical="center" textRotation="90" wrapText="1"/>
    </xf>
    <xf numFmtId="0" fontId="29" fillId="0" borderId="14" xfId="1" applyFont="1" applyFill="1" applyBorder="1" applyAlignment="1">
      <alignment horizontal="center"/>
    </xf>
    <xf numFmtId="0" fontId="29" fillId="0" borderId="14" xfId="1" applyFont="1" applyFill="1" applyBorder="1"/>
    <xf numFmtId="0" fontId="29" fillId="0" borderId="85" xfId="1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2" fillId="0" borderId="71" xfId="0" applyFont="1" applyFill="1" applyBorder="1" applyAlignment="1">
      <alignment horizontal="center"/>
    </xf>
    <xf numFmtId="0" fontId="32" fillId="0" borderId="14" xfId="0" applyFont="1" applyFill="1" applyBorder="1"/>
    <xf numFmtId="0" fontId="32" fillId="0" borderId="71" xfId="0" applyFont="1" applyFill="1" applyBorder="1"/>
    <xf numFmtId="0" fontId="29" fillId="0" borderId="71" xfId="1" applyFont="1" applyFill="1" applyBorder="1"/>
    <xf numFmtId="0" fontId="35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0" borderId="83" xfId="1" applyFont="1" applyFill="1" applyBorder="1" applyAlignment="1">
      <alignment horizontal="center" vertical="center" wrapText="1"/>
    </xf>
    <xf numFmtId="0" fontId="31" fillId="0" borderId="69" xfId="1" applyFont="1" applyFill="1" applyBorder="1" applyAlignment="1">
      <alignment horizontal="center" vertical="center" wrapText="1"/>
    </xf>
    <xf numFmtId="0" fontId="87" fillId="0" borderId="69" xfId="1" applyFont="1" applyFill="1" applyBorder="1" applyAlignment="1">
      <alignment horizontal="center" vertical="center" wrapText="1"/>
    </xf>
    <xf numFmtId="0" fontId="87" fillId="0" borderId="60" xfId="1" applyFont="1" applyFill="1" applyBorder="1" applyAlignment="1">
      <alignment horizontal="center" vertical="center" wrapText="1"/>
    </xf>
    <xf numFmtId="0" fontId="29" fillId="0" borderId="71" xfId="1" applyFont="1" applyFill="1" applyBorder="1" applyAlignment="1">
      <alignment horizontal="center"/>
    </xf>
    <xf numFmtId="0" fontId="86" fillId="0" borderId="14" xfId="0" applyFont="1" applyFill="1" applyBorder="1" applyAlignment="1">
      <alignment horizontal="center"/>
    </xf>
    <xf numFmtId="0" fontId="86" fillId="0" borderId="71" xfId="0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3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66" fontId="61" fillId="4" borderId="76" xfId="0" applyNumberFormat="1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62" fillId="3" borderId="76" xfId="0" applyFont="1" applyFill="1" applyBorder="1" applyAlignment="1">
      <alignment vertical="center" wrapText="1"/>
    </xf>
    <xf numFmtId="0" fontId="63" fillId="0" borderId="55" xfId="0" applyFont="1" applyBorder="1" applyAlignment="1">
      <alignment vertical="center" wrapText="1"/>
    </xf>
    <xf numFmtId="0" fontId="50" fillId="0" borderId="0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50" fillId="0" borderId="0" xfId="0" applyFont="1" applyFill="1" applyBorder="1" applyAlignment="1">
      <alignment vertical="center"/>
    </xf>
    <xf numFmtId="0" fontId="43" fillId="0" borderId="39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3" fillId="0" borderId="38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167" fontId="46" fillId="6" borderId="76" xfId="0" applyNumberFormat="1" applyFont="1" applyFill="1" applyBorder="1" applyAlignment="1">
      <alignment horizontal="center" vertical="center"/>
    </xf>
    <xf numFmtId="167" fontId="46" fillId="6" borderId="59" xfId="0" applyNumberFormat="1" applyFont="1" applyFill="1" applyBorder="1" applyAlignment="1">
      <alignment horizontal="center" vertical="center"/>
    </xf>
    <xf numFmtId="0" fontId="49" fillId="0" borderId="59" xfId="0" applyFont="1" applyBorder="1" applyAlignment="1">
      <alignment vertical="center"/>
    </xf>
    <xf numFmtId="0" fontId="49" fillId="0" borderId="82" xfId="0" applyFont="1" applyBorder="1" applyAlignment="1">
      <alignment vertical="center"/>
    </xf>
    <xf numFmtId="0" fontId="43" fillId="0" borderId="38" xfId="0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51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46" fillId="0" borderId="19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/>
    </xf>
    <xf numFmtId="0" fontId="42" fillId="0" borderId="73" xfId="0" applyFont="1" applyFill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49" fontId="43" fillId="0" borderId="76" xfId="0" applyNumberFormat="1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6" fillId="6" borderId="76" xfId="0" applyFont="1" applyFill="1" applyBorder="1" applyAlignment="1">
      <alignment horizontal="center" vertical="center"/>
    </xf>
    <xf numFmtId="0" fontId="46" fillId="6" borderId="59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textRotation="90"/>
    </xf>
    <xf numFmtId="0" fontId="42" fillId="0" borderId="35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textRotation="90" wrapText="1"/>
    </xf>
    <xf numFmtId="0" fontId="27" fillId="0" borderId="57" xfId="0" applyFont="1" applyBorder="1" applyAlignment="1">
      <alignment horizontal="center" vertical="center" textRotation="90" wrapText="1"/>
    </xf>
    <xf numFmtId="0" fontId="27" fillId="0" borderId="26" xfId="0" applyFont="1" applyBorder="1" applyAlignment="1">
      <alignment horizontal="center" vertical="center" textRotation="90" wrapText="1"/>
    </xf>
    <xf numFmtId="0" fontId="27" fillId="0" borderId="32" xfId="0" applyFont="1" applyBorder="1" applyAlignment="1">
      <alignment horizontal="center" vertical="center" textRotation="90" wrapText="1"/>
    </xf>
    <xf numFmtId="0" fontId="42" fillId="0" borderId="10" xfId="0" applyFont="1" applyBorder="1" applyAlignment="1">
      <alignment horizontal="center" vertical="center" textRotation="90" wrapText="1"/>
    </xf>
    <xf numFmtId="0" fontId="42" fillId="0" borderId="64" xfId="0" applyFont="1" applyBorder="1" applyAlignment="1">
      <alignment horizontal="center" vertical="center" textRotation="90" wrapText="1"/>
    </xf>
    <xf numFmtId="0" fontId="42" fillId="0" borderId="49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 textRotation="90"/>
    </xf>
    <xf numFmtId="0" fontId="56" fillId="0" borderId="35" xfId="0" applyFont="1" applyFill="1" applyBorder="1" applyAlignment="1" applyProtection="1">
      <alignment horizontal="center" vertical="center" wrapText="1"/>
      <protection locked="0"/>
    </xf>
    <xf numFmtId="0" fontId="58" fillId="0" borderId="2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7" fillId="0" borderId="34" xfId="0" applyFont="1" applyFill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42" fillId="7" borderId="74" xfId="0" applyFont="1" applyFill="1" applyBorder="1" applyAlignment="1">
      <alignment horizontal="center" vertical="center"/>
    </xf>
    <xf numFmtId="0" fontId="42" fillId="7" borderId="75" xfId="0" applyFont="1" applyFill="1" applyBorder="1" applyAlignment="1">
      <alignment horizontal="center" vertical="center"/>
    </xf>
    <xf numFmtId="0" fontId="42" fillId="7" borderId="73" xfId="0" applyFont="1" applyFill="1" applyBorder="1" applyAlignment="1">
      <alignment horizontal="center" vertical="center"/>
    </xf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10" borderId="34" xfId="0" applyFont="1" applyFill="1" applyBorder="1" applyAlignment="1">
      <alignment horizontal="center" vertical="center"/>
    </xf>
    <xf numFmtId="0" fontId="42" fillId="10" borderId="10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textRotation="90"/>
    </xf>
    <xf numFmtId="0" fontId="42" fillId="0" borderId="36" xfId="0" applyFont="1" applyBorder="1" applyAlignment="1">
      <alignment horizontal="center" vertical="center" textRotation="90"/>
    </xf>
    <xf numFmtId="0" fontId="42" fillId="0" borderId="38" xfId="0" applyFont="1" applyBorder="1" applyAlignment="1">
      <alignment horizontal="center" vertical="center" textRotation="90"/>
    </xf>
    <xf numFmtId="0" fontId="42" fillId="0" borderId="14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textRotation="90" wrapText="1"/>
    </xf>
    <xf numFmtId="0" fontId="78" fillId="0" borderId="76" xfId="0" applyFont="1" applyFill="1" applyBorder="1" applyAlignment="1">
      <alignment horizontal="center" vertical="center"/>
    </xf>
    <xf numFmtId="0" fontId="79" fillId="0" borderId="59" xfId="0" applyFont="1" applyFill="1" applyBorder="1" applyAlignment="1">
      <alignment horizontal="center" vertical="center"/>
    </xf>
    <xf numFmtId="0" fontId="79" fillId="0" borderId="82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 vertical="center"/>
    </xf>
    <xf numFmtId="0" fontId="85" fillId="0" borderId="0" xfId="0" applyFont="1" applyAlignment="1">
      <alignment vertical="center"/>
    </xf>
    <xf numFmtId="0" fontId="84" fillId="0" borderId="0" xfId="0" applyFont="1" applyBorder="1" applyAlignment="1">
      <alignment vertical="center"/>
    </xf>
    <xf numFmtId="0" fontId="28" fillId="0" borderId="76" xfId="0" applyFont="1" applyBorder="1" applyAlignment="1">
      <alignment horizontal="center" vertical="center" wrapText="1"/>
    </xf>
    <xf numFmtId="0" fontId="75" fillId="0" borderId="59" xfId="0" applyFont="1" applyBorder="1" applyAlignment="1">
      <alignment horizontal="center" vertical="center" wrapText="1"/>
    </xf>
    <xf numFmtId="0" fontId="75" fillId="0" borderId="82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textRotation="90" wrapText="1"/>
    </xf>
    <xf numFmtId="0" fontId="27" fillId="5" borderId="18" xfId="0" applyFont="1" applyFill="1" applyBorder="1" applyAlignment="1">
      <alignment horizontal="center" vertical="center" textRotation="90" wrapText="1"/>
    </xf>
    <xf numFmtId="0" fontId="27" fillId="5" borderId="24" xfId="0" applyFont="1" applyFill="1" applyBorder="1" applyAlignment="1">
      <alignment horizontal="center" vertical="center" textRotation="90" wrapText="1"/>
    </xf>
    <xf numFmtId="0" fontId="27" fillId="5" borderId="25" xfId="0" applyFont="1" applyFill="1" applyBorder="1" applyAlignment="1">
      <alignment horizontal="center" vertical="center" textRotation="90" wrapText="1"/>
    </xf>
    <xf numFmtId="0" fontId="69" fillId="0" borderId="83" xfId="0" applyFont="1" applyBorder="1" applyAlignment="1">
      <alignment horizontal="center" vertical="center" textRotation="90" wrapText="1"/>
    </xf>
    <xf numFmtId="0" fontId="69" fillId="0" borderId="69" xfId="0" applyFont="1" applyBorder="1" applyAlignment="1">
      <alignment horizontal="center" vertical="center" textRotation="90" wrapText="1"/>
    </xf>
    <xf numFmtId="0" fontId="69" fillId="0" borderId="60" xfId="0" applyFont="1" applyBorder="1" applyAlignment="1">
      <alignment horizontal="center" vertical="center" textRotation="90" wrapText="1"/>
    </xf>
    <xf numFmtId="0" fontId="69" fillId="0" borderId="83" xfId="0" applyFont="1" applyBorder="1" applyAlignment="1">
      <alignment horizontal="center" vertical="center" wrapText="1"/>
    </xf>
    <xf numFmtId="0" fontId="69" fillId="0" borderId="69" xfId="0" applyFont="1" applyBorder="1" applyAlignment="1">
      <alignment horizontal="center" vertical="center" wrapText="1"/>
    </xf>
    <xf numFmtId="0" fontId="69" fillId="0" borderId="60" xfId="0" applyFont="1" applyBorder="1" applyAlignment="1">
      <alignment horizontal="center" vertical="center" wrapText="1"/>
    </xf>
    <xf numFmtId="0" fontId="78" fillId="0" borderId="76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82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 wrapText="1"/>
    </xf>
    <xf numFmtId="0" fontId="75" fillId="0" borderId="70" xfId="0" applyFont="1" applyBorder="1" applyAlignment="1">
      <alignment horizontal="center" vertical="center" wrapText="1"/>
    </xf>
    <xf numFmtId="0" fontId="75" fillId="0" borderId="84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textRotation="90"/>
    </xf>
    <xf numFmtId="0" fontId="27" fillId="0" borderId="38" xfId="0" applyFont="1" applyBorder="1" applyAlignment="1">
      <alignment horizontal="center" vertical="center" textRotation="90"/>
    </xf>
    <xf numFmtId="0" fontId="27" fillId="0" borderId="39" xfId="0" applyFont="1" applyBorder="1" applyAlignment="1">
      <alignment horizontal="center" vertical="center" textRotation="90"/>
    </xf>
    <xf numFmtId="0" fontId="27" fillId="0" borderId="66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textRotation="90" wrapText="1"/>
    </xf>
    <xf numFmtId="0" fontId="27" fillId="0" borderId="49" xfId="0" applyFont="1" applyBorder="1" applyAlignment="1">
      <alignment horizontal="center" vertical="center" textRotation="90" wrapText="1"/>
    </xf>
    <xf numFmtId="0" fontId="27" fillId="0" borderId="65" xfId="0" applyFont="1" applyBorder="1" applyAlignment="1">
      <alignment horizontal="center" vertical="center" textRotation="90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70" fillId="0" borderId="83" xfId="0" applyFont="1" applyBorder="1" applyAlignment="1">
      <alignment horizontal="center" vertical="center" wrapText="1"/>
    </xf>
    <xf numFmtId="0" fontId="70" fillId="0" borderId="69" xfId="0" applyFont="1" applyBorder="1" applyAlignment="1">
      <alignment horizontal="center" vertical="center" wrapText="1"/>
    </xf>
    <xf numFmtId="0" fontId="70" fillId="0" borderId="60" xfId="0" applyFont="1" applyBorder="1" applyAlignment="1">
      <alignment horizontal="center" vertical="center" wrapText="1"/>
    </xf>
    <xf numFmtId="0" fontId="70" fillId="0" borderId="83" xfId="0" applyFont="1" applyFill="1" applyBorder="1" applyAlignment="1">
      <alignment horizontal="left" vertical="center" wrapText="1"/>
    </xf>
    <xf numFmtId="0" fontId="70" fillId="0" borderId="69" xfId="0" applyFont="1" applyFill="1" applyBorder="1" applyAlignment="1">
      <alignment horizontal="left" vertical="center" wrapText="1"/>
    </xf>
    <xf numFmtId="0" fontId="70" fillId="0" borderId="60" xfId="0" applyFont="1" applyFill="1" applyBorder="1" applyAlignment="1">
      <alignment horizontal="left" vertical="center" wrapText="1"/>
    </xf>
    <xf numFmtId="0" fontId="27" fillId="0" borderId="38" xfId="0" applyFont="1" applyBorder="1" applyAlignment="1">
      <alignment horizontal="center" vertical="center" textRotation="90" wrapText="1"/>
    </xf>
    <xf numFmtId="0" fontId="27" fillId="0" borderId="39" xfId="0" applyFont="1" applyBorder="1" applyAlignment="1">
      <alignment horizontal="center" vertical="center" textRotation="90" wrapText="1"/>
    </xf>
    <xf numFmtId="0" fontId="27" fillId="5" borderId="1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 textRotation="90"/>
    </xf>
    <xf numFmtId="0" fontId="27" fillId="0" borderId="87" xfId="0" applyFont="1" applyBorder="1" applyAlignment="1">
      <alignment horizontal="center" vertical="center" textRotation="90"/>
    </xf>
    <xf numFmtId="0" fontId="70" fillId="0" borderId="83" xfId="0" applyFont="1" applyFill="1" applyBorder="1" applyAlignment="1">
      <alignment horizontal="center" vertical="center" wrapText="1"/>
    </xf>
    <xf numFmtId="0" fontId="70" fillId="0" borderId="69" xfId="0" applyFont="1" applyFill="1" applyBorder="1" applyAlignment="1">
      <alignment horizontal="center" vertical="center" wrapText="1"/>
    </xf>
    <xf numFmtId="0" fontId="70" fillId="0" borderId="6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6">
    <cellStyle name="Відсотковий" xfId="2" builtinId="5"/>
    <cellStyle name="Відсотковий 2" xfId="5" xr:uid="{00000000-0005-0000-0000-000001000000}"/>
    <cellStyle name="Гіперпосилання" xfId="3" builtinId="8"/>
    <cellStyle name="Звичайний" xfId="0" builtinId="0"/>
    <cellStyle name="Звичайний 3" xfId="4" xr:uid="{00000000-0005-0000-0000-000004000000}"/>
    <cellStyle name="Обычный 2" xfId="1" xr:uid="{00000000-0005-0000-0000-000005000000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DB4E2"/>
      <color rgb="FFC4D79B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b.uu.edu.ua/edu-discipline/zhivopis1" TargetMode="External"/><Relationship Id="rId13" Type="http://schemas.openxmlformats.org/officeDocument/2006/relationships/hyperlink" Target="https://ab.uu.edu.ua/edu-discipline/komp%E2%80%99yuterna_grafika" TargetMode="External"/><Relationship Id="rId3" Type="http://schemas.openxmlformats.org/officeDocument/2006/relationships/hyperlink" Target="http://vo.ukraine.edu.ua/enrol/index.php?id=10830" TargetMode="External"/><Relationship Id="rId7" Type="http://schemas.openxmlformats.org/officeDocument/2006/relationships/hyperlink" Target="https://ab.uu.edu.ua/edu-discipline/patentuvannya_ta_avtorske_pravo" TargetMode="External"/><Relationship Id="rId12" Type="http://schemas.openxmlformats.org/officeDocument/2006/relationships/hyperlink" Target="https://ab.uu.edu.ua/edu-discipline/reclamni_tehnologii_v_dizayni" TargetMode="External"/><Relationship Id="rId2" Type="http://schemas.openxmlformats.org/officeDocument/2006/relationships/hyperlink" Target="https://ab.uu.edu.ua/edu-discipline/tekhnichnii_risunok" TargetMode="External"/><Relationship Id="rId1" Type="http://schemas.openxmlformats.org/officeDocument/2006/relationships/hyperlink" Target="http://vo.ukraine.edu.ua/course/view.php?id=10609" TargetMode="External"/><Relationship Id="rId6" Type="http://schemas.openxmlformats.org/officeDocument/2006/relationships/hyperlink" Target="http://vo.ukraine.edu.ua/course/view.php?id=10654" TargetMode="External"/><Relationship Id="rId11" Type="http://schemas.openxmlformats.org/officeDocument/2006/relationships/hyperlink" Target="https://ab.uu.edu.ua/edu-discipline/teoriya_masovoi_comunicatsii" TargetMode="External"/><Relationship Id="rId5" Type="http://schemas.openxmlformats.org/officeDocument/2006/relationships/hyperlink" Target="https://ab.uu.edu.ua/edu-discipline/materialoznavstvo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ab.uu.edu.ua/edu-discipline/osnovi_reclamno_analitichnoi_diyalnoxti" TargetMode="External"/><Relationship Id="rId4" Type="http://schemas.openxmlformats.org/officeDocument/2006/relationships/hyperlink" Target="http://vo.ukraine.edu.ua/enrol/index.php?id=10826" TargetMode="External"/><Relationship Id="rId9" Type="http://schemas.openxmlformats.org/officeDocument/2006/relationships/hyperlink" Target="https://ab.uu.edu.ua/edu-discipline/comp_tehnologii_dizaynu_interyeru" TargetMode="External"/><Relationship Id="rId14" Type="http://schemas.openxmlformats.org/officeDocument/2006/relationships/hyperlink" Target="https://ab.uu.edu.ua/edu-discipline/zhivopis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0"/>
  <sheetViews>
    <sheetView showZeros="0" workbookViewId="0"/>
  </sheetViews>
  <sheetFormatPr defaultColWidth="9.140625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763" t="s">
        <v>155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150"/>
      <c r="O1" s="150"/>
      <c r="P1" s="150"/>
      <c r="Q1" s="151"/>
      <c r="R1" s="763"/>
      <c r="S1" s="763"/>
      <c r="T1" s="763"/>
      <c r="U1" s="763"/>
      <c r="V1" s="763"/>
      <c r="W1" s="763"/>
      <c r="X1" s="763"/>
      <c r="Y1" s="763"/>
      <c r="Z1" s="763"/>
      <c r="AA1" s="149"/>
      <c r="AB1" s="149"/>
      <c r="AC1" s="763"/>
      <c r="AD1" s="763"/>
      <c r="AE1" s="763"/>
      <c r="AF1" s="763"/>
      <c r="AG1" s="763"/>
      <c r="AH1" s="763"/>
      <c r="AI1" s="763"/>
      <c r="AJ1" s="763"/>
      <c r="AK1" s="763"/>
      <c r="AL1" s="149"/>
      <c r="AM1" s="155"/>
      <c r="AN1" s="763"/>
      <c r="AO1" s="763"/>
      <c r="AP1" s="763"/>
      <c r="AQ1" s="763"/>
      <c r="AR1" s="763"/>
      <c r="AS1" s="763"/>
      <c r="AT1" s="763"/>
      <c r="AU1" s="763"/>
      <c r="AV1" s="763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772"/>
      <c r="S2" s="772"/>
      <c r="T2" s="772"/>
      <c r="U2" s="772"/>
      <c r="V2" s="772"/>
      <c r="W2" s="772"/>
      <c r="X2" s="772"/>
      <c r="Y2" s="772"/>
      <c r="Z2" s="772"/>
      <c r="AA2" s="772"/>
      <c r="AB2" s="148"/>
      <c r="AC2" s="772"/>
      <c r="AD2" s="772"/>
      <c r="AE2" s="772"/>
      <c r="AF2" s="772"/>
      <c r="AG2" s="772"/>
      <c r="AH2" s="772"/>
      <c r="AI2" s="772"/>
      <c r="AJ2" s="772"/>
      <c r="AK2" s="772"/>
      <c r="AL2" s="772"/>
      <c r="AM2" s="156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134"/>
      <c r="AY2" s="774" t="s">
        <v>156</v>
      </c>
      <c r="AZ2" s="774"/>
      <c r="BA2" s="774"/>
      <c r="BB2" s="774"/>
      <c r="BC2" s="774"/>
      <c r="BD2" s="774"/>
      <c r="BE2" s="774"/>
      <c r="BF2" s="774"/>
      <c r="BG2" s="774"/>
      <c r="BH2" s="774"/>
      <c r="BI2" s="774"/>
      <c r="BJ2" s="774"/>
      <c r="BK2" s="88"/>
    </row>
    <row r="3" spans="1:63" ht="18.75">
      <c r="A3" s="767" t="s">
        <v>228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89"/>
      <c r="Q3" s="89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140"/>
      <c r="AC3" s="769"/>
      <c r="AD3" s="769"/>
      <c r="AE3" s="769"/>
      <c r="AF3" s="769"/>
      <c r="AG3" s="769"/>
      <c r="AH3" s="769"/>
      <c r="AI3" s="769"/>
      <c r="AJ3" s="769"/>
      <c r="AK3" s="769"/>
      <c r="AL3" s="769"/>
      <c r="AM3" s="140"/>
      <c r="AN3" s="769"/>
      <c r="AO3" s="769"/>
      <c r="AP3" s="769"/>
      <c r="AQ3" s="769"/>
      <c r="AR3" s="769"/>
      <c r="AS3" s="769"/>
      <c r="AT3" s="769"/>
      <c r="AU3" s="769"/>
      <c r="AV3" s="769"/>
      <c r="AW3" s="769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768" t="s">
        <v>158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89"/>
      <c r="Q4" s="8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147"/>
      <c r="AC4" s="769"/>
      <c r="AD4" s="769"/>
      <c r="AE4" s="769"/>
      <c r="AF4" s="769"/>
      <c r="AG4" s="769"/>
      <c r="AH4" s="769"/>
      <c r="AI4" s="769"/>
      <c r="AJ4" s="769"/>
      <c r="AK4" s="769"/>
      <c r="AL4" s="769"/>
      <c r="AM4" s="154"/>
      <c r="AN4" s="769"/>
      <c r="AO4" s="769"/>
      <c r="AP4" s="769"/>
      <c r="AQ4" s="769"/>
      <c r="AR4" s="769"/>
      <c r="AS4" s="769"/>
      <c r="AT4" s="769"/>
      <c r="AU4" s="769"/>
      <c r="AV4" s="769"/>
      <c r="AW4" s="769"/>
      <c r="AX4" s="87"/>
      <c r="AY4" s="87"/>
      <c r="AZ4" s="87"/>
      <c r="BA4" s="87"/>
      <c r="BB4" s="775" t="s">
        <v>225</v>
      </c>
      <c r="BC4" s="776"/>
      <c r="BD4" s="776"/>
      <c r="BE4" s="776"/>
      <c r="BF4" s="776"/>
      <c r="BG4" s="776"/>
      <c r="BH4" s="776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777" t="s">
        <v>227</v>
      </c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77"/>
      <c r="AF9" s="777"/>
      <c r="AG9" s="777"/>
      <c r="AH9" s="777"/>
      <c r="AI9" s="777"/>
      <c r="AJ9" s="777"/>
      <c r="AK9" s="777"/>
      <c r="AL9" s="777"/>
      <c r="AM9" s="777"/>
      <c r="AN9" s="777"/>
      <c r="AO9" s="777"/>
      <c r="AP9" s="777"/>
      <c r="AQ9" s="777"/>
      <c r="AR9" s="777"/>
      <c r="AS9" s="777"/>
      <c r="AT9" s="777"/>
      <c r="AU9" s="777"/>
      <c r="AV9" s="777"/>
      <c r="AW9" s="777"/>
      <c r="AX9" s="777"/>
      <c r="AY9" s="777"/>
      <c r="AZ9" s="777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760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764" t="s">
        <v>169</v>
      </c>
      <c r="L14" s="765"/>
      <c r="M14" s="765"/>
      <c r="N14" s="76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764" t="s">
        <v>174</v>
      </c>
      <c r="AG14" s="765"/>
      <c r="AH14" s="765"/>
      <c r="AI14" s="765"/>
      <c r="AJ14" s="766"/>
      <c r="AK14" s="764" t="s">
        <v>175</v>
      </c>
      <c r="AL14" s="765"/>
      <c r="AM14" s="765"/>
      <c r="AN14" s="163"/>
      <c r="AO14" s="160" t="s">
        <v>176</v>
      </c>
      <c r="AP14" s="96"/>
      <c r="AQ14" s="96"/>
      <c r="AR14" s="96"/>
      <c r="AS14" s="764" t="s">
        <v>177</v>
      </c>
      <c r="AT14" s="765"/>
      <c r="AU14" s="765"/>
      <c r="AV14" s="765"/>
      <c r="AW14" s="766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773" t="s">
        <v>185</v>
      </c>
      <c r="BI14" s="773" t="s">
        <v>186</v>
      </c>
      <c r="BJ14" s="773" t="s">
        <v>166</v>
      </c>
      <c r="BK14" s="88"/>
    </row>
    <row r="15" spans="1:63" ht="15">
      <c r="A15" s="761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761"/>
      <c r="BI15" s="761"/>
      <c r="BJ15" s="761"/>
      <c r="BK15" s="88"/>
    </row>
    <row r="16" spans="1:63" ht="15">
      <c r="A16" s="761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761"/>
      <c r="BI16" s="761"/>
      <c r="BJ16" s="761"/>
      <c r="BK16" s="88"/>
    </row>
    <row r="17" spans="1:65" ht="15.75" thickBot="1">
      <c r="A17" s="762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762"/>
      <c r="BI17" s="762"/>
      <c r="BJ17" s="762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BJ14:BJ17"/>
    <mergeCell ref="AY2:BJ2"/>
    <mergeCell ref="BB4:BH4"/>
    <mergeCell ref="BH14:BH17"/>
    <mergeCell ref="BI14:BI17"/>
    <mergeCell ref="T9:AZ9"/>
    <mergeCell ref="AC4:AL4"/>
    <mergeCell ref="AN4:AW4"/>
    <mergeCell ref="AK14:AM14"/>
    <mergeCell ref="AS14:AW14"/>
    <mergeCell ref="AC3:AL3"/>
    <mergeCell ref="AF14:AJ14"/>
    <mergeCell ref="AN1:AV1"/>
    <mergeCell ref="AN2:AW2"/>
    <mergeCell ref="AN3:AW3"/>
    <mergeCell ref="R2:AA2"/>
    <mergeCell ref="AC2:AL2"/>
    <mergeCell ref="AC1:AK1"/>
    <mergeCell ref="A14:A17"/>
    <mergeCell ref="B1:M1"/>
    <mergeCell ref="R1:Z1"/>
    <mergeCell ref="K14:N14"/>
    <mergeCell ref="A3:O3"/>
    <mergeCell ref="A4:O4"/>
    <mergeCell ref="R4:AA4"/>
    <mergeCell ref="R3:AA3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9.140625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763" t="s">
        <v>155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150"/>
      <c r="O1" s="150"/>
      <c r="P1" s="150"/>
      <c r="Q1" s="151"/>
      <c r="R1" s="763"/>
      <c r="S1" s="763"/>
      <c r="T1" s="763"/>
      <c r="U1" s="763"/>
      <c r="V1" s="763"/>
      <c r="W1" s="763"/>
      <c r="X1" s="763"/>
      <c r="Y1" s="763"/>
      <c r="Z1" s="763"/>
      <c r="AA1" s="149"/>
      <c r="AB1" s="149"/>
      <c r="AC1" s="763"/>
      <c r="AD1" s="763"/>
      <c r="AE1" s="763"/>
      <c r="AF1" s="763"/>
      <c r="AG1" s="763"/>
      <c r="AH1" s="763"/>
      <c r="AI1" s="763"/>
      <c r="AJ1" s="763"/>
      <c r="AK1" s="763"/>
      <c r="AL1" s="149"/>
      <c r="AM1" s="155"/>
      <c r="AN1" s="763"/>
      <c r="AO1" s="763"/>
      <c r="AP1" s="763"/>
      <c r="AQ1" s="763"/>
      <c r="AR1" s="763"/>
      <c r="AS1" s="763"/>
      <c r="AT1" s="763"/>
      <c r="AU1" s="763"/>
      <c r="AV1" s="763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772"/>
      <c r="S2" s="772"/>
      <c r="T2" s="772"/>
      <c r="U2" s="772"/>
      <c r="V2" s="772"/>
      <c r="W2" s="772"/>
      <c r="X2" s="772"/>
      <c r="Y2" s="772"/>
      <c r="Z2" s="772"/>
      <c r="AA2" s="772"/>
      <c r="AB2" s="148"/>
      <c r="AC2" s="772"/>
      <c r="AD2" s="772"/>
      <c r="AE2" s="772"/>
      <c r="AF2" s="772"/>
      <c r="AG2" s="772"/>
      <c r="AH2" s="772"/>
      <c r="AI2" s="772"/>
      <c r="AJ2" s="772"/>
      <c r="AK2" s="772"/>
      <c r="AL2" s="772"/>
      <c r="AM2" s="156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134"/>
      <c r="AY2" s="774" t="s">
        <v>156</v>
      </c>
      <c r="AZ2" s="774"/>
      <c r="BA2" s="774"/>
      <c r="BB2" s="774"/>
      <c r="BC2" s="774"/>
      <c r="BD2" s="774"/>
      <c r="BE2" s="774"/>
      <c r="BF2" s="774"/>
      <c r="BG2" s="774"/>
      <c r="BH2" s="774"/>
      <c r="BI2" s="774"/>
      <c r="BJ2" s="774"/>
      <c r="BK2" s="88"/>
    </row>
    <row r="3" spans="1:63" ht="18.75">
      <c r="A3" s="767" t="s">
        <v>247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89"/>
      <c r="Q3" s="89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140"/>
      <c r="AC3" s="769"/>
      <c r="AD3" s="769"/>
      <c r="AE3" s="769"/>
      <c r="AF3" s="769"/>
      <c r="AG3" s="769"/>
      <c r="AH3" s="769"/>
      <c r="AI3" s="769"/>
      <c r="AJ3" s="769"/>
      <c r="AK3" s="769"/>
      <c r="AL3" s="769"/>
      <c r="AM3" s="140"/>
      <c r="AN3" s="769"/>
      <c r="AO3" s="769"/>
      <c r="AP3" s="769"/>
      <c r="AQ3" s="769"/>
      <c r="AR3" s="769"/>
      <c r="AS3" s="769"/>
      <c r="AT3" s="769"/>
      <c r="AU3" s="769"/>
      <c r="AV3" s="769"/>
      <c r="AW3" s="769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768" t="s">
        <v>158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89"/>
      <c r="Q4" s="8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147"/>
      <c r="AC4" s="769"/>
      <c r="AD4" s="769"/>
      <c r="AE4" s="769"/>
      <c r="AF4" s="769"/>
      <c r="AG4" s="769"/>
      <c r="AH4" s="769"/>
      <c r="AI4" s="769"/>
      <c r="AJ4" s="769"/>
      <c r="AK4" s="769"/>
      <c r="AL4" s="769"/>
      <c r="AM4" s="154"/>
      <c r="AN4" s="769"/>
      <c r="AO4" s="769"/>
      <c r="AP4" s="769"/>
      <c r="AQ4" s="769"/>
      <c r="AR4" s="769"/>
      <c r="AS4" s="769"/>
      <c r="AT4" s="769"/>
      <c r="AU4" s="769"/>
      <c r="AV4" s="769"/>
      <c r="AW4" s="769"/>
      <c r="AX4" s="87"/>
      <c r="AY4" s="87"/>
      <c r="AZ4" s="87"/>
      <c r="BA4" s="87"/>
      <c r="BB4" s="775" t="s">
        <v>225</v>
      </c>
      <c r="BC4" s="776"/>
      <c r="BD4" s="776"/>
      <c r="BE4" s="776"/>
      <c r="BF4" s="776"/>
      <c r="BG4" s="776"/>
      <c r="BH4" s="776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777" t="s">
        <v>227</v>
      </c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77"/>
      <c r="AF9" s="777"/>
      <c r="AG9" s="777"/>
      <c r="AH9" s="777"/>
      <c r="AI9" s="777"/>
      <c r="AJ9" s="777"/>
      <c r="AK9" s="777"/>
      <c r="AL9" s="777"/>
      <c r="AM9" s="777"/>
      <c r="AN9" s="777"/>
      <c r="AO9" s="777"/>
      <c r="AP9" s="777"/>
      <c r="AQ9" s="777"/>
      <c r="AR9" s="777"/>
      <c r="AS9" s="777"/>
      <c r="AT9" s="777"/>
      <c r="AU9" s="777"/>
      <c r="AV9" s="777"/>
      <c r="AW9" s="777"/>
      <c r="AX9" s="777"/>
      <c r="AY9" s="777"/>
      <c r="AZ9" s="777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760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764" t="s">
        <v>175</v>
      </c>
      <c r="AK14" s="765"/>
      <c r="AL14" s="765"/>
      <c r="AM14" s="765"/>
      <c r="AN14" s="766"/>
      <c r="AO14" s="96" t="s">
        <v>176</v>
      </c>
      <c r="AP14" s="96"/>
      <c r="AQ14" s="96"/>
      <c r="AR14" s="96"/>
      <c r="AS14" s="764" t="s">
        <v>177</v>
      </c>
      <c r="AT14" s="765"/>
      <c r="AU14" s="765"/>
      <c r="AV14" s="766"/>
      <c r="AW14" s="764" t="s">
        <v>178</v>
      </c>
      <c r="AX14" s="765"/>
      <c r="AY14" s="765"/>
      <c r="AZ14" s="765"/>
      <c r="BA14" s="766"/>
      <c r="BB14" s="96" t="s">
        <v>179</v>
      </c>
      <c r="BC14" s="773" t="s">
        <v>241</v>
      </c>
      <c r="BD14" s="773" t="s">
        <v>243</v>
      </c>
      <c r="BE14" s="773" t="s">
        <v>242</v>
      </c>
      <c r="BF14" s="780" t="s">
        <v>244</v>
      </c>
      <c r="BG14" s="773" t="s">
        <v>245</v>
      </c>
      <c r="BH14" s="773" t="s">
        <v>185</v>
      </c>
      <c r="BI14" s="773" t="s">
        <v>186</v>
      </c>
      <c r="BJ14" s="773" t="s">
        <v>166</v>
      </c>
      <c r="BK14" s="88"/>
    </row>
    <row r="15" spans="1:63" ht="15">
      <c r="A15" s="761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778"/>
      <c r="BD15" s="778"/>
      <c r="BE15" s="778"/>
      <c r="BF15" s="781"/>
      <c r="BG15" s="778"/>
      <c r="BH15" s="761"/>
      <c r="BI15" s="761"/>
      <c r="BJ15" s="761"/>
      <c r="BK15" s="88"/>
    </row>
    <row r="16" spans="1:63" ht="15">
      <c r="A16" s="761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778"/>
      <c r="BD16" s="778"/>
      <c r="BE16" s="778"/>
      <c r="BF16" s="781"/>
      <c r="BG16" s="778"/>
      <c r="BH16" s="761"/>
      <c r="BI16" s="761"/>
      <c r="BJ16" s="761"/>
      <c r="BK16" s="88"/>
    </row>
    <row r="17" spans="1:65" ht="15" customHeight="1" thickBot="1">
      <c r="A17" s="762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779"/>
      <c r="BD17" s="779"/>
      <c r="BE17" s="779"/>
      <c r="BF17" s="782"/>
      <c r="BG17" s="779"/>
      <c r="BH17" s="762"/>
      <c r="BI17" s="762"/>
      <c r="BJ17" s="762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4:AW4"/>
    <mergeCell ref="T9:AZ9"/>
    <mergeCell ref="B1:M1"/>
    <mergeCell ref="R1:Z1"/>
    <mergeCell ref="A3:O3"/>
    <mergeCell ref="R4:AA4"/>
    <mergeCell ref="AC4:AL4"/>
    <mergeCell ref="AY2:BJ2"/>
    <mergeCell ref="BB4:BH4"/>
    <mergeCell ref="BE14:BE17"/>
    <mergeCell ref="A14:A17"/>
    <mergeCell ref="AC1:AK1"/>
    <mergeCell ref="AN3:AW3"/>
    <mergeCell ref="AN1:AV1"/>
    <mergeCell ref="R3:AA3"/>
    <mergeCell ref="R2:AA2"/>
    <mergeCell ref="AC3:AL3"/>
    <mergeCell ref="AC2:AL2"/>
    <mergeCell ref="AN2:AW2"/>
    <mergeCell ref="AW14:BA14"/>
    <mergeCell ref="AJ14:AN14"/>
    <mergeCell ref="AS14:AV14"/>
    <mergeCell ref="BD14:BD17"/>
    <mergeCell ref="BC14:BC17"/>
    <mergeCell ref="A4:O4"/>
    <mergeCell ref="BJ14:BJ17"/>
    <mergeCell ref="BH14:BH17"/>
    <mergeCell ref="BI14:BI17"/>
    <mergeCell ref="BG14:BG17"/>
    <mergeCell ref="BF14:BF17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0"/>
  <sheetViews>
    <sheetView showZeros="0" view="pageBreakPreview" zoomScale="85" zoomScaleNormal="95" zoomScaleSheetLayoutView="85" zoomScalePageLayoutView="48" workbookViewId="0">
      <selection activeCell="A19" sqref="A19:BA19"/>
    </sheetView>
  </sheetViews>
  <sheetFormatPr defaultColWidth="9.140625" defaultRowHeight="12.75"/>
  <cols>
    <col min="1" max="1" width="6.85546875" style="199" customWidth="1"/>
    <col min="2" max="23" width="2.5703125" style="199" customWidth="1"/>
    <col min="24" max="24" width="2.85546875" style="199" customWidth="1"/>
    <col min="25" max="26" width="3" style="199" customWidth="1"/>
    <col min="27" max="53" width="2.5703125" style="199" customWidth="1"/>
    <col min="54" max="54" width="0.140625" style="199" customWidth="1"/>
    <col min="55" max="57" width="9.140625" style="199" hidden="1" customWidth="1"/>
    <col min="58" max="16384" width="9.140625" style="199"/>
  </cols>
  <sheetData>
    <row r="1" spans="1:57" s="195" customFormat="1" ht="21" customHeight="1">
      <c r="B1" s="198"/>
      <c r="C1" s="198"/>
      <c r="D1" s="198"/>
      <c r="E1" s="198"/>
      <c r="F1" s="198"/>
      <c r="G1" s="198"/>
      <c r="H1" s="198"/>
      <c r="I1" s="846" t="s">
        <v>296</v>
      </c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  <c r="AJ1" s="846"/>
      <c r="AK1" s="846"/>
      <c r="AL1" s="846"/>
      <c r="AM1" s="846"/>
      <c r="AN1" s="846"/>
      <c r="AO1" s="846"/>
      <c r="AP1" s="846"/>
      <c r="AQ1" s="846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6"/>
      <c r="BC1" s="196"/>
      <c r="BD1" s="196"/>
      <c r="BE1" s="196"/>
    </row>
    <row r="2" spans="1:57" s="195" customFormat="1" ht="16.5" customHeight="1">
      <c r="A2" s="225" t="s">
        <v>286</v>
      </c>
      <c r="B2" s="198"/>
      <c r="C2" s="198"/>
      <c r="D2" s="198"/>
      <c r="E2" s="198"/>
      <c r="F2" s="198"/>
      <c r="G2" s="198"/>
      <c r="H2" s="198"/>
      <c r="I2" s="226"/>
      <c r="J2" s="858" t="s">
        <v>456</v>
      </c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859"/>
      <c r="Y2" s="859"/>
      <c r="Z2" s="859"/>
      <c r="AA2" s="859"/>
      <c r="AB2" s="859"/>
      <c r="AC2" s="859"/>
      <c r="AD2" s="859"/>
      <c r="AE2" s="859"/>
      <c r="AF2" s="859"/>
      <c r="AG2" s="859"/>
      <c r="AH2" s="859"/>
      <c r="AI2" s="859"/>
      <c r="AJ2" s="859"/>
      <c r="AK2" s="859"/>
      <c r="AL2" s="859"/>
      <c r="AM2" s="859"/>
      <c r="AN2" s="859"/>
      <c r="AO2" s="859"/>
      <c r="AP2" s="226"/>
      <c r="AQ2" s="225" t="s">
        <v>301</v>
      </c>
      <c r="AT2" s="200"/>
      <c r="AU2" s="200"/>
      <c r="AV2" s="200"/>
      <c r="AW2" s="200"/>
      <c r="AX2" s="200"/>
      <c r="AY2" s="200"/>
      <c r="AZ2" s="200"/>
      <c r="BA2" s="200"/>
    </row>
    <row r="3" spans="1:57">
      <c r="A3" s="199" t="s">
        <v>287</v>
      </c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C3" s="848"/>
      <c r="AD3" s="848"/>
      <c r="AE3" s="848"/>
      <c r="AF3" s="848"/>
      <c r="AG3" s="848"/>
      <c r="AH3" s="848"/>
      <c r="AI3" s="848"/>
      <c r="AJ3" s="848"/>
      <c r="AK3" s="848"/>
      <c r="AL3" s="848"/>
      <c r="AM3" s="848"/>
      <c r="AN3" s="848"/>
      <c r="AO3" s="848"/>
      <c r="AQ3" s="199" t="s">
        <v>302</v>
      </c>
    </row>
    <row r="4" spans="1:57">
      <c r="A4" s="199" t="s">
        <v>288</v>
      </c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Q4" s="199" t="s">
        <v>303</v>
      </c>
    </row>
    <row r="5" spans="1:57" ht="16.5">
      <c r="A5" s="199" t="s">
        <v>289</v>
      </c>
      <c r="J5" s="228"/>
      <c r="K5" s="228"/>
      <c r="L5" s="228"/>
      <c r="M5" s="228"/>
      <c r="N5" s="228"/>
      <c r="O5" s="228"/>
      <c r="P5" s="228"/>
      <c r="R5" s="228"/>
      <c r="S5" s="847" t="s">
        <v>300</v>
      </c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47"/>
      <c r="AG5" s="228"/>
      <c r="AH5" s="228"/>
      <c r="AI5" s="228"/>
      <c r="AJ5" s="228"/>
      <c r="AK5" s="228"/>
      <c r="AL5" s="228"/>
      <c r="AM5" s="228"/>
      <c r="AN5" s="228"/>
      <c r="AO5" s="228"/>
      <c r="AQ5" s="229" t="s">
        <v>477</v>
      </c>
    </row>
    <row r="6" spans="1:57" ht="15.75">
      <c r="A6" s="199" t="s">
        <v>343</v>
      </c>
      <c r="I6" s="230"/>
      <c r="J6" s="228"/>
      <c r="K6" s="228"/>
      <c r="L6" s="228"/>
      <c r="M6" s="228"/>
      <c r="N6" s="228"/>
      <c r="O6" s="228"/>
      <c r="P6" s="228"/>
      <c r="Q6" s="860" t="s">
        <v>377</v>
      </c>
      <c r="R6" s="861"/>
      <c r="S6" s="861"/>
      <c r="T6" s="861"/>
      <c r="U6" s="861"/>
      <c r="V6" s="861"/>
      <c r="W6" s="861"/>
      <c r="X6" s="861"/>
      <c r="Y6" s="861"/>
      <c r="Z6" s="861"/>
      <c r="AA6" s="861"/>
      <c r="AB6" s="861"/>
      <c r="AC6" s="861"/>
      <c r="AD6" s="861"/>
      <c r="AE6" s="861"/>
      <c r="AF6" s="861"/>
      <c r="AG6" s="861"/>
      <c r="AH6" s="861"/>
      <c r="AI6" s="861"/>
      <c r="AJ6" s="861"/>
      <c r="AK6" s="228"/>
      <c r="AL6" s="228"/>
      <c r="AM6" s="228"/>
      <c r="AQ6" s="229" t="s">
        <v>478</v>
      </c>
      <c r="AT6" s="229"/>
      <c r="AU6" s="229"/>
    </row>
    <row r="7" spans="1:57" ht="9.75" customHeight="1">
      <c r="I7" s="230"/>
      <c r="J7" s="228"/>
      <c r="K7" s="228"/>
      <c r="L7" s="228"/>
      <c r="M7" s="228"/>
      <c r="N7" s="228"/>
      <c r="O7" s="228"/>
      <c r="P7" s="228"/>
      <c r="Q7" s="228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8"/>
      <c r="AH7" s="228"/>
      <c r="AI7" s="228"/>
      <c r="AJ7" s="228"/>
      <c r="AK7" s="228"/>
      <c r="AL7" s="228"/>
      <c r="AM7" s="228"/>
      <c r="AT7" s="229"/>
      <c r="AU7" s="229"/>
    </row>
    <row r="8" spans="1:57" ht="12.75" customHeight="1">
      <c r="A8" s="865" t="s">
        <v>479</v>
      </c>
      <c r="B8" s="863"/>
      <c r="C8" s="863"/>
      <c r="D8" s="863"/>
      <c r="E8" s="863"/>
      <c r="F8" s="863"/>
      <c r="G8" s="863"/>
      <c r="I8" s="221"/>
      <c r="K8" s="228"/>
      <c r="L8" s="228"/>
      <c r="M8" s="228"/>
      <c r="N8" s="228"/>
      <c r="O8" s="228"/>
      <c r="P8" s="228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28"/>
      <c r="AK8" s="228"/>
      <c r="AL8" s="228"/>
      <c r="AM8" s="228"/>
      <c r="AT8" s="229"/>
      <c r="AU8" s="229"/>
    </row>
    <row r="9" spans="1:57">
      <c r="I9" s="221"/>
      <c r="K9" s="228"/>
      <c r="L9" s="228"/>
      <c r="M9" s="228"/>
      <c r="N9" s="228"/>
      <c r="O9" s="228"/>
      <c r="P9" s="849" t="s">
        <v>330</v>
      </c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228"/>
      <c r="AK9" s="228"/>
      <c r="AL9" s="228"/>
      <c r="AM9" s="228"/>
      <c r="AS9" s="229"/>
      <c r="AT9" s="229"/>
      <c r="AU9" s="229"/>
    </row>
    <row r="10" spans="1:57" ht="15.75" customHeight="1">
      <c r="I10" s="221"/>
      <c r="K10" s="228"/>
      <c r="L10" s="228"/>
      <c r="M10" s="228"/>
      <c r="N10" s="228"/>
      <c r="O10" s="228"/>
      <c r="P10" s="849" t="s">
        <v>378</v>
      </c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850"/>
      <c r="AI10" s="850"/>
      <c r="AJ10" s="228"/>
      <c r="AK10" s="228"/>
      <c r="AL10" s="228"/>
      <c r="AM10" s="228"/>
      <c r="AS10" s="229"/>
      <c r="AT10" s="229"/>
      <c r="AU10" s="229"/>
    </row>
    <row r="11" spans="1:57">
      <c r="I11" s="220"/>
      <c r="K11" s="221" t="s">
        <v>311</v>
      </c>
      <c r="R11" s="862" t="s">
        <v>379</v>
      </c>
      <c r="S11" s="862"/>
      <c r="T11" s="862"/>
      <c r="U11" s="862"/>
      <c r="V11" s="862"/>
      <c r="W11" s="862"/>
      <c r="X11" s="862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</row>
    <row r="12" spans="1:57">
      <c r="K12" s="220" t="s">
        <v>297</v>
      </c>
    </row>
    <row r="13" spans="1:57">
      <c r="K13" s="221" t="s">
        <v>328</v>
      </c>
      <c r="S13" s="199" t="s">
        <v>380</v>
      </c>
    </row>
    <row r="14" spans="1:57" ht="9" customHeight="1">
      <c r="B14" s="228"/>
      <c r="C14" s="228"/>
      <c r="D14" s="228"/>
      <c r="E14" s="228"/>
      <c r="F14" s="228"/>
      <c r="G14" s="228"/>
      <c r="H14" s="228"/>
      <c r="K14" s="199" t="s">
        <v>298</v>
      </c>
    </row>
    <row r="15" spans="1:57" ht="15.75" customHeight="1">
      <c r="K15" s="221" t="s">
        <v>329</v>
      </c>
      <c r="L15" s="221"/>
      <c r="Q15" s="234"/>
      <c r="R15" s="234" t="s">
        <v>381</v>
      </c>
      <c r="S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</row>
    <row r="16" spans="1:57" s="229" customFormat="1" ht="12.75" customHeight="1">
      <c r="A16" s="405"/>
      <c r="J16" s="232" t="s">
        <v>299</v>
      </c>
    </row>
    <row r="17" spans="1:53" s="229" customFormat="1">
      <c r="B17" s="231" t="s">
        <v>344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29" t="s">
        <v>384</v>
      </c>
      <c r="AB17" s="234"/>
      <c r="AC17" s="234"/>
      <c r="AD17" s="234"/>
      <c r="AE17" s="234"/>
      <c r="AF17" s="234"/>
      <c r="AG17" s="406" t="s">
        <v>480</v>
      </c>
      <c r="AH17" s="234"/>
      <c r="AI17" s="234"/>
      <c r="AJ17" s="234"/>
      <c r="AK17" s="234"/>
      <c r="AL17" s="234"/>
      <c r="AM17" s="234"/>
      <c r="AN17" s="234"/>
      <c r="AO17" s="234"/>
    </row>
    <row r="18" spans="1:53" s="229" customFormat="1" ht="9.75" customHeight="1"/>
    <row r="19" spans="1:53" s="229" customFormat="1" ht="14.25">
      <c r="A19" s="864" t="s">
        <v>264</v>
      </c>
      <c r="B19" s="864"/>
      <c r="C19" s="864"/>
      <c r="D19" s="864"/>
      <c r="E19" s="864"/>
      <c r="F19" s="864"/>
      <c r="G19" s="864"/>
      <c r="H19" s="864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4"/>
      <c r="T19" s="864"/>
      <c r="U19" s="864"/>
      <c r="V19" s="864"/>
      <c r="W19" s="864"/>
      <c r="X19" s="864"/>
      <c r="Y19" s="864"/>
      <c r="Z19" s="864"/>
      <c r="AA19" s="864"/>
      <c r="AB19" s="864"/>
      <c r="AC19" s="864"/>
      <c r="AD19" s="864"/>
      <c r="AE19" s="864"/>
      <c r="AF19" s="864"/>
      <c r="AG19" s="864"/>
      <c r="AH19" s="864"/>
      <c r="AI19" s="864"/>
      <c r="AJ19" s="864"/>
      <c r="AK19" s="864"/>
      <c r="AL19" s="864"/>
      <c r="AM19" s="864"/>
      <c r="AN19" s="864"/>
      <c r="AO19" s="864"/>
      <c r="AP19" s="864"/>
      <c r="AQ19" s="864"/>
      <c r="AR19" s="864"/>
      <c r="AS19" s="864"/>
      <c r="AT19" s="864"/>
      <c r="AU19" s="864"/>
      <c r="AV19" s="864"/>
      <c r="AW19" s="864"/>
      <c r="AX19" s="864"/>
      <c r="AY19" s="864"/>
      <c r="AZ19" s="864"/>
      <c r="BA19" s="864"/>
    </row>
    <row r="20" spans="1:53" s="229" customFormat="1" ht="5.25" customHeight="1" thickBot="1">
      <c r="A20" s="407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407"/>
      <c r="AY20" s="407"/>
      <c r="AZ20" s="407"/>
      <c r="BA20" s="407"/>
    </row>
    <row r="21" spans="1:53" s="511" customFormat="1" ht="12.75" customHeight="1">
      <c r="A21" s="851" t="s">
        <v>263</v>
      </c>
      <c r="B21" s="838" t="s">
        <v>167</v>
      </c>
      <c r="C21" s="838"/>
      <c r="D21" s="838"/>
      <c r="E21" s="838"/>
      <c r="F21" s="838"/>
      <c r="G21" s="840" t="s">
        <v>168</v>
      </c>
      <c r="H21" s="838"/>
      <c r="I21" s="838"/>
      <c r="J21" s="855"/>
      <c r="K21" s="838" t="s">
        <v>169</v>
      </c>
      <c r="L21" s="856"/>
      <c r="M21" s="856"/>
      <c r="N21" s="856"/>
      <c r="O21" s="856"/>
      <c r="P21" s="840" t="s">
        <v>170</v>
      </c>
      <c r="Q21" s="856"/>
      <c r="R21" s="856"/>
      <c r="S21" s="857"/>
      <c r="T21" s="840" t="s">
        <v>171</v>
      </c>
      <c r="U21" s="843"/>
      <c r="V21" s="843"/>
      <c r="W21" s="843"/>
      <c r="X21" s="843"/>
      <c r="Y21" s="840" t="s">
        <v>172</v>
      </c>
      <c r="Z21" s="843"/>
      <c r="AA21" s="843"/>
      <c r="AB21" s="844"/>
      <c r="AC21" s="838" t="s">
        <v>173</v>
      </c>
      <c r="AD21" s="843"/>
      <c r="AE21" s="843"/>
      <c r="AF21" s="844"/>
      <c r="AG21" s="840" t="s">
        <v>174</v>
      </c>
      <c r="AH21" s="839"/>
      <c r="AI21" s="839"/>
      <c r="AJ21" s="845"/>
      <c r="AK21" s="838" t="s">
        <v>175</v>
      </c>
      <c r="AL21" s="843"/>
      <c r="AM21" s="843"/>
      <c r="AN21" s="843"/>
      <c r="AO21" s="843"/>
      <c r="AP21" s="840" t="s">
        <v>176</v>
      </c>
      <c r="AQ21" s="843"/>
      <c r="AR21" s="843"/>
      <c r="AS21" s="844"/>
      <c r="AT21" s="838" t="s">
        <v>177</v>
      </c>
      <c r="AU21" s="839"/>
      <c r="AV21" s="839"/>
      <c r="AW21" s="839"/>
      <c r="AX21" s="840" t="s">
        <v>178</v>
      </c>
      <c r="AY21" s="841"/>
      <c r="AZ21" s="841"/>
      <c r="BA21" s="842"/>
    </row>
    <row r="22" spans="1:53" s="511" customFormat="1" thickBot="1">
      <c r="A22" s="852"/>
      <c r="B22" s="523">
        <v>1</v>
      </c>
      <c r="C22" s="524">
        <f t="shared" ref="C22:BA22" si="0">B22+1</f>
        <v>2</v>
      </c>
      <c r="D22" s="524">
        <f t="shared" si="0"/>
        <v>3</v>
      </c>
      <c r="E22" s="524">
        <f t="shared" si="0"/>
        <v>4</v>
      </c>
      <c r="F22" s="525">
        <f t="shared" si="0"/>
        <v>5</v>
      </c>
      <c r="G22" s="526">
        <f t="shared" si="0"/>
        <v>6</v>
      </c>
      <c r="H22" s="524">
        <f t="shared" si="0"/>
        <v>7</v>
      </c>
      <c r="I22" s="524">
        <f t="shared" si="0"/>
        <v>8</v>
      </c>
      <c r="J22" s="527">
        <f t="shared" si="0"/>
        <v>9</v>
      </c>
      <c r="K22" s="523">
        <f t="shared" si="0"/>
        <v>10</v>
      </c>
      <c r="L22" s="524">
        <f t="shared" si="0"/>
        <v>11</v>
      </c>
      <c r="M22" s="524">
        <f t="shared" si="0"/>
        <v>12</v>
      </c>
      <c r="N22" s="524">
        <f t="shared" si="0"/>
        <v>13</v>
      </c>
      <c r="O22" s="525">
        <f t="shared" si="0"/>
        <v>14</v>
      </c>
      <c r="P22" s="526">
        <f t="shared" si="0"/>
        <v>15</v>
      </c>
      <c r="Q22" s="524">
        <f t="shared" si="0"/>
        <v>16</v>
      </c>
      <c r="R22" s="524">
        <f t="shared" si="0"/>
        <v>17</v>
      </c>
      <c r="S22" s="527">
        <f t="shared" si="0"/>
        <v>18</v>
      </c>
      <c r="T22" s="526">
        <f t="shared" si="0"/>
        <v>19</v>
      </c>
      <c r="U22" s="524">
        <f t="shared" si="0"/>
        <v>20</v>
      </c>
      <c r="V22" s="524">
        <f t="shared" si="0"/>
        <v>21</v>
      </c>
      <c r="W22" s="524">
        <f t="shared" si="0"/>
        <v>22</v>
      </c>
      <c r="X22" s="528">
        <f t="shared" si="0"/>
        <v>23</v>
      </c>
      <c r="Y22" s="526">
        <f t="shared" si="0"/>
        <v>24</v>
      </c>
      <c r="Z22" s="524">
        <f t="shared" si="0"/>
        <v>25</v>
      </c>
      <c r="AA22" s="524">
        <f t="shared" si="0"/>
        <v>26</v>
      </c>
      <c r="AB22" s="529">
        <f t="shared" si="0"/>
        <v>27</v>
      </c>
      <c r="AC22" s="523">
        <f t="shared" si="0"/>
        <v>28</v>
      </c>
      <c r="AD22" s="524">
        <f t="shared" si="0"/>
        <v>29</v>
      </c>
      <c r="AE22" s="524">
        <f t="shared" si="0"/>
        <v>30</v>
      </c>
      <c r="AF22" s="527">
        <f t="shared" si="0"/>
        <v>31</v>
      </c>
      <c r="AG22" s="526">
        <f t="shared" si="0"/>
        <v>32</v>
      </c>
      <c r="AH22" s="524">
        <f t="shared" si="0"/>
        <v>33</v>
      </c>
      <c r="AI22" s="524">
        <f t="shared" si="0"/>
        <v>34</v>
      </c>
      <c r="AJ22" s="527">
        <f t="shared" si="0"/>
        <v>35</v>
      </c>
      <c r="AK22" s="523">
        <f t="shared" si="0"/>
        <v>36</v>
      </c>
      <c r="AL22" s="524">
        <f t="shared" si="0"/>
        <v>37</v>
      </c>
      <c r="AM22" s="524">
        <f t="shared" si="0"/>
        <v>38</v>
      </c>
      <c r="AN22" s="524">
        <f t="shared" si="0"/>
        <v>39</v>
      </c>
      <c r="AO22" s="525">
        <f t="shared" si="0"/>
        <v>40</v>
      </c>
      <c r="AP22" s="526">
        <f t="shared" si="0"/>
        <v>41</v>
      </c>
      <c r="AQ22" s="524">
        <f t="shared" si="0"/>
        <v>42</v>
      </c>
      <c r="AR22" s="524">
        <f t="shared" si="0"/>
        <v>43</v>
      </c>
      <c r="AS22" s="527">
        <f t="shared" si="0"/>
        <v>44</v>
      </c>
      <c r="AT22" s="523">
        <f t="shared" si="0"/>
        <v>45</v>
      </c>
      <c r="AU22" s="524">
        <f t="shared" si="0"/>
        <v>46</v>
      </c>
      <c r="AV22" s="524">
        <f t="shared" si="0"/>
        <v>47</v>
      </c>
      <c r="AW22" s="525">
        <f t="shared" si="0"/>
        <v>48</v>
      </c>
      <c r="AX22" s="526">
        <f t="shared" si="0"/>
        <v>49</v>
      </c>
      <c r="AY22" s="524">
        <f t="shared" si="0"/>
        <v>50</v>
      </c>
      <c r="AZ22" s="524">
        <f t="shared" si="0"/>
        <v>51</v>
      </c>
      <c r="BA22" s="530">
        <f t="shared" si="0"/>
        <v>52</v>
      </c>
    </row>
    <row r="23" spans="1:53" s="511" customFormat="1" ht="12">
      <c r="A23" s="853"/>
      <c r="B23" s="531">
        <v>1</v>
      </c>
      <c r="C23" s="532">
        <v>6</v>
      </c>
      <c r="D23" s="532">
        <v>13</v>
      </c>
      <c r="E23" s="532">
        <v>20</v>
      </c>
      <c r="F23" s="533">
        <v>27</v>
      </c>
      <c r="G23" s="534">
        <v>4</v>
      </c>
      <c r="H23" s="535">
        <v>11</v>
      </c>
      <c r="I23" s="535">
        <v>18</v>
      </c>
      <c r="J23" s="536">
        <v>25</v>
      </c>
      <c r="K23" s="537">
        <v>1</v>
      </c>
      <c r="L23" s="535">
        <v>8</v>
      </c>
      <c r="M23" s="535">
        <v>15</v>
      </c>
      <c r="N23" s="535">
        <v>22</v>
      </c>
      <c r="O23" s="538">
        <v>29</v>
      </c>
      <c r="P23" s="534">
        <v>6</v>
      </c>
      <c r="Q23" s="535">
        <v>13</v>
      </c>
      <c r="R23" s="535">
        <v>20</v>
      </c>
      <c r="S23" s="536">
        <v>27</v>
      </c>
      <c r="T23" s="539">
        <v>3</v>
      </c>
      <c r="U23" s="532">
        <v>10</v>
      </c>
      <c r="V23" s="532">
        <v>17</v>
      </c>
      <c r="W23" s="532">
        <v>24</v>
      </c>
      <c r="X23" s="540">
        <v>31</v>
      </c>
      <c r="Y23" s="539">
        <v>7</v>
      </c>
      <c r="Z23" s="532">
        <v>14</v>
      </c>
      <c r="AA23" s="532">
        <v>21</v>
      </c>
      <c r="AB23" s="541">
        <v>28</v>
      </c>
      <c r="AC23" s="531">
        <v>7</v>
      </c>
      <c r="AD23" s="532">
        <v>14</v>
      </c>
      <c r="AE23" s="532">
        <v>21</v>
      </c>
      <c r="AF23" s="542">
        <v>28</v>
      </c>
      <c r="AG23" s="534">
        <v>4</v>
      </c>
      <c r="AH23" s="535">
        <v>11</v>
      </c>
      <c r="AI23" s="535">
        <v>18</v>
      </c>
      <c r="AJ23" s="536">
        <v>25</v>
      </c>
      <c r="AK23" s="537">
        <v>2</v>
      </c>
      <c r="AL23" s="535">
        <v>9</v>
      </c>
      <c r="AM23" s="535">
        <v>16</v>
      </c>
      <c r="AN23" s="535">
        <v>23</v>
      </c>
      <c r="AO23" s="538">
        <v>30</v>
      </c>
      <c r="AP23" s="534">
        <v>6</v>
      </c>
      <c r="AQ23" s="535">
        <v>13</v>
      </c>
      <c r="AR23" s="535">
        <v>20</v>
      </c>
      <c r="AS23" s="536">
        <v>27</v>
      </c>
      <c r="AT23" s="537">
        <v>4</v>
      </c>
      <c r="AU23" s="535">
        <v>11</v>
      </c>
      <c r="AV23" s="535">
        <v>18</v>
      </c>
      <c r="AW23" s="538">
        <v>25</v>
      </c>
      <c r="AX23" s="534">
        <v>1</v>
      </c>
      <c r="AY23" s="535">
        <v>8</v>
      </c>
      <c r="AZ23" s="535">
        <v>15</v>
      </c>
      <c r="BA23" s="542">
        <v>22</v>
      </c>
    </row>
    <row r="24" spans="1:53" s="511" customFormat="1" thickBot="1">
      <c r="A24" s="854"/>
      <c r="B24" s="543">
        <v>5</v>
      </c>
      <c r="C24" s="544">
        <v>12</v>
      </c>
      <c r="D24" s="544">
        <v>19</v>
      </c>
      <c r="E24" s="544">
        <v>26</v>
      </c>
      <c r="F24" s="545">
        <v>3</v>
      </c>
      <c r="G24" s="546">
        <v>10</v>
      </c>
      <c r="H24" s="544">
        <v>17</v>
      </c>
      <c r="I24" s="544">
        <v>24</v>
      </c>
      <c r="J24" s="547">
        <v>31</v>
      </c>
      <c r="K24" s="543">
        <v>7</v>
      </c>
      <c r="L24" s="544">
        <v>14</v>
      </c>
      <c r="M24" s="544">
        <v>21</v>
      </c>
      <c r="N24" s="544">
        <v>28</v>
      </c>
      <c r="O24" s="545">
        <v>5</v>
      </c>
      <c r="P24" s="546">
        <v>12</v>
      </c>
      <c r="Q24" s="544">
        <v>19</v>
      </c>
      <c r="R24" s="544">
        <v>26</v>
      </c>
      <c r="S24" s="547">
        <v>2</v>
      </c>
      <c r="T24" s="546">
        <v>9</v>
      </c>
      <c r="U24" s="544">
        <v>16</v>
      </c>
      <c r="V24" s="544">
        <v>23</v>
      </c>
      <c r="W24" s="544">
        <v>30</v>
      </c>
      <c r="X24" s="548">
        <v>6</v>
      </c>
      <c r="Y24" s="546">
        <v>13</v>
      </c>
      <c r="Z24" s="544">
        <v>20</v>
      </c>
      <c r="AA24" s="544">
        <v>27</v>
      </c>
      <c r="AB24" s="549">
        <v>6</v>
      </c>
      <c r="AC24" s="543">
        <v>13</v>
      </c>
      <c r="AD24" s="544">
        <v>20</v>
      </c>
      <c r="AE24" s="544">
        <v>27</v>
      </c>
      <c r="AF24" s="547">
        <v>3</v>
      </c>
      <c r="AG24" s="546">
        <v>19</v>
      </c>
      <c r="AH24" s="544">
        <v>17</v>
      </c>
      <c r="AI24" s="544">
        <v>24</v>
      </c>
      <c r="AJ24" s="547">
        <v>1</v>
      </c>
      <c r="AK24" s="543">
        <v>8</v>
      </c>
      <c r="AL24" s="544">
        <v>15</v>
      </c>
      <c r="AM24" s="544">
        <v>22</v>
      </c>
      <c r="AN24" s="544">
        <v>29</v>
      </c>
      <c r="AO24" s="545">
        <v>5</v>
      </c>
      <c r="AP24" s="546">
        <v>12</v>
      </c>
      <c r="AQ24" s="544">
        <v>19</v>
      </c>
      <c r="AR24" s="544">
        <v>26</v>
      </c>
      <c r="AS24" s="547">
        <v>3</v>
      </c>
      <c r="AT24" s="543">
        <v>10</v>
      </c>
      <c r="AU24" s="544">
        <v>17</v>
      </c>
      <c r="AV24" s="544">
        <v>24</v>
      </c>
      <c r="AW24" s="545">
        <v>31</v>
      </c>
      <c r="AX24" s="546">
        <v>7</v>
      </c>
      <c r="AY24" s="544">
        <v>14</v>
      </c>
      <c r="AZ24" s="544">
        <v>21</v>
      </c>
      <c r="BA24" s="547">
        <v>28</v>
      </c>
    </row>
    <row r="25" spans="1:53" s="511" customFormat="1" ht="12">
      <c r="A25" s="550" t="s">
        <v>382</v>
      </c>
      <c r="B25" s="551" t="s">
        <v>481</v>
      </c>
      <c r="C25" s="551" t="s">
        <v>481</v>
      </c>
      <c r="D25" s="551" t="s">
        <v>481</v>
      </c>
      <c r="E25" s="551" t="s">
        <v>481</v>
      </c>
      <c r="F25" s="552" t="s">
        <v>481</v>
      </c>
      <c r="G25" s="553" t="s">
        <v>481</v>
      </c>
      <c r="H25" s="551" t="s">
        <v>481</v>
      </c>
      <c r="I25" s="551" t="s">
        <v>481</v>
      </c>
      <c r="J25" s="554" t="s">
        <v>481</v>
      </c>
      <c r="K25" s="555" t="s">
        <v>481</v>
      </c>
      <c r="L25" s="551" t="s">
        <v>481</v>
      </c>
      <c r="M25" s="551" t="s">
        <v>481</v>
      </c>
      <c r="N25" s="551" t="s">
        <v>481</v>
      </c>
      <c r="O25" s="552" t="s">
        <v>481</v>
      </c>
      <c r="P25" s="553" t="s">
        <v>481</v>
      </c>
      <c r="Q25" s="551" t="s">
        <v>482</v>
      </c>
      <c r="R25" s="551" t="s">
        <v>482</v>
      </c>
      <c r="S25" s="554" t="s">
        <v>483</v>
      </c>
      <c r="T25" s="555" t="s">
        <v>483</v>
      </c>
      <c r="U25" s="551" t="s">
        <v>483</v>
      </c>
      <c r="V25" s="551" t="s">
        <v>483</v>
      </c>
      <c r="W25" s="556" t="s">
        <v>483</v>
      </c>
      <c r="X25" s="638" t="s">
        <v>217</v>
      </c>
      <c r="Y25" s="553" t="s">
        <v>484</v>
      </c>
      <c r="Z25" s="551" t="s">
        <v>509</v>
      </c>
      <c r="AA25" s="556" t="s">
        <v>481</v>
      </c>
      <c r="AB25" s="557" t="s">
        <v>481</v>
      </c>
      <c r="AC25" s="555" t="s">
        <v>481</v>
      </c>
      <c r="AD25" s="551" t="s">
        <v>481</v>
      </c>
      <c r="AE25" s="551" t="s">
        <v>481</v>
      </c>
      <c r="AF25" s="552" t="s">
        <v>481</v>
      </c>
      <c r="AG25" s="553" t="s">
        <v>481</v>
      </c>
      <c r="AH25" s="551" t="s">
        <v>481</v>
      </c>
      <c r="AI25" s="551" t="s">
        <v>481</v>
      </c>
      <c r="AJ25" s="554" t="s">
        <v>481</v>
      </c>
      <c r="AK25" s="555" t="s">
        <v>481</v>
      </c>
      <c r="AL25" s="551" t="s">
        <v>481</v>
      </c>
      <c r="AM25" s="551" t="s">
        <v>481</v>
      </c>
      <c r="AN25" s="551" t="s">
        <v>481</v>
      </c>
      <c r="AO25" s="552" t="s">
        <v>510</v>
      </c>
      <c r="AP25" s="553" t="s">
        <v>482</v>
      </c>
      <c r="AQ25" s="551" t="s">
        <v>511</v>
      </c>
      <c r="AR25" s="551" t="s">
        <v>483</v>
      </c>
      <c r="AS25" s="554" t="s">
        <v>483</v>
      </c>
      <c r="AT25" s="555" t="s">
        <v>483</v>
      </c>
      <c r="AU25" s="551" t="s">
        <v>483</v>
      </c>
      <c r="AV25" s="551" t="s">
        <v>483</v>
      </c>
      <c r="AW25" s="552" t="s">
        <v>483</v>
      </c>
      <c r="AX25" s="553" t="s">
        <v>483</v>
      </c>
      <c r="AY25" s="551" t="s">
        <v>483</v>
      </c>
      <c r="AZ25" s="551" t="s">
        <v>483</v>
      </c>
      <c r="BA25" s="554" t="s">
        <v>483</v>
      </c>
    </row>
    <row r="26" spans="1:53" s="511" customFormat="1" ht="12">
      <c r="A26" s="550" t="s">
        <v>188</v>
      </c>
      <c r="B26" s="551" t="s">
        <v>481</v>
      </c>
      <c r="C26" s="551" t="s">
        <v>481</v>
      </c>
      <c r="D26" s="551" t="s">
        <v>481</v>
      </c>
      <c r="E26" s="551" t="s">
        <v>481</v>
      </c>
      <c r="F26" s="552" t="s">
        <v>481</v>
      </c>
      <c r="G26" s="553" t="s">
        <v>481</v>
      </c>
      <c r="H26" s="551" t="s">
        <v>481</v>
      </c>
      <c r="I26" s="551" t="s">
        <v>481</v>
      </c>
      <c r="J26" s="554" t="s">
        <v>481</v>
      </c>
      <c r="K26" s="555" t="s">
        <v>481</v>
      </c>
      <c r="L26" s="551" t="s">
        <v>481</v>
      </c>
      <c r="M26" s="551" t="s">
        <v>481</v>
      </c>
      <c r="N26" s="551" t="s">
        <v>481</v>
      </c>
      <c r="O26" s="552" t="s">
        <v>481</v>
      </c>
      <c r="P26" s="553" t="s">
        <v>481</v>
      </c>
      <c r="Q26" s="551" t="s">
        <v>482</v>
      </c>
      <c r="R26" s="551" t="s">
        <v>482</v>
      </c>
      <c r="S26" s="554" t="s">
        <v>483</v>
      </c>
      <c r="T26" s="555" t="s">
        <v>483</v>
      </c>
      <c r="U26" s="551" t="s">
        <v>483</v>
      </c>
      <c r="V26" s="551" t="s">
        <v>483</v>
      </c>
      <c r="W26" s="551" t="s">
        <v>483</v>
      </c>
      <c r="X26" s="638" t="s">
        <v>217</v>
      </c>
      <c r="Y26" s="553" t="s">
        <v>484</v>
      </c>
      <c r="Z26" s="551" t="s">
        <v>509</v>
      </c>
      <c r="AA26" s="551" t="s">
        <v>481</v>
      </c>
      <c r="AB26" s="557" t="s">
        <v>481</v>
      </c>
      <c r="AC26" s="555" t="s">
        <v>481</v>
      </c>
      <c r="AD26" s="551" t="s">
        <v>481</v>
      </c>
      <c r="AE26" s="551" t="s">
        <v>481</v>
      </c>
      <c r="AF26" s="552" t="s">
        <v>481</v>
      </c>
      <c r="AG26" s="553" t="s">
        <v>481</v>
      </c>
      <c r="AH26" s="551" t="s">
        <v>481</v>
      </c>
      <c r="AI26" s="551" t="s">
        <v>481</v>
      </c>
      <c r="AJ26" s="554" t="s">
        <v>481</v>
      </c>
      <c r="AK26" s="555" t="s">
        <v>481</v>
      </c>
      <c r="AL26" s="551" t="s">
        <v>481</v>
      </c>
      <c r="AM26" s="551" t="s">
        <v>481</v>
      </c>
      <c r="AN26" s="551" t="s">
        <v>481</v>
      </c>
      <c r="AO26" s="552" t="s">
        <v>510</v>
      </c>
      <c r="AP26" s="553" t="s">
        <v>482</v>
      </c>
      <c r="AQ26" s="551" t="s">
        <v>511</v>
      </c>
      <c r="AR26" s="551" t="s">
        <v>483</v>
      </c>
      <c r="AS26" s="554" t="s">
        <v>483</v>
      </c>
      <c r="AT26" s="555" t="s">
        <v>483</v>
      </c>
      <c r="AU26" s="551" t="s">
        <v>483</v>
      </c>
      <c r="AV26" s="551" t="s">
        <v>483</v>
      </c>
      <c r="AW26" s="552" t="s">
        <v>483</v>
      </c>
      <c r="AX26" s="553" t="s">
        <v>483</v>
      </c>
      <c r="AY26" s="551" t="s">
        <v>483</v>
      </c>
      <c r="AZ26" s="551" t="s">
        <v>483</v>
      </c>
      <c r="BA26" s="554" t="s">
        <v>483</v>
      </c>
    </row>
    <row r="27" spans="1:53" s="511" customFormat="1" thickBot="1">
      <c r="A27" s="558" t="s">
        <v>383</v>
      </c>
      <c r="B27" s="559" t="s">
        <v>481</v>
      </c>
      <c r="C27" s="559" t="s">
        <v>481</v>
      </c>
      <c r="D27" s="559" t="s">
        <v>481</v>
      </c>
      <c r="E27" s="559" t="s">
        <v>481</v>
      </c>
      <c r="F27" s="560" t="s">
        <v>481</v>
      </c>
      <c r="G27" s="561" t="s">
        <v>481</v>
      </c>
      <c r="H27" s="559" t="s">
        <v>481</v>
      </c>
      <c r="I27" s="559" t="s">
        <v>481</v>
      </c>
      <c r="J27" s="562" t="s">
        <v>481</v>
      </c>
      <c r="K27" s="563" t="s">
        <v>481</v>
      </c>
      <c r="L27" s="559" t="s">
        <v>481</v>
      </c>
      <c r="M27" s="559" t="s">
        <v>481</v>
      </c>
      <c r="N27" s="559" t="s">
        <v>481</v>
      </c>
      <c r="O27" s="560" t="s">
        <v>481</v>
      </c>
      <c r="P27" s="561" t="s">
        <v>481</v>
      </c>
      <c r="Q27" s="559" t="s">
        <v>482</v>
      </c>
      <c r="R27" s="559" t="s">
        <v>482</v>
      </c>
      <c r="S27" s="562" t="s">
        <v>483</v>
      </c>
      <c r="T27" s="563" t="s">
        <v>483</v>
      </c>
      <c r="U27" s="559" t="s">
        <v>483</v>
      </c>
      <c r="V27" s="559" t="s">
        <v>483</v>
      </c>
      <c r="W27" s="559" t="s">
        <v>483</v>
      </c>
      <c r="X27" s="639" t="s">
        <v>217</v>
      </c>
      <c r="Y27" s="561" t="s">
        <v>484</v>
      </c>
      <c r="Z27" s="559" t="s">
        <v>509</v>
      </c>
      <c r="AA27" s="559" t="s">
        <v>481</v>
      </c>
      <c r="AB27" s="564" t="s">
        <v>481</v>
      </c>
      <c r="AC27" s="563" t="s">
        <v>481</v>
      </c>
      <c r="AD27" s="559" t="s">
        <v>481</v>
      </c>
      <c r="AE27" s="559" t="s">
        <v>481</v>
      </c>
      <c r="AF27" s="560" t="s">
        <v>481</v>
      </c>
      <c r="AG27" s="561" t="s">
        <v>481</v>
      </c>
      <c r="AH27" s="559" t="s">
        <v>481</v>
      </c>
      <c r="AI27" s="559" t="s">
        <v>212</v>
      </c>
      <c r="AJ27" s="562" t="s">
        <v>212</v>
      </c>
      <c r="AK27" s="563" t="s">
        <v>212</v>
      </c>
      <c r="AL27" s="559" t="s">
        <v>212</v>
      </c>
      <c r="AM27" s="559" t="s">
        <v>212</v>
      </c>
      <c r="AN27" s="559" t="s">
        <v>511</v>
      </c>
      <c r="AO27" s="560" t="s">
        <v>485</v>
      </c>
      <c r="AP27" s="561" t="s">
        <v>512</v>
      </c>
      <c r="AQ27" s="559"/>
      <c r="AR27" s="559"/>
      <c r="AS27" s="565"/>
      <c r="AT27" s="566"/>
      <c r="AU27" s="567"/>
      <c r="AV27" s="568"/>
      <c r="AW27" s="569"/>
      <c r="AX27" s="570"/>
      <c r="AY27" s="568"/>
      <c r="AZ27" s="568"/>
      <c r="BA27" s="571"/>
    </row>
    <row r="28" spans="1:53" s="514" customFormat="1" ht="11.25">
      <c r="A28" s="512" t="s">
        <v>486</v>
      </c>
      <c r="B28" s="513"/>
      <c r="C28" s="513"/>
      <c r="D28" s="513"/>
      <c r="E28" s="572" t="s">
        <v>481</v>
      </c>
      <c r="F28" s="573" t="s">
        <v>487</v>
      </c>
      <c r="G28" s="513"/>
      <c r="H28" s="513"/>
      <c r="I28" s="513"/>
      <c r="J28" s="513"/>
      <c r="K28" s="513"/>
      <c r="L28" s="513"/>
      <c r="M28" s="572" t="s">
        <v>482</v>
      </c>
      <c r="N28" s="573" t="s">
        <v>488</v>
      </c>
      <c r="R28" s="573"/>
      <c r="S28" s="573"/>
      <c r="T28" s="573"/>
      <c r="U28" s="572" t="s">
        <v>484</v>
      </c>
      <c r="V28" s="573" t="s">
        <v>489</v>
      </c>
      <c r="W28" s="573"/>
      <c r="X28" s="573"/>
      <c r="Y28" s="573"/>
      <c r="Z28" s="572" t="s">
        <v>483</v>
      </c>
      <c r="AA28" s="573" t="s">
        <v>490</v>
      </c>
      <c r="AB28" s="573"/>
      <c r="AC28" s="573"/>
      <c r="AD28" s="573"/>
      <c r="AE28" s="572" t="s">
        <v>491</v>
      </c>
      <c r="AF28" s="573" t="s">
        <v>492</v>
      </c>
      <c r="AG28" s="573"/>
      <c r="AH28" s="578"/>
      <c r="AI28" s="578"/>
      <c r="AJ28" s="578"/>
      <c r="AK28" s="578"/>
      <c r="AL28" s="578"/>
      <c r="AM28" s="578"/>
      <c r="AN28" s="578"/>
      <c r="AO28" s="578"/>
      <c r="AP28" s="579" t="s">
        <v>512</v>
      </c>
      <c r="AQ28" s="578" t="s">
        <v>513</v>
      </c>
      <c r="AR28" s="580"/>
      <c r="AS28" s="581"/>
      <c r="AT28" s="581"/>
      <c r="AU28" s="581"/>
      <c r="AV28" s="581"/>
      <c r="AW28" s="581"/>
      <c r="AX28" s="581"/>
      <c r="AY28" s="581"/>
      <c r="AZ28" s="581"/>
      <c r="BA28" s="581"/>
    </row>
    <row r="29" spans="1:53" s="229" customFormat="1" ht="10.5" customHeight="1">
      <c r="A29" s="232"/>
      <c r="AH29" s="582"/>
      <c r="AI29" s="582"/>
      <c r="AJ29" s="582"/>
      <c r="AK29" s="582"/>
      <c r="AL29" s="582"/>
      <c r="AM29" s="582"/>
      <c r="AN29" s="582"/>
      <c r="AO29" s="582"/>
      <c r="AP29" s="582"/>
      <c r="AQ29" s="582"/>
      <c r="AR29" s="582"/>
      <c r="AS29" s="582"/>
      <c r="AT29" s="582"/>
      <c r="AU29" s="582"/>
      <c r="AV29" s="582"/>
      <c r="AW29" s="582"/>
      <c r="AX29" s="582"/>
      <c r="AY29" s="582"/>
      <c r="AZ29" s="582"/>
      <c r="BA29" s="582"/>
    </row>
    <row r="30" spans="1:53" s="574" customFormat="1" ht="15" customHeight="1">
      <c r="A30" s="823" t="s">
        <v>305</v>
      </c>
      <c r="B30" s="823"/>
      <c r="C30" s="823"/>
      <c r="D30" s="823"/>
      <c r="E30" s="823"/>
      <c r="F30" s="823"/>
      <c r="G30" s="823"/>
      <c r="H30" s="823"/>
      <c r="I30" s="823"/>
      <c r="J30" s="823"/>
      <c r="K30" s="823"/>
      <c r="L30" s="823"/>
      <c r="M30" s="823"/>
      <c r="N30" s="823"/>
      <c r="O30" s="823"/>
      <c r="P30" s="823"/>
      <c r="Q30" s="640"/>
      <c r="R30" s="640"/>
      <c r="S30" s="640"/>
      <c r="T30" s="823" t="s">
        <v>304</v>
      </c>
      <c r="U30" s="823"/>
      <c r="V30" s="823"/>
      <c r="W30" s="823"/>
      <c r="X30" s="823"/>
      <c r="Y30" s="823"/>
      <c r="Z30" s="823"/>
      <c r="AA30" s="823"/>
      <c r="AB30" s="823"/>
      <c r="AC30" s="823"/>
      <c r="AD30" s="823"/>
      <c r="AE30" s="640"/>
      <c r="AF30" s="640"/>
      <c r="AG30" s="640"/>
      <c r="AH30" s="641"/>
      <c r="AI30" s="824" t="s">
        <v>295</v>
      </c>
      <c r="AJ30" s="824"/>
      <c r="AK30" s="824"/>
      <c r="AL30" s="824"/>
      <c r="AM30" s="824"/>
      <c r="AN30" s="824"/>
      <c r="AO30" s="824"/>
      <c r="AP30" s="824"/>
      <c r="AQ30" s="824"/>
      <c r="AR30" s="824"/>
      <c r="AS30" s="824"/>
      <c r="AT30" s="824"/>
      <c r="AU30" s="824"/>
      <c r="AV30" s="824"/>
      <c r="AW30" s="824"/>
      <c r="AX30" s="824"/>
      <c r="AY30" s="824"/>
      <c r="AZ30" s="824"/>
      <c r="BA30" s="641"/>
    </row>
    <row r="31" spans="1:53" s="522" customFormat="1" ht="6" customHeight="1" thickBot="1">
      <c r="A31" s="514"/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  <c r="AD31" s="514"/>
      <c r="AE31" s="514"/>
      <c r="AF31" s="514"/>
      <c r="AG31" s="642"/>
      <c r="AH31" s="580"/>
      <c r="AI31" s="580"/>
      <c r="AJ31" s="580"/>
      <c r="AK31" s="580"/>
      <c r="AL31" s="580"/>
      <c r="AM31" s="580"/>
      <c r="AN31" s="580"/>
      <c r="AO31" s="580"/>
      <c r="AP31" s="580"/>
      <c r="AQ31" s="580"/>
      <c r="AR31" s="580"/>
      <c r="AS31" s="580"/>
      <c r="AT31" s="580"/>
      <c r="AU31" s="580"/>
      <c r="AV31" s="580"/>
      <c r="AW31" s="580"/>
      <c r="AX31" s="580"/>
      <c r="AY31" s="580"/>
      <c r="AZ31" s="580"/>
      <c r="BA31" s="580"/>
    </row>
    <row r="32" spans="1:53" s="522" customFormat="1" ht="49.5" customHeight="1">
      <c r="A32" s="643" t="s">
        <v>263</v>
      </c>
      <c r="B32" s="825" t="s">
        <v>493</v>
      </c>
      <c r="C32" s="825"/>
      <c r="D32" s="825" t="s">
        <v>494</v>
      </c>
      <c r="E32" s="825"/>
      <c r="F32" s="826" t="s">
        <v>260</v>
      </c>
      <c r="G32" s="826"/>
      <c r="H32" s="825" t="s">
        <v>495</v>
      </c>
      <c r="I32" s="825"/>
      <c r="J32" s="825"/>
      <c r="K32" s="825" t="s">
        <v>496</v>
      </c>
      <c r="L32" s="825"/>
      <c r="M32" s="826" t="s">
        <v>185</v>
      </c>
      <c r="N32" s="826"/>
      <c r="O32" s="825" t="s">
        <v>497</v>
      </c>
      <c r="P32" s="827"/>
      <c r="Q32" s="644"/>
      <c r="R32" s="644"/>
      <c r="S32" s="514"/>
      <c r="T32" s="828" t="s">
        <v>498</v>
      </c>
      <c r="U32" s="829"/>
      <c r="V32" s="829"/>
      <c r="W32" s="829"/>
      <c r="X32" s="829"/>
      <c r="Y32" s="829"/>
      <c r="Z32" s="829"/>
      <c r="AA32" s="826" t="s">
        <v>32</v>
      </c>
      <c r="AB32" s="826"/>
      <c r="AC32" s="826" t="s">
        <v>266</v>
      </c>
      <c r="AD32" s="830"/>
      <c r="AE32" s="514"/>
      <c r="AF32" s="514"/>
      <c r="AG32" s="514"/>
      <c r="AH32" s="831" t="s">
        <v>499</v>
      </c>
      <c r="AI32" s="832"/>
      <c r="AJ32" s="832"/>
      <c r="AK32" s="832"/>
      <c r="AL32" s="832"/>
      <c r="AM32" s="832"/>
      <c r="AN32" s="832"/>
      <c r="AO32" s="832"/>
      <c r="AP32" s="832"/>
      <c r="AQ32" s="833"/>
      <c r="AR32" s="834" t="s">
        <v>504</v>
      </c>
      <c r="AS32" s="835"/>
      <c r="AT32" s="835"/>
      <c r="AU32" s="835"/>
      <c r="AV32" s="835"/>
      <c r="AW32" s="835"/>
      <c r="AX32" s="835"/>
      <c r="AY32" s="835"/>
      <c r="AZ32" s="836" t="s">
        <v>32</v>
      </c>
      <c r="BA32" s="837"/>
    </row>
    <row r="33" spans="1:58" s="522" customFormat="1" ht="12.75" customHeight="1">
      <c r="A33" s="645" t="s">
        <v>382</v>
      </c>
      <c r="B33" s="815">
        <v>30</v>
      </c>
      <c r="C33" s="815"/>
      <c r="D33" s="815">
        <v>4</v>
      </c>
      <c r="E33" s="815"/>
      <c r="F33" s="815">
        <v>2</v>
      </c>
      <c r="G33" s="815"/>
      <c r="H33" s="815"/>
      <c r="I33" s="815"/>
      <c r="J33" s="815"/>
      <c r="K33" s="815"/>
      <c r="L33" s="815"/>
      <c r="M33" s="815">
        <v>16</v>
      </c>
      <c r="N33" s="815"/>
      <c r="O33" s="816">
        <f>SUM(B33:M33)</f>
        <v>52</v>
      </c>
      <c r="P33" s="817"/>
      <c r="Q33" s="646"/>
      <c r="R33" s="646"/>
      <c r="S33" s="514"/>
      <c r="T33" s="818" t="s">
        <v>500</v>
      </c>
      <c r="U33" s="819"/>
      <c r="V33" s="819"/>
      <c r="W33" s="819"/>
      <c r="X33" s="819"/>
      <c r="Y33" s="819"/>
      <c r="Z33" s="819"/>
      <c r="AA33" s="820">
        <v>2</v>
      </c>
      <c r="AB33" s="820"/>
      <c r="AC33" s="821">
        <v>2</v>
      </c>
      <c r="AD33" s="822"/>
      <c r="AE33" s="514"/>
      <c r="AF33" s="514"/>
      <c r="AG33" s="514"/>
      <c r="AH33" s="794" t="s">
        <v>501</v>
      </c>
      <c r="AI33" s="795"/>
      <c r="AJ33" s="795"/>
      <c r="AK33" s="795"/>
      <c r="AL33" s="795"/>
      <c r="AM33" s="795"/>
      <c r="AN33" s="795"/>
      <c r="AO33" s="795"/>
      <c r="AP33" s="795"/>
      <c r="AQ33" s="796"/>
      <c r="AR33" s="803" t="s">
        <v>514</v>
      </c>
      <c r="AS33" s="804"/>
      <c r="AT33" s="804"/>
      <c r="AU33" s="804"/>
      <c r="AV33" s="804"/>
      <c r="AW33" s="804"/>
      <c r="AX33" s="804"/>
      <c r="AY33" s="805"/>
      <c r="AZ33" s="803">
        <v>6</v>
      </c>
      <c r="BA33" s="812"/>
      <c r="BB33" s="514"/>
      <c r="BC33" s="514"/>
      <c r="BD33" s="514"/>
      <c r="BE33" s="514"/>
      <c r="BF33" s="514"/>
    </row>
    <row r="34" spans="1:58" s="522" customFormat="1">
      <c r="A34" s="645" t="s">
        <v>188</v>
      </c>
      <c r="B34" s="815">
        <v>30</v>
      </c>
      <c r="C34" s="815"/>
      <c r="D34" s="815">
        <v>4</v>
      </c>
      <c r="E34" s="815"/>
      <c r="F34" s="815">
        <v>2</v>
      </c>
      <c r="G34" s="815"/>
      <c r="H34" s="815"/>
      <c r="I34" s="815"/>
      <c r="J34" s="815"/>
      <c r="K34" s="815"/>
      <c r="L34" s="815"/>
      <c r="M34" s="815">
        <v>16</v>
      </c>
      <c r="N34" s="815"/>
      <c r="O34" s="816">
        <f>SUM(B34:M34)</f>
        <v>52</v>
      </c>
      <c r="P34" s="817"/>
      <c r="Q34" s="646"/>
      <c r="R34" s="646"/>
      <c r="S34" s="514"/>
      <c r="T34" s="818" t="s">
        <v>502</v>
      </c>
      <c r="U34" s="819"/>
      <c r="V34" s="819"/>
      <c r="W34" s="819"/>
      <c r="X34" s="819"/>
      <c r="Y34" s="819"/>
      <c r="Z34" s="819"/>
      <c r="AA34" s="820">
        <v>4</v>
      </c>
      <c r="AB34" s="820"/>
      <c r="AC34" s="821">
        <v>2</v>
      </c>
      <c r="AD34" s="822"/>
      <c r="AE34" s="514"/>
      <c r="AF34" s="514"/>
      <c r="AG34" s="514"/>
      <c r="AH34" s="797"/>
      <c r="AI34" s="798"/>
      <c r="AJ34" s="798"/>
      <c r="AK34" s="798"/>
      <c r="AL34" s="798"/>
      <c r="AM34" s="798"/>
      <c r="AN34" s="798"/>
      <c r="AO34" s="798"/>
      <c r="AP34" s="798"/>
      <c r="AQ34" s="799"/>
      <c r="AR34" s="806"/>
      <c r="AS34" s="807"/>
      <c r="AT34" s="807"/>
      <c r="AU34" s="807"/>
      <c r="AV34" s="807"/>
      <c r="AW34" s="807"/>
      <c r="AX34" s="807"/>
      <c r="AY34" s="808"/>
      <c r="AZ34" s="806"/>
      <c r="BA34" s="813"/>
      <c r="BB34" s="514"/>
      <c r="BC34" s="514"/>
      <c r="BD34" s="514"/>
      <c r="BE34" s="514"/>
      <c r="BF34" s="514"/>
    </row>
    <row r="35" spans="1:58" s="522" customFormat="1" ht="12.75" customHeight="1" thickBot="1">
      <c r="A35" s="645" t="s">
        <v>383</v>
      </c>
      <c r="B35" s="787">
        <v>23</v>
      </c>
      <c r="C35" s="789"/>
      <c r="D35" s="787">
        <v>4</v>
      </c>
      <c r="E35" s="789"/>
      <c r="F35" s="787">
        <v>2</v>
      </c>
      <c r="G35" s="789"/>
      <c r="H35" s="787">
        <v>5</v>
      </c>
      <c r="I35" s="788"/>
      <c r="J35" s="789"/>
      <c r="K35" s="787">
        <v>1</v>
      </c>
      <c r="L35" s="789"/>
      <c r="M35" s="787">
        <v>6</v>
      </c>
      <c r="N35" s="789"/>
      <c r="O35" s="790">
        <f>SUM(B35:M35)</f>
        <v>41</v>
      </c>
      <c r="P35" s="791"/>
      <c r="Q35" s="646"/>
      <c r="R35" s="646"/>
      <c r="S35" s="514"/>
      <c r="T35" s="792" t="s">
        <v>503</v>
      </c>
      <c r="U35" s="793"/>
      <c r="V35" s="793"/>
      <c r="W35" s="793"/>
      <c r="X35" s="793"/>
      <c r="Y35" s="793"/>
      <c r="Z35" s="793"/>
      <c r="AA35" s="783">
        <v>6</v>
      </c>
      <c r="AB35" s="783"/>
      <c r="AC35" s="783">
        <v>2</v>
      </c>
      <c r="AD35" s="784"/>
      <c r="AE35" s="514"/>
      <c r="AF35" s="514"/>
      <c r="AG35" s="514"/>
      <c r="AH35" s="797"/>
      <c r="AI35" s="798"/>
      <c r="AJ35" s="798"/>
      <c r="AK35" s="798"/>
      <c r="AL35" s="798"/>
      <c r="AM35" s="798"/>
      <c r="AN35" s="798"/>
      <c r="AO35" s="798"/>
      <c r="AP35" s="798"/>
      <c r="AQ35" s="799"/>
      <c r="AR35" s="806"/>
      <c r="AS35" s="807"/>
      <c r="AT35" s="807"/>
      <c r="AU35" s="807"/>
      <c r="AV35" s="807"/>
      <c r="AW35" s="807"/>
      <c r="AX35" s="807"/>
      <c r="AY35" s="808"/>
      <c r="AZ35" s="806"/>
      <c r="BA35" s="813"/>
      <c r="BB35" s="514"/>
      <c r="BC35" s="514"/>
      <c r="BD35" s="514"/>
      <c r="BE35" s="514"/>
      <c r="BF35" s="514"/>
    </row>
    <row r="36" spans="1:58" s="522" customFormat="1" ht="11.25" customHeight="1" thickBot="1">
      <c r="A36" s="647" t="s">
        <v>265</v>
      </c>
      <c r="B36" s="785">
        <f>SUM(B33:C35)</f>
        <v>83</v>
      </c>
      <c r="C36" s="785"/>
      <c r="D36" s="785">
        <f>SUM(D33:E35)</f>
        <v>12</v>
      </c>
      <c r="E36" s="785"/>
      <c r="F36" s="785">
        <f>SUM(F33:G35)</f>
        <v>6</v>
      </c>
      <c r="G36" s="785"/>
      <c r="H36" s="785">
        <f>SUM(H33:I35)</f>
        <v>5</v>
      </c>
      <c r="I36" s="785"/>
      <c r="J36" s="785"/>
      <c r="K36" s="785">
        <f>SUM(K33:L35)</f>
        <v>1</v>
      </c>
      <c r="L36" s="785"/>
      <c r="M36" s="785">
        <f>SUM(M33:N35)</f>
        <v>38</v>
      </c>
      <c r="N36" s="785"/>
      <c r="O36" s="785">
        <f>SUM(O33:P35)</f>
        <v>145</v>
      </c>
      <c r="P36" s="786"/>
      <c r="Q36" s="646"/>
      <c r="R36" s="646"/>
      <c r="S36" s="514"/>
      <c r="T36" s="648"/>
      <c r="U36" s="648"/>
      <c r="V36" s="648"/>
      <c r="W36" s="648"/>
      <c r="X36" s="648"/>
      <c r="Y36" s="648"/>
      <c r="Z36" s="648"/>
      <c r="AA36" s="648"/>
      <c r="AB36" s="648"/>
      <c r="AC36" s="648"/>
      <c r="AD36" s="648"/>
      <c r="AE36" s="514"/>
      <c r="AF36" s="514"/>
      <c r="AG36" s="514"/>
      <c r="AH36" s="800"/>
      <c r="AI36" s="801"/>
      <c r="AJ36" s="801"/>
      <c r="AK36" s="801"/>
      <c r="AL36" s="801"/>
      <c r="AM36" s="801"/>
      <c r="AN36" s="801"/>
      <c r="AO36" s="801"/>
      <c r="AP36" s="801"/>
      <c r="AQ36" s="802"/>
      <c r="AR36" s="809"/>
      <c r="AS36" s="810"/>
      <c r="AT36" s="810"/>
      <c r="AU36" s="810"/>
      <c r="AV36" s="810"/>
      <c r="AW36" s="810"/>
      <c r="AX36" s="810"/>
      <c r="AY36" s="811"/>
      <c r="AZ36" s="809"/>
      <c r="BA36" s="814"/>
      <c r="BB36" s="514"/>
      <c r="BC36" s="514"/>
      <c r="BD36" s="514"/>
      <c r="BE36" s="514"/>
      <c r="BF36" s="514"/>
    </row>
    <row r="37" spans="1:58" s="522" customFormat="1" ht="13.5" customHeight="1">
      <c r="A37" s="576"/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5"/>
      <c r="R37" s="575"/>
      <c r="T37" s="576"/>
      <c r="U37" s="576"/>
      <c r="V37" s="576"/>
      <c r="W37" s="576"/>
      <c r="X37" s="576"/>
      <c r="Y37" s="576"/>
      <c r="Z37" s="576"/>
      <c r="AA37" s="576"/>
      <c r="AB37" s="576"/>
      <c r="AC37" s="576"/>
      <c r="AD37" s="576"/>
      <c r="AH37" s="577"/>
      <c r="AI37" s="577"/>
      <c r="AJ37" s="577"/>
      <c r="AK37" s="577"/>
      <c r="AL37" s="577"/>
      <c r="AM37" s="577"/>
      <c r="AN37" s="577"/>
      <c r="AO37" s="577"/>
      <c r="AP37" s="577"/>
      <c r="AQ37" s="577"/>
      <c r="AR37" s="198"/>
      <c r="AS37" s="198"/>
      <c r="AT37" s="198"/>
      <c r="AU37" s="198"/>
      <c r="AV37" s="198"/>
      <c r="AW37" s="198"/>
      <c r="AX37" s="198"/>
      <c r="AY37" s="198"/>
      <c r="AZ37" s="233"/>
      <c r="BA37" s="233"/>
    </row>
    <row r="38" spans="1:58" s="229" customFormat="1"/>
    <row r="39" spans="1:58" ht="12.75" customHeight="1"/>
    <row r="40" spans="1:58" ht="12.75" customHeight="1"/>
  </sheetData>
  <mergeCells count="79">
    <mergeCell ref="I1:AQ1"/>
    <mergeCell ref="S5:AF5"/>
    <mergeCell ref="J3:AO3"/>
    <mergeCell ref="P9:AI9"/>
    <mergeCell ref="A21:A24"/>
    <mergeCell ref="B21:F21"/>
    <mergeCell ref="G21:J21"/>
    <mergeCell ref="K21:O21"/>
    <mergeCell ref="P21:S21"/>
    <mergeCell ref="AP21:AS21"/>
    <mergeCell ref="P10:AI10"/>
    <mergeCell ref="J2:AO2"/>
    <mergeCell ref="Q6:AJ6"/>
    <mergeCell ref="R11:AH11"/>
    <mergeCell ref="A19:BA19"/>
    <mergeCell ref="A8:G8"/>
    <mergeCell ref="AT21:AW21"/>
    <mergeCell ref="AX21:BA21"/>
    <mergeCell ref="T21:X21"/>
    <mergeCell ref="Y21:AB21"/>
    <mergeCell ref="AC21:AF21"/>
    <mergeCell ref="AG21:AJ21"/>
    <mergeCell ref="AK21:AO21"/>
    <mergeCell ref="A30:P30"/>
    <mergeCell ref="T30:AD30"/>
    <mergeCell ref="AI30:AZ30"/>
    <mergeCell ref="B32:C32"/>
    <mergeCell ref="D32:E32"/>
    <mergeCell ref="F32:G32"/>
    <mergeCell ref="H32:J32"/>
    <mergeCell ref="K32:L32"/>
    <mergeCell ref="M32:N32"/>
    <mergeCell ref="O32:P32"/>
    <mergeCell ref="T32:Z32"/>
    <mergeCell ref="AA32:AB32"/>
    <mergeCell ref="AC32:AD32"/>
    <mergeCell ref="AH32:AQ32"/>
    <mergeCell ref="AR32:AY32"/>
    <mergeCell ref="AZ32:BA32"/>
    <mergeCell ref="B33:C33"/>
    <mergeCell ref="D33:E33"/>
    <mergeCell ref="F33:G33"/>
    <mergeCell ref="H33:J33"/>
    <mergeCell ref="K33:L33"/>
    <mergeCell ref="M33:N33"/>
    <mergeCell ref="O33:P33"/>
    <mergeCell ref="T33:Z33"/>
    <mergeCell ref="AA33:AB33"/>
    <mergeCell ref="AC33:AD33"/>
    <mergeCell ref="AH33:AQ36"/>
    <mergeCell ref="AR33:AY36"/>
    <mergeCell ref="AZ33:BA36"/>
    <mergeCell ref="B34:C34"/>
    <mergeCell ref="D34:E34"/>
    <mergeCell ref="F34:G34"/>
    <mergeCell ref="H34:J34"/>
    <mergeCell ref="K34:L34"/>
    <mergeCell ref="M34:N34"/>
    <mergeCell ref="O34:P34"/>
    <mergeCell ref="T34:Z34"/>
    <mergeCell ref="AA34:AB34"/>
    <mergeCell ref="AC34:AD34"/>
    <mergeCell ref="B35:C35"/>
    <mergeCell ref="D35:E35"/>
    <mergeCell ref="F35:G35"/>
    <mergeCell ref="AA35:AB35"/>
    <mergeCell ref="AC35:AD35"/>
    <mergeCell ref="B36:C36"/>
    <mergeCell ref="D36:E36"/>
    <mergeCell ref="F36:G36"/>
    <mergeCell ref="H36:J36"/>
    <mergeCell ref="K36:L36"/>
    <mergeCell ref="M36:N36"/>
    <mergeCell ref="O36:P36"/>
    <mergeCell ref="H35:J35"/>
    <mergeCell ref="K35:L35"/>
    <mergeCell ref="M35:N35"/>
    <mergeCell ref="O35:P35"/>
    <mergeCell ref="T35:Z35"/>
  </mergeCells>
  <phoneticPr fontId="32" type="noConversion"/>
  <printOptions horizontalCentered="1"/>
  <pageMargins left="0.19685039370078741" right="7.874015748031496E-2" top="0.39370078740157483" bottom="0.19685039370078741" header="0" footer="0"/>
  <pageSetup paperSize="9" orientation="landscape" r:id="rId1"/>
  <headerFooter differentFirst="1" alignWithMargins="0">
    <oddHeader>&amp;C2</oddHeader>
  </headerFooter>
  <rowBreaks count="1" manualBreakCount="1">
    <brk id="37" max="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1:BZ73"/>
  <sheetViews>
    <sheetView showGridLines="0" showZeros="0" tabSelected="1" view="pageBreakPreview" topLeftCell="A47" zoomScale="85" zoomScaleNormal="98" zoomScaleSheetLayoutView="85" zoomScalePageLayoutView="120" workbookViewId="0">
      <selection activeCell="G37" sqref="G37"/>
    </sheetView>
  </sheetViews>
  <sheetFormatPr defaultColWidth="9.140625" defaultRowHeight="12.75"/>
  <cols>
    <col min="1" max="1" width="8" style="235" customWidth="1"/>
    <col min="2" max="2" width="44.5703125" style="235" customWidth="1"/>
    <col min="3" max="3" width="4.5703125" style="235" customWidth="1"/>
    <col min="4" max="4" width="6.7109375" style="235" customWidth="1"/>
    <col min="5" max="5" width="7.42578125" style="235" customWidth="1"/>
    <col min="6" max="6" width="6.28515625" style="235" customWidth="1"/>
    <col min="7" max="7" width="6.7109375" style="235" customWidth="1"/>
    <col min="8" max="8" width="6.5703125" style="235" customWidth="1"/>
    <col min="9" max="10" width="7.28515625" style="235" customWidth="1"/>
    <col min="11" max="11" width="5.28515625" style="235" customWidth="1"/>
    <col min="12" max="12" width="6" style="235" customWidth="1"/>
    <col min="13" max="13" width="7.28515625" style="235" customWidth="1"/>
    <col min="14" max="19" width="5.85546875" style="235" customWidth="1"/>
    <col min="20" max="21" width="9.140625" style="235"/>
    <col min="22" max="27" width="9.140625" style="517"/>
    <col min="28" max="16384" width="9.140625" style="235"/>
  </cols>
  <sheetData>
    <row r="1" spans="1:27" ht="18.75" customHeight="1" thickBot="1">
      <c r="A1" s="886" t="s">
        <v>267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</row>
    <row r="2" spans="1:27" ht="27" customHeight="1">
      <c r="A2" s="935" t="s">
        <v>269</v>
      </c>
      <c r="B2" s="900" t="s">
        <v>268</v>
      </c>
      <c r="C2" s="889" t="s">
        <v>261</v>
      </c>
      <c r="D2" s="889"/>
      <c r="E2" s="889"/>
      <c r="F2" s="890"/>
      <c r="G2" s="911" t="s">
        <v>278</v>
      </c>
      <c r="H2" s="887" t="s">
        <v>270</v>
      </c>
      <c r="I2" s="888"/>
      <c r="J2" s="888"/>
      <c r="K2" s="888"/>
      <c r="L2" s="888"/>
      <c r="M2" s="888"/>
      <c r="N2" s="890" t="s">
        <v>277</v>
      </c>
      <c r="O2" s="937"/>
      <c r="P2" s="937"/>
      <c r="Q2" s="937"/>
      <c r="R2" s="937"/>
      <c r="S2" s="938"/>
    </row>
    <row r="3" spans="1:27" ht="18.75" customHeight="1">
      <c r="A3" s="936"/>
      <c r="B3" s="901"/>
      <c r="C3" s="899" t="s">
        <v>279</v>
      </c>
      <c r="D3" s="899" t="s">
        <v>280</v>
      </c>
      <c r="E3" s="922" t="s">
        <v>505</v>
      </c>
      <c r="F3" s="923"/>
      <c r="G3" s="912"/>
      <c r="H3" s="910" t="s">
        <v>281</v>
      </c>
      <c r="I3" s="933" t="s">
        <v>283</v>
      </c>
      <c r="J3" s="933"/>
      <c r="K3" s="933"/>
      <c r="L3" s="891"/>
      <c r="M3" s="934" t="s">
        <v>284</v>
      </c>
      <c r="N3" s="927" t="s">
        <v>275</v>
      </c>
      <c r="O3" s="932"/>
      <c r="P3" s="930" t="s">
        <v>276</v>
      </c>
      <c r="Q3" s="931"/>
      <c r="R3" s="891" t="s">
        <v>371</v>
      </c>
      <c r="S3" s="892"/>
    </row>
    <row r="4" spans="1:27" ht="20.25" customHeight="1">
      <c r="A4" s="936"/>
      <c r="B4" s="901"/>
      <c r="C4" s="899"/>
      <c r="D4" s="899"/>
      <c r="E4" s="913" t="s">
        <v>506</v>
      </c>
      <c r="F4" s="907" t="s">
        <v>507</v>
      </c>
      <c r="G4" s="912"/>
      <c r="H4" s="910"/>
      <c r="I4" s="939" t="s">
        <v>282</v>
      </c>
      <c r="J4" s="933" t="s">
        <v>271</v>
      </c>
      <c r="K4" s="933"/>
      <c r="L4" s="891"/>
      <c r="M4" s="934"/>
      <c r="N4" s="927" t="s">
        <v>285</v>
      </c>
      <c r="O4" s="928"/>
      <c r="P4" s="928"/>
      <c r="Q4" s="928"/>
      <c r="R4" s="928"/>
      <c r="S4" s="929"/>
    </row>
    <row r="5" spans="1:27" ht="17.25" customHeight="1">
      <c r="A5" s="936"/>
      <c r="B5" s="901"/>
      <c r="C5" s="899"/>
      <c r="D5" s="899"/>
      <c r="E5" s="913"/>
      <c r="F5" s="908"/>
      <c r="G5" s="912"/>
      <c r="H5" s="910"/>
      <c r="I5" s="939"/>
      <c r="J5" s="906" t="s">
        <v>272</v>
      </c>
      <c r="K5" s="906" t="s">
        <v>273</v>
      </c>
      <c r="L5" s="921" t="s">
        <v>274</v>
      </c>
      <c r="M5" s="934"/>
      <c r="N5" s="224">
        <v>1</v>
      </c>
      <c r="O5" s="223">
        <f>N5+1</f>
        <v>2</v>
      </c>
      <c r="P5" s="666">
        <f>O5+1</f>
        <v>3</v>
      </c>
      <c r="Q5" s="666">
        <f>P5+1</f>
        <v>4</v>
      </c>
      <c r="R5" s="236">
        <v>5</v>
      </c>
      <c r="S5" s="237">
        <v>6</v>
      </c>
    </row>
    <row r="6" spans="1:27" ht="14.25" customHeight="1">
      <c r="A6" s="936"/>
      <c r="B6" s="901"/>
      <c r="C6" s="899"/>
      <c r="D6" s="899"/>
      <c r="E6" s="913"/>
      <c r="F6" s="908"/>
      <c r="G6" s="912"/>
      <c r="H6" s="910"/>
      <c r="I6" s="939"/>
      <c r="J6" s="906"/>
      <c r="K6" s="906"/>
      <c r="L6" s="921"/>
      <c r="M6" s="934"/>
      <c r="N6" s="924" t="s">
        <v>339</v>
      </c>
      <c r="O6" s="925"/>
      <c r="P6" s="925"/>
      <c r="Q6" s="925"/>
      <c r="R6" s="925"/>
      <c r="S6" s="926"/>
    </row>
    <row r="7" spans="1:27" ht="23.25" customHeight="1">
      <c r="A7" s="936"/>
      <c r="B7" s="902"/>
      <c r="C7" s="899"/>
      <c r="D7" s="899"/>
      <c r="E7" s="913"/>
      <c r="F7" s="909"/>
      <c r="G7" s="912"/>
      <c r="H7" s="910"/>
      <c r="I7" s="939"/>
      <c r="J7" s="906"/>
      <c r="K7" s="906"/>
      <c r="L7" s="921"/>
      <c r="M7" s="934"/>
      <c r="N7" s="224">
        <v>15</v>
      </c>
      <c r="O7" s="223">
        <v>15</v>
      </c>
      <c r="P7" s="666">
        <v>15</v>
      </c>
      <c r="Q7" s="666">
        <v>15</v>
      </c>
      <c r="R7" s="223">
        <v>15</v>
      </c>
      <c r="S7" s="718">
        <v>8</v>
      </c>
    </row>
    <row r="8" spans="1:27" ht="14.1" customHeight="1" thickBot="1">
      <c r="A8" s="238">
        <v>1</v>
      </c>
      <c r="B8" s="239">
        <f>A8+1</f>
        <v>2</v>
      </c>
      <c r="C8" s="239">
        <f t="shared" ref="C8:Q8" si="0">B8+1</f>
        <v>3</v>
      </c>
      <c r="D8" s="239">
        <f t="shared" si="0"/>
        <v>4</v>
      </c>
      <c r="E8" s="239">
        <f t="shared" si="0"/>
        <v>5</v>
      </c>
      <c r="F8" s="239">
        <f t="shared" si="0"/>
        <v>6</v>
      </c>
      <c r="G8" s="239">
        <f t="shared" si="0"/>
        <v>7</v>
      </c>
      <c r="H8" s="239">
        <f t="shared" si="0"/>
        <v>8</v>
      </c>
      <c r="I8" s="239">
        <f t="shared" si="0"/>
        <v>9</v>
      </c>
      <c r="J8" s="239">
        <f t="shared" si="0"/>
        <v>10</v>
      </c>
      <c r="K8" s="239">
        <f t="shared" si="0"/>
        <v>11</v>
      </c>
      <c r="L8" s="239">
        <f t="shared" si="0"/>
        <v>12</v>
      </c>
      <c r="M8" s="239">
        <f t="shared" si="0"/>
        <v>13</v>
      </c>
      <c r="N8" s="239">
        <f>M8+1</f>
        <v>14</v>
      </c>
      <c r="O8" s="239">
        <f t="shared" si="0"/>
        <v>15</v>
      </c>
      <c r="P8" s="667">
        <f t="shared" si="0"/>
        <v>16</v>
      </c>
      <c r="Q8" s="667">
        <f t="shared" si="0"/>
        <v>17</v>
      </c>
      <c r="R8" s="240">
        <f t="shared" ref="R8" si="1">Q8+1</f>
        <v>18</v>
      </c>
      <c r="S8" s="241">
        <f t="shared" ref="S8" si="2">R8+1</f>
        <v>19</v>
      </c>
    </row>
    <row r="9" spans="1:27" s="242" customFormat="1" ht="21" customHeight="1" thickBot="1">
      <c r="A9" s="897" t="s">
        <v>306</v>
      </c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79"/>
      <c r="S9" s="880"/>
      <c r="V9" s="597"/>
      <c r="W9" s="597"/>
      <c r="X9" s="597"/>
      <c r="Y9" s="597"/>
      <c r="Z9" s="597"/>
      <c r="AA9" s="597"/>
    </row>
    <row r="10" spans="1:27" s="209" customFormat="1" ht="16.5" customHeight="1" thickBot="1">
      <c r="A10" s="903" t="s">
        <v>332</v>
      </c>
      <c r="B10" s="904"/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5"/>
      <c r="V10" s="591">
        <v>1</v>
      </c>
      <c r="W10" s="591">
        <v>2</v>
      </c>
      <c r="X10" s="591">
        <v>3</v>
      </c>
      <c r="Y10" s="591">
        <v>4</v>
      </c>
      <c r="Z10" s="591">
        <v>5</v>
      </c>
      <c r="AA10" s="591">
        <v>6</v>
      </c>
    </row>
    <row r="11" spans="1:27" s="315" customFormat="1" ht="15">
      <c r="A11" s="365" t="s">
        <v>314</v>
      </c>
      <c r="B11" s="366" t="s">
        <v>291</v>
      </c>
      <c r="C11" s="323"/>
      <c r="D11" s="367">
        <v>2</v>
      </c>
      <c r="E11" s="323"/>
      <c r="F11" s="368"/>
      <c r="G11" s="369">
        <v>4</v>
      </c>
      <c r="H11" s="370">
        <f t="shared" ref="H11:H18" si="3">G11*30</f>
        <v>120</v>
      </c>
      <c r="I11" s="371">
        <f t="shared" ref="I11:I18" si="4">SUM(J11:L11)</f>
        <v>44</v>
      </c>
      <c r="J11" s="372">
        <v>30</v>
      </c>
      <c r="K11" s="372"/>
      <c r="L11" s="373">
        <v>14</v>
      </c>
      <c r="M11" s="374">
        <f t="shared" ref="M11:M18" si="5">H11-I11</f>
        <v>76</v>
      </c>
      <c r="N11" s="375"/>
      <c r="O11" s="321">
        <v>3</v>
      </c>
      <c r="P11" s="654"/>
      <c r="Q11" s="654"/>
      <c r="R11" s="323"/>
      <c r="S11" s="376"/>
      <c r="T11" s="353">
        <f>I11/H11</f>
        <v>0.36666666666666664</v>
      </c>
      <c r="U11" s="353" t="str">
        <f t="shared" ref="U11" si="6">IF(T11&gt;50%,T11,"")</f>
        <v/>
      </c>
      <c r="V11" s="594"/>
      <c r="W11" s="594">
        <v>4</v>
      </c>
      <c r="X11" s="594"/>
      <c r="Y11" s="594"/>
      <c r="Z11" s="594"/>
      <c r="AA11" s="594"/>
    </row>
    <row r="12" spans="1:27" s="315" customFormat="1" ht="18" customHeight="1">
      <c r="A12" s="377" t="s">
        <v>313</v>
      </c>
      <c r="B12" s="378" t="s">
        <v>341</v>
      </c>
      <c r="C12" s="379">
        <v>2</v>
      </c>
      <c r="D12" s="380">
        <v>1</v>
      </c>
      <c r="E12" s="379"/>
      <c r="F12" s="381"/>
      <c r="G12" s="382">
        <v>4</v>
      </c>
      <c r="H12" s="383">
        <f t="shared" si="3"/>
        <v>120</v>
      </c>
      <c r="I12" s="384">
        <f t="shared" si="4"/>
        <v>60</v>
      </c>
      <c r="J12" s="385">
        <v>16</v>
      </c>
      <c r="K12" s="385"/>
      <c r="L12" s="386">
        <v>44</v>
      </c>
      <c r="M12" s="387">
        <f t="shared" si="5"/>
        <v>60</v>
      </c>
      <c r="N12" s="388">
        <v>2</v>
      </c>
      <c r="O12" s="379">
        <v>2</v>
      </c>
      <c r="P12" s="664"/>
      <c r="Q12" s="664"/>
      <c r="R12" s="379"/>
      <c r="S12" s="389"/>
      <c r="T12" s="353">
        <f t="shared" ref="T12:T17" si="7">I12/H12</f>
        <v>0.5</v>
      </c>
      <c r="U12" s="353" t="str">
        <f t="shared" ref="U12:U17" si="8">IF(T12&gt;50%,T12,"")</f>
        <v/>
      </c>
      <c r="V12" s="594">
        <v>2</v>
      </c>
      <c r="W12" s="594">
        <v>2</v>
      </c>
      <c r="X12" s="594"/>
      <c r="Y12" s="594"/>
      <c r="Z12" s="594"/>
      <c r="AA12" s="594"/>
    </row>
    <row r="13" spans="1:27" s="315" customFormat="1" ht="30.75" customHeight="1">
      <c r="A13" s="377" t="s">
        <v>321</v>
      </c>
      <c r="B13" s="390" t="s">
        <v>345</v>
      </c>
      <c r="C13" s="379"/>
      <c r="D13" s="380">
        <v>1.2</v>
      </c>
      <c r="E13" s="379"/>
      <c r="F13" s="381"/>
      <c r="G13" s="382">
        <v>5</v>
      </c>
      <c r="H13" s="383">
        <f t="shared" si="3"/>
        <v>150</v>
      </c>
      <c r="I13" s="384">
        <f t="shared" si="4"/>
        <v>74</v>
      </c>
      <c r="J13" s="385">
        <v>14</v>
      </c>
      <c r="K13" s="385"/>
      <c r="L13" s="386">
        <v>60</v>
      </c>
      <c r="M13" s="387">
        <f t="shared" si="5"/>
        <v>76</v>
      </c>
      <c r="N13" s="388">
        <v>3</v>
      </c>
      <c r="O13" s="379">
        <v>2</v>
      </c>
      <c r="P13" s="664"/>
      <c r="Q13" s="664"/>
      <c r="R13" s="379"/>
      <c r="S13" s="389"/>
      <c r="T13" s="353">
        <f t="shared" si="7"/>
        <v>0.49333333333333335</v>
      </c>
      <c r="U13" s="353" t="str">
        <f t="shared" si="8"/>
        <v/>
      </c>
      <c r="V13" s="594">
        <v>3</v>
      </c>
      <c r="W13" s="594">
        <v>2</v>
      </c>
      <c r="X13" s="594"/>
      <c r="Y13" s="594"/>
      <c r="Z13" s="594"/>
      <c r="AA13" s="594"/>
    </row>
    <row r="14" spans="1:27" s="315" customFormat="1" ht="15" customHeight="1">
      <c r="A14" s="377" t="s">
        <v>322</v>
      </c>
      <c r="B14" s="390" t="s">
        <v>292</v>
      </c>
      <c r="C14" s="379">
        <v>2</v>
      </c>
      <c r="D14" s="379">
        <v>1</v>
      </c>
      <c r="E14" s="379"/>
      <c r="F14" s="381"/>
      <c r="G14" s="382">
        <v>6</v>
      </c>
      <c r="H14" s="383">
        <f t="shared" si="3"/>
        <v>180</v>
      </c>
      <c r="I14" s="384">
        <f t="shared" si="4"/>
        <v>76</v>
      </c>
      <c r="J14" s="385">
        <v>16</v>
      </c>
      <c r="K14" s="385"/>
      <c r="L14" s="386">
        <v>60</v>
      </c>
      <c r="M14" s="387">
        <f t="shared" si="5"/>
        <v>104</v>
      </c>
      <c r="N14" s="391">
        <v>3</v>
      </c>
      <c r="O14" s="380">
        <v>2</v>
      </c>
      <c r="P14" s="664"/>
      <c r="Q14" s="664"/>
      <c r="R14" s="379"/>
      <c r="S14" s="389"/>
      <c r="T14" s="353">
        <f t="shared" si="7"/>
        <v>0.42222222222222222</v>
      </c>
      <c r="U14" s="353" t="str">
        <f t="shared" si="8"/>
        <v/>
      </c>
      <c r="V14" s="594">
        <v>3</v>
      </c>
      <c r="W14" s="594">
        <v>3</v>
      </c>
      <c r="X14" s="594"/>
      <c r="Y14" s="594"/>
      <c r="Z14" s="594"/>
      <c r="AA14" s="594"/>
    </row>
    <row r="15" spans="1:27" s="315" customFormat="1" ht="12.75" customHeight="1">
      <c r="A15" s="377" t="s">
        <v>323</v>
      </c>
      <c r="B15" s="390" t="s">
        <v>293</v>
      </c>
      <c r="C15" s="379"/>
      <c r="D15" s="379">
        <v>2</v>
      </c>
      <c r="E15" s="379"/>
      <c r="F15" s="381"/>
      <c r="G15" s="382">
        <v>4</v>
      </c>
      <c r="H15" s="383">
        <f t="shared" si="3"/>
        <v>120</v>
      </c>
      <c r="I15" s="384">
        <f t="shared" si="4"/>
        <v>46</v>
      </c>
      <c r="J15" s="385">
        <v>30</v>
      </c>
      <c r="K15" s="385"/>
      <c r="L15" s="386">
        <v>16</v>
      </c>
      <c r="M15" s="387">
        <f t="shared" si="5"/>
        <v>74</v>
      </c>
      <c r="N15" s="388"/>
      <c r="O15" s="379">
        <v>3</v>
      </c>
      <c r="P15" s="664"/>
      <c r="Q15" s="664"/>
      <c r="R15" s="379"/>
      <c r="S15" s="389"/>
      <c r="T15" s="353">
        <f t="shared" si="7"/>
        <v>0.38333333333333336</v>
      </c>
      <c r="U15" s="353" t="str">
        <f t="shared" si="8"/>
        <v/>
      </c>
      <c r="V15" s="594"/>
      <c r="W15" s="594">
        <v>4</v>
      </c>
      <c r="X15" s="594"/>
      <c r="Y15" s="594"/>
      <c r="Z15" s="594"/>
      <c r="AA15" s="594"/>
    </row>
    <row r="16" spans="1:27" s="315" customFormat="1" ht="15">
      <c r="A16" s="377" t="s">
        <v>324</v>
      </c>
      <c r="B16" s="378" t="s">
        <v>326</v>
      </c>
      <c r="C16" s="379"/>
      <c r="D16" s="379">
        <v>4</v>
      </c>
      <c r="E16" s="379"/>
      <c r="F16" s="381"/>
      <c r="G16" s="382">
        <v>1</v>
      </c>
      <c r="H16" s="383">
        <f t="shared" si="3"/>
        <v>30</v>
      </c>
      <c r="I16" s="384">
        <f t="shared" si="4"/>
        <v>12</v>
      </c>
      <c r="J16" s="385">
        <v>12</v>
      </c>
      <c r="K16" s="385"/>
      <c r="L16" s="386"/>
      <c r="M16" s="387">
        <f t="shared" si="5"/>
        <v>18</v>
      </c>
      <c r="N16" s="388"/>
      <c r="O16" s="379"/>
      <c r="P16" s="664"/>
      <c r="Q16" s="664">
        <v>1</v>
      </c>
      <c r="R16" s="379"/>
      <c r="S16" s="389"/>
      <c r="T16" s="353">
        <f t="shared" si="7"/>
        <v>0.4</v>
      </c>
      <c r="U16" s="353" t="str">
        <f t="shared" si="8"/>
        <v/>
      </c>
      <c r="V16" s="594"/>
      <c r="W16" s="594"/>
      <c r="X16" s="594"/>
      <c r="Y16" s="594">
        <v>1</v>
      </c>
      <c r="Z16" s="594"/>
      <c r="AA16" s="594"/>
    </row>
    <row r="17" spans="1:27" s="315" customFormat="1" ht="30">
      <c r="A17" s="377" t="s">
        <v>325</v>
      </c>
      <c r="B17" s="378" t="s">
        <v>346</v>
      </c>
      <c r="C17" s="379"/>
      <c r="D17" s="379">
        <v>1</v>
      </c>
      <c r="E17" s="379"/>
      <c r="F17" s="381"/>
      <c r="G17" s="382">
        <v>3</v>
      </c>
      <c r="H17" s="383">
        <f t="shared" si="3"/>
        <v>90</v>
      </c>
      <c r="I17" s="384">
        <f t="shared" si="4"/>
        <v>32</v>
      </c>
      <c r="J17" s="385">
        <v>24</v>
      </c>
      <c r="K17" s="385"/>
      <c r="L17" s="386">
        <v>8</v>
      </c>
      <c r="M17" s="387">
        <f t="shared" si="5"/>
        <v>58</v>
      </c>
      <c r="N17" s="388">
        <v>2</v>
      </c>
      <c r="O17" s="379"/>
      <c r="P17" s="664"/>
      <c r="Q17" s="664"/>
      <c r="R17" s="379"/>
      <c r="S17" s="389"/>
      <c r="T17" s="353">
        <f t="shared" si="7"/>
        <v>0.35555555555555557</v>
      </c>
      <c r="U17" s="353" t="str">
        <f t="shared" si="8"/>
        <v/>
      </c>
      <c r="V17" s="594">
        <v>3</v>
      </c>
      <c r="W17" s="594"/>
      <c r="X17" s="594"/>
      <c r="Y17" s="594"/>
      <c r="Z17" s="594"/>
      <c r="AA17" s="594"/>
    </row>
    <row r="18" spans="1:27" s="315" customFormat="1" ht="15.75" thickBot="1">
      <c r="A18" s="441" t="s">
        <v>390</v>
      </c>
      <c r="B18" s="442" t="s">
        <v>391</v>
      </c>
      <c r="C18" s="443">
        <v>1</v>
      </c>
      <c r="D18" s="443">
        <v>2.2999999999999998</v>
      </c>
      <c r="E18" s="443"/>
      <c r="F18" s="444"/>
      <c r="G18" s="445">
        <v>6</v>
      </c>
      <c r="H18" s="446">
        <f t="shared" si="3"/>
        <v>180</v>
      </c>
      <c r="I18" s="384">
        <f t="shared" si="4"/>
        <v>90</v>
      </c>
      <c r="J18" s="394"/>
      <c r="K18" s="394"/>
      <c r="L18" s="395">
        <v>90</v>
      </c>
      <c r="M18" s="447">
        <f t="shared" si="5"/>
        <v>90</v>
      </c>
      <c r="N18" s="448">
        <v>3</v>
      </c>
      <c r="O18" s="448">
        <v>1</v>
      </c>
      <c r="P18" s="665">
        <v>2</v>
      </c>
      <c r="Q18" s="665"/>
      <c r="R18" s="396"/>
      <c r="S18" s="397"/>
      <c r="T18" s="598">
        <f t="shared" ref="T18" si="9">I18/H18</f>
        <v>0.5</v>
      </c>
      <c r="U18" s="353" t="str">
        <f t="shared" ref="U18" si="10">IF(T18&gt;50%,T18,"")</f>
        <v/>
      </c>
      <c r="V18" s="594">
        <v>3</v>
      </c>
      <c r="W18" s="594">
        <v>1</v>
      </c>
      <c r="X18" s="594">
        <v>2</v>
      </c>
      <c r="Y18" s="594"/>
      <c r="Z18" s="594"/>
      <c r="AA18" s="594"/>
    </row>
    <row r="19" spans="1:27" s="316" customFormat="1" ht="16.5" customHeight="1" thickBot="1">
      <c r="A19" s="430"/>
      <c r="B19" s="431" t="s">
        <v>331</v>
      </c>
      <c r="C19" s="432">
        <f>COUNT(C11:C18)</f>
        <v>3</v>
      </c>
      <c r="D19" s="432">
        <v>10</v>
      </c>
      <c r="E19" s="432">
        <f>COUNT(E11:E17)</f>
        <v>0</v>
      </c>
      <c r="F19" s="432">
        <f>COUNT(F11:F17)</f>
        <v>0</v>
      </c>
      <c r="G19" s="433">
        <f>SUM(G11:G18)</f>
        <v>33</v>
      </c>
      <c r="H19" s="434">
        <f t="shared" ref="H19:S19" si="11">SUM(H11:H18)</f>
        <v>990</v>
      </c>
      <c r="I19" s="435">
        <f t="shared" si="11"/>
        <v>434</v>
      </c>
      <c r="J19" s="435">
        <f t="shared" si="11"/>
        <v>142</v>
      </c>
      <c r="K19" s="435">
        <f t="shared" si="11"/>
        <v>0</v>
      </c>
      <c r="L19" s="436">
        <f t="shared" si="11"/>
        <v>292</v>
      </c>
      <c r="M19" s="433">
        <f t="shared" si="11"/>
        <v>556</v>
      </c>
      <c r="N19" s="434">
        <f t="shared" si="11"/>
        <v>13</v>
      </c>
      <c r="O19" s="434">
        <f t="shared" si="11"/>
        <v>13</v>
      </c>
      <c r="P19" s="434">
        <f t="shared" si="11"/>
        <v>2</v>
      </c>
      <c r="Q19" s="434">
        <f t="shared" si="11"/>
        <v>1</v>
      </c>
      <c r="R19" s="434">
        <f t="shared" si="11"/>
        <v>0</v>
      </c>
      <c r="S19" s="437">
        <f t="shared" si="11"/>
        <v>0</v>
      </c>
      <c r="V19" s="591"/>
      <c r="W19" s="591"/>
      <c r="X19" s="591"/>
      <c r="Y19" s="591"/>
      <c r="Z19" s="591"/>
      <c r="AA19" s="591"/>
    </row>
    <row r="20" spans="1:27" s="209" customFormat="1" ht="15" customHeight="1" thickBot="1">
      <c r="A20" s="895" t="s">
        <v>335</v>
      </c>
      <c r="B20" s="896"/>
      <c r="C20" s="896"/>
      <c r="D20" s="896"/>
      <c r="E20" s="896"/>
      <c r="F20" s="896"/>
      <c r="G20" s="896"/>
      <c r="H20" s="896"/>
      <c r="I20" s="896"/>
      <c r="J20" s="896"/>
      <c r="K20" s="896"/>
      <c r="L20" s="896"/>
      <c r="M20" s="896"/>
      <c r="N20" s="896"/>
      <c r="O20" s="896"/>
      <c r="P20" s="896"/>
      <c r="Q20" s="896"/>
      <c r="R20" s="879"/>
      <c r="S20" s="880"/>
      <c r="V20" s="591"/>
      <c r="W20" s="591"/>
      <c r="X20" s="591"/>
      <c r="Y20" s="591"/>
      <c r="Z20" s="591"/>
      <c r="AA20" s="591"/>
    </row>
    <row r="21" spans="1:27" s="266" customFormat="1" ht="18" customHeight="1" thickBot="1">
      <c r="A21" s="427"/>
      <c r="B21" s="419" t="s">
        <v>336</v>
      </c>
      <c r="C21" s="420">
        <v>0</v>
      </c>
      <c r="D21" s="420">
        <v>3</v>
      </c>
      <c r="E21" s="420">
        <v>0</v>
      </c>
      <c r="F21" s="420">
        <v>0</v>
      </c>
      <c r="G21" s="428">
        <f t="shared" ref="G21:S21" si="12">SUM(G22:G22)</f>
        <v>6</v>
      </c>
      <c r="H21" s="423">
        <f>SUM(H22:H22)</f>
        <v>180</v>
      </c>
      <c r="I21" s="424">
        <f t="shared" si="12"/>
        <v>76</v>
      </c>
      <c r="J21" s="424">
        <f t="shared" si="12"/>
        <v>0</v>
      </c>
      <c r="K21" s="424">
        <f t="shared" si="12"/>
        <v>0</v>
      </c>
      <c r="L21" s="425">
        <f t="shared" si="12"/>
        <v>76</v>
      </c>
      <c r="M21" s="428">
        <f t="shared" si="12"/>
        <v>104</v>
      </c>
      <c r="N21" s="429">
        <f t="shared" si="12"/>
        <v>0</v>
      </c>
      <c r="O21" s="425">
        <f t="shared" si="12"/>
        <v>0</v>
      </c>
      <c r="P21" s="425">
        <f t="shared" si="12"/>
        <v>0</v>
      </c>
      <c r="Q21" s="425">
        <f t="shared" si="12"/>
        <v>2</v>
      </c>
      <c r="R21" s="425">
        <f t="shared" si="12"/>
        <v>2</v>
      </c>
      <c r="S21" s="426">
        <f t="shared" si="12"/>
        <v>2</v>
      </c>
      <c r="V21" s="591"/>
      <c r="W21" s="591"/>
      <c r="X21" s="591"/>
      <c r="Y21" s="591"/>
      <c r="Z21" s="591"/>
      <c r="AA21" s="591"/>
    </row>
    <row r="22" spans="1:27" s="314" customFormat="1" ht="30.75" thickBot="1">
      <c r="A22" s="307" t="s">
        <v>327</v>
      </c>
      <c r="B22" s="450" t="s">
        <v>392</v>
      </c>
      <c r="C22" s="399"/>
      <c r="D22" s="399" t="s">
        <v>393</v>
      </c>
      <c r="E22" s="308"/>
      <c r="F22" s="309"/>
      <c r="G22" s="310">
        <v>6</v>
      </c>
      <c r="H22" s="311">
        <f>G22*30</f>
        <v>180</v>
      </c>
      <c r="I22" s="312">
        <f>SUM(J22:L22)</f>
        <v>76</v>
      </c>
      <c r="J22" s="308"/>
      <c r="K22" s="308"/>
      <c r="L22" s="309">
        <v>76</v>
      </c>
      <c r="M22" s="313">
        <f>H22-I22</f>
        <v>104</v>
      </c>
      <c r="N22" s="398"/>
      <c r="O22" s="399"/>
      <c r="P22" s="663"/>
      <c r="Q22" s="663">
        <v>2</v>
      </c>
      <c r="R22" s="400">
        <v>2</v>
      </c>
      <c r="S22" s="449">
        <v>2</v>
      </c>
      <c r="T22" s="353">
        <f>I22/H22</f>
        <v>0.42222222222222222</v>
      </c>
      <c r="U22" s="353" t="str">
        <f t="shared" ref="U22" si="13">IF(T22&gt;50%,T22,"")</f>
        <v/>
      </c>
      <c r="V22" s="618"/>
      <c r="W22" s="618"/>
      <c r="X22" s="618"/>
      <c r="Y22" s="618">
        <v>2</v>
      </c>
      <c r="Z22" s="618">
        <v>2</v>
      </c>
      <c r="AA22" s="618">
        <v>2</v>
      </c>
    </row>
    <row r="23" spans="1:27" s="209" customFormat="1" ht="15.75" customHeight="1" thickBot="1">
      <c r="A23" s="261"/>
      <c r="B23" s="211" t="s">
        <v>308</v>
      </c>
      <c r="C23" s="211">
        <f>SUM(C19,C21)</f>
        <v>3</v>
      </c>
      <c r="D23" s="211">
        <f t="shared" ref="D23:S23" si="14">SUM(D19,D21)</f>
        <v>13</v>
      </c>
      <c r="E23" s="211">
        <f t="shared" si="14"/>
        <v>0</v>
      </c>
      <c r="F23" s="262">
        <f t="shared" si="14"/>
        <v>0</v>
      </c>
      <c r="G23" s="263">
        <f>SUM(G19,G21)</f>
        <v>39</v>
      </c>
      <c r="H23" s="264">
        <f t="shared" si="14"/>
        <v>1170</v>
      </c>
      <c r="I23" s="244">
        <f t="shared" si="14"/>
        <v>510</v>
      </c>
      <c r="J23" s="244">
        <f t="shared" si="14"/>
        <v>142</v>
      </c>
      <c r="K23" s="244">
        <f t="shared" si="14"/>
        <v>0</v>
      </c>
      <c r="L23" s="264">
        <f t="shared" si="14"/>
        <v>368</v>
      </c>
      <c r="M23" s="263">
        <f t="shared" si="14"/>
        <v>660</v>
      </c>
      <c r="N23" s="264">
        <f t="shared" si="14"/>
        <v>13</v>
      </c>
      <c r="O23" s="244">
        <f t="shared" si="14"/>
        <v>13</v>
      </c>
      <c r="P23" s="244">
        <f t="shared" si="14"/>
        <v>2</v>
      </c>
      <c r="Q23" s="244">
        <f t="shared" si="14"/>
        <v>3</v>
      </c>
      <c r="R23" s="244">
        <f t="shared" si="14"/>
        <v>2</v>
      </c>
      <c r="S23" s="265">
        <f t="shared" si="14"/>
        <v>2</v>
      </c>
      <c r="V23" s="591"/>
      <c r="W23" s="591"/>
      <c r="X23" s="591"/>
      <c r="Y23" s="591"/>
      <c r="Z23" s="591"/>
      <c r="AA23" s="591"/>
    </row>
    <row r="24" spans="1:27" s="209" customFormat="1" ht="18" customHeight="1" thickBot="1">
      <c r="A24" s="897" t="s">
        <v>307</v>
      </c>
      <c r="B24" s="898"/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  <c r="P24" s="898"/>
      <c r="Q24" s="898"/>
      <c r="R24" s="879"/>
      <c r="S24" s="880"/>
      <c r="V24" s="591"/>
      <c r="W24" s="591"/>
      <c r="X24" s="591"/>
      <c r="Y24" s="591"/>
      <c r="Z24" s="591"/>
      <c r="AA24" s="591"/>
    </row>
    <row r="25" spans="1:27" s="209" customFormat="1" ht="15.75" thickBot="1">
      <c r="A25" s="893" t="s">
        <v>333</v>
      </c>
      <c r="B25" s="894"/>
      <c r="C25" s="894"/>
      <c r="D25" s="894"/>
      <c r="E25" s="894"/>
      <c r="F25" s="894"/>
      <c r="G25" s="894"/>
      <c r="H25" s="894"/>
      <c r="I25" s="894"/>
      <c r="J25" s="894"/>
      <c r="K25" s="894"/>
      <c r="L25" s="894"/>
      <c r="M25" s="894"/>
      <c r="N25" s="894"/>
      <c r="O25" s="894"/>
      <c r="P25" s="894"/>
      <c r="Q25" s="894"/>
      <c r="R25" s="879"/>
      <c r="S25" s="880"/>
      <c r="V25" s="591"/>
      <c r="W25" s="591"/>
      <c r="X25" s="591"/>
      <c r="Y25" s="591"/>
      <c r="Z25" s="591"/>
      <c r="AA25" s="591"/>
    </row>
    <row r="26" spans="1:27" s="316" customFormat="1" ht="15">
      <c r="A26" s="317" t="s">
        <v>315</v>
      </c>
      <c r="B26" s="318" t="s">
        <v>294</v>
      </c>
      <c r="C26" s="319"/>
      <c r="D26" s="320">
        <v>3</v>
      </c>
      <c r="E26" s="321"/>
      <c r="F26" s="322"/>
      <c r="G26" s="672">
        <v>4</v>
      </c>
      <c r="H26" s="673">
        <f t="shared" ref="H26:H35" si="15">G26*30</f>
        <v>120</v>
      </c>
      <c r="I26" s="674">
        <f t="shared" ref="I26:I35" si="16">SUM(J26:L26)</f>
        <v>44</v>
      </c>
      <c r="J26" s="675">
        <v>22</v>
      </c>
      <c r="K26" s="675"/>
      <c r="L26" s="676">
        <v>22</v>
      </c>
      <c r="M26" s="677">
        <f t="shared" ref="M26" si="17">H26-I26</f>
        <v>76</v>
      </c>
      <c r="N26" s="678"/>
      <c r="O26" s="347"/>
      <c r="P26" s="653">
        <v>3</v>
      </c>
      <c r="Q26" s="654"/>
      <c r="R26" s="455"/>
      <c r="S26" s="456"/>
      <c r="T26" s="353">
        <f t="shared" ref="T26:T35" si="18">I26/H26</f>
        <v>0.36666666666666664</v>
      </c>
      <c r="U26" s="353" t="str">
        <f t="shared" ref="U26:U35" si="19">IF(T26&gt;50%,T26,"")</f>
        <v/>
      </c>
      <c r="V26" s="591"/>
      <c r="W26" s="591"/>
      <c r="X26" s="591">
        <v>4</v>
      </c>
      <c r="Y26" s="591"/>
      <c r="Z26" s="591"/>
      <c r="AA26" s="591"/>
    </row>
    <row r="27" spans="1:27" s="316" customFormat="1" ht="14.25" customHeight="1">
      <c r="A27" s="324" t="s">
        <v>318</v>
      </c>
      <c r="B27" s="325" t="s">
        <v>360</v>
      </c>
      <c r="C27" s="326">
        <v>5</v>
      </c>
      <c r="D27" s="327" t="s">
        <v>361</v>
      </c>
      <c r="E27" s="328"/>
      <c r="F27" s="329"/>
      <c r="G27" s="679">
        <v>16</v>
      </c>
      <c r="H27" s="680">
        <f t="shared" si="15"/>
        <v>480</v>
      </c>
      <c r="I27" s="681">
        <f t="shared" si="16"/>
        <v>210</v>
      </c>
      <c r="J27" s="682">
        <v>50</v>
      </c>
      <c r="K27" s="682"/>
      <c r="L27" s="683">
        <v>160</v>
      </c>
      <c r="M27" s="684">
        <f>H27-I27</f>
        <v>270</v>
      </c>
      <c r="N27" s="685">
        <v>4</v>
      </c>
      <c r="O27" s="685">
        <v>4</v>
      </c>
      <c r="P27" s="655">
        <v>2</v>
      </c>
      <c r="Q27" s="655">
        <v>2</v>
      </c>
      <c r="R27" s="451">
        <v>2</v>
      </c>
      <c r="S27" s="457"/>
      <c r="T27" s="353">
        <f t="shared" si="18"/>
        <v>0.4375</v>
      </c>
      <c r="U27" s="353" t="str">
        <f t="shared" si="19"/>
        <v/>
      </c>
      <c r="V27" s="591">
        <v>6</v>
      </c>
      <c r="W27" s="591">
        <v>2</v>
      </c>
      <c r="X27" s="591">
        <v>3</v>
      </c>
      <c r="Y27" s="591">
        <v>2</v>
      </c>
      <c r="Z27" s="591">
        <v>3</v>
      </c>
      <c r="AA27" s="591"/>
    </row>
    <row r="28" spans="1:27" s="316" customFormat="1" ht="14.25" customHeight="1">
      <c r="A28" s="324" t="s">
        <v>317</v>
      </c>
      <c r="B28" s="325" t="s">
        <v>355</v>
      </c>
      <c r="C28" s="327">
        <v>6</v>
      </c>
      <c r="D28" s="327" t="s">
        <v>356</v>
      </c>
      <c r="E28" s="328"/>
      <c r="F28" s="329"/>
      <c r="G28" s="679">
        <v>12</v>
      </c>
      <c r="H28" s="680">
        <f t="shared" si="15"/>
        <v>360</v>
      </c>
      <c r="I28" s="681">
        <f t="shared" si="16"/>
        <v>144</v>
      </c>
      <c r="J28" s="682">
        <v>90</v>
      </c>
      <c r="K28" s="682"/>
      <c r="L28" s="683">
        <v>54</v>
      </c>
      <c r="M28" s="684">
        <f>H28-I28</f>
        <v>216</v>
      </c>
      <c r="N28" s="685"/>
      <c r="O28" s="328">
        <v>2</v>
      </c>
      <c r="P28" s="656">
        <v>3</v>
      </c>
      <c r="Q28" s="656">
        <v>2</v>
      </c>
      <c r="R28" s="452">
        <v>1</v>
      </c>
      <c r="S28" s="458">
        <v>3</v>
      </c>
      <c r="T28" s="353">
        <f t="shared" si="18"/>
        <v>0.4</v>
      </c>
      <c r="U28" s="353" t="str">
        <f t="shared" si="19"/>
        <v/>
      </c>
      <c r="V28" s="591"/>
      <c r="W28" s="591">
        <v>3</v>
      </c>
      <c r="X28" s="591">
        <v>2</v>
      </c>
      <c r="Y28" s="591">
        <v>2</v>
      </c>
      <c r="Z28" s="591">
        <v>3</v>
      </c>
      <c r="AA28" s="591">
        <v>2</v>
      </c>
    </row>
    <row r="29" spans="1:27" s="316" customFormat="1" ht="14.25" customHeight="1">
      <c r="A29" s="324" t="s">
        <v>316</v>
      </c>
      <c r="B29" s="325" t="s">
        <v>367</v>
      </c>
      <c r="C29" s="326">
        <v>3</v>
      </c>
      <c r="D29" s="326"/>
      <c r="E29" s="328"/>
      <c r="F29" s="329"/>
      <c r="G29" s="679">
        <v>4</v>
      </c>
      <c r="H29" s="680">
        <f t="shared" si="15"/>
        <v>120</v>
      </c>
      <c r="I29" s="681">
        <f t="shared" si="16"/>
        <v>44</v>
      </c>
      <c r="J29" s="682">
        <v>22</v>
      </c>
      <c r="K29" s="682"/>
      <c r="L29" s="683">
        <v>22</v>
      </c>
      <c r="M29" s="684">
        <f>H29-I29</f>
        <v>76</v>
      </c>
      <c r="N29" s="685"/>
      <c r="O29" s="328"/>
      <c r="P29" s="656">
        <v>3</v>
      </c>
      <c r="Q29" s="656"/>
      <c r="R29" s="452"/>
      <c r="S29" s="458"/>
      <c r="T29" s="353">
        <f t="shared" si="18"/>
        <v>0.36666666666666664</v>
      </c>
      <c r="U29" s="353" t="str">
        <f t="shared" si="19"/>
        <v/>
      </c>
      <c r="V29" s="591"/>
      <c r="W29" s="623">
        <v>4</v>
      </c>
      <c r="Y29" s="591"/>
      <c r="Z29" s="591"/>
      <c r="AA29" s="591"/>
    </row>
    <row r="30" spans="1:27" s="316" customFormat="1" ht="14.25" customHeight="1">
      <c r="A30" s="324" t="s">
        <v>372</v>
      </c>
      <c r="B30" s="325" t="s">
        <v>370</v>
      </c>
      <c r="C30" s="326">
        <v>1</v>
      </c>
      <c r="D30" s="330"/>
      <c r="E30" s="328"/>
      <c r="F30" s="329"/>
      <c r="G30" s="679">
        <v>6</v>
      </c>
      <c r="H30" s="680">
        <f t="shared" si="15"/>
        <v>180</v>
      </c>
      <c r="I30" s="681">
        <f t="shared" si="16"/>
        <v>60</v>
      </c>
      <c r="J30" s="682">
        <v>30</v>
      </c>
      <c r="K30" s="682"/>
      <c r="L30" s="683">
        <v>30</v>
      </c>
      <c r="M30" s="684">
        <f>H30-I30</f>
        <v>120</v>
      </c>
      <c r="N30" s="685">
        <v>4</v>
      </c>
      <c r="O30" s="328"/>
      <c r="P30" s="656"/>
      <c r="Q30" s="656"/>
      <c r="R30" s="452"/>
      <c r="S30" s="458"/>
      <c r="T30" s="353">
        <f t="shared" si="18"/>
        <v>0.33333333333333331</v>
      </c>
      <c r="U30" s="353" t="str">
        <f t="shared" si="19"/>
        <v/>
      </c>
      <c r="V30" s="591">
        <v>6</v>
      </c>
      <c r="W30" s="591"/>
      <c r="X30" s="591"/>
      <c r="Y30" s="591"/>
      <c r="Z30" s="591"/>
      <c r="AA30" s="591"/>
    </row>
    <row r="31" spans="1:27" s="332" customFormat="1" ht="15">
      <c r="A31" s="324" t="s">
        <v>347</v>
      </c>
      <c r="B31" s="331" t="s">
        <v>386</v>
      </c>
      <c r="C31" s="326">
        <v>2</v>
      </c>
      <c r="D31" s="329">
        <v>1</v>
      </c>
      <c r="E31" s="328"/>
      <c r="F31" s="329"/>
      <c r="G31" s="679">
        <v>6</v>
      </c>
      <c r="H31" s="680">
        <f t="shared" si="15"/>
        <v>180</v>
      </c>
      <c r="I31" s="681">
        <f t="shared" si="16"/>
        <v>60</v>
      </c>
      <c r="J31" s="682">
        <v>30</v>
      </c>
      <c r="K31" s="682"/>
      <c r="L31" s="683">
        <v>30</v>
      </c>
      <c r="M31" s="684">
        <f t="shared" ref="M31:M35" si="20">H31-I31</f>
        <v>120</v>
      </c>
      <c r="N31" s="685">
        <v>3</v>
      </c>
      <c r="O31" s="328">
        <v>1</v>
      </c>
      <c r="P31" s="656"/>
      <c r="Q31" s="656"/>
      <c r="R31" s="452"/>
      <c r="S31" s="458"/>
      <c r="T31" s="353">
        <f t="shared" si="18"/>
        <v>0.33333333333333331</v>
      </c>
      <c r="U31" s="353" t="str">
        <f t="shared" si="19"/>
        <v/>
      </c>
      <c r="V31" s="618">
        <v>4</v>
      </c>
      <c r="W31" s="618">
        <v>2</v>
      </c>
      <c r="X31" s="618"/>
      <c r="Y31" s="618"/>
      <c r="Z31" s="618"/>
      <c r="AA31" s="618"/>
    </row>
    <row r="32" spans="1:27" s="316" customFormat="1" ht="14.25" customHeight="1">
      <c r="A32" s="333" t="s">
        <v>348</v>
      </c>
      <c r="B32" s="334" t="s">
        <v>387</v>
      </c>
      <c r="C32" s="719">
        <v>2</v>
      </c>
      <c r="D32" s="335"/>
      <c r="E32" s="336"/>
      <c r="F32" s="337"/>
      <c r="G32" s="686">
        <v>6</v>
      </c>
      <c r="H32" s="687">
        <f t="shared" si="15"/>
        <v>180</v>
      </c>
      <c r="I32" s="688">
        <f t="shared" si="16"/>
        <v>60</v>
      </c>
      <c r="J32" s="689">
        <v>30</v>
      </c>
      <c r="K32" s="689"/>
      <c r="L32" s="690">
        <v>30</v>
      </c>
      <c r="M32" s="691">
        <f>H32-I32</f>
        <v>120</v>
      </c>
      <c r="N32" s="692"/>
      <c r="O32" s="336">
        <v>4</v>
      </c>
      <c r="P32" s="657"/>
      <c r="Q32" s="657"/>
      <c r="R32" s="453"/>
      <c r="S32" s="459"/>
      <c r="T32" s="353">
        <f t="shared" si="18"/>
        <v>0.33333333333333331</v>
      </c>
      <c r="U32" s="353" t="str">
        <f t="shared" si="19"/>
        <v/>
      </c>
      <c r="V32" s="591"/>
      <c r="W32" s="591"/>
      <c r="X32" s="591">
        <v>6</v>
      </c>
      <c r="Y32" s="591"/>
      <c r="Z32" s="591"/>
      <c r="AA32" s="591"/>
    </row>
    <row r="33" spans="1:78" s="316" customFormat="1" ht="15" customHeight="1">
      <c r="A33" s="324" t="s">
        <v>373</v>
      </c>
      <c r="B33" s="325" t="s">
        <v>357</v>
      </c>
      <c r="C33" s="326">
        <v>4</v>
      </c>
      <c r="D33" s="327"/>
      <c r="E33" s="328"/>
      <c r="F33" s="329"/>
      <c r="G33" s="679">
        <v>4</v>
      </c>
      <c r="H33" s="680">
        <f t="shared" si="15"/>
        <v>120</v>
      </c>
      <c r="I33" s="681">
        <f t="shared" si="16"/>
        <v>44</v>
      </c>
      <c r="J33" s="682">
        <v>22</v>
      </c>
      <c r="K33" s="682"/>
      <c r="L33" s="683">
        <v>22</v>
      </c>
      <c r="M33" s="684">
        <f>H33-I33</f>
        <v>76</v>
      </c>
      <c r="N33" s="685"/>
      <c r="O33" s="328"/>
      <c r="P33" s="656"/>
      <c r="Q33" s="656">
        <v>3</v>
      </c>
      <c r="R33" s="452"/>
      <c r="S33" s="458"/>
      <c r="T33" s="353">
        <f t="shared" si="18"/>
        <v>0.36666666666666664</v>
      </c>
      <c r="U33" s="353" t="str">
        <f t="shared" si="19"/>
        <v/>
      </c>
      <c r="V33" s="591"/>
      <c r="W33" s="591"/>
      <c r="X33" s="591"/>
      <c r="Y33" s="591">
        <v>4</v>
      </c>
      <c r="Z33" s="591"/>
      <c r="AA33" s="591"/>
    </row>
    <row r="34" spans="1:78" s="316" customFormat="1" ht="14.25" customHeight="1">
      <c r="A34" s="324" t="s">
        <v>358</v>
      </c>
      <c r="B34" s="325" t="s">
        <v>354</v>
      </c>
      <c r="C34" s="260">
        <v>5</v>
      </c>
      <c r="D34" s="260">
        <v>3.4</v>
      </c>
      <c r="E34" s="260"/>
      <c r="F34" s="338"/>
      <c r="G34" s="693">
        <v>12</v>
      </c>
      <c r="H34" s="673">
        <f t="shared" si="15"/>
        <v>360</v>
      </c>
      <c r="I34" s="694">
        <f t="shared" si="16"/>
        <v>164</v>
      </c>
      <c r="J34" s="695">
        <v>82</v>
      </c>
      <c r="K34" s="695">
        <v>82</v>
      </c>
      <c r="L34" s="696"/>
      <c r="M34" s="697">
        <f t="shared" ref="M34" si="21">H34-I34</f>
        <v>196</v>
      </c>
      <c r="N34" s="698"/>
      <c r="O34" s="695"/>
      <c r="P34" s="658">
        <v>3</v>
      </c>
      <c r="Q34" s="658">
        <v>4</v>
      </c>
      <c r="R34" s="452">
        <v>4</v>
      </c>
      <c r="S34" s="458"/>
      <c r="T34" s="353">
        <f t="shared" si="18"/>
        <v>0.45555555555555555</v>
      </c>
      <c r="U34" s="353" t="str">
        <f t="shared" si="19"/>
        <v/>
      </c>
      <c r="V34" s="591"/>
      <c r="W34" s="591"/>
      <c r="X34" s="591">
        <v>4</v>
      </c>
      <c r="Y34" s="591">
        <v>4</v>
      </c>
      <c r="Z34" s="591">
        <v>4</v>
      </c>
      <c r="AA34" s="591"/>
    </row>
    <row r="35" spans="1:78" s="316" customFormat="1" ht="14.25" customHeight="1" thickBot="1">
      <c r="A35" s="339" t="s">
        <v>359</v>
      </c>
      <c r="B35" s="340" t="s">
        <v>394</v>
      </c>
      <c r="C35" s="341">
        <v>6</v>
      </c>
      <c r="D35" s="342">
        <v>5</v>
      </c>
      <c r="E35" s="343">
        <v>5</v>
      </c>
      <c r="F35" s="344"/>
      <c r="G35" s="699">
        <v>13</v>
      </c>
      <c r="H35" s="700">
        <f t="shared" si="15"/>
        <v>390</v>
      </c>
      <c r="I35" s="701">
        <f t="shared" si="16"/>
        <v>132</v>
      </c>
      <c r="J35" s="702">
        <v>70</v>
      </c>
      <c r="K35" s="702"/>
      <c r="L35" s="703">
        <v>62</v>
      </c>
      <c r="M35" s="704">
        <f t="shared" si="20"/>
        <v>258</v>
      </c>
      <c r="N35" s="705"/>
      <c r="O35" s="343"/>
      <c r="P35" s="659"/>
      <c r="Q35" s="659"/>
      <c r="R35" s="454">
        <v>4</v>
      </c>
      <c r="S35" s="460">
        <v>9</v>
      </c>
      <c r="T35" s="598">
        <f t="shared" si="18"/>
        <v>0.33846153846153848</v>
      </c>
      <c r="U35" s="353" t="str">
        <f t="shared" si="19"/>
        <v/>
      </c>
      <c r="V35" s="591"/>
      <c r="W35" s="591"/>
      <c r="X35" s="591"/>
      <c r="Y35" s="591"/>
      <c r="Z35" s="591">
        <v>7</v>
      </c>
      <c r="AA35" s="591">
        <v>6</v>
      </c>
    </row>
    <row r="36" spans="1:78" s="316" customFormat="1" ht="14.25" customHeight="1">
      <c r="A36" s="345" t="s">
        <v>319</v>
      </c>
      <c r="B36" s="318" t="s">
        <v>368</v>
      </c>
      <c r="C36" s="346"/>
      <c r="D36" s="321">
        <v>2</v>
      </c>
      <c r="E36" s="347"/>
      <c r="F36" s="348"/>
      <c r="G36" s="706">
        <v>3</v>
      </c>
      <c r="H36" s="673">
        <f>G36*30</f>
        <v>90</v>
      </c>
      <c r="I36" s="675"/>
      <c r="J36" s="675"/>
      <c r="K36" s="675"/>
      <c r="L36" s="676"/>
      <c r="M36" s="707"/>
      <c r="N36" s="708"/>
      <c r="O36" s="674"/>
      <c r="P36" s="660"/>
      <c r="Q36" s="660"/>
      <c r="R36" s="371"/>
      <c r="S36" s="461"/>
      <c r="V36" s="591"/>
      <c r="W36" s="591">
        <v>3</v>
      </c>
      <c r="X36" s="591"/>
      <c r="Y36" s="591"/>
      <c r="Z36" s="591"/>
      <c r="AA36" s="591"/>
    </row>
    <row r="37" spans="1:78" s="316" customFormat="1" ht="15">
      <c r="A37" s="349" t="s">
        <v>320</v>
      </c>
      <c r="B37" s="331" t="s">
        <v>369</v>
      </c>
      <c r="C37" s="350"/>
      <c r="D37" s="260">
        <v>4</v>
      </c>
      <c r="E37" s="351"/>
      <c r="F37" s="352"/>
      <c r="G37" s="679">
        <v>3</v>
      </c>
      <c r="H37" s="673">
        <f t="shared" ref="H37:H38" si="22">G37*30</f>
        <v>90</v>
      </c>
      <c r="I37" s="695"/>
      <c r="J37" s="695"/>
      <c r="K37" s="695"/>
      <c r="L37" s="696"/>
      <c r="M37" s="709"/>
      <c r="N37" s="710"/>
      <c r="O37" s="694"/>
      <c r="P37" s="661"/>
      <c r="Q37" s="661"/>
      <c r="R37" s="371"/>
      <c r="S37" s="461"/>
      <c r="V37" s="591"/>
      <c r="W37" s="591"/>
      <c r="X37" s="591"/>
      <c r="Y37" s="591">
        <v>3</v>
      </c>
      <c r="Z37" s="591"/>
      <c r="AA37" s="591"/>
    </row>
    <row r="38" spans="1:78" s="316" customFormat="1" ht="15">
      <c r="A38" s="324" t="s">
        <v>362</v>
      </c>
      <c r="B38" s="331" t="s">
        <v>363</v>
      </c>
      <c r="C38" s="350"/>
      <c r="D38" s="260">
        <v>6</v>
      </c>
      <c r="E38" s="351"/>
      <c r="F38" s="352"/>
      <c r="G38" s="679">
        <v>3</v>
      </c>
      <c r="H38" s="673">
        <f t="shared" si="22"/>
        <v>90</v>
      </c>
      <c r="I38" s="695"/>
      <c r="J38" s="695"/>
      <c r="K38" s="695"/>
      <c r="L38" s="696"/>
      <c r="M38" s="709"/>
      <c r="N38" s="710"/>
      <c r="O38" s="694"/>
      <c r="P38" s="661"/>
      <c r="Q38" s="661"/>
      <c r="R38" s="371"/>
      <c r="S38" s="461"/>
      <c r="V38" s="591"/>
      <c r="W38" s="591"/>
      <c r="X38" s="591"/>
      <c r="Y38" s="591"/>
      <c r="Z38" s="591"/>
      <c r="AA38" s="591">
        <v>3</v>
      </c>
    </row>
    <row r="39" spans="1:78" s="516" customFormat="1" ht="15.75" thickBot="1">
      <c r="A39" s="593"/>
      <c r="B39" s="583" t="s">
        <v>501</v>
      </c>
      <c r="C39" s="584"/>
      <c r="D39" s="595">
        <v>6</v>
      </c>
      <c r="E39" s="711"/>
      <c r="F39" s="712"/>
      <c r="G39" s="671">
        <v>9</v>
      </c>
      <c r="H39" s="713">
        <f>G39*30</f>
        <v>270</v>
      </c>
      <c r="I39" s="714"/>
      <c r="J39" s="714"/>
      <c r="K39" s="714"/>
      <c r="L39" s="715"/>
      <c r="M39" s="716"/>
      <c r="N39" s="717"/>
      <c r="O39" s="714"/>
      <c r="P39" s="662"/>
      <c r="Q39" s="662"/>
      <c r="R39" s="585"/>
      <c r="S39" s="586"/>
      <c r="T39" s="615"/>
      <c r="U39" s="615"/>
      <c r="V39" s="591"/>
      <c r="W39" s="619"/>
      <c r="X39" s="619"/>
      <c r="Y39" s="619"/>
      <c r="Z39" s="619"/>
      <c r="AA39" s="619">
        <v>9</v>
      </c>
      <c r="AB39" s="616"/>
      <c r="AC39" s="587"/>
      <c r="AD39" s="587"/>
      <c r="AE39" s="587"/>
      <c r="AF39" s="588"/>
      <c r="AG39" s="587"/>
      <c r="AH39" s="587"/>
      <c r="AI39" s="587"/>
      <c r="AJ39" s="587"/>
      <c r="AK39" s="587"/>
      <c r="AL39" s="587"/>
      <c r="AM39" s="587"/>
      <c r="AN39" s="587"/>
      <c r="AO39" s="587"/>
      <c r="AP39" s="588"/>
      <c r="AQ39" s="587"/>
      <c r="AR39" s="587"/>
      <c r="AS39" s="587"/>
      <c r="AT39" s="587"/>
      <c r="AU39" s="587"/>
      <c r="AV39" s="587"/>
      <c r="AW39" s="587"/>
      <c r="AX39" s="587"/>
      <c r="AY39" s="587"/>
      <c r="AZ39" s="588"/>
      <c r="BA39" s="587"/>
      <c r="BB39" s="587"/>
      <c r="BC39" s="587"/>
      <c r="BD39" s="587"/>
      <c r="BE39" s="587"/>
      <c r="BF39" s="587"/>
      <c r="BG39" s="587"/>
      <c r="BH39" s="587"/>
      <c r="BI39" s="587"/>
      <c r="BJ39" s="588"/>
      <c r="BK39" s="587"/>
      <c r="BL39" s="587"/>
      <c r="BM39" s="587"/>
      <c r="BN39" s="587"/>
      <c r="BO39" s="587"/>
      <c r="BP39" s="587"/>
      <c r="BQ39" s="587"/>
      <c r="BR39" s="587"/>
      <c r="BS39" s="589"/>
      <c r="BT39" s="590">
        <f t="shared" ref="BT39" si="23">I39/H39</f>
        <v>0</v>
      </c>
      <c r="BU39" s="591"/>
      <c r="BV39" s="591"/>
      <c r="BW39" s="592"/>
      <c r="BX39" s="592"/>
      <c r="BY39" s="591"/>
      <c r="BZ39" s="591">
        <v>9</v>
      </c>
    </row>
    <row r="40" spans="1:78" s="316" customFormat="1" ht="18" customHeight="1" thickBot="1">
      <c r="A40" s="438"/>
      <c r="B40" s="720" t="s">
        <v>338</v>
      </c>
      <c r="C40" s="721">
        <v>9</v>
      </c>
      <c r="D40" s="721">
        <v>17</v>
      </c>
      <c r="E40" s="432">
        <v>1</v>
      </c>
      <c r="F40" s="439">
        <v>0</v>
      </c>
      <c r="G40" s="433">
        <f t="shared" ref="G40:S40" si="24">SUM(G26:G39)</f>
        <v>101</v>
      </c>
      <c r="H40" s="434">
        <f t="shared" si="24"/>
        <v>3030</v>
      </c>
      <c r="I40" s="435">
        <f t="shared" si="24"/>
        <v>962</v>
      </c>
      <c r="J40" s="435">
        <f t="shared" si="24"/>
        <v>448</v>
      </c>
      <c r="K40" s="435">
        <f t="shared" si="24"/>
        <v>82</v>
      </c>
      <c r="L40" s="436">
        <f t="shared" si="24"/>
        <v>432</v>
      </c>
      <c r="M40" s="433">
        <f t="shared" si="24"/>
        <v>1528</v>
      </c>
      <c r="N40" s="434">
        <f t="shared" si="24"/>
        <v>11</v>
      </c>
      <c r="O40" s="435">
        <f t="shared" si="24"/>
        <v>11</v>
      </c>
      <c r="P40" s="435">
        <f t="shared" si="24"/>
        <v>14</v>
      </c>
      <c r="Q40" s="435">
        <f t="shared" si="24"/>
        <v>11</v>
      </c>
      <c r="R40" s="435">
        <f t="shared" si="24"/>
        <v>11</v>
      </c>
      <c r="S40" s="440">
        <f t="shared" si="24"/>
        <v>12</v>
      </c>
      <c r="U40" s="617"/>
      <c r="V40" s="591"/>
      <c r="W40" s="591"/>
      <c r="X40" s="591"/>
      <c r="Y40" s="591"/>
      <c r="Z40" s="591"/>
      <c r="AA40" s="591"/>
    </row>
    <row r="41" spans="1:78" s="209" customFormat="1" ht="18" customHeight="1" thickBot="1">
      <c r="A41" s="917" t="s">
        <v>334</v>
      </c>
      <c r="B41" s="918"/>
      <c r="C41" s="918"/>
      <c r="D41" s="918"/>
      <c r="E41" s="918"/>
      <c r="F41" s="918"/>
      <c r="G41" s="918"/>
      <c r="H41" s="918"/>
      <c r="I41" s="918"/>
      <c r="J41" s="918"/>
      <c r="K41" s="918"/>
      <c r="L41" s="918"/>
      <c r="M41" s="918"/>
      <c r="N41" s="918"/>
      <c r="O41" s="918"/>
      <c r="P41" s="918"/>
      <c r="Q41" s="918"/>
      <c r="R41" s="919"/>
      <c r="S41" s="920"/>
      <c r="V41" s="591"/>
      <c r="W41" s="591"/>
      <c r="X41" s="591"/>
      <c r="Y41" s="591"/>
      <c r="Z41" s="591"/>
      <c r="AA41" s="591"/>
    </row>
    <row r="42" spans="1:78" s="266" customFormat="1" ht="15" customHeight="1" thickBot="1">
      <c r="A42" s="418"/>
      <c r="B42" s="419" t="s">
        <v>337</v>
      </c>
      <c r="C42" s="668">
        <v>0</v>
      </c>
      <c r="D42" s="668">
        <v>9</v>
      </c>
      <c r="E42" s="420"/>
      <c r="F42" s="421"/>
      <c r="G42" s="422">
        <f t="shared" ref="G42:M42" si="25">G43+G44+G45+G46+G47+G48</f>
        <v>40</v>
      </c>
      <c r="H42" s="423">
        <f t="shared" si="25"/>
        <v>1200</v>
      </c>
      <c r="I42" s="424">
        <f t="shared" si="25"/>
        <v>440</v>
      </c>
      <c r="J42" s="424">
        <f t="shared" si="25"/>
        <v>152</v>
      </c>
      <c r="K42" s="424">
        <f t="shared" si="25"/>
        <v>56</v>
      </c>
      <c r="L42" s="425">
        <f t="shared" si="25"/>
        <v>232</v>
      </c>
      <c r="M42" s="422">
        <f t="shared" si="25"/>
        <v>760</v>
      </c>
      <c r="N42" s="424">
        <f t="shared" ref="N42:S42" si="26">N43+N44+N45+N46+N47+N48</f>
        <v>0</v>
      </c>
      <c r="O42" s="424">
        <f t="shared" si="26"/>
        <v>0</v>
      </c>
      <c r="P42" s="424">
        <f t="shared" si="26"/>
        <v>7</v>
      </c>
      <c r="Q42" s="424">
        <f t="shared" si="26"/>
        <v>9</v>
      </c>
      <c r="R42" s="424">
        <f t="shared" si="26"/>
        <v>7</v>
      </c>
      <c r="S42" s="426">
        <f t="shared" si="26"/>
        <v>6</v>
      </c>
      <c r="V42" s="591"/>
      <c r="W42" s="591"/>
      <c r="X42" s="591"/>
      <c r="Y42" s="591"/>
      <c r="Z42" s="591"/>
      <c r="AA42" s="591"/>
    </row>
    <row r="43" spans="1:78" s="280" customFormat="1" ht="13.5" customHeight="1">
      <c r="A43" s="268" t="s">
        <v>364</v>
      </c>
      <c r="B43" s="914" t="s">
        <v>385</v>
      </c>
      <c r="C43" s="269"/>
      <c r="D43" s="269">
        <v>5</v>
      </c>
      <c r="E43" s="270"/>
      <c r="F43" s="271"/>
      <c r="G43" s="272">
        <v>6</v>
      </c>
      <c r="H43" s="273">
        <f t="shared" ref="H43:H48" si="27">G43*30</f>
        <v>180</v>
      </c>
      <c r="I43" s="274">
        <f t="shared" ref="I43:I48" si="28">SUM(J43:L43)</f>
        <v>60</v>
      </c>
      <c r="J43" s="275">
        <v>20</v>
      </c>
      <c r="K43" s="275"/>
      <c r="L43" s="276">
        <v>40</v>
      </c>
      <c r="M43" s="272">
        <f t="shared" ref="M43:M48" si="29">H43-I43</f>
        <v>120</v>
      </c>
      <c r="N43" s="277"/>
      <c r="O43" s="278"/>
      <c r="P43" s="413"/>
      <c r="Q43" s="414"/>
      <c r="R43" s="274">
        <v>4</v>
      </c>
      <c r="S43" s="279"/>
      <c r="T43" s="353">
        <f t="shared" ref="T43:T48" si="30">I43/H43</f>
        <v>0.33333333333333331</v>
      </c>
      <c r="U43" s="353" t="str">
        <f t="shared" ref="U43:U48" si="31">IF(T43&gt;50%,T43,"")</f>
        <v/>
      </c>
      <c r="V43" s="620"/>
      <c r="W43" s="620"/>
      <c r="X43" s="620"/>
      <c r="Y43" s="620"/>
      <c r="Z43" s="620">
        <v>6</v>
      </c>
      <c r="AA43" s="620"/>
    </row>
    <row r="44" spans="1:78" s="280" customFormat="1" ht="14.25" customHeight="1">
      <c r="A44" s="281" t="s">
        <v>365</v>
      </c>
      <c r="B44" s="915"/>
      <c r="C44" s="282"/>
      <c r="D44" s="282">
        <v>3.4</v>
      </c>
      <c r="E44" s="283"/>
      <c r="F44" s="284"/>
      <c r="G44" s="285">
        <v>9</v>
      </c>
      <c r="H44" s="286">
        <f t="shared" si="27"/>
        <v>270</v>
      </c>
      <c r="I44" s="291">
        <f t="shared" si="28"/>
        <v>90</v>
      </c>
      <c r="J44" s="287">
        <v>46</v>
      </c>
      <c r="K44" s="287"/>
      <c r="L44" s="288">
        <v>44</v>
      </c>
      <c r="M44" s="285">
        <f t="shared" si="29"/>
        <v>180</v>
      </c>
      <c r="N44" s="289"/>
      <c r="O44" s="290"/>
      <c r="P44" s="415">
        <v>3</v>
      </c>
      <c r="Q44" s="416">
        <v>3</v>
      </c>
      <c r="R44" s="290"/>
      <c r="S44" s="670"/>
      <c r="T44" s="353">
        <f t="shared" si="30"/>
        <v>0.33333333333333331</v>
      </c>
      <c r="U44" s="353" t="str">
        <f t="shared" si="31"/>
        <v/>
      </c>
      <c r="V44" s="620"/>
      <c r="W44" s="620"/>
      <c r="X44" s="624">
        <v>4</v>
      </c>
      <c r="Y44" s="624">
        <v>5</v>
      </c>
      <c r="Z44" s="620"/>
      <c r="AA44" s="620"/>
    </row>
    <row r="45" spans="1:78" s="280" customFormat="1" ht="14.25" customHeight="1">
      <c r="A45" s="281" t="s">
        <v>366</v>
      </c>
      <c r="B45" s="915"/>
      <c r="C45" s="282"/>
      <c r="D45" s="282">
        <v>3.4</v>
      </c>
      <c r="E45" s="283"/>
      <c r="F45" s="284"/>
      <c r="G45" s="285">
        <v>9</v>
      </c>
      <c r="H45" s="286">
        <f t="shared" si="27"/>
        <v>270</v>
      </c>
      <c r="I45" s="291">
        <f t="shared" si="28"/>
        <v>120</v>
      </c>
      <c r="J45" s="287">
        <v>20</v>
      </c>
      <c r="K45" s="287"/>
      <c r="L45" s="288">
        <v>100</v>
      </c>
      <c r="M45" s="285">
        <f t="shared" si="29"/>
        <v>150</v>
      </c>
      <c r="N45" s="292"/>
      <c r="O45" s="283"/>
      <c r="P45" s="416">
        <v>4</v>
      </c>
      <c r="Q45" s="416">
        <v>4</v>
      </c>
      <c r="R45" s="282"/>
      <c r="S45" s="293"/>
      <c r="T45" s="353">
        <f t="shared" si="30"/>
        <v>0.44444444444444442</v>
      </c>
      <c r="U45" s="353" t="str">
        <f t="shared" si="31"/>
        <v/>
      </c>
      <c r="V45" s="620"/>
      <c r="W45" s="620"/>
      <c r="X45" s="620">
        <v>5</v>
      </c>
      <c r="Y45" s="620">
        <v>4</v>
      </c>
      <c r="Z45" s="620"/>
      <c r="AA45" s="620"/>
    </row>
    <row r="46" spans="1:78" s="280" customFormat="1" ht="14.25" customHeight="1">
      <c r="A46" s="281" t="s">
        <v>349</v>
      </c>
      <c r="B46" s="915"/>
      <c r="C46" s="294"/>
      <c r="D46" s="294">
        <v>5.6</v>
      </c>
      <c r="E46" s="283"/>
      <c r="F46" s="284"/>
      <c r="G46" s="285">
        <v>9</v>
      </c>
      <c r="H46" s="286">
        <f t="shared" si="27"/>
        <v>270</v>
      </c>
      <c r="I46" s="291">
        <f t="shared" si="28"/>
        <v>86</v>
      </c>
      <c r="J46" s="287">
        <v>30</v>
      </c>
      <c r="K46" s="287">
        <v>56</v>
      </c>
      <c r="L46" s="288"/>
      <c r="M46" s="285">
        <f t="shared" si="29"/>
        <v>184</v>
      </c>
      <c r="N46" s="292"/>
      <c r="O46" s="283"/>
      <c r="P46" s="415"/>
      <c r="Q46" s="415"/>
      <c r="R46" s="291">
        <v>3</v>
      </c>
      <c r="S46" s="295">
        <v>3</v>
      </c>
      <c r="T46" s="353">
        <f t="shared" si="30"/>
        <v>0.31851851851851853</v>
      </c>
      <c r="U46" s="353" t="str">
        <f t="shared" si="31"/>
        <v/>
      </c>
      <c r="V46" s="620"/>
      <c r="W46" s="620"/>
      <c r="X46" s="620"/>
      <c r="Y46" s="620"/>
      <c r="Z46" s="620">
        <v>5</v>
      </c>
      <c r="AA46" s="620">
        <v>4</v>
      </c>
    </row>
    <row r="47" spans="1:78" s="280" customFormat="1" ht="15">
      <c r="A47" s="281" t="s">
        <v>350</v>
      </c>
      <c r="B47" s="915"/>
      <c r="C47" s="296"/>
      <c r="D47" s="294">
        <v>6</v>
      </c>
      <c r="E47" s="283"/>
      <c r="F47" s="284"/>
      <c r="G47" s="297">
        <v>4</v>
      </c>
      <c r="H47" s="298">
        <f t="shared" si="27"/>
        <v>120</v>
      </c>
      <c r="I47" s="417">
        <f t="shared" si="28"/>
        <v>54</v>
      </c>
      <c r="J47" s="299">
        <v>20</v>
      </c>
      <c r="K47" s="299"/>
      <c r="L47" s="669">
        <v>34</v>
      </c>
      <c r="M47" s="300">
        <f>H47-I47</f>
        <v>66</v>
      </c>
      <c r="N47" s="292"/>
      <c r="O47" s="283"/>
      <c r="P47" s="415"/>
      <c r="Q47" s="415"/>
      <c r="R47" s="290"/>
      <c r="S47" s="295">
        <v>3</v>
      </c>
      <c r="T47" s="353">
        <f t="shared" si="30"/>
        <v>0.45</v>
      </c>
      <c r="U47" s="353" t="str">
        <f t="shared" si="31"/>
        <v/>
      </c>
      <c r="V47" s="620"/>
      <c r="W47" s="620"/>
      <c r="X47" s="620"/>
      <c r="Y47" s="620"/>
      <c r="Z47" s="620"/>
      <c r="AA47" s="620">
        <v>4</v>
      </c>
    </row>
    <row r="48" spans="1:78" s="306" customFormat="1" ht="15.75" thickBot="1">
      <c r="A48" s="301" t="s">
        <v>374</v>
      </c>
      <c r="B48" s="916"/>
      <c r="C48" s="302"/>
      <c r="D48" s="303">
        <v>4</v>
      </c>
      <c r="E48" s="267"/>
      <c r="F48" s="304"/>
      <c r="G48" s="297">
        <v>3</v>
      </c>
      <c r="H48" s="298">
        <f t="shared" si="27"/>
        <v>90</v>
      </c>
      <c r="I48" s="299">
        <f t="shared" si="28"/>
        <v>30</v>
      </c>
      <c r="J48" s="299">
        <v>16</v>
      </c>
      <c r="K48" s="299"/>
      <c r="L48" s="669">
        <v>14</v>
      </c>
      <c r="M48" s="300">
        <f t="shared" si="29"/>
        <v>60</v>
      </c>
      <c r="N48" s="305"/>
      <c r="O48" s="282"/>
      <c r="P48" s="416"/>
      <c r="Q48" s="416">
        <v>2</v>
      </c>
      <c r="R48" s="282"/>
      <c r="S48" s="295"/>
      <c r="T48" s="353">
        <f t="shared" si="30"/>
        <v>0.33333333333333331</v>
      </c>
      <c r="U48" s="353" t="str">
        <f t="shared" si="31"/>
        <v/>
      </c>
      <c r="V48" s="618"/>
      <c r="W48" s="618"/>
      <c r="X48" s="618"/>
      <c r="Y48" s="618">
        <v>3</v>
      </c>
      <c r="Z48" s="618"/>
      <c r="AA48" s="618"/>
    </row>
    <row r="49" spans="1:27" ht="15" thickBot="1">
      <c r="A49" s="243"/>
      <c r="B49" s="211" t="s">
        <v>309</v>
      </c>
      <c r="C49" s="244">
        <f t="shared" ref="C49:S49" si="32">C42+C40</f>
        <v>9</v>
      </c>
      <c r="D49" s="244">
        <f t="shared" si="32"/>
        <v>26</v>
      </c>
      <c r="E49" s="244">
        <f t="shared" si="32"/>
        <v>1</v>
      </c>
      <c r="F49" s="244">
        <f t="shared" si="32"/>
        <v>0</v>
      </c>
      <c r="G49" s="245">
        <f>G42+G40</f>
        <v>141</v>
      </c>
      <c r="H49" s="246">
        <f>H42+H40</f>
        <v>4230</v>
      </c>
      <c r="I49" s="244">
        <f>I42+I40</f>
        <v>1402</v>
      </c>
      <c r="J49" s="244">
        <f t="shared" si="32"/>
        <v>600</v>
      </c>
      <c r="K49" s="247">
        <f t="shared" si="32"/>
        <v>138</v>
      </c>
      <c r="L49" s="247">
        <f>L42+L40</f>
        <v>664</v>
      </c>
      <c r="M49" s="245">
        <f>M42+M40</f>
        <v>2288</v>
      </c>
      <c r="N49" s="246">
        <f t="shared" si="32"/>
        <v>11</v>
      </c>
      <c r="O49" s="246">
        <f t="shared" si="32"/>
        <v>11</v>
      </c>
      <c r="P49" s="246">
        <f t="shared" si="32"/>
        <v>21</v>
      </c>
      <c r="Q49" s="246">
        <f t="shared" si="32"/>
        <v>20</v>
      </c>
      <c r="R49" s="246">
        <f t="shared" si="32"/>
        <v>18</v>
      </c>
      <c r="S49" s="248">
        <f t="shared" si="32"/>
        <v>18</v>
      </c>
      <c r="V49" s="621">
        <f>SUM(V11:V48)</f>
        <v>30</v>
      </c>
      <c r="W49" s="621">
        <f t="shared" ref="W49:AA49" si="33">SUM(W11:W48)</f>
        <v>30</v>
      </c>
      <c r="X49" s="621">
        <f t="shared" si="33"/>
        <v>30</v>
      </c>
      <c r="Y49" s="621">
        <f t="shared" si="33"/>
        <v>30</v>
      </c>
      <c r="Z49" s="621">
        <f t="shared" si="33"/>
        <v>30</v>
      </c>
      <c r="AA49" s="621">
        <f t="shared" si="33"/>
        <v>30</v>
      </c>
    </row>
    <row r="50" spans="1:27" ht="33.75" customHeight="1" thickBot="1">
      <c r="A50" s="866" t="s">
        <v>388</v>
      </c>
      <c r="B50" s="867"/>
      <c r="C50" s="354"/>
      <c r="D50" s="354"/>
      <c r="E50" s="354"/>
      <c r="F50" s="354"/>
      <c r="G50" s="355"/>
      <c r="H50" s="356">
        <f>G23/G53</f>
        <v>0.21666666666666667</v>
      </c>
      <c r="I50" s="357"/>
      <c r="J50" s="357"/>
      <c r="K50" s="357"/>
      <c r="L50" s="358"/>
      <c r="M50" s="355"/>
      <c r="N50" s="359"/>
      <c r="O50" s="360"/>
      <c r="P50" s="357"/>
      <c r="Q50" s="357"/>
      <c r="R50" s="357"/>
      <c r="S50" s="392"/>
    </row>
    <row r="51" spans="1:27" ht="33.75" customHeight="1" thickBot="1">
      <c r="A51" s="868" t="s">
        <v>389</v>
      </c>
      <c r="B51" s="869"/>
      <c r="C51" s="361"/>
      <c r="D51" s="361"/>
      <c r="E51" s="361"/>
      <c r="F51" s="361"/>
      <c r="G51" s="362"/>
      <c r="H51" s="363">
        <f>(G21+G42)/G53</f>
        <v>0.25555555555555554</v>
      </c>
      <c r="I51" s="361"/>
      <c r="J51" s="361"/>
      <c r="K51" s="361"/>
      <c r="L51" s="364"/>
      <c r="M51" s="362"/>
      <c r="N51" s="361"/>
      <c r="O51" s="361"/>
      <c r="P51" s="361"/>
      <c r="Q51" s="361"/>
      <c r="R51" s="361"/>
      <c r="S51" s="393"/>
    </row>
    <row r="52" spans="1:27" ht="16.5" thickBot="1">
      <c r="A52" s="209"/>
      <c r="B52" s="210"/>
      <c r="C52" s="877" t="s">
        <v>310</v>
      </c>
      <c r="D52" s="878"/>
      <c r="E52" s="878"/>
      <c r="F52" s="878"/>
      <c r="G52" s="878"/>
      <c r="H52" s="878"/>
      <c r="I52" s="878"/>
      <c r="J52" s="878"/>
      <c r="K52" s="878"/>
      <c r="L52" s="878"/>
      <c r="M52" s="878"/>
      <c r="N52" s="878"/>
      <c r="O52" s="878"/>
      <c r="P52" s="878"/>
      <c r="Q52" s="878"/>
      <c r="R52" s="879"/>
      <c r="S52" s="880"/>
    </row>
    <row r="53" spans="1:27" ht="16.5" thickBot="1">
      <c r="A53" s="249"/>
      <c r="B53" s="212"/>
      <c r="C53" s="213">
        <f t="shared" ref="C53:S53" si="34">SUM(C49,C23)</f>
        <v>12</v>
      </c>
      <c r="D53" s="206">
        <f t="shared" si="34"/>
        <v>39</v>
      </c>
      <c r="E53" s="206">
        <f t="shared" si="34"/>
        <v>1</v>
      </c>
      <c r="F53" s="214">
        <f t="shared" si="34"/>
        <v>0</v>
      </c>
      <c r="G53" s="215">
        <f t="shared" si="34"/>
        <v>180</v>
      </c>
      <c r="H53" s="216">
        <f t="shared" si="34"/>
        <v>5400</v>
      </c>
      <c r="I53" s="206">
        <f t="shared" si="34"/>
        <v>1912</v>
      </c>
      <c r="J53" s="206">
        <f t="shared" si="34"/>
        <v>742</v>
      </c>
      <c r="K53" s="206">
        <f t="shared" si="34"/>
        <v>138</v>
      </c>
      <c r="L53" s="214">
        <f t="shared" si="34"/>
        <v>1032</v>
      </c>
      <c r="M53" s="215">
        <f t="shared" si="34"/>
        <v>2948</v>
      </c>
      <c r="N53" s="216">
        <f t="shared" si="34"/>
        <v>24</v>
      </c>
      <c r="O53" s="206">
        <f t="shared" si="34"/>
        <v>24</v>
      </c>
      <c r="P53" s="206">
        <f t="shared" si="34"/>
        <v>23</v>
      </c>
      <c r="Q53" s="206">
        <f t="shared" si="34"/>
        <v>23</v>
      </c>
      <c r="R53" s="206">
        <f t="shared" si="34"/>
        <v>20</v>
      </c>
      <c r="S53" s="259">
        <f t="shared" si="34"/>
        <v>20</v>
      </c>
      <c r="V53" s="622"/>
      <c r="W53" s="622"/>
      <c r="X53" s="622"/>
    </row>
    <row r="54" spans="1:27" ht="18" customHeight="1">
      <c r="A54" s="250"/>
      <c r="B54" s="209"/>
      <c r="C54" s="883" t="s">
        <v>340</v>
      </c>
      <c r="D54" s="884"/>
      <c r="E54" s="884"/>
      <c r="F54" s="884"/>
      <c r="G54" s="884"/>
      <c r="H54" s="884"/>
      <c r="I54" s="884"/>
      <c r="J54" s="884"/>
      <c r="K54" s="884"/>
      <c r="L54" s="884"/>
      <c r="M54" s="884"/>
      <c r="N54" s="470">
        <v>24</v>
      </c>
      <c r="O54" s="470">
        <v>24</v>
      </c>
      <c r="P54" s="651">
        <v>23</v>
      </c>
      <c r="Q54" s="651">
        <v>23</v>
      </c>
      <c r="R54" s="470">
        <v>20</v>
      </c>
      <c r="S54" s="471">
        <v>20</v>
      </c>
    </row>
    <row r="55" spans="1:27" ht="15">
      <c r="A55" s="250"/>
      <c r="B55" s="209"/>
      <c r="C55" s="881" t="s">
        <v>262</v>
      </c>
      <c r="D55" s="882"/>
      <c r="E55" s="882"/>
      <c r="F55" s="882"/>
      <c r="G55" s="882"/>
      <c r="H55" s="882"/>
      <c r="I55" s="882"/>
      <c r="J55" s="882"/>
      <c r="K55" s="882"/>
      <c r="L55" s="882"/>
      <c r="M55" s="882"/>
      <c r="N55" s="201">
        <v>2</v>
      </c>
      <c r="O55" s="649">
        <v>4</v>
      </c>
      <c r="P55" s="409">
        <v>1</v>
      </c>
      <c r="Q55" s="409">
        <v>1</v>
      </c>
      <c r="R55" s="201">
        <v>2</v>
      </c>
      <c r="S55" s="204">
        <v>2</v>
      </c>
    </row>
    <row r="56" spans="1:27" ht="15">
      <c r="A56" s="251"/>
      <c r="B56" s="209"/>
      <c r="C56" s="881" t="s">
        <v>129</v>
      </c>
      <c r="D56" s="882"/>
      <c r="E56" s="882"/>
      <c r="F56" s="882"/>
      <c r="G56" s="882"/>
      <c r="H56" s="882"/>
      <c r="I56" s="882"/>
      <c r="J56" s="882"/>
      <c r="K56" s="882"/>
      <c r="L56" s="882"/>
      <c r="M56" s="882"/>
      <c r="N56" s="408">
        <v>6</v>
      </c>
      <c r="O56" s="408">
        <v>7</v>
      </c>
      <c r="P56" s="652">
        <v>7</v>
      </c>
      <c r="Q56" s="652">
        <v>9</v>
      </c>
      <c r="R56" s="202">
        <v>5</v>
      </c>
      <c r="S56" s="650">
        <v>5</v>
      </c>
    </row>
    <row r="57" spans="1:27" ht="15">
      <c r="A57" s="251"/>
      <c r="B57" s="209"/>
      <c r="C57" s="875" t="s">
        <v>396</v>
      </c>
      <c r="D57" s="876"/>
      <c r="E57" s="876"/>
      <c r="F57" s="876"/>
      <c r="G57" s="876"/>
      <c r="H57" s="876"/>
      <c r="I57" s="876"/>
      <c r="J57" s="876"/>
      <c r="K57" s="876"/>
      <c r="L57" s="876"/>
      <c r="M57" s="876"/>
      <c r="N57" s="208"/>
      <c r="O57" s="207"/>
      <c r="P57" s="410"/>
      <c r="Q57" s="410"/>
      <c r="R57" s="201">
        <v>1</v>
      </c>
      <c r="S57" s="217"/>
    </row>
    <row r="58" spans="1:27" ht="15.75" thickBot="1">
      <c r="A58" s="251"/>
      <c r="B58" s="209"/>
      <c r="C58" s="873" t="s">
        <v>127</v>
      </c>
      <c r="D58" s="874"/>
      <c r="E58" s="874"/>
      <c r="F58" s="874"/>
      <c r="G58" s="874"/>
      <c r="H58" s="874"/>
      <c r="I58" s="874"/>
      <c r="J58" s="874"/>
      <c r="K58" s="874"/>
      <c r="L58" s="874"/>
      <c r="M58" s="874"/>
      <c r="N58" s="218"/>
      <c r="O58" s="218"/>
      <c r="P58" s="411"/>
      <c r="Q58" s="412"/>
      <c r="R58" s="203"/>
      <c r="S58" s="205"/>
    </row>
    <row r="59" spans="1:27" ht="15.75">
      <c r="A59" s="252"/>
      <c r="B59" s="253"/>
      <c r="C59" s="254"/>
      <c r="D59" s="254"/>
      <c r="E59" s="219"/>
      <c r="F59" s="251"/>
      <c r="G59" s="219"/>
      <c r="H59" s="251"/>
      <c r="I59" s="251"/>
      <c r="J59" s="251"/>
      <c r="K59" s="251"/>
      <c r="L59" s="251"/>
      <c r="M59" s="251"/>
      <c r="N59" s="251"/>
      <c r="O59" s="209"/>
      <c r="P59" s="209"/>
      <c r="Q59" s="209"/>
    </row>
    <row r="60" spans="1:27" s="242" customFormat="1" ht="15.75">
      <c r="A60" s="252"/>
      <c r="B60" s="401" t="s">
        <v>290</v>
      </c>
      <c r="C60" s="401"/>
      <c r="D60" s="401"/>
      <c r="E60" s="252"/>
      <c r="F60" s="252"/>
      <c r="G60" s="252"/>
      <c r="H60" s="252"/>
      <c r="I60" s="252"/>
      <c r="J60" s="252"/>
      <c r="K60" s="252"/>
      <c r="M60" s="596" t="s">
        <v>290</v>
      </c>
      <c r="N60" s="515"/>
      <c r="O60" s="515"/>
      <c r="P60" s="515"/>
      <c r="Q60" s="515"/>
      <c r="R60" s="515"/>
      <c r="V60" s="597"/>
      <c r="W60" s="597"/>
      <c r="X60" s="597"/>
      <c r="Y60" s="597"/>
      <c r="Z60" s="597"/>
      <c r="AA60" s="597"/>
    </row>
    <row r="61" spans="1:27" s="242" customFormat="1" ht="15.75">
      <c r="A61" s="252"/>
      <c r="B61" s="401" t="s">
        <v>457</v>
      </c>
      <c r="C61" s="252"/>
      <c r="D61" s="255"/>
      <c r="E61" s="255"/>
      <c r="F61" s="255"/>
      <c r="G61" s="255"/>
      <c r="H61" s="255"/>
      <c r="I61" s="402"/>
      <c r="J61" s="255"/>
      <c r="K61" s="255"/>
      <c r="M61" s="596" t="s">
        <v>460</v>
      </c>
      <c r="N61" s="515"/>
      <c r="O61" s="515"/>
      <c r="P61" s="515"/>
      <c r="Q61" s="515"/>
      <c r="R61" s="515"/>
      <c r="V61" s="597"/>
      <c r="W61" s="597"/>
      <c r="X61" s="597"/>
      <c r="Y61" s="597"/>
      <c r="Z61" s="597"/>
      <c r="AA61" s="597"/>
    </row>
    <row r="62" spans="1:27" s="242" customFormat="1" ht="15.75">
      <c r="A62" s="252"/>
      <c r="B62" s="252" t="s">
        <v>303</v>
      </c>
      <c r="C62" s="252"/>
      <c r="D62" s="255"/>
      <c r="E62" s="257" t="s">
        <v>290</v>
      </c>
      <c r="G62" s="402"/>
      <c r="H62" s="255"/>
      <c r="I62" s="255"/>
      <c r="J62" s="255"/>
      <c r="K62" s="255"/>
      <c r="M62" s="596" t="s">
        <v>461</v>
      </c>
      <c r="N62" s="515"/>
      <c r="O62" s="515"/>
      <c r="P62" s="515"/>
      <c r="Q62" s="515"/>
      <c r="R62" s="515"/>
      <c r="V62" s="597"/>
      <c r="W62" s="597"/>
      <c r="X62" s="597"/>
      <c r="Y62" s="597"/>
      <c r="Z62" s="597"/>
      <c r="AA62" s="597"/>
    </row>
    <row r="63" spans="1:27" s="242" customFormat="1" ht="15.75">
      <c r="A63" s="252"/>
      <c r="B63" s="252" t="s">
        <v>351</v>
      </c>
      <c r="C63" s="258"/>
      <c r="D63" s="256"/>
      <c r="E63" s="257" t="s">
        <v>342</v>
      </c>
      <c r="G63" s="403"/>
      <c r="H63" s="255"/>
      <c r="I63" s="255"/>
      <c r="J63" s="255"/>
      <c r="K63" s="255"/>
      <c r="M63" s="596" t="s">
        <v>312</v>
      </c>
      <c r="N63" s="515"/>
      <c r="O63" s="515"/>
      <c r="P63" s="515"/>
      <c r="Q63" s="515"/>
      <c r="R63" s="515"/>
      <c r="V63" s="597"/>
      <c r="W63" s="597"/>
      <c r="X63" s="597"/>
      <c r="Y63" s="597"/>
      <c r="Z63" s="597"/>
      <c r="AA63" s="597"/>
    </row>
    <row r="64" spans="1:27" s="242" customFormat="1" ht="15.75">
      <c r="A64" s="252"/>
      <c r="B64" s="252" t="s">
        <v>458</v>
      </c>
      <c r="C64" s="252"/>
      <c r="D64" s="255"/>
      <c r="E64" s="255" t="s">
        <v>459</v>
      </c>
      <c r="G64" s="255"/>
      <c r="H64" s="255"/>
      <c r="I64" s="255"/>
      <c r="J64" s="255"/>
      <c r="K64" s="255"/>
      <c r="M64" s="515" t="s">
        <v>462</v>
      </c>
      <c r="N64" s="515"/>
      <c r="O64" s="515"/>
      <c r="P64" s="515"/>
      <c r="Q64" s="515"/>
      <c r="R64" s="515"/>
      <c r="V64" s="597"/>
      <c r="W64" s="597"/>
      <c r="X64" s="597"/>
      <c r="Y64" s="597"/>
      <c r="Z64" s="597"/>
      <c r="AA64" s="597"/>
    </row>
    <row r="65" spans="1:27" s="242" customFormat="1" ht="15.75">
      <c r="A65" s="252"/>
      <c r="B65" s="252"/>
      <c r="C65" s="252"/>
      <c r="D65" s="255"/>
      <c r="E65" s="252" t="s">
        <v>375</v>
      </c>
      <c r="G65" s="252" t="s">
        <v>376</v>
      </c>
      <c r="H65" s="252"/>
      <c r="I65" s="255"/>
      <c r="J65" s="255"/>
      <c r="K65" s="255"/>
      <c r="L65" s="252"/>
      <c r="M65" s="515"/>
      <c r="N65" s="515"/>
      <c r="O65" s="515"/>
      <c r="P65" s="515"/>
      <c r="Q65" s="515"/>
      <c r="R65" s="515"/>
      <c r="V65" s="597"/>
      <c r="W65" s="597"/>
      <c r="X65" s="597"/>
      <c r="Y65" s="597"/>
      <c r="Z65" s="597"/>
      <c r="AA65" s="597"/>
    </row>
    <row r="66" spans="1:27" s="242" customFormat="1" ht="15.75">
      <c r="A66" s="252"/>
      <c r="B66" s="401" t="s">
        <v>290</v>
      </c>
      <c r="C66" s="401"/>
      <c r="D66" s="257"/>
      <c r="E66" s="252" t="s">
        <v>458</v>
      </c>
      <c r="G66" s="257"/>
      <c r="H66" s="255"/>
      <c r="I66" s="256"/>
      <c r="J66" s="256"/>
      <c r="K66" s="255"/>
      <c r="M66" s="596" t="s">
        <v>290</v>
      </c>
      <c r="N66" s="515"/>
      <c r="O66" s="596"/>
      <c r="P66" s="596"/>
      <c r="Q66" s="596"/>
      <c r="R66" s="515"/>
      <c r="V66" s="597"/>
      <c r="W66" s="597"/>
      <c r="X66" s="597"/>
      <c r="Y66" s="597"/>
      <c r="Z66" s="597"/>
      <c r="AA66" s="597"/>
    </row>
    <row r="67" spans="1:27" s="242" customFormat="1" ht="15.75">
      <c r="A67" s="252"/>
      <c r="B67" s="870" t="s">
        <v>352</v>
      </c>
      <c r="C67" s="871"/>
      <c r="D67" s="255"/>
      <c r="E67" s="255"/>
      <c r="F67" s="255"/>
      <c r="G67" s="257"/>
      <c r="H67" s="255"/>
      <c r="I67" s="255"/>
      <c r="J67" s="255"/>
      <c r="K67" s="255"/>
      <c r="M67" s="885" t="s">
        <v>463</v>
      </c>
      <c r="N67" s="885"/>
      <c r="O67" s="885"/>
      <c r="P67" s="885"/>
      <c r="Q67" s="885"/>
      <c r="R67" s="885"/>
      <c r="V67" s="597"/>
      <c r="W67" s="597"/>
      <c r="X67" s="597"/>
      <c r="Y67" s="597"/>
      <c r="Z67" s="597"/>
      <c r="AA67" s="597"/>
    </row>
    <row r="68" spans="1:27" s="242" customFormat="1" ht="15.75">
      <c r="A68" s="252"/>
      <c r="B68" s="252" t="s">
        <v>353</v>
      </c>
      <c r="C68" s="252"/>
      <c r="D68" s="255"/>
      <c r="E68" s="255"/>
      <c r="F68" s="255"/>
      <c r="G68" s="402"/>
      <c r="H68" s="255"/>
      <c r="I68" s="255"/>
      <c r="J68" s="255"/>
      <c r="K68" s="255"/>
      <c r="M68" s="885"/>
      <c r="N68" s="885"/>
      <c r="O68" s="885"/>
      <c r="P68" s="885"/>
      <c r="Q68" s="885"/>
      <c r="R68" s="885"/>
      <c r="V68" s="597"/>
      <c r="W68" s="597"/>
      <c r="X68" s="597"/>
      <c r="Y68" s="597"/>
      <c r="Z68" s="597"/>
      <c r="AA68" s="597"/>
    </row>
    <row r="69" spans="1:27" s="242" customFormat="1" ht="15.75">
      <c r="A69" s="252"/>
      <c r="B69" s="872" t="s">
        <v>508</v>
      </c>
      <c r="C69" s="872"/>
      <c r="D69" s="258"/>
      <c r="E69" s="258"/>
      <c r="F69" s="252"/>
      <c r="G69" s="404"/>
      <c r="H69" s="252"/>
      <c r="I69" s="252"/>
      <c r="J69" s="252"/>
      <c r="K69" s="252"/>
      <c r="M69" s="885"/>
      <c r="N69" s="885"/>
      <c r="O69" s="885"/>
      <c r="P69" s="885"/>
      <c r="Q69" s="885"/>
      <c r="R69" s="885"/>
      <c r="V69" s="597"/>
      <c r="W69" s="597"/>
      <c r="X69" s="597"/>
      <c r="Y69" s="597"/>
      <c r="Z69" s="597"/>
      <c r="AA69" s="597"/>
    </row>
    <row r="70" spans="1:27" s="242" customFormat="1" ht="15.75">
      <c r="B70" s="242" t="s">
        <v>303</v>
      </c>
      <c r="C70" s="252"/>
      <c r="M70" s="515" t="s">
        <v>464</v>
      </c>
      <c r="N70" s="515"/>
      <c r="O70" s="515"/>
      <c r="P70" s="515"/>
      <c r="Q70" s="515"/>
      <c r="R70" s="515"/>
      <c r="V70" s="597"/>
      <c r="W70" s="597"/>
      <c r="X70" s="597"/>
      <c r="Y70" s="597"/>
      <c r="Z70" s="597"/>
      <c r="AA70" s="597"/>
    </row>
    <row r="71" spans="1:27" s="242" customFormat="1" ht="15.75">
      <c r="B71" s="252" t="s">
        <v>395</v>
      </c>
      <c r="C71" s="258"/>
      <c r="M71" s="515" t="s">
        <v>458</v>
      </c>
      <c r="N71" s="515"/>
      <c r="O71" s="597"/>
      <c r="P71" s="597"/>
      <c r="Q71" s="597"/>
      <c r="R71" s="515"/>
      <c r="V71" s="597"/>
      <c r="W71" s="597"/>
      <c r="X71" s="597"/>
      <c r="Y71" s="597"/>
      <c r="Z71" s="597"/>
      <c r="AA71" s="597"/>
    </row>
    <row r="72" spans="1:27" ht="15.75">
      <c r="B72" s="252" t="s">
        <v>458</v>
      </c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</row>
    <row r="73" spans="1:27" ht="15"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</row>
  </sheetData>
  <mergeCells count="43">
    <mergeCell ref="B43:B48"/>
    <mergeCell ref="A41:S41"/>
    <mergeCell ref="L5:L7"/>
    <mergeCell ref="E3:F3"/>
    <mergeCell ref="N6:S6"/>
    <mergeCell ref="N4:S4"/>
    <mergeCell ref="P3:Q3"/>
    <mergeCell ref="N3:O3"/>
    <mergeCell ref="I3:L3"/>
    <mergeCell ref="M3:M7"/>
    <mergeCell ref="J4:L4"/>
    <mergeCell ref="J5:J7"/>
    <mergeCell ref="A2:A7"/>
    <mergeCell ref="N2:S2"/>
    <mergeCell ref="I4:I7"/>
    <mergeCell ref="C3:C7"/>
    <mergeCell ref="A1:S1"/>
    <mergeCell ref="H2:M2"/>
    <mergeCell ref="C2:F2"/>
    <mergeCell ref="R3:S3"/>
    <mergeCell ref="A25:S25"/>
    <mergeCell ref="A20:S20"/>
    <mergeCell ref="A9:S9"/>
    <mergeCell ref="A24:S24"/>
    <mergeCell ref="D3:D7"/>
    <mergeCell ref="B2:B7"/>
    <mergeCell ref="A10:S10"/>
    <mergeCell ref="K5:K7"/>
    <mergeCell ref="F4:F7"/>
    <mergeCell ref="H3:H7"/>
    <mergeCell ref="G2:G7"/>
    <mergeCell ref="E4:E7"/>
    <mergeCell ref="A50:B50"/>
    <mergeCell ref="A51:B51"/>
    <mergeCell ref="B67:C67"/>
    <mergeCell ref="B69:C69"/>
    <mergeCell ref="C58:M58"/>
    <mergeCell ref="C57:M57"/>
    <mergeCell ref="C52:S52"/>
    <mergeCell ref="C56:M56"/>
    <mergeCell ref="C55:M55"/>
    <mergeCell ref="C54:M54"/>
    <mergeCell ref="M67:R69"/>
  </mergeCells>
  <phoneticPr fontId="0" type="noConversion"/>
  <conditionalFormatting sqref="A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G46">
    <cfRule type="cellIs" dxfId="12" priority="1" stopIfTrue="1" operator="lessThan">
      <formula>#REF!*0.25</formula>
    </cfRule>
  </conditionalFormatting>
  <printOptions horizontalCentered="1"/>
  <pageMargins left="0" right="0" top="0.39370078740157483" bottom="0" header="0.51181102362204722" footer="0.51181102362204722"/>
  <pageSetup paperSize="9" scale="90" fitToHeight="2" orientation="landscape" verticalDpi="4294967292" r:id="rId1"/>
  <headerFooter alignWithMargins="0"/>
  <ignoredErrors>
    <ignoredError sqref="J43:M43 J45:K45 M45 K47 K48 M44 K44 L46:M46 M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48"/>
  <sheetViews>
    <sheetView zoomScale="60" zoomScaleNormal="60" workbookViewId="0">
      <selection activeCell="B41" sqref="B41"/>
    </sheetView>
  </sheetViews>
  <sheetFormatPr defaultColWidth="9.140625" defaultRowHeight="15"/>
  <cols>
    <col min="1" max="1" width="9.140625" style="469"/>
    <col min="2" max="2" width="40.140625" style="469" customWidth="1"/>
    <col min="3" max="3" width="6.140625" style="469" customWidth="1"/>
    <col min="4" max="4" width="5.42578125" style="469" customWidth="1"/>
    <col min="5" max="5" width="5" style="469" customWidth="1"/>
    <col min="6" max="7" width="4.140625" style="469" customWidth="1"/>
    <col min="8" max="8" width="5.28515625" style="469" customWidth="1"/>
    <col min="9" max="9" width="5" style="469" customWidth="1"/>
    <col min="10" max="10" width="5.42578125" style="469" customWidth="1"/>
    <col min="11" max="11" width="28.42578125" style="469" customWidth="1"/>
    <col min="12" max="12" width="9.140625" style="469"/>
    <col min="13" max="13" width="15.42578125" style="469" customWidth="1"/>
    <col min="14" max="14" width="28.85546875" style="465" customWidth="1"/>
    <col min="15" max="15" width="27.42578125" style="466" customWidth="1"/>
    <col min="16" max="16" width="21" style="465" customWidth="1"/>
    <col min="17" max="16384" width="9.140625" style="469"/>
  </cols>
  <sheetData>
    <row r="1" spans="1:21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3"/>
      <c r="O1" s="474"/>
      <c r="P1" s="475" t="s">
        <v>397</v>
      </c>
    </row>
    <row r="2" spans="1:21" s="478" customFormat="1" ht="18.75">
      <c r="A2" s="476"/>
      <c r="B2" s="476"/>
      <c r="C2" s="477" t="s">
        <v>392</v>
      </c>
      <c r="D2" s="476"/>
      <c r="F2" s="476"/>
      <c r="G2" s="476"/>
      <c r="H2" s="476"/>
      <c r="I2" s="476"/>
      <c r="J2" s="476"/>
      <c r="K2" s="476"/>
      <c r="L2" s="476"/>
      <c r="M2" s="476"/>
      <c r="N2" s="473"/>
      <c r="O2" s="474"/>
      <c r="P2" s="473"/>
    </row>
    <row r="3" spans="1:21" ht="15.75" thickBo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3"/>
      <c r="O3" s="474"/>
      <c r="P3" s="473"/>
    </row>
    <row r="4" spans="1:21" ht="12.75" customHeight="1">
      <c r="A4" s="965" t="s">
        <v>269</v>
      </c>
      <c r="B4" s="968" t="s">
        <v>268</v>
      </c>
      <c r="C4" s="971" t="s">
        <v>278</v>
      </c>
      <c r="D4" s="974" t="s">
        <v>270</v>
      </c>
      <c r="E4" s="975"/>
      <c r="F4" s="975"/>
      <c r="G4" s="975"/>
      <c r="H4" s="975"/>
      <c r="I4" s="976"/>
      <c r="J4" s="953" t="s">
        <v>398</v>
      </c>
      <c r="K4" s="956" t="s">
        <v>399</v>
      </c>
      <c r="L4" s="953" t="s">
        <v>400</v>
      </c>
      <c r="M4" s="956" t="s">
        <v>401</v>
      </c>
      <c r="N4" s="977" t="s">
        <v>402</v>
      </c>
      <c r="O4" s="989" t="s">
        <v>403</v>
      </c>
      <c r="P4" s="977" t="s">
        <v>404</v>
      </c>
    </row>
    <row r="5" spans="1:21" ht="12.75" customHeight="1">
      <c r="A5" s="966"/>
      <c r="B5" s="969"/>
      <c r="C5" s="972"/>
      <c r="D5" s="983" t="s">
        <v>281</v>
      </c>
      <c r="E5" s="985" t="s">
        <v>283</v>
      </c>
      <c r="F5" s="985"/>
      <c r="G5" s="985"/>
      <c r="H5" s="986"/>
      <c r="I5" s="987" t="s">
        <v>284</v>
      </c>
      <c r="J5" s="954"/>
      <c r="K5" s="957"/>
      <c r="L5" s="954"/>
      <c r="M5" s="957"/>
      <c r="N5" s="978"/>
      <c r="O5" s="990"/>
      <c r="P5" s="978"/>
    </row>
    <row r="6" spans="1:21" ht="14.25" customHeight="1">
      <c r="A6" s="966"/>
      <c r="B6" s="969"/>
      <c r="C6" s="972"/>
      <c r="D6" s="983"/>
      <c r="E6" s="949" t="s">
        <v>282</v>
      </c>
      <c r="F6" s="985" t="s">
        <v>271</v>
      </c>
      <c r="G6" s="985"/>
      <c r="H6" s="986"/>
      <c r="I6" s="987"/>
      <c r="J6" s="954"/>
      <c r="K6" s="957"/>
      <c r="L6" s="954"/>
      <c r="M6" s="957"/>
      <c r="N6" s="978"/>
      <c r="O6" s="990"/>
      <c r="P6" s="978"/>
    </row>
    <row r="7" spans="1:21" ht="22.5" customHeight="1">
      <c r="A7" s="966"/>
      <c r="B7" s="969"/>
      <c r="C7" s="972"/>
      <c r="D7" s="983"/>
      <c r="E7" s="949"/>
      <c r="F7" s="949" t="s">
        <v>272</v>
      </c>
      <c r="G7" s="949" t="s">
        <v>273</v>
      </c>
      <c r="H7" s="951" t="s">
        <v>274</v>
      </c>
      <c r="I7" s="987"/>
      <c r="J7" s="954"/>
      <c r="K7" s="957"/>
      <c r="L7" s="954"/>
      <c r="M7" s="957"/>
      <c r="N7" s="978"/>
      <c r="O7" s="990"/>
      <c r="P7" s="978"/>
    </row>
    <row r="8" spans="1:21" ht="20.25" customHeight="1">
      <c r="A8" s="966"/>
      <c r="B8" s="969"/>
      <c r="C8" s="972"/>
      <c r="D8" s="983"/>
      <c r="E8" s="949"/>
      <c r="F8" s="949"/>
      <c r="G8" s="949"/>
      <c r="H8" s="951"/>
      <c r="I8" s="987"/>
      <c r="J8" s="954"/>
      <c r="K8" s="957"/>
      <c r="L8" s="954"/>
      <c r="M8" s="957"/>
      <c r="N8" s="978"/>
      <c r="O8" s="990"/>
      <c r="P8" s="978"/>
    </row>
    <row r="9" spans="1:21" ht="13.5" customHeight="1" thickBot="1">
      <c r="A9" s="967"/>
      <c r="B9" s="970"/>
      <c r="C9" s="973"/>
      <c r="D9" s="984"/>
      <c r="E9" s="950"/>
      <c r="F9" s="950"/>
      <c r="G9" s="950"/>
      <c r="H9" s="952"/>
      <c r="I9" s="988"/>
      <c r="J9" s="955"/>
      <c r="K9" s="958"/>
      <c r="L9" s="955"/>
      <c r="M9" s="958"/>
      <c r="N9" s="979"/>
      <c r="O9" s="991"/>
      <c r="P9" s="979"/>
    </row>
    <row r="10" spans="1:21" ht="16.5" customHeight="1" thickBot="1">
      <c r="A10" s="962" t="s">
        <v>409</v>
      </c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4"/>
    </row>
    <row r="11" spans="1:21" s="467" customFormat="1" ht="69" customHeight="1">
      <c r="A11" s="479" t="s">
        <v>327</v>
      </c>
      <c r="B11" s="722" t="s">
        <v>410</v>
      </c>
      <c r="C11" s="723">
        <v>6</v>
      </c>
      <c r="D11" s="724">
        <f t="shared" ref="D11:D16" si="0">C11*30</f>
        <v>180</v>
      </c>
      <c r="E11" s="725">
        <f t="shared" ref="E11:E16" si="1">SUM(F11:H11)</f>
        <v>90</v>
      </c>
      <c r="F11" s="726"/>
      <c r="G11" s="726"/>
      <c r="H11" s="727">
        <v>90</v>
      </c>
      <c r="I11" s="728">
        <f t="shared" ref="I11:I16" si="2">D11-E11</f>
        <v>90</v>
      </c>
      <c r="J11" s="729" t="s">
        <v>416</v>
      </c>
      <c r="K11" s="730" t="s">
        <v>419</v>
      </c>
      <c r="L11" s="502" t="s">
        <v>420</v>
      </c>
      <c r="M11" s="504" t="s">
        <v>411</v>
      </c>
      <c r="N11" s="731"/>
      <c r="O11" s="732" t="s">
        <v>421</v>
      </c>
      <c r="P11" s="731" t="s">
        <v>418</v>
      </c>
      <c r="Q11" s="637"/>
      <c r="R11" s="637"/>
      <c r="S11" s="637"/>
      <c r="T11" s="637"/>
      <c r="U11" s="637"/>
    </row>
    <row r="12" spans="1:21" s="467" customFormat="1" ht="69" customHeight="1">
      <c r="A12" s="468" t="s">
        <v>327</v>
      </c>
      <c r="B12" s="733" t="s">
        <v>412</v>
      </c>
      <c r="C12" s="734">
        <v>6</v>
      </c>
      <c r="D12" s="735">
        <f t="shared" si="0"/>
        <v>180</v>
      </c>
      <c r="E12" s="736">
        <f t="shared" si="1"/>
        <v>90</v>
      </c>
      <c r="F12" s="737"/>
      <c r="G12" s="737"/>
      <c r="H12" s="738">
        <v>90</v>
      </c>
      <c r="I12" s="739">
        <f t="shared" si="2"/>
        <v>90</v>
      </c>
      <c r="J12" s="482" t="s">
        <v>416</v>
      </c>
      <c r="K12" s="495" t="s">
        <v>419</v>
      </c>
      <c r="L12" s="494" t="s">
        <v>420</v>
      </c>
      <c r="M12" s="496" t="s">
        <v>411</v>
      </c>
      <c r="N12" s="740"/>
      <c r="O12" s="741" t="s">
        <v>422</v>
      </c>
      <c r="P12" s="742" t="s">
        <v>418</v>
      </c>
      <c r="Q12" s="637"/>
      <c r="R12" s="637"/>
      <c r="S12" s="637"/>
      <c r="T12" s="637"/>
      <c r="U12" s="637"/>
    </row>
    <row r="13" spans="1:21" s="467" customFormat="1" ht="69" customHeight="1" thickBot="1">
      <c r="A13" s="463" t="s">
        <v>327</v>
      </c>
      <c r="B13" s="743" t="s">
        <v>413</v>
      </c>
      <c r="C13" s="744">
        <v>6</v>
      </c>
      <c r="D13" s="745">
        <f t="shared" si="0"/>
        <v>180</v>
      </c>
      <c r="E13" s="636">
        <f t="shared" si="1"/>
        <v>90</v>
      </c>
      <c r="F13" s="746"/>
      <c r="G13" s="746"/>
      <c r="H13" s="747">
        <v>90</v>
      </c>
      <c r="I13" s="748">
        <f t="shared" si="2"/>
        <v>90</v>
      </c>
      <c r="J13" s="483" t="s">
        <v>416</v>
      </c>
      <c r="K13" s="520" t="s">
        <v>419</v>
      </c>
      <c r="L13" s="498" t="s">
        <v>420</v>
      </c>
      <c r="M13" s="521" t="s">
        <v>411</v>
      </c>
      <c r="N13" s="749"/>
      <c r="O13" s="750" t="s">
        <v>423</v>
      </c>
      <c r="P13" s="751" t="s">
        <v>418</v>
      </c>
      <c r="Q13" s="637"/>
      <c r="R13" s="637"/>
      <c r="S13" s="637"/>
      <c r="T13" s="637"/>
      <c r="U13" s="637"/>
    </row>
    <row r="14" spans="1:21" s="467" customFormat="1" ht="69" customHeight="1">
      <c r="A14" s="479" t="s">
        <v>405</v>
      </c>
      <c r="B14" s="722" t="s">
        <v>406</v>
      </c>
      <c r="C14" s="723">
        <v>6</v>
      </c>
      <c r="D14" s="724">
        <f t="shared" si="0"/>
        <v>180</v>
      </c>
      <c r="E14" s="725">
        <f t="shared" si="1"/>
        <v>90</v>
      </c>
      <c r="F14" s="726"/>
      <c r="G14" s="726"/>
      <c r="H14" s="727">
        <v>90</v>
      </c>
      <c r="I14" s="728">
        <f t="shared" si="2"/>
        <v>90</v>
      </c>
      <c r="J14" s="729" t="s">
        <v>416</v>
      </c>
      <c r="K14" s="730" t="s">
        <v>419</v>
      </c>
      <c r="L14" s="502" t="s">
        <v>420</v>
      </c>
      <c r="M14" s="504" t="s">
        <v>411</v>
      </c>
      <c r="N14" s="752" t="s">
        <v>417</v>
      </c>
      <c r="O14" s="752" t="s">
        <v>424</v>
      </c>
      <c r="P14" s="731" t="s">
        <v>418</v>
      </c>
      <c r="Q14" s="637"/>
      <c r="R14" s="637"/>
      <c r="S14" s="637"/>
      <c r="T14" s="637"/>
      <c r="U14" s="637"/>
    </row>
    <row r="15" spans="1:21" s="467" customFormat="1" ht="69" customHeight="1">
      <c r="A15" s="462" t="s">
        <v>405</v>
      </c>
      <c r="B15" s="733" t="s">
        <v>407</v>
      </c>
      <c r="C15" s="734">
        <v>6</v>
      </c>
      <c r="D15" s="735">
        <f t="shared" si="0"/>
        <v>180</v>
      </c>
      <c r="E15" s="736">
        <f t="shared" si="1"/>
        <v>90</v>
      </c>
      <c r="F15" s="737"/>
      <c r="G15" s="737"/>
      <c r="H15" s="738">
        <v>90</v>
      </c>
      <c r="I15" s="739">
        <f t="shared" si="2"/>
        <v>90</v>
      </c>
      <c r="J15" s="482" t="s">
        <v>416</v>
      </c>
      <c r="K15" s="495" t="s">
        <v>419</v>
      </c>
      <c r="L15" s="494" t="s">
        <v>420</v>
      </c>
      <c r="M15" s="496" t="s">
        <v>411</v>
      </c>
      <c r="N15" s="740"/>
      <c r="O15" s="753" t="s">
        <v>425</v>
      </c>
      <c r="P15" s="742" t="s">
        <v>418</v>
      </c>
      <c r="Q15" s="637"/>
      <c r="R15" s="637"/>
      <c r="S15" s="637"/>
      <c r="T15" s="637"/>
      <c r="U15" s="637"/>
    </row>
    <row r="16" spans="1:21" s="467" customFormat="1" ht="69" customHeight="1" thickBot="1">
      <c r="A16" s="464" t="s">
        <v>405</v>
      </c>
      <c r="B16" s="743" t="s">
        <v>408</v>
      </c>
      <c r="C16" s="744">
        <v>6</v>
      </c>
      <c r="D16" s="745">
        <f t="shared" si="0"/>
        <v>180</v>
      </c>
      <c r="E16" s="636">
        <f t="shared" si="1"/>
        <v>90</v>
      </c>
      <c r="F16" s="746"/>
      <c r="G16" s="746"/>
      <c r="H16" s="747">
        <v>90</v>
      </c>
      <c r="I16" s="748">
        <f t="shared" si="2"/>
        <v>90</v>
      </c>
      <c r="J16" s="483" t="s">
        <v>416</v>
      </c>
      <c r="K16" s="520" t="s">
        <v>419</v>
      </c>
      <c r="L16" s="498" t="s">
        <v>420</v>
      </c>
      <c r="M16" s="521" t="s">
        <v>411</v>
      </c>
      <c r="N16" s="749"/>
      <c r="O16" s="750" t="s">
        <v>426</v>
      </c>
      <c r="P16" s="751" t="s">
        <v>418</v>
      </c>
      <c r="Q16" s="637"/>
      <c r="R16" s="637"/>
      <c r="S16" s="637"/>
      <c r="T16" s="637"/>
      <c r="U16" s="637"/>
    </row>
    <row r="18" spans="1:83" s="484" customFormat="1" ht="15.75">
      <c r="N18" s="475"/>
      <c r="O18" s="485"/>
      <c r="P18" s="475" t="s">
        <v>414</v>
      </c>
    </row>
    <row r="19" spans="1:83" s="478" customFormat="1" ht="18.75">
      <c r="A19" s="476"/>
      <c r="B19" s="476"/>
      <c r="C19" s="477" t="s">
        <v>415</v>
      </c>
      <c r="D19" s="476"/>
      <c r="F19" s="476"/>
      <c r="G19" s="476"/>
      <c r="H19" s="476"/>
      <c r="I19" s="476"/>
      <c r="J19" s="476"/>
      <c r="K19" s="476"/>
      <c r="L19" s="476"/>
      <c r="M19" s="476"/>
      <c r="N19" s="473"/>
      <c r="O19" s="474"/>
      <c r="P19" s="473"/>
    </row>
    <row r="20" spans="1:83" ht="15.75" thickBot="1">
      <c r="A20" s="472"/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3"/>
      <c r="O20" s="474"/>
      <c r="P20" s="473"/>
    </row>
    <row r="21" spans="1:83" ht="12.75" customHeight="1">
      <c r="A21" s="965" t="s">
        <v>269</v>
      </c>
      <c r="B21" s="968" t="s">
        <v>268</v>
      </c>
      <c r="C21" s="971" t="s">
        <v>278</v>
      </c>
      <c r="D21" s="974" t="s">
        <v>270</v>
      </c>
      <c r="E21" s="975"/>
      <c r="F21" s="975"/>
      <c r="G21" s="975"/>
      <c r="H21" s="975"/>
      <c r="I21" s="976"/>
      <c r="J21" s="953" t="s">
        <v>398</v>
      </c>
      <c r="K21" s="956" t="s">
        <v>399</v>
      </c>
      <c r="L21" s="953" t="s">
        <v>400</v>
      </c>
      <c r="M21" s="956" t="s">
        <v>401</v>
      </c>
      <c r="N21" s="977" t="s">
        <v>402</v>
      </c>
      <c r="O21" s="980" t="s">
        <v>403</v>
      </c>
      <c r="P21" s="977" t="s">
        <v>404</v>
      </c>
    </row>
    <row r="22" spans="1:83" ht="12.75" customHeight="1">
      <c r="A22" s="966"/>
      <c r="B22" s="969"/>
      <c r="C22" s="972"/>
      <c r="D22" s="983" t="s">
        <v>281</v>
      </c>
      <c r="E22" s="985" t="s">
        <v>283</v>
      </c>
      <c r="F22" s="985"/>
      <c r="G22" s="985"/>
      <c r="H22" s="986"/>
      <c r="I22" s="987" t="s">
        <v>284</v>
      </c>
      <c r="J22" s="954"/>
      <c r="K22" s="957"/>
      <c r="L22" s="954"/>
      <c r="M22" s="957"/>
      <c r="N22" s="978"/>
      <c r="O22" s="981"/>
      <c r="P22" s="978"/>
    </row>
    <row r="23" spans="1:83" ht="14.25" customHeight="1">
      <c r="A23" s="966"/>
      <c r="B23" s="969"/>
      <c r="C23" s="972"/>
      <c r="D23" s="983"/>
      <c r="E23" s="949" t="s">
        <v>282</v>
      </c>
      <c r="F23" s="985" t="s">
        <v>271</v>
      </c>
      <c r="G23" s="985"/>
      <c r="H23" s="986"/>
      <c r="I23" s="987"/>
      <c r="J23" s="954"/>
      <c r="K23" s="957"/>
      <c r="L23" s="954"/>
      <c r="M23" s="957"/>
      <c r="N23" s="978"/>
      <c r="O23" s="981"/>
      <c r="P23" s="978"/>
    </row>
    <row r="24" spans="1:83" ht="22.5" customHeight="1">
      <c r="A24" s="966"/>
      <c r="B24" s="969"/>
      <c r="C24" s="972"/>
      <c r="D24" s="983"/>
      <c r="E24" s="949"/>
      <c r="F24" s="949" t="s">
        <v>272</v>
      </c>
      <c r="G24" s="949" t="s">
        <v>273</v>
      </c>
      <c r="H24" s="951" t="s">
        <v>274</v>
      </c>
      <c r="I24" s="987"/>
      <c r="J24" s="954"/>
      <c r="K24" s="957"/>
      <c r="L24" s="954"/>
      <c r="M24" s="957"/>
      <c r="N24" s="978"/>
      <c r="O24" s="981"/>
      <c r="P24" s="978"/>
    </row>
    <row r="25" spans="1:83" ht="20.25" customHeight="1">
      <c r="A25" s="966"/>
      <c r="B25" s="969"/>
      <c r="C25" s="972"/>
      <c r="D25" s="983"/>
      <c r="E25" s="949"/>
      <c r="F25" s="949"/>
      <c r="G25" s="949"/>
      <c r="H25" s="951"/>
      <c r="I25" s="987"/>
      <c r="J25" s="954"/>
      <c r="K25" s="957"/>
      <c r="L25" s="954"/>
      <c r="M25" s="957"/>
      <c r="N25" s="978"/>
      <c r="O25" s="981"/>
      <c r="P25" s="978"/>
    </row>
    <row r="26" spans="1:83" ht="13.5" customHeight="1" thickBot="1">
      <c r="A26" s="967"/>
      <c r="B26" s="970"/>
      <c r="C26" s="973"/>
      <c r="D26" s="984"/>
      <c r="E26" s="950"/>
      <c r="F26" s="950"/>
      <c r="G26" s="950"/>
      <c r="H26" s="952"/>
      <c r="I26" s="988"/>
      <c r="J26" s="955"/>
      <c r="K26" s="958"/>
      <c r="L26" s="955"/>
      <c r="M26" s="958"/>
      <c r="N26" s="979"/>
      <c r="O26" s="982"/>
      <c r="P26" s="979"/>
    </row>
    <row r="27" spans="1:83" ht="16.5" customHeight="1" thickBot="1">
      <c r="A27" s="946" t="s">
        <v>409</v>
      </c>
      <c r="B27" s="947"/>
      <c r="C27" s="947"/>
      <c r="D27" s="947"/>
      <c r="E27" s="947"/>
      <c r="F27" s="947"/>
      <c r="G27" s="947"/>
      <c r="H27" s="947"/>
      <c r="I27" s="947"/>
      <c r="J27" s="947"/>
      <c r="K27" s="947"/>
      <c r="L27" s="947"/>
      <c r="M27" s="947"/>
      <c r="N27" s="947"/>
      <c r="O27" s="947"/>
      <c r="P27" s="948"/>
    </row>
    <row r="28" spans="1:83" s="486" customFormat="1" ht="30" customHeight="1" thickBot="1">
      <c r="A28" s="959" t="s">
        <v>427</v>
      </c>
      <c r="B28" s="960"/>
      <c r="C28" s="960"/>
      <c r="D28" s="960"/>
      <c r="E28" s="960"/>
      <c r="F28" s="960"/>
      <c r="G28" s="960"/>
      <c r="H28" s="960"/>
      <c r="I28" s="960"/>
      <c r="J28" s="960"/>
      <c r="K28" s="960"/>
      <c r="L28" s="960"/>
      <c r="M28" s="960"/>
      <c r="N28" s="960"/>
      <c r="O28" s="960"/>
      <c r="P28" s="961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69"/>
      <c r="AT28" s="469"/>
      <c r="AU28" s="469"/>
      <c r="AV28" s="469"/>
      <c r="AW28" s="469"/>
      <c r="AX28" s="469"/>
      <c r="AY28" s="469"/>
      <c r="AZ28" s="469"/>
      <c r="BA28" s="469"/>
      <c r="BB28" s="469"/>
      <c r="BC28" s="469"/>
      <c r="BD28" s="469"/>
      <c r="BE28" s="469"/>
      <c r="BF28" s="469"/>
      <c r="BG28" s="469"/>
      <c r="BH28" s="469"/>
      <c r="BI28" s="469"/>
      <c r="BJ28" s="469"/>
      <c r="BK28" s="469"/>
      <c r="BL28" s="469"/>
      <c r="BM28" s="469"/>
      <c r="BN28" s="469"/>
      <c r="BO28" s="469"/>
      <c r="BP28" s="469"/>
      <c r="BQ28" s="469"/>
      <c r="BR28" s="469"/>
      <c r="BS28" s="469"/>
    </row>
    <row r="29" spans="1:83" s="490" customFormat="1" ht="40.15" customHeight="1">
      <c r="A29" s="599" t="s">
        <v>364</v>
      </c>
      <c r="B29" s="600" t="s">
        <v>428</v>
      </c>
      <c r="C29" s="606">
        <v>6</v>
      </c>
      <c r="D29" s="607">
        <f t="shared" ref="D29:D34" si="3">C29*30</f>
        <v>180</v>
      </c>
      <c r="E29" s="608">
        <f t="shared" ref="E29:E34" si="4">SUM(F29:H29)</f>
        <v>60</v>
      </c>
      <c r="F29" s="501">
        <v>20</v>
      </c>
      <c r="G29" s="501"/>
      <c r="H29" s="501">
        <v>40</v>
      </c>
      <c r="I29" s="632">
        <f t="shared" ref="I29:I34" si="5">D29-E29</f>
        <v>120</v>
      </c>
      <c r="J29" s="625" t="s">
        <v>416</v>
      </c>
      <c r="K29" s="487" t="s">
        <v>429</v>
      </c>
      <c r="L29" s="480" t="s">
        <v>420</v>
      </c>
      <c r="M29" s="481" t="s">
        <v>411</v>
      </c>
      <c r="N29" s="488" t="s">
        <v>430</v>
      </c>
      <c r="O29" s="488" t="s">
        <v>431</v>
      </c>
      <c r="P29" s="489" t="s">
        <v>432</v>
      </c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469"/>
      <c r="AM29" s="469"/>
      <c r="AN29" s="469"/>
      <c r="AO29" s="469"/>
      <c r="AP29" s="469"/>
      <c r="AQ29" s="469"/>
      <c r="AR29" s="469"/>
      <c r="AS29" s="469"/>
      <c r="AT29" s="469"/>
      <c r="AU29" s="469"/>
      <c r="AV29" s="469"/>
      <c r="AW29" s="469"/>
      <c r="AX29" s="469"/>
      <c r="AY29" s="469"/>
      <c r="AZ29" s="469"/>
      <c r="BA29" s="469"/>
      <c r="BB29" s="469"/>
      <c r="BC29" s="469"/>
      <c r="BD29" s="469"/>
      <c r="BE29" s="469"/>
      <c r="BF29" s="469"/>
      <c r="BG29" s="469"/>
      <c r="BH29" s="469"/>
      <c r="BI29" s="469"/>
      <c r="BJ29" s="469"/>
      <c r="BK29" s="469"/>
      <c r="BL29" s="469"/>
      <c r="BM29" s="469"/>
      <c r="BN29" s="469"/>
      <c r="BO29" s="469"/>
      <c r="BP29" s="469"/>
      <c r="BQ29" s="469"/>
      <c r="BR29" s="469"/>
      <c r="BS29" s="469"/>
      <c r="BT29" s="486"/>
      <c r="BU29" s="486"/>
      <c r="BV29" s="486"/>
      <c r="BW29" s="486"/>
      <c r="BX29" s="486"/>
      <c r="BY29" s="486"/>
      <c r="BZ29" s="486"/>
      <c r="CA29" s="486"/>
      <c r="CB29" s="486"/>
      <c r="CC29" s="486"/>
      <c r="CD29" s="486"/>
      <c r="CE29" s="486"/>
    </row>
    <row r="30" spans="1:83" s="491" customFormat="1" ht="40.15" customHeight="1">
      <c r="A30" s="601" t="s">
        <v>365</v>
      </c>
      <c r="B30" s="602" t="s">
        <v>433</v>
      </c>
      <c r="C30" s="609">
        <v>9</v>
      </c>
      <c r="D30" s="610">
        <f t="shared" si="3"/>
        <v>270</v>
      </c>
      <c r="E30" s="611">
        <f t="shared" si="4"/>
        <v>90</v>
      </c>
      <c r="F30" s="493">
        <v>46</v>
      </c>
      <c r="G30" s="493"/>
      <c r="H30" s="627">
        <v>44</v>
      </c>
      <c r="I30" s="626">
        <f t="shared" si="5"/>
        <v>180</v>
      </c>
      <c r="J30" s="618" t="s">
        <v>416</v>
      </c>
      <c r="K30" s="495" t="s">
        <v>429</v>
      </c>
      <c r="L30" s="494" t="s">
        <v>420</v>
      </c>
      <c r="M30" s="496" t="s">
        <v>411</v>
      </c>
      <c r="N30" s="492" t="s">
        <v>434</v>
      </c>
      <c r="O30" s="492" t="s">
        <v>435</v>
      </c>
      <c r="P30" s="506" t="s">
        <v>436</v>
      </c>
      <c r="Q30" s="469"/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9"/>
      <c r="AL30" s="469"/>
      <c r="AM30" s="469"/>
      <c r="AN30" s="469"/>
      <c r="AO30" s="469"/>
      <c r="AP30" s="469"/>
      <c r="AQ30" s="469"/>
      <c r="AR30" s="469"/>
      <c r="AS30" s="469"/>
      <c r="AT30" s="469"/>
      <c r="AU30" s="469"/>
      <c r="AV30" s="469"/>
      <c r="AW30" s="469"/>
      <c r="AX30" s="469"/>
      <c r="AY30" s="469"/>
      <c r="AZ30" s="469"/>
      <c r="BA30" s="469"/>
      <c r="BB30" s="469"/>
      <c r="BC30" s="469"/>
      <c r="BD30" s="469"/>
      <c r="BE30" s="469"/>
      <c r="BF30" s="469"/>
      <c r="BG30" s="469"/>
      <c r="BH30" s="469"/>
      <c r="BI30" s="469"/>
      <c r="BJ30" s="469"/>
      <c r="BK30" s="469"/>
      <c r="BL30" s="469"/>
      <c r="BM30" s="469"/>
      <c r="BN30" s="469"/>
      <c r="BO30" s="469"/>
      <c r="BP30" s="469"/>
      <c r="BQ30" s="469"/>
      <c r="BR30" s="469"/>
      <c r="BS30" s="469"/>
      <c r="BT30" s="486"/>
      <c r="BU30" s="486"/>
      <c r="BV30" s="486"/>
      <c r="BW30" s="486"/>
      <c r="BX30" s="486"/>
      <c r="BY30" s="486"/>
      <c r="BZ30" s="486"/>
      <c r="CA30" s="486"/>
      <c r="CB30" s="486"/>
      <c r="CC30" s="486"/>
      <c r="CD30" s="486"/>
      <c r="CE30" s="486"/>
    </row>
    <row r="31" spans="1:83" s="491" customFormat="1" ht="40.15" customHeight="1">
      <c r="A31" s="601" t="s">
        <v>366</v>
      </c>
      <c r="B31" s="602" t="s">
        <v>437</v>
      </c>
      <c r="C31" s="609">
        <v>9</v>
      </c>
      <c r="D31" s="610">
        <f t="shared" si="3"/>
        <v>270</v>
      </c>
      <c r="E31" s="611">
        <f t="shared" si="4"/>
        <v>120</v>
      </c>
      <c r="F31" s="493">
        <v>20</v>
      </c>
      <c r="G31" s="493"/>
      <c r="H31" s="627">
        <v>100</v>
      </c>
      <c r="I31" s="626">
        <f t="shared" si="5"/>
        <v>150</v>
      </c>
      <c r="J31" s="618" t="s">
        <v>416</v>
      </c>
      <c r="K31" s="495" t="s">
        <v>429</v>
      </c>
      <c r="L31" s="494" t="s">
        <v>420</v>
      </c>
      <c r="M31" s="496" t="s">
        <v>411</v>
      </c>
      <c r="N31" s="492" t="s">
        <v>475</v>
      </c>
      <c r="O31" s="492" t="s">
        <v>438</v>
      </c>
      <c r="P31" s="506" t="s">
        <v>474</v>
      </c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69"/>
      <c r="AH31" s="469"/>
      <c r="AI31" s="469"/>
      <c r="AJ31" s="469"/>
      <c r="AK31" s="469"/>
      <c r="AL31" s="469"/>
      <c r="AM31" s="469"/>
      <c r="AN31" s="469"/>
      <c r="AO31" s="469"/>
      <c r="AP31" s="469"/>
      <c r="AQ31" s="469"/>
      <c r="AR31" s="469"/>
      <c r="AS31" s="469"/>
      <c r="AT31" s="469"/>
      <c r="AU31" s="469"/>
      <c r="AV31" s="469"/>
      <c r="AW31" s="469"/>
      <c r="AX31" s="469"/>
      <c r="AY31" s="469"/>
      <c r="AZ31" s="469"/>
      <c r="BA31" s="469"/>
      <c r="BB31" s="469"/>
      <c r="BC31" s="469"/>
      <c r="BD31" s="469"/>
      <c r="BE31" s="469"/>
      <c r="BF31" s="469"/>
      <c r="BG31" s="469"/>
      <c r="BH31" s="469"/>
      <c r="BI31" s="469"/>
      <c r="BJ31" s="469"/>
      <c r="BK31" s="469"/>
      <c r="BL31" s="469"/>
      <c r="BM31" s="469"/>
      <c r="BN31" s="469"/>
      <c r="BO31" s="469"/>
      <c r="BP31" s="469"/>
      <c r="BQ31" s="469"/>
      <c r="BR31" s="469"/>
      <c r="BS31" s="469"/>
      <c r="BT31" s="486"/>
      <c r="BU31" s="486"/>
      <c r="BV31" s="486"/>
      <c r="BW31" s="486"/>
      <c r="BX31" s="486"/>
      <c r="BY31" s="486"/>
      <c r="BZ31" s="486"/>
      <c r="CA31" s="486"/>
      <c r="CB31" s="486"/>
      <c r="CC31" s="486"/>
      <c r="CD31" s="486"/>
      <c r="CE31" s="486"/>
    </row>
    <row r="32" spans="1:83" s="491" customFormat="1" ht="46.15" customHeight="1">
      <c r="A32" s="601" t="s">
        <v>349</v>
      </c>
      <c r="B32" s="602" t="s">
        <v>439</v>
      </c>
      <c r="C32" s="609">
        <v>9</v>
      </c>
      <c r="D32" s="610">
        <f t="shared" si="3"/>
        <v>270</v>
      </c>
      <c r="E32" s="611">
        <f t="shared" si="4"/>
        <v>86</v>
      </c>
      <c r="F32" s="493">
        <v>30</v>
      </c>
      <c r="G32" s="493">
        <v>56</v>
      </c>
      <c r="H32" s="627"/>
      <c r="I32" s="626">
        <f t="shared" si="5"/>
        <v>184</v>
      </c>
      <c r="J32" s="618" t="s">
        <v>416</v>
      </c>
      <c r="K32" s="495" t="s">
        <v>429</v>
      </c>
      <c r="L32" s="494" t="s">
        <v>420</v>
      </c>
      <c r="M32" s="496" t="s">
        <v>411</v>
      </c>
      <c r="N32" s="754"/>
      <c r="O32" s="492" t="s">
        <v>440</v>
      </c>
      <c r="P32" s="506" t="s">
        <v>468</v>
      </c>
      <c r="Q32" s="469"/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469"/>
      <c r="AK32" s="469"/>
      <c r="AL32" s="469"/>
      <c r="AM32" s="469"/>
      <c r="AN32" s="469"/>
      <c r="AO32" s="469"/>
      <c r="AP32" s="469"/>
      <c r="AQ32" s="469"/>
      <c r="AR32" s="469"/>
      <c r="AS32" s="469"/>
      <c r="AT32" s="469"/>
      <c r="AU32" s="469"/>
      <c r="AV32" s="469"/>
      <c r="AW32" s="469"/>
      <c r="AX32" s="469"/>
      <c r="AY32" s="469"/>
      <c r="AZ32" s="469"/>
      <c r="BA32" s="469"/>
      <c r="BB32" s="469"/>
      <c r="BC32" s="469"/>
      <c r="BD32" s="469"/>
      <c r="BE32" s="469"/>
      <c r="BF32" s="469"/>
      <c r="BG32" s="469"/>
      <c r="BH32" s="469"/>
      <c r="BI32" s="469"/>
      <c r="BJ32" s="469"/>
      <c r="BK32" s="469"/>
      <c r="BL32" s="469"/>
      <c r="BM32" s="469"/>
      <c r="BN32" s="469"/>
      <c r="BO32" s="469"/>
      <c r="BP32" s="469"/>
      <c r="BQ32" s="469"/>
      <c r="BR32" s="469"/>
      <c r="BS32" s="469"/>
      <c r="BT32" s="486"/>
      <c r="BU32" s="486"/>
      <c r="BV32" s="486"/>
      <c r="BW32" s="486"/>
      <c r="BX32" s="486"/>
      <c r="BY32" s="486"/>
      <c r="BZ32" s="486"/>
      <c r="CA32" s="486"/>
      <c r="CB32" s="486"/>
      <c r="CC32" s="486"/>
      <c r="CD32" s="486"/>
      <c r="CE32" s="486"/>
    </row>
    <row r="33" spans="1:83" s="491" customFormat="1" ht="46.15" customHeight="1">
      <c r="A33" s="601" t="s">
        <v>350</v>
      </c>
      <c r="B33" s="603" t="s">
        <v>441</v>
      </c>
      <c r="C33" s="609">
        <v>4</v>
      </c>
      <c r="D33" s="610">
        <f t="shared" si="3"/>
        <v>120</v>
      </c>
      <c r="E33" s="628">
        <f t="shared" si="4"/>
        <v>54</v>
      </c>
      <c r="F33" s="629">
        <v>20</v>
      </c>
      <c r="G33" s="629"/>
      <c r="H33" s="755">
        <v>34</v>
      </c>
      <c r="I33" s="626">
        <f t="shared" si="5"/>
        <v>66</v>
      </c>
      <c r="J33" s="618" t="s">
        <v>416</v>
      </c>
      <c r="K33" s="495" t="s">
        <v>429</v>
      </c>
      <c r="L33" s="494" t="s">
        <v>420</v>
      </c>
      <c r="M33" s="496" t="s">
        <v>411</v>
      </c>
      <c r="N33" s="756"/>
      <c r="O33" s="492" t="s">
        <v>442</v>
      </c>
      <c r="P33" s="497" t="s">
        <v>443</v>
      </c>
      <c r="Q33" s="469"/>
      <c r="R33" s="469"/>
      <c r="S33" s="469"/>
      <c r="T33" s="469"/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469"/>
      <c r="AI33" s="469"/>
      <c r="AJ33" s="469"/>
      <c r="AK33" s="469"/>
      <c r="AL33" s="469"/>
      <c r="AM33" s="469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69"/>
      <c r="BA33" s="469"/>
      <c r="BB33" s="469"/>
      <c r="BC33" s="469"/>
      <c r="BD33" s="469"/>
      <c r="BE33" s="469"/>
      <c r="BF33" s="469"/>
      <c r="BG33" s="469"/>
      <c r="BH33" s="469"/>
      <c r="BI33" s="469"/>
      <c r="BJ33" s="469"/>
      <c r="BK33" s="469"/>
      <c r="BL33" s="469"/>
      <c r="BM33" s="469"/>
      <c r="BN33" s="469"/>
      <c r="BO33" s="469"/>
      <c r="BP33" s="469"/>
      <c r="BQ33" s="469"/>
      <c r="BR33" s="469"/>
      <c r="BS33" s="469"/>
      <c r="BT33" s="486"/>
      <c r="BU33" s="486"/>
      <c r="BV33" s="486"/>
      <c r="BW33" s="486"/>
      <c r="BX33" s="486"/>
      <c r="BY33" s="486"/>
      <c r="BZ33" s="486"/>
      <c r="CA33" s="486"/>
      <c r="CB33" s="486"/>
      <c r="CC33" s="486"/>
      <c r="CD33" s="486"/>
      <c r="CE33" s="486"/>
    </row>
    <row r="34" spans="1:83" s="490" customFormat="1" ht="47.45" customHeight="1" thickBot="1">
      <c r="A34" s="604" t="s">
        <v>374</v>
      </c>
      <c r="B34" s="605" t="s">
        <v>444</v>
      </c>
      <c r="C34" s="613">
        <v>3</v>
      </c>
      <c r="D34" s="614">
        <f t="shared" si="3"/>
        <v>90</v>
      </c>
      <c r="E34" s="636">
        <f t="shared" si="4"/>
        <v>30</v>
      </c>
      <c r="F34" s="635">
        <v>16</v>
      </c>
      <c r="G34" s="635"/>
      <c r="H34" s="757">
        <v>14</v>
      </c>
      <c r="I34" s="630">
        <f t="shared" si="5"/>
        <v>60</v>
      </c>
      <c r="J34" s="631" t="s">
        <v>416</v>
      </c>
      <c r="K34" s="520" t="s">
        <v>429</v>
      </c>
      <c r="L34" s="498" t="s">
        <v>420</v>
      </c>
      <c r="M34" s="521" t="s">
        <v>411</v>
      </c>
      <c r="N34" s="499" t="s">
        <v>445</v>
      </c>
      <c r="O34" s="499" t="s">
        <v>446</v>
      </c>
      <c r="P34" s="500" t="s">
        <v>447</v>
      </c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  <c r="AM34" s="469"/>
      <c r="AN34" s="469"/>
      <c r="AO34" s="469"/>
      <c r="AP34" s="469"/>
      <c r="AQ34" s="469"/>
      <c r="AR34" s="469"/>
      <c r="AS34" s="469"/>
      <c r="AT34" s="469"/>
      <c r="AU34" s="469"/>
      <c r="AV34" s="469"/>
      <c r="AW34" s="469"/>
      <c r="AX34" s="469"/>
      <c r="AY34" s="469"/>
      <c r="AZ34" s="469"/>
      <c r="BA34" s="469"/>
      <c r="BB34" s="469"/>
      <c r="BC34" s="469"/>
      <c r="BD34" s="469"/>
      <c r="BE34" s="469"/>
      <c r="BF34" s="469"/>
      <c r="BG34" s="469"/>
      <c r="BH34" s="469"/>
      <c r="BI34" s="469"/>
      <c r="BJ34" s="469"/>
      <c r="BK34" s="469"/>
      <c r="BL34" s="469"/>
      <c r="BM34" s="469"/>
      <c r="BN34" s="469"/>
      <c r="BO34" s="469"/>
      <c r="BP34" s="469"/>
      <c r="BQ34" s="469"/>
      <c r="BR34" s="469"/>
      <c r="BS34" s="469"/>
      <c r="BT34" s="486"/>
      <c r="BU34" s="486"/>
      <c r="BV34" s="486"/>
      <c r="BW34" s="486"/>
      <c r="BX34" s="486"/>
      <c r="BY34" s="486"/>
      <c r="BZ34" s="486"/>
      <c r="CA34" s="486"/>
      <c r="CB34" s="486"/>
      <c r="CC34" s="486"/>
      <c r="CD34" s="486"/>
      <c r="CE34" s="486"/>
    </row>
    <row r="35" spans="1:83" s="486" customFormat="1" ht="30" customHeight="1" thickBot="1">
      <c r="A35" s="940" t="s">
        <v>448</v>
      </c>
      <c r="B35" s="941"/>
      <c r="C35" s="941"/>
      <c r="D35" s="941"/>
      <c r="E35" s="941"/>
      <c r="F35" s="941"/>
      <c r="G35" s="941"/>
      <c r="H35" s="941"/>
      <c r="I35" s="941"/>
      <c r="J35" s="941"/>
      <c r="K35" s="941"/>
      <c r="L35" s="941"/>
      <c r="M35" s="941"/>
      <c r="N35" s="941"/>
      <c r="O35" s="941"/>
      <c r="P35" s="942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  <c r="AM35" s="469"/>
      <c r="AN35" s="469"/>
      <c r="AO35" s="469"/>
      <c r="AP35" s="469"/>
      <c r="AQ35" s="469"/>
      <c r="AR35" s="469"/>
      <c r="AS35" s="469"/>
      <c r="AT35" s="469"/>
      <c r="AU35" s="469"/>
      <c r="AV35" s="469"/>
      <c r="AW35" s="469"/>
      <c r="AX35" s="469"/>
      <c r="AY35" s="469"/>
      <c r="AZ35" s="469"/>
      <c r="BA35" s="469"/>
      <c r="BB35" s="469"/>
      <c r="BC35" s="469"/>
      <c r="BD35" s="469"/>
      <c r="BE35" s="469"/>
      <c r="BF35" s="469"/>
      <c r="BG35" s="469"/>
      <c r="BH35" s="469"/>
      <c r="BI35" s="469"/>
      <c r="BJ35" s="469"/>
      <c r="BK35" s="469"/>
      <c r="BL35" s="469"/>
      <c r="BM35" s="469"/>
      <c r="BN35" s="469"/>
      <c r="BO35" s="469"/>
      <c r="BP35" s="469"/>
      <c r="BQ35" s="469"/>
      <c r="BR35" s="469"/>
      <c r="BS35" s="469"/>
    </row>
    <row r="36" spans="1:83" s="507" customFormat="1" ht="44.45" customHeight="1">
      <c r="A36" s="599" t="s">
        <v>364</v>
      </c>
      <c r="B36" s="600" t="s">
        <v>467</v>
      </c>
      <c r="C36" s="606">
        <v>6</v>
      </c>
      <c r="D36" s="607">
        <f t="shared" ref="D36:D41" si="6">C36*30</f>
        <v>180</v>
      </c>
      <c r="E36" s="607">
        <f t="shared" ref="E36:E41" si="7">SUM(F36:H36)</f>
        <v>60</v>
      </c>
      <c r="F36" s="501">
        <v>20</v>
      </c>
      <c r="G36" s="501"/>
      <c r="H36" s="501">
        <v>40</v>
      </c>
      <c r="I36" s="632">
        <f t="shared" ref="I36:I41" si="8">D36-E36</f>
        <v>120</v>
      </c>
      <c r="J36" s="633" t="s">
        <v>416</v>
      </c>
      <c r="K36" s="503" t="s">
        <v>429</v>
      </c>
      <c r="L36" s="502" t="s">
        <v>420</v>
      </c>
      <c r="M36" s="504" t="s">
        <v>411</v>
      </c>
      <c r="N36" s="518" t="s">
        <v>469</v>
      </c>
      <c r="O36" s="518" t="s">
        <v>470</v>
      </c>
      <c r="P36" s="519" t="s">
        <v>468</v>
      </c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469"/>
      <c r="AL36" s="469"/>
      <c r="AM36" s="469"/>
      <c r="AN36" s="469"/>
      <c r="AO36" s="469"/>
      <c r="AP36" s="469"/>
      <c r="AQ36" s="469"/>
      <c r="AR36" s="469"/>
      <c r="AS36" s="469"/>
      <c r="AT36" s="469"/>
      <c r="AU36" s="469"/>
      <c r="AV36" s="469"/>
      <c r="AW36" s="469"/>
      <c r="AX36" s="469"/>
      <c r="AY36" s="469"/>
      <c r="AZ36" s="469"/>
      <c r="BA36" s="469"/>
      <c r="BB36" s="469"/>
      <c r="BC36" s="469"/>
      <c r="BD36" s="469"/>
      <c r="BE36" s="469"/>
      <c r="BF36" s="469"/>
      <c r="BG36" s="469"/>
      <c r="BH36" s="469"/>
      <c r="BI36" s="469"/>
      <c r="BJ36" s="469"/>
      <c r="BK36" s="469"/>
      <c r="BL36" s="469"/>
      <c r="BM36" s="469"/>
      <c r="BN36" s="469"/>
      <c r="BO36" s="469"/>
      <c r="BP36" s="469"/>
      <c r="BQ36" s="469"/>
      <c r="BR36" s="469"/>
      <c r="BS36" s="469"/>
      <c r="BT36" s="486"/>
      <c r="BU36" s="486"/>
      <c r="BV36" s="486"/>
      <c r="BW36" s="486"/>
      <c r="BX36" s="486"/>
      <c r="BY36" s="486"/>
      <c r="BZ36" s="486"/>
      <c r="CA36" s="486"/>
      <c r="CB36" s="486"/>
      <c r="CC36" s="486"/>
      <c r="CD36" s="486"/>
      <c r="CE36" s="486"/>
    </row>
    <row r="37" spans="1:83" s="491" customFormat="1" ht="44.45" customHeight="1">
      <c r="A37" s="601" t="s">
        <v>365</v>
      </c>
      <c r="B37" s="602" t="s">
        <v>449</v>
      </c>
      <c r="C37" s="609">
        <v>9</v>
      </c>
      <c r="D37" s="610">
        <f t="shared" si="6"/>
        <v>270</v>
      </c>
      <c r="E37" s="610">
        <f t="shared" si="7"/>
        <v>90</v>
      </c>
      <c r="F37" s="493">
        <v>46</v>
      </c>
      <c r="G37" s="493"/>
      <c r="H37" s="627">
        <v>44</v>
      </c>
      <c r="I37" s="626">
        <f t="shared" si="8"/>
        <v>180</v>
      </c>
      <c r="J37" s="618" t="s">
        <v>416</v>
      </c>
      <c r="K37" s="495" t="s">
        <v>429</v>
      </c>
      <c r="L37" s="494" t="s">
        <v>420</v>
      </c>
      <c r="M37" s="496" t="s">
        <v>411</v>
      </c>
      <c r="N37" s="758"/>
      <c r="O37" s="492" t="s">
        <v>450</v>
      </c>
      <c r="P37" s="497" t="s">
        <v>443</v>
      </c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69"/>
      <c r="AU37" s="469"/>
      <c r="AV37" s="469"/>
      <c r="AW37" s="469"/>
      <c r="AX37" s="469"/>
      <c r="AY37" s="469"/>
      <c r="AZ37" s="469"/>
      <c r="BA37" s="469"/>
      <c r="BB37" s="469"/>
      <c r="BC37" s="469"/>
      <c r="BD37" s="469"/>
      <c r="BE37" s="469"/>
      <c r="BF37" s="469"/>
      <c r="BG37" s="469"/>
      <c r="BH37" s="469"/>
      <c r="BI37" s="469"/>
      <c r="BJ37" s="469"/>
      <c r="BK37" s="469"/>
      <c r="BL37" s="469"/>
      <c r="BM37" s="469"/>
      <c r="BN37" s="469"/>
      <c r="BO37" s="469"/>
      <c r="BP37" s="469"/>
      <c r="BQ37" s="469"/>
      <c r="BR37" s="469"/>
      <c r="BS37" s="469"/>
      <c r="BT37" s="486"/>
      <c r="BU37" s="486"/>
      <c r="BV37" s="486"/>
      <c r="BW37" s="486"/>
      <c r="BX37" s="486"/>
      <c r="BY37" s="486"/>
      <c r="BZ37" s="486"/>
      <c r="CA37" s="486"/>
      <c r="CB37" s="486"/>
      <c r="CC37" s="486"/>
      <c r="CD37" s="486"/>
      <c r="CE37" s="486"/>
    </row>
    <row r="38" spans="1:83" s="491" customFormat="1" ht="44.45" customHeight="1">
      <c r="A38" s="601" t="s">
        <v>366</v>
      </c>
      <c r="B38" s="602" t="s">
        <v>437</v>
      </c>
      <c r="C38" s="609">
        <v>9</v>
      </c>
      <c r="D38" s="610">
        <f t="shared" si="6"/>
        <v>270</v>
      </c>
      <c r="E38" s="610">
        <f t="shared" si="7"/>
        <v>120</v>
      </c>
      <c r="F38" s="493">
        <v>20</v>
      </c>
      <c r="G38" s="493"/>
      <c r="H38" s="627">
        <v>100</v>
      </c>
      <c r="I38" s="626">
        <f t="shared" si="8"/>
        <v>150</v>
      </c>
      <c r="J38" s="618" t="s">
        <v>416</v>
      </c>
      <c r="K38" s="495" t="s">
        <v>429</v>
      </c>
      <c r="L38" s="494" t="s">
        <v>420</v>
      </c>
      <c r="M38" s="496" t="s">
        <v>411</v>
      </c>
      <c r="N38" s="492" t="s">
        <v>475</v>
      </c>
      <c r="O38" s="492" t="s">
        <v>438</v>
      </c>
      <c r="P38" s="506" t="s">
        <v>474</v>
      </c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  <c r="AM38" s="469"/>
      <c r="AN38" s="469"/>
      <c r="AO38" s="469"/>
      <c r="AP38" s="469"/>
      <c r="AQ38" s="469"/>
      <c r="AR38" s="469"/>
      <c r="AS38" s="469"/>
      <c r="AT38" s="469"/>
      <c r="AU38" s="469"/>
      <c r="AV38" s="469"/>
      <c r="AW38" s="469"/>
      <c r="AX38" s="469"/>
      <c r="AY38" s="469"/>
      <c r="AZ38" s="469"/>
      <c r="BA38" s="469"/>
      <c r="BB38" s="469"/>
      <c r="BC38" s="469"/>
      <c r="BD38" s="469"/>
      <c r="BE38" s="469"/>
      <c r="BF38" s="469"/>
      <c r="BG38" s="469"/>
      <c r="BH38" s="469"/>
      <c r="BI38" s="469"/>
      <c r="BJ38" s="469"/>
      <c r="BK38" s="469"/>
      <c r="BL38" s="469"/>
      <c r="BM38" s="469"/>
      <c r="BN38" s="469"/>
      <c r="BO38" s="469"/>
      <c r="BP38" s="469"/>
      <c r="BQ38" s="469"/>
      <c r="BR38" s="469"/>
      <c r="BS38" s="469"/>
      <c r="BT38" s="486"/>
      <c r="BU38" s="486"/>
      <c r="BV38" s="486"/>
      <c r="BW38" s="486"/>
      <c r="BX38" s="486"/>
      <c r="BY38" s="486"/>
      <c r="BZ38" s="486"/>
      <c r="CA38" s="486"/>
      <c r="CB38" s="486"/>
      <c r="CC38" s="486"/>
      <c r="CD38" s="486"/>
      <c r="CE38" s="486"/>
    </row>
    <row r="39" spans="1:83" s="491" customFormat="1" ht="44.45" customHeight="1">
      <c r="A39" s="601" t="s">
        <v>349</v>
      </c>
      <c r="B39" s="602" t="s">
        <v>451</v>
      </c>
      <c r="C39" s="609">
        <v>9</v>
      </c>
      <c r="D39" s="610">
        <f t="shared" si="6"/>
        <v>270</v>
      </c>
      <c r="E39" s="610">
        <f t="shared" si="7"/>
        <v>86</v>
      </c>
      <c r="F39" s="493">
        <v>30</v>
      </c>
      <c r="G39" s="493">
        <v>56</v>
      </c>
      <c r="H39" s="627"/>
      <c r="I39" s="626">
        <f t="shared" si="8"/>
        <v>184</v>
      </c>
      <c r="J39" s="618" t="s">
        <v>416</v>
      </c>
      <c r="K39" s="495" t="s">
        <v>429</v>
      </c>
      <c r="L39" s="494" t="s">
        <v>420</v>
      </c>
      <c r="M39" s="496" t="s">
        <v>411</v>
      </c>
      <c r="N39" s="505" t="s">
        <v>476</v>
      </c>
      <c r="O39" s="505" t="s">
        <v>452</v>
      </c>
      <c r="P39" s="506" t="s">
        <v>474</v>
      </c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J39" s="469"/>
      <c r="AK39" s="469"/>
      <c r="AL39" s="469"/>
      <c r="AM39" s="469"/>
      <c r="AN39" s="469"/>
      <c r="AO39" s="469"/>
      <c r="AP39" s="469"/>
      <c r="AQ39" s="469"/>
      <c r="AR39" s="469"/>
      <c r="AS39" s="469"/>
      <c r="AT39" s="469"/>
      <c r="AU39" s="469"/>
      <c r="AV39" s="469"/>
      <c r="AW39" s="469"/>
      <c r="AX39" s="469"/>
      <c r="AY39" s="469"/>
      <c r="AZ39" s="469"/>
      <c r="BA39" s="469"/>
      <c r="BB39" s="469"/>
      <c r="BC39" s="469"/>
      <c r="BD39" s="469"/>
      <c r="BE39" s="469"/>
      <c r="BF39" s="469"/>
      <c r="BG39" s="469"/>
      <c r="BH39" s="469"/>
      <c r="BI39" s="469"/>
      <c r="BJ39" s="469"/>
      <c r="BK39" s="469"/>
      <c r="BL39" s="469"/>
      <c r="BM39" s="469"/>
      <c r="BN39" s="469"/>
      <c r="BO39" s="469"/>
      <c r="BP39" s="469"/>
      <c r="BQ39" s="469"/>
      <c r="BR39" s="469"/>
      <c r="BS39" s="469"/>
      <c r="BT39" s="486"/>
      <c r="BU39" s="486"/>
      <c r="BV39" s="486"/>
      <c r="BW39" s="486"/>
      <c r="BX39" s="486"/>
      <c r="BY39" s="486"/>
      <c r="BZ39" s="486"/>
      <c r="CA39" s="486"/>
      <c r="CB39" s="486"/>
      <c r="CC39" s="486"/>
      <c r="CD39" s="486"/>
      <c r="CE39" s="486"/>
    </row>
    <row r="40" spans="1:83" s="490" customFormat="1" ht="44.45" customHeight="1">
      <c r="A40" s="601" t="s">
        <v>350</v>
      </c>
      <c r="B40" s="612" t="s">
        <v>471</v>
      </c>
      <c r="C40" s="609">
        <v>4</v>
      </c>
      <c r="D40" s="610">
        <f t="shared" si="6"/>
        <v>120</v>
      </c>
      <c r="E40" s="634">
        <f t="shared" si="7"/>
        <v>54</v>
      </c>
      <c r="F40" s="629">
        <v>20</v>
      </c>
      <c r="G40" s="629"/>
      <c r="H40" s="755">
        <v>34</v>
      </c>
      <c r="I40" s="626">
        <f t="shared" si="8"/>
        <v>66</v>
      </c>
      <c r="J40" s="618" t="s">
        <v>416</v>
      </c>
      <c r="K40" s="495" t="s">
        <v>429</v>
      </c>
      <c r="L40" s="494" t="s">
        <v>420</v>
      </c>
      <c r="M40" s="496" t="s">
        <v>411</v>
      </c>
      <c r="N40" s="758"/>
      <c r="O40" s="492" t="s">
        <v>473</v>
      </c>
      <c r="P40" s="506" t="s">
        <v>472</v>
      </c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69"/>
      <c r="AM40" s="469"/>
      <c r="AN40" s="469"/>
      <c r="AO40" s="469"/>
      <c r="AP40" s="469"/>
      <c r="AQ40" s="469"/>
      <c r="AR40" s="469"/>
      <c r="AS40" s="469"/>
      <c r="AT40" s="469"/>
      <c r="AU40" s="469"/>
      <c r="AV40" s="469"/>
      <c r="AW40" s="469"/>
      <c r="AX40" s="469"/>
      <c r="AY40" s="469"/>
      <c r="AZ40" s="469"/>
      <c r="BA40" s="469"/>
      <c r="BB40" s="469"/>
      <c r="BC40" s="469"/>
      <c r="BD40" s="469"/>
      <c r="BE40" s="469"/>
      <c r="BF40" s="469"/>
      <c r="BG40" s="469"/>
      <c r="BH40" s="469"/>
      <c r="BI40" s="469"/>
      <c r="BJ40" s="469"/>
      <c r="BK40" s="469"/>
      <c r="BL40" s="469"/>
      <c r="BM40" s="469"/>
      <c r="BN40" s="469"/>
      <c r="BO40" s="469"/>
      <c r="BP40" s="469"/>
      <c r="BQ40" s="469"/>
      <c r="BR40" s="469"/>
      <c r="BS40" s="469"/>
      <c r="BT40" s="486"/>
      <c r="BU40" s="486"/>
      <c r="BV40" s="486"/>
      <c r="BW40" s="486"/>
      <c r="BX40" s="486"/>
      <c r="BY40" s="486"/>
      <c r="BZ40" s="486"/>
      <c r="CA40" s="486"/>
      <c r="CB40" s="486"/>
      <c r="CC40" s="486"/>
      <c r="CD40" s="486"/>
      <c r="CE40" s="486"/>
    </row>
    <row r="41" spans="1:83" s="490" customFormat="1" ht="44.45" customHeight="1" thickBot="1">
      <c r="A41" s="604" t="s">
        <v>374</v>
      </c>
      <c r="B41" s="605" t="s">
        <v>453</v>
      </c>
      <c r="C41" s="613">
        <v>3</v>
      </c>
      <c r="D41" s="614">
        <f t="shared" si="6"/>
        <v>90</v>
      </c>
      <c r="E41" s="635">
        <f t="shared" si="7"/>
        <v>30</v>
      </c>
      <c r="F41" s="635">
        <v>16</v>
      </c>
      <c r="G41" s="635"/>
      <c r="H41" s="757">
        <v>14</v>
      </c>
      <c r="I41" s="630">
        <f t="shared" si="8"/>
        <v>60</v>
      </c>
      <c r="J41" s="631" t="s">
        <v>416</v>
      </c>
      <c r="K41" s="520" t="s">
        <v>429</v>
      </c>
      <c r="L41" s="498" t="s">
        <v>420</v>
      </c>
      <c r="M41" s="521" t="s">
        <v>411</v>
      </c>
      <c r="N41" s="759"/>
      <c r="O41" s="499" t="s">
        <v>454</v>
      </c>
      <c r="P41" s="500" t="s">
        <v>455</v>
      </c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  <c r="AL41" s="469"/>
      <c r="AM41" s="469"/>
      <c r="AN41" s="469"/>
      <c r="AO41" s="469"/>
      <c r="AP41" s="469"/>
      <c r="AQ41" s="469"/>
      <c r="AR41" s="469"/>
      <c r="AS41" s="469"/>
      <c r="AT41" s="469"/>
      <c r="AU41" s="469"/>
      <c r="AV41" s="469"/>
      <c r="AW41" s="469"/>
      <c r="AX41" s="469"/>
      <c r="AY41" s="469"/>
      <c r="AZ41" s="469"/>
      <c r="BA41" s="469"/>
      <c r="BB41" s="469"/>
      <c r="BC41" s="469"/>
      <c r="BD41" s="469"/>
      <c r="BE41" s="469"/>
      <c r="BF41" s="469"/>
      <c r="BG41" s="469"/>
      <c r="BH41" s="469"/>
      <c r="BI41" s="469"/>
      <c r="BJ41" s="469"/>
      <c r="BK41" s="469"/>
      <c r="BL41" s="469"/>
      <c r="BM41" s="469"/>
      <c r="BN41" s="469"/>
      <c r="BO41" s="469"/>
      <c r="BP41" s="469"/>
      <c r="BQ41" s="469"/>
      <c r="BR41" s="469"/>
      <c r="BS41" s="469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</row>
    <row r="42" spans="1:83" ht="30" customHeight="1"/>
    <row r="43" spans="1:83" ht="30" customHeight="1"/>
    <row r="44" spans="1:83" ht="30" customHeight="1">
      <c r="A44" s="508" t="s">
        <v>457</v>
      </c>
      <c r="N44" s="943" t="s">
        <v>465</v>
      </c>
      <c r="O44" s="944"/>
    </row>
    <row r="45" spans="1:83" ht="30" customHeight="1">
      <c r="A45" s="509" t="s">
        <v>303</v>
      </c>
      <c r="N45" s="509" t="s">
        <v>353</v>
      </c>
      <c r="O45" s="509"/>
    </row>
    <row r="46" spans="1:83" ht="15.75">
      <c r="A46" s="509" t="s">
        <v>351</v>
      </c>
      <c r="N46" s="945" t="s">
        <v>466</v>
      </c>
      <c r="O46" s="945"/>
    </row>
    <row r="47" spans="1:83" ht="15.75">
      <c r="A47" s="509" t="s">
        <v>458</v>
      </c>
      <c r="N47" s="509" t="s">
        <v>395</v>
      </c>
      <c r="O47" s="509"/>
    </row>
    <row r="48" spans="1:83" ht="15.75">
      <c r="A48" s="509"/>
      <c r="N48" s="509" t="s">
        <v>458</v>
      </c>
      <c r="O48" s="510"/>
    </row>
  </sheetData>
  <mergeCells count="44">
    <mergeCell ref="K4:K9"/>
    <mergeCell ref="F7:F9"/>
    <mergeCell ref="G7:G9"/>
    <mergeCell ref="H7:H9"/>
    <mergeCell ref="A4:A9"/>
    <mergeCell ref="B4:B9"/>
    <mergeCell ref="C4:C9"/>
    <mergeCell ref="D4:I4"/>
    <mergeCell ref="J4:J9"/>
    <mergeCell ref="D5:D9"/>
    <mergeCell ref="E5:H5"/>
    <mergeCell ref="I5:I9"/>
    <mergeCell ref="E6:E9"/>
    <mergeCell ref="F6:H6"/>
    <mergeCell ref="L4:L9"/>
    <mergeCell ref="M4:M9"/>
    <mergeCell ref="N4:N9"/>
    <mergeCell ref="O4:O9"/>
    <mergeCell ref="P4:P9"/>
    <mergeCell ref="A10:P10"/>
    <mergeCell ref="A21:A26"/>
    <mergeCell ref="B21:B26"/>
    <mergeCell ref="C21:C26"/>
    <mergeCell ref="D21:I21"/>
    <mergeCell ref="J21:J26"/>
    <mergeCell ref="K21:K26"/>
    <mergeCell ref="N21:N26"/>
    <mergeCell ref="O21:O26"/>
    <mergeCell ref="P21:P26"/>
    <mergeCell ref="D22:D26"/>
    <mergeCell ref="E22:H22"/>
    <mergeCell ref="I22:I26"/>
    <mergeCell ref="E23:E26"/>
    <mergeCell ref="F23:H23"/>
    <mergeCell ref="F24:F26"/>
    <mergeCell ref="A35:P35"/>
    <mergeCell ref="N44:O44"/>
    <mergeCell ref="N46:O46"/>
    <mergeCell ref="A27:P27"/>
    <mergeCell ref="G24:G26"/>
    <mergeCell ref="H24:H26"/>
    <mergeCell ref="L21:L26"/>
    <mergeCell ref="M21:M26"/>
    <mergeCell ref="A28:P28"/>
  </mergeCells>
  <conditionalFormatting sqref="C39 C36">
    <cfRule type="cellIs" dxfId="11" priority="18" stopIfTrue="1" operator="lessThan">
      <formula>#REF!*0.25</formula>
    </cfRule>
  </conditionalFormatting>
  <conditionalFormatting sqref="C38">
    <cfRule type="cellIs" dxfId="10" priority="17" stopIfTrue="1" operator="lessThan">
      <formula>#REF!*0.25</formula>
    </cfRule>
  </conditionalFormatting>
  <conditionalFormatting sqref="C37">
    <cfRule type="cellIs" dxfId="9" priority="16" stopIfTrue="1" operator="lessThan">
      <formula>#REF!*0.25</formula>
    </cfRule>
  </conditionalFormatting>
  <conditionalFormatting sqref="C35">
    <cfRule type="cellIs" dxfId="8" priority="15" stopIfTrue="1" operator="lessThan">
      <formula>#REF!*0.25</formula>
    </cfRule>
  </conditionalFormatting>
  <conditionalFormatting sqref="C36:C39 C41">
    <cfRule type="cellIs" dxfId="7" priority="8" stopIfTrue="1" operator="lessThan">
      <formula>#REF!*0.25</formula>
    </cfRule>
  </conditionalFormatting>
  <conditionalFormatting sqref="C40">
    <cfRule type="cellIs" dxfId="6" priority="6" stopIfTrue="1" operator="lessThan">
      <formula>#REF!*0.25</formula>
    </cfRule>
  </conditionalFormatting>
  <conditionalFormatting sqref="C28">
    <cfRule type="cellIs" dxfId="5" priority="10" stopIfTrue="1" operator="lessThan">
      <formula>#REF!*0.25</formula>
    </cfRule>
  </conditionalFormatting>
  <conditionalFormatting sqref="C29:C32 C34">
    <cfRule type="cellIs" dxfId="4" priority="2" stopIfTrue="1" operator="lessThan">
      <formula>#REF!*0.25</formula>
    </cfRule>
  </conditionalFormatting>
  <conditionalFormatting sqref="C32 C29">
    <cfRule type="cellIs" dxfId="3" priority="5" stopIfTrue="1" operator="lessThan">
      <formula>#REF!*0.25</formula>
    </cfRule>
  </conditionalFormatting>
  <conditionalFormatting sqref="C31">
    <cfRule type="cellIs" dxfId="2" priority="4" stopIfTrue="1" operator="lessThan">
      <formula>#REF!*0.25</formula>
    </cfRule>
  </conditionalFormatting>
  <conditionalFormatting sqref="C30">
    <cfRule type="cellIs" dxfId="1" priority="3" stopIfTrue="1" operator="lessThan">
      <formula>#REF!*0.25</formula>
    </cfRule>
  </conditionalFormatting>
  <conditionalFormatting sqref="C33">
    <cfRule type="cellIs" dxfId="0" priority="1" stopIfTrue="1" operator="lessThan">
      <formula>#REF!*0.25</formula>
    </cfRule>
  </conditionalFormatting>
  <hyperlinks>
    <hyperlink ref="N14" r:id="rId1" xr:uid="{00000000-0004-0000-0400-000000000000}"/>
    <hyperlink ref="O29" r:id="rId2" xr:uid="{00000000-0004-0000-0400-000001000000}"/>
    <hyperlink ref="N29" r:id="rId3" xr:uid="{00000000-0004-0000-0400-000002000000}"/>
    <hyperlink ref="N30" r:id="rId4" xr:uid="{00000000-0004-0000-0400-000003000000}"/>
    <hyperlink ref="O30" r:id="rId5" xr:uid="{00000000-0004-0000-0400-000004000000}"/>
    <hyperlink ref="N34" r:id="rId6" xr:uid="{00000000-0004-0000-0400-000005000000}"/>
    <hyperlink ref="O41" r:id="rId7" xr:uid="{00000000-0004-0000-0400-000006000000}"/>
    <hyperlink ref="O38" r:id="rId8" xr:uid="{00000000-0004-0000-0400-000007000000}"/>
    <hyperlink ref="O32" r:id="rId9" xr:uid="{00000000-0004-0000-0400-000008000000}"/>
    <hyperlink ref="O33" r:id="rId10" xr:uid="{00000000-0004-0000-0400-000009000000}"/>
    <hyperlink ref="O34" r:id="rId11" xr:uid="{00000000-0004-0000-0400-00000A000000}"/>
    <hyperlink ref="O37" r:id="rId12" xr:uid="{00000000-0004-0000-0400-00000B000000}"/>
    <hyperlink ref="O36" r:id="rId13" xr:uid="{00000000-0004-0000-0400-00000C000000}"/>
    <hyperlink ref="O31" r:id="rId14" xr:uid="{00000000-0004-0000-0400-00000D000000}"/>
  </hyperlinks>
  <pageMargins left="0.7" right="0.7" top="0.75" bottom="0.75" header="0.3" footer="0.3"/>
  <pageSetup paperSize="9" orientation="portrait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ColWidth="9.140625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995" t="s">
        <v>233</v>
      </c>
      <c r="D2" s="996"/>
      <c r="E2" s="996"/>
      <c r="F2" s="996"/>
      <c r="G2" s="997"/>
      <c r="H2" s="995" t="s">
        <v>0</v>
      </c>
      <c r="I2" s="996"/>
      <c r="J2" s="996"/>
      <c r="K2" s="996"/>
      <c r="L2" s="996"/>
      <c r="M2" s="996"/>
      <c r="N2" s="997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998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999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999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992" t="s">
        <v>249</v>
      </c>
      <c r="P5" s="993"/>
      <c r="Q5" s="993"/>
      <c r="R5" s="993"/>
      <c r="S5" s="993"/>
      <c r="T5" s="993"/>
      <c r="U5" s="993"/>
      <c r="V5" s="993"/>
      <c r="W5" s="993"/>
      <c r="X5" s="993"/>
      <c r="Y5" s="993"/>
      <c r="Z5" s="994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1000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K_PGS_01 (3)</vt:lpstr>
      <vt:lpstr>K_PGS_03</vt:lpstr>
      <vt:lpstr>Титул.</vt:lpstr>
      <vt:lpstr>НП</vt:lpstr>
      <vt:lpstr>вибіркові</vt:lpstr>
      <vt:lpstr>RUPpgs03_з триместрами</vt:lpstr>
      <vt:lpstr>'K_PGS_01 (3)'!Область_друку</vt:lpstr>
      <vt:lpstr>K_PGS_03!Область_друку</vt:lpstr>
      <vt:lpstr>НП!Область_друку</vt:lpstr>
      <vt:lpstr>Титул.!Область_друку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</cp:lastModifiedBy>
  <cp:lastPrinted>2020-07-08T07:23:49Z</cp:lastPrinted>
  <dcterms:created xsi:type="dcterms:W3CDTF">1999-02-26T10:19:35Z</dcterms:created>
  <dcterms:modified xsi:type="dcterms:W3CDTF">2021-11-15T12:57:59Z</dcterms:modified>
</cp:coreProperties>
</file>