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755"/>
  </bookViews>
  <sheets>
    <sheet name="титулка" sheetId="3" r:id="rId1"/>
    <sheet name="бакалавр" sheetId="6" r:id="rId2"/>
    <sheet name="вибіркові" sheetId="8" r:id="rId3"/>
  </sheets>
  <definedNames>
    <definedName name="_xlnm.Print_Area" localSheetId="0">титулка!$A$1:$BB$39</definedName>
  </definedNames>
  <calcPr calcId="144525"/>
</workbook>
</file>

<file path=xl/calcChain.xml><?xml version="1.0" encoding="utf-8"?>
<calcChain xmlns="http://schemas.openxmlformats.org/spreadsheetml/2006/main">
  <c r="D22" i="3" l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AH22" i="3" s="1"/>
  <c r="AI22" i="3" s="1"/>
  <c r="AJ22" i="3" s="1"/>
  <c r="AK22" i="3" s="1"/>
  <c r="AL22" i="3" s="1"/>
  <c r="AM22" i="3" s="1"/>
  <c r="AN22" i="3" s="1"/>
  <c r="AO22" i="3" s="1"/>
  <c r="AP22" i="3" s="1"/>
  <c r="AQ22" i="3" s="1"/>
  <c r="AR22" i="3" s="1"/>
  <c r="AS22" i="3" s="1"/>
  <c r="AT22" i="3" s="1"/>
  <c r="AU22" i="3" s="1"/>
  <c r="AV22" i="3" s="1"/>
  <c r="AW22" i="3" s="1"/>
  <c r="AX22" i="3" s="1"/>
  <c r="AY22" i="3" s="1"/>
  <c r="AZ22" i="3" s="1"/>
  <c r="BA22" i="3" s="1"/>
  <c r="C22" i="3"/>
  <c r="E63" i="8" l="1"/>
  <c r="D63" i="8"/>
  <c r="I63" i="8" s="1"/>
  <c r="E62" i="8"/>
  <c r="D62" i="8"/>
  <c r="I62" i="8" s="1"/>
  <c r="I61" i="8"/>
  <c r="E61" i="8"/>
  <c r="D61" i="8"/>
  <c r="E60" i="8"/>
  <c r="I60" i="8" s="1"/>
  <c r="D60" i="8"/>
  <c r="E59" i="8"/>
  <c r="D59" i="8"/>
  <c r="I59" i="8" s="1"/>
  <c r="E58" i="8"/>
  <c r="D58" i="8"/>
  <c r="I58" i="8" s="1"/>
  <c r="I56" i="8"/>
  <c r="E56" i="8"/>
  <c r="D56" i="8"/>
  <c r="E55" i="8"/>
  <c r="I55" i="8" s="1"/>
  <c r="D55" i="8"/>
  <c r="E54" i="8"/>
  <c r="D54" i="8"/>
  <c r="I54" i="8" s="1"/>
  <c r="E53" i="8"/>
  <c r="D53" i="8"/>
  <c r="I53" i="8" s="1"/>
  <c r="I52" i="8"/>
  <c r="E52" i="8"/>
  <c r="D52" i="8"/>
  <c r="E51" i="8"/>
  <c r="I51" i="8" s="1"/>
  <c r="D51" i="8"/>
  <c r="E49" i="8"/>
  <c r="D49" i="8"/>
  <c r="I49" i="8" s="1"/>
  <c r="E48" i="8"/>
  <c r="D48" i="8"/>
  <c r="I48" i="8" s="1"/>
  <c r="I47" i="8"/>
  <c r="E47" i="8"/>
  <c r="D47" i="8"/>
  <c r="E46" i="8"/>
  <c r="I46" i="8" s="1"/>
  <c r="D46" i="8"/>
  <c r="E45" i="8"/>
  <c r="D45" i="8"/>
  <c r="I45" i="8" s="1"/>
  <c r="E44" i="8"/>
  <c r="D44" i="8"/>
  <c r="I44" i="8" s="1"/>
  <c r="I42" i="8"/>
  <c r="D42" i="8"/>
  <c r="D41" i="8"/>
  <c r="I41" i="8" s="1"/>
  <c r="I40" i="8"/>
  <c r="D40" i="8"/>
  <c r="D39" i="8"/>
  <c r="I39" i="8" s="1"/>
  <c r="I38" i="8"/>
  <c r="D38" i="8"/>
  <c r="D37" i="8"/>
  <c r="I37" i="8" s="1"/>
  <c r="I35" i="8"/>
  <c r="I34" i="8"/>
  <c r="I33" i="8"/>
  <c r="I32" i="8"/>
  <c r="I31" i="8"/>
  <c r="I30" i="8"/>
  <c r="D18" i="8"/>
  <c r="I18" i="8" s="1"/>
  <c r="D17" i="8"/>
  <c r="I17" i="8" s="1"/>
  <c r="D16" i="8"/>
  <c r="I16" i="8" s="1"/>
  <c r="D15" i="8"/>
  <c r="I15" i="8" s="1"/>
  <c r="D14" i="8"/>
  <c r="I14" i="8" s="1"/>
  <c r="D13" i="8"/>
  <c r="I13" i="8" s="1"/>
  <c r="D12" i="8"/>
  <c r="I12" i="8" s="1"/>
  <c r="D11" i="8"/>
  <c r="I11" i="8" s="1"/>
  <c r="AG102" i="6" l="1"/>
  <c r="H45" i="6" l="1"/>
  <c r="I45" i="6"/>
  <c r="W45" i="6"/>
  <c r="X45" i="6" s="1"/>
  <c r="Y45" i="6" l="1"/>
  <c r="M45" i="6"/>
  <c r="V45" i="6"/>
  <c r="V107" i="6"/>
  <c r="V106" i="6"/>
  <c r="V105" i="6"/>
  <c r="V104" i="6"/>
  <c r="V103" i="6"/>
  <c r="AG104" i="6"/>
  <c r="AF102" i="6"/>
  <c r="AF104" i="6" s="1"/>
  <c r="AE102" i="6"/>
  <c r="AE104" i="6" s="1"/>
  <c r="AD102" i="6"/>
  <c r="AD104" i="6" s="1"/>
  <c r="AC102" i="6"/>
  <c r="AC104" i="6" s="1"/>
  <c r="AB102" i="6"/>
  <c r="AB104" i="6" s="1"/>
  <c r="AA102" i="6"/>
  <c r="AA104" i="6" s="1"/>
  <c r="Z102" i="6"/>
  <c r="Z104" i="6" s="1"/>
  <c r="F98" i="6"/>
  <c r="F102" i="6" s="1"/>
  <c r="E98" i="6"/>
  <c r="E102" i="6" s="1"/>
  <c r="D98" i="6"/>
  <c r="W97" i="6"/>
  <c r="X97" i="6" s="1"/>
  <c r="I97" i="6"/>
  <c r="H97" i="6"/>
  <c r="W96" i="6"/>
  <c r="X96" i="6" s="1"/>
  <c r="I96" i="6"/>
  <c r="H96" i="6"/>
  <c r="W95" i="6"/>
  <c r="X95" i="6" s="1"/>
  <c r="I95" i="6"/>
  <c r="H95" i="6"/>
  <c r="I94" i="6"/>
  <c r="H94" i="6"/>
  <c r="W93" i="6"/>
  <c r="X93" i="6" s="1"/>
  <c r="I93" i="6"/>
  <c r="H93" i="6"/>
  <c r="W92" i="6"/>
  <c r="X92" i="6" s="1"/>
  <c r="I92" i="6"/>
  <c r="H92" i="6"/>
  <c r="W91" i="6"/>
  <c r="X91" i="6" s="1"/>
  <c r="Y91" i="6" s="1"/>
  <c r="I90" i="6"/>
  <c r="H90" i="6"/>
  <c r="I89" i="6"/>
  <c r="H89" i="6"/>
  <c r="I88" i="6"/>
  <c r="H88" i="6"/>
  <c r="I87" i="6"/>
  <c r="H87" i="6"/>
  <c r="I86" i="6"/>
  <c r="H86" i="6"/>
  <c r="I85" i="6"/>
  <c r="H85" i="6"/>
  <c r="I83" i="6"/>
  <c r="H83" i="6"/>
  <c r="I82" i="6"/>
  <c r="H82" i="6"/>
  <c r="I81" i="6"/>
  <c r="H81" i="6"/>
  <c r="I80" i="6"/>
  <c r="H80" i="6"/>
  <c r="I79" i="6"/>
  <c r="H79" i="6"/>
  <c r="I78" i="6"/>
  <c r="H78" i="6"/>
  <c r="I76" i="6"/>
  <c r="H76" i="6"/>
  <c r="I75" i="6"/>
  <c r="H75" i="6"/>
  <c r="I74" i="6"/>
  <c r="H74" i="6"/>
  <c r="I73" i="6"/>
  <c r="H73" i="6"/>
  <c r="I72" i="6"/>
  <c r="H72" i="6"/>
  <c r="I71" i="6"/>
  <c r="H71" i="6"/>
  <c r="W69" i="6"/>
  <c r="X69" i="6" s="1"/>
  <c r="I69" i="6"/>
  <c r="H69" i="6"/>
  <c r="W68" i="6"/>
  <c r="X68" i="6" s="1"/>
  <c r="I68" i="6"/>
  <c r="H68" i="6"/>
  <c r="W67" i="6"/>
  <c r="X67" i="6" s="1"/>
  <c r="I67" i="6"/>
  <c r="H67" i="6"/>
  <c r="W66" i="6"/>
  <c r="X66" i="6" s="1"/>
  <c r="I66" i="6"/>
  <c r="H66" i="6"/>
  <c r="W65" i="6"/>
  <c r="X65" i="6" s="1"/>
  <c r="I65" i="6"/>
  <c r="H65" i="6"/>
  <c r="W64" i="6"/>
  <c r="X64" i="6" s="1"/>
  <c r="I64" i="6"/>
  <c r="H64" i="6"/>
  <c r="U61" i="6"/>
  <c r="U60" i="6" s="1"/>
  <c r="T61" i="6"/>
  <c r="S61" i="6"/>
  <c r="S60" i="6" s="1"/>
  <c r="R61" i="6"/>
  <c r="R60" i="6" s="1"/>
  <c r="Q61" i="6"/>
  <c r="Q60" i="6" s="1"/>
  <c r="P61" i="6"/>
  <c r="O61" i="6"/>
  <c r="O60" i="6" s="1"/>
  <c r="N61" i="6"/>
  <c r="L61" i="6"/>
  <c r="K61" i="6"/>
  <c r="K60" i="6" s="1"/>
  <c r="J61" i="6"/>
  <c r="J60" i="6" s="1"/>
  <c r="G61" i="6"/>
  <c r="G60" i="6" s="1"/>
  <c r="F60" i="6"/>
  <c r="E60" i="6"/>
  <c r="D60" i="6"/>
  <c r="C60" i="6"/>
  <c r="B60" i="6"/>
  <c r="U59" i="6"/>
  <c r="T59" i="6"/>
  <c r="S59" i="6"/>
  <c r="R59" i="6"/>
  <c r="Q59" i="6"/>
  <c r="P59" i="6"/>
  <c r="O59" i="6"/>
  <c r="N59" i="6"/>
  <c r="L59" i="6"/>
  <c r="K59" i="6"/>
  <c r="J59" i="6"/>
  <c r="G59" i="6"/>
  <c r="H59" i="6" s="1"/>
  <c r="C59" i="6"/>
  <c r="C98" i="6" s="1"/>
  <c r="H58" i="6"/>
  <c r="M58" i="6" s="1"/>
  <c r="H57" i="6"/>
  <c r="H56" i="6"/>
  <c r="H55" i="6"/>
  <c r="H54" i="6"/>
  <c r="H53" i="6"/>
  <c r="W52" i="6"/>
  <c r="X52" i="6" s="1"/>
  <c r="I52" i="6"/>
  <c r="H52" i="6"/>
  <c r="W51" i="6"/>
  <c r="X51" i="6" s="1"/>
  <c r="I51" i="6"/>
  <c r="H51" i="6"/>
  <c r="W50" i="6"/>
  <c r="X50" i="6" s="1"/>
  <c r="I50" i="6"/>
  <c r="H50" i="6"/>
  <c r="W49" i="6"/>
  <c r="X49" i="6" s="1"/>
  <c r="I49" i="6"/>
  <c r="H49" i="6"/>
  <c r="W48" i="6"/>
  <c r="X48" i="6" s="1"/>
  <c r="I48" i="6"/>
  <c r="H48" i="6"/>
  <c r="W47" i="6"/>
  <c r="X47" i="6" s="1"/>
  <c r="I47" i="6"/>
  <c r="H47" i="6"/>
  <c r="W46" i="6"/>
  <c r="X46" i="6" s="1"/>
  <c r="I46" i="6"/>
  <c r="H46" i="6"/>
  <c r="W44" i="6"/>
  <c r="X44" i="6" s="1"/>
  <c r="I44" i="6"/>
  <c r="H44" i="6"/>
  <c r="W43" i="6"/>
  <c r="X43" i="6" s="1"/>
  <c r="I43" i="6"/>
  <c r="H43" i="6"/>
  <c r="W42" i="6"/>
  <c r="X42" i="6" s="1"/>
  <c r="I42" i="6"/>
  <c r="H42" i="6"/>
  <c r="W41" i="6"/>
  <c r="X41" i="6" s="1"/>
  <c r="I41" i="6"/>
  <c r="H41" i="6"/>
  <c r="W40" i="6"/>
  <c r="X40" i="6" s="1"/>
  <c r="I40" i="6"/>
  <c r="H40" i="6"/>
  <c r="W39" i="6"/>
  <c r="X39" i="6" s="1"/>
  <c r="I39" i="6"/>
  <c r="H39" i="6"/>
  <c r="W38" i="6"/>
  <c r="X38" i="6" s="1"/>
  <c r="I38" i="6"/>
  <c r="H38" i="6"/>
  <c r="W37" i="6"/>
  <c r="X37" i="6" s="1"/>
  <c r="I37" i="6"/>
  <c r="H37" i="6"/>
  <c r="W36" i="6"/>
  <c r="X36" i="6" s="1"/>
  <c r="I36" i="6"/>
  <c r="H36" i="6"/>
  <c r="W35" i="6"/>
  <c r="X35" i="6" s="1"/>
  <c r="I35" i="6"/>
  <c r="H35" i="6"/>
  <c r="D32" i="6"/>
  <c r="C32" i="6"/>
  <c r="W31" i="6"/>
  <c r="X31" i="6" s="1"/>
  <c r="I31" i="6"/>
  <c r="H31" i="6"/>
  <c r="W30" i="6"/>
  <c r="X30" i="6" s="1"/>
  <c r="I30" i="6"/>
  <c r="H30" i="6"/>
  <c r="W29" i="6"/>
  <c r="X29" i="6" s="1"/>
  <c r="I29" i="6"/>
  <c r="H29" i="6"/>
  <c r="W28" i="6"/>
  <c r="X28" i="6" s="1"/>
  <c r="I28" i="6"/>
  <c r="H28" i="6"/>
  <c r="W27" i="6"/>
  <c r="X27" i="6" s="1"/>
  <c r="I27" i="6"/>
  <c r="H27" i="6"/>
  <c r="U26" i="6"/>
  <c r="U25" i="6" s="1"/>
  <c r="T26" i="6"/>
  <c r="T25" i="6" s="1"/>
  <c r="S26" i="6"/>
  <c r="S25" i="6" s="1"/>
  <c r="R26" i="6"/>
  <c r="R25" i="6" s="1"/>
  <c r="Q26" i="6"/>
  <c r="Q25" i="6" s="1"/>
  <c r="P26" i="6"/>
  <c r="P25" i="6" s="1"/>
  <c r="O26" i="6"/>
  <c r="O25" i="6" s="1"/>
  <c r="N26" i="6"/>
  <c r="N25" i="6" s="1"/>
  <c r="L26" i="6"/>
  <c r="L25" i="6" s="1"/>
  <c r="K26" i="6"/>
  <c r="K25" i="6" s="1"/>
  <c r="J26" i="6"/>
  <c r="J25" i="6" s="1"/>
  <c r="G26" i="6"/>
  <c r="G25" i="6" s="1"/>
  <c r="F25" i="6"/>
  <c r="E25" i="6"/>
  <c r="D25" i="6"/>
  <c r="C25" i="6"/>
  <c r="B25" i="6"/>
  <c r="U24" i="6"/>
  <c r="T24" i="6"/>
  <c r="S24" i="6"/>
  <c r="R24" i="6"/>
  <c r="Q24" i="6"/>
  <c r="P24" i="6"/>
  <c r="O24" i="6"/>
  <c r="N24" i="6"/>
  <c r="L24" i="6"/>
  <c r="K24" i="6"/>
  <c r="J24" i="6"/>
  <c r="G24" i="6"/>
  <c r="W23" i="6"/>
  <c r="X23" i="6" s="1"/>
  <c r="I23" i="6"/>
  <c r="H23" i="6"/>
  <c r="W22" i="6"/>
  <c r="X22" i="6" s="1"/>
  <c r="I22" i="6"/>
  <c r="H22" i="6"/>
  <c r="W21" i="6"/>
  <c r="X21" i="6" s="1"/>
  <c r="I21" i="6"/>
  <c r="H21" i="6"/>
  <c r="W20" i="6"/>
  <c r="X20" i="6" s="1"/>
  <c r="I20" i="6"/>
  <c r="H20" i="6"/>
  <c r="W19" i="6"/>
  <c r="X19" i="6" s="1"/>
  <c r="I19" i="6"/>
  <c r="H19" i="6"/>
  <c r="W18" i="6"/>
  <c r="X18" i="6" s="1"/>
  <c r="I18" i="6"/>
  <c r="H18" i="6"/>
  <c r="W17" i="6"/>
  <c r="X17" i="6" s="1"/>
  <c r="I17" i="6"/>
  <c r="H17" i="6"/>
  <c r="W16" i="6"/>
  <c r="X16" i="6" s="1"/>
  <c r="I16" i="6"/>
  <c r="H16" i="6"/>
  <c r="W15" i="6"/>
  <c r="X15" i="6" s="1"/>
  <c r="I15" i="6"/>
  <c r="H15" i="6"/>
  <c r="W14" i="6"/>
  <c r="X14" i="6" s="1"/>
  <c r="I14" i="6"/>
  <c r="H14" i="6"/>
  <c r="W13" i="6"/>
  <c r="X13" i="6" s="1"/>
  <c r="I13" i="6"/>
  <c r="H13" i="6"/>
  <c r="W12" i="6"/>
  <c r="X12" i="6" s="1"/>
  <c r="I12" i="6"/>
  <c r="H12" i="6"/>
  <c r="W11" i="6"/>
  <c r="X11" i="6" s="1"/>
  <c r="I11" i="6"/>
  <c r="H11" i="6"/>
  <c r="B8" i="6"/>
  <c r="C8" i="6" s="1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O5" i="6"/>
  <c r="P5" i="6" s="1"/>
  <c r="Q5" i="6" s="1"/>
  <c r="R5" i="6" s="1"/>
  <c r="S5" i="6" s="1"/>
  <c r="T5" i="6" s="1"/>
  <c r="U5" i="6" s="1"/>
  <c r="M37" i="3"/>
  <c r="K37" i="3"/>
  <c r="H37" i="3"/>
  <c r="F37" i="3"/>
  <c r="D37" i="3"/>
  <c r="B37" i="3"/>
  <c r="O36" i="3"/>
  <c r="O35" i="3"/>
  <c r="O34" i="3"/>
  <c r="O33" i="3"/>
  <c r="M78" i="6" l="1"/>
  <c r="M80" i="6"/>
  <c r="M82" i="6"/>
  <c r="M21" i="6"/>
  <c r="M50" i="6"/>
  <c r="M56" i="6"/>
  <c r="M31" i="6"/>
  <c r="M95" i="6"/>
  <c r="M16" i="6"/>
  <c r="M94" i="6"/>
  <c r="V13" i="6"/>
  <c r="V51" i="6"/>
  <c r="J98" i="6"/>
  <c r="V16" i="6"/>
  <c r="Y20" i="6"/>
  <c r="M28" i="6"/>
  <c r="Y35" i="6"/>
  <c r="M37" i="6"/>
  <c r="V38" i="6"/>
  <c r="M41" i="6"/>
  <c r="M49" i="6"/>
  <c r="M64" i="6"/>
  <c r="M72" i="6"/>
  <c r="V46" i="6"/>
  <c r="Y47" i="6"/>
  <c r="V50" i="6"/>
  <c r="H61" i="6"/>
  <c r="H98" i="6" s="1"/>
  <c r="Y67" i="6"/>
  <c r="Y12" i="6"/>
  <c r="Y17" i="6"/>
  <c r="Y28" i="6"/>
  <c r="V40" i="6"/>
  <c r="M87" i="6"/>
  <c r="Y15" i="6"/>
  <c r="Y16" i="6"/>
  <c r="M22" i="6"/>
  <c r="M23" i="6"/>
  <c r="M29" i="6"/>
  <c r="Y30" i="6"/>
  <c r="V35" i="6"/>
  <c r="M43" i="6"/>
  <c r="M47" i="6"/>
  <c r="V68" i="6"/>
  <c r="M83" i="6"/>
  <c r="M90" i="6"/>
  <c r="Y14" i="6"/>
  <c r="V19" i="6"/>
  <c r="M20" i="6"/>
  <c r="Y23" i="6"/>
  <c r="M30" i="6"/>
  <c r="M38" i="6"/>
  <c r="V39" i="6"/>
  <c r="Y46" i="6"/>
  <c r="M53" i="6"/>
  <c r="W61" i="6"/>
  <c r="X61" i="6" s="1"/>
  <c r="M76" i="6"/>
  <c r="M81" i="6"/>
  <c r="V97" i="6"/>
  <c r="Y11" i="6"/>
  <c r="Y13" i="6"/>
  <c r="Y19" i="6"/>
  <c r="V20" i="6"/>
  <c r="R32" i="6"/>
  <c r="I26" i="6"/>
  <c r="I25" i="6" s="1"/>
  <c r="Y29" i="6"/>
  <c r="V30" i="6"/>
  <c r="V36" i="6"/>
  <c r="V43" i="6"/>
  <c r="U98" i="6"/>
  <c r="N60" i="6"/>
  <c r="V64" i="6"/>
  <c r="Y65" i="6"/>
  <c r="Y68" i="6"/>
  <c r="Y97" i="6"/>
  <c r="M13" i="6"/>
  <c r="V17" i="6"/>
  <c r="J32" i="6"/>
  <c r="O32" i="6"/>
  <c r="S32" i="6"/>
  <c r="Y27" i="6"/>
  <c r="Y36" i="6"/>
  <c r="V41" i="6"/>
  <c r="M42" i="6"/>
  <c r="M46" i="6"/>
  <c r="Y48" i="6"/>
  <c r="Y50" i="6"/>
  <c r="Y51" i="6"/>
  <c r="M57" i="6"/>
  <c r="R98" i="6"/>
  <c r="Y64" i="6"/>
  <c r="M66" i="6"/>
  <c r="M68" i="6"/>
  <c r="M73" i="6"/>
  <c r="M89" i="6"/>
  <c r="Y92" i="6"/>
  <c r="D102" i="6"/>
  <c r="Y52" i="6"/>
  <c r="V52" i="6"/>
  <c r="V21" i="6"/>
  <c r="K32" i="6"/>
  <c r="T32" i="6"/>
  <c r="H24" i="6"/>
  <c r="M12" i="6"/>
  <c r="M14" i="6"/>
  <c r="M15" i="6"/>
  <c r="Y22" i="6"/>
  <c r="L32" i="6"/>
  <c r="Q32" i="6"/>
  <c r="W26" i="6"/>
  <c r="X26" i="6" s="1"/>
  <c r="M27" i="6"/>
  <c r="V29" i="6"/>
  <c r="Y31" i="6"/>
  <c r="M35" i="6"/>
  <c r="V37" i="6"/>
  <c r="Y38" i="6"/>
  <c r="Y39" i="6"/>
  <c r="V42" i="6"/>
  <c r="Y44" i="6"/>
  <c r="V48" i="6"/>
  <c r="M51" i="6"/>
  <c r="M65" i="6"/>
  <c r="V67" i="6"/>
  <c r="M71" i="6"/>
  <c r="M74" i="6"/>
  <c r="M86" i="6"/>
  <c r="M88" i="6"/>
  <c r="M92" i="6"/>
  <c r="V93" i="6"/>
  <c r="Y95" i="6"/>
  <c r="N98" i="6"/>
  <c r="I24" i="6"/>
  <c r="I32" i="6" s="1"/>
  <c r="M17" i="6"/>
  <c r="M18" i="6"/>
  <c r="Y21" i="6"/>
  <c r="G32" i="6"/>
  <c r="W24" i="6"/>
  <c r="X24" i="6" s="1"/>
  <c r="W25" i="6"/>
  <c r="X25" i="6" s="1"/>
  <c r="I59" i="6"/>
  <c r="M59" i="6" s="1"/>
  <c r="M39" i="6"/>
  <c r="Y42" i="6"/>
  <c r="Y43" i="6"/>
  <c r="V47" i="6"/>
  <c r="M54" i="6"/>
  <c r="M69" i="6"/>
  <c r="M79" i="6"/>
  <c r="M96" i="6"/>
  <c r="Q98" i="6"/>
  <c r="Y18" i="6"/>
  <c r="P32" i="6"/>
  <c r="U32" i="6"/>
  <c r="Y40" i="6"/>
  <c r="V44" i="6"/>
  <c r="V49" i="6"/>
  <c r="Y69" i="6"/>
  <c r="M19" i="6"/>
  <c r="O98" i="6"/>
  <c r="V96" i="6"/>
  <c r="M11" i="6"/>
  <c r="V12" i="6"/>
  <c r="V14" i="6"/>
  <c r="V15" i="6"/>
  <c r="V18" i="6"/>
  <c r="V22" i="6"/>
  <c r="V23" i="6"/>
  <c r="H26" i="6"/>
  <c r="H25" i="6" s="1"/>
  <c r="V28" i="6"/>
  <c r="N32" i="6"/>
  <c r="M36" i="6"/>
  <c r="M40" i="6"/>
  <c r="M44" i="6"/>
  <c r="M48" i="6"/>
  <c r="M52" i="6"/>
  <c r="M55" i="6"/>
  <c r="C102" i="6"/>
  <c r="K98" i="6"/>
  <c r="P98" i="6"/>
  <c r="P60" i="6"/>
  <c r="T98" i="6"/>
  <c r="T60" i="6"/>
  <c r="V65" i="6"/>
  <c r="M67" i="6"/>
  <c r="V69" i="6"/>
  <c r="M75" i="6"/>
  <c r="M85" i="6"/>
  <c r="V95" i="6"/>
  <c r="M97" i="6"/>
  <c r="Y93" i="6"/>
  <c r="S98" i="6"/>
  <c r="V66" i="6"/>
  <c r="I61" i="6"/>
  <c r="M93" i="6"/>
  <c r="V11" i="6"/>
  <c r="V27" i="6"/>
  <c r="V31" i="6"/>
  <c r="Y37" i="6"/>
  <c r="Y41" i="6"/>
  <c r="Y49" i="6"/>
  <c r="G98" i="6"/>
  <c r="L98" i="6"/>
  <c r="L60" i="6"/>
  <c r="Y66" i="6"/>
  <c r="Y96" i="6"/>
  <c r="O37" i="3"/>
  <c r="G102" i="6" l="1"/>
  <c r="P102" i="6"/>
  <c r="Y61" i="6"/>
  <c r="J102" i="6"/>
  <c r="O102" i="6"/>
  <c r="H60" i="6"/>
  <c r="L102" i="6"/>
  <c r="K102" i="6"/>
  <c r="R102" i="6"/>
  <c r="U102" i="6"/>
  <c r="N102" i="6"/>
  <c r="M26" i="6"/>
  <c r="M25" i="6" s="1"/>
  <c r="S102" i="6"/>
  <c r="Y25" i="6"/>
  <c r="Y26" i="6"/>
  <c r="M61" i="6"/>
  <c r="M60" i="6" s="1"/>
  <c r="T102" i="6"/>
  <c r="Y24" i="6"/>
  <c r="Q102" i="6"/>
  <c r="I60" i="6"/>
  <c r="I98" i="6"/>
  <c r="I102" i="6" s="1"/>
  <c r="M24" i="6"/>
  <c r="H32" i="6"/>
  <c r="H102" i="6" s="1"/>
  <c r="H99" i="6" l="1"/>
  <c r="H100" i="6"/>
  <c r="M32" i="6"/>
  <c r="M98" i="6"/>
  <c r="V102" i="6"/>
  <c r="M102" i="6" l="1"/>
</calcChain>
</file>

<file path=xl/sharedStrings.xml><?xml version="1.0" encoding="utf-8"?>
<sst xmlns="http://schemas.openxmlformats.org/spreadsheetml/2006/main" count="902" uniqueCount="403">
  <si>
    <t>Відкритий міжнародний університет розвитку людини "Україна"</t>
  </si>
  <si>
    <t>Президент Відкритого</t>
  </si>
  <si>
    <t>рішенням Вченої ради</t>
  </si>
  <si>
    <t>міжнародного університету</t>
  </si>
  <si>
    <t>розвитку людини "Україна"</t>
  </si>
  <si>
    <t>Н А В Ч А Л Ь Н И Й    П Л А Н</t>
  </si>
  <si>
    <t>_________________ П.М. Таланчук</t>
  </si>
  <si>
    <t xml:space="preserve">на основі повної середньої освіти
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</si>
  <si>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</si>
  <si>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</si>
  <si>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</si>
  <si>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</si>
  <si>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</si>
  <si>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</si>
  <si>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</si>
  <si>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</si>
  <si>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</si>
  <si>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</si>
  <si>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</si>
  <si>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</si>
  <si>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</si>
  <si>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</si>
  <si>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II</t>
  </si>
  <si>
    <t>Т</t>
  </si>
  <si>
    <t>С</t>
  </si>
  <si>
    <t>К</t>
  </si>
  <si>
    <t>П</t>
  </si>
  <si>
    <t>III</t>
  </si>
  <si>
    <t>IV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</si>
  <si>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</si>
  <si>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</si>
  <si>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</si>
  <si>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</si>
  <si>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</si>
  <si>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</si>
  <si>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</si>
  <si>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</si>
  <si>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</si>
  <si>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</si>
  <si>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</si>
  <si>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</si>
  <si>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Ознайомча</t>
  </si>
  <si>
    <t>Навчальна</t>
  </si>
  <si>
    <t>Разом</t>
  </si>
  <si>
    <t>ЗАТВЕРДЖУЮ</t>
  </si>
  <si>
    <t>ЗАТВЕРДЖЕНО</t>
  </si>
  <si>
    <t>Галузь знань</t>
  </si>
  <si>
    <t>Спеціальність</t>
  </si>
  <si>
    <t>Кваліфікація</t>
  </si>
  <si>
    <t>I</t>
  </si>
  <si>
    <t>IІ</t>
  </si>
  <si>
    <t>Д</t>
  </si>
  <si>
    <t xml:space="preserve">З </t>
  </si>
  <si>
    <t xml:space="preserve">Т </t>
  </si>
  <si>
    <t xml:space="preserve">– теоретичне навчання; </t>
  </si>
  <si>
    <t xml:space="preserve">С </t>
  </si>
  <si>
    <t xml:space="preserve">– екзаменаційна сесія; </t>
  </si>
  <si>
    <t xml:space="preserve">П </t>
  </si>
  <si>
    <t xml:space="preserve">– практика; </t>
  </si>
  <si>
    <t xml:space="preserve">К </t>
  </si>
  <si>
    <t xml:space="preserve">– канікули; </t>
  </si>
  <si>
    <t>Бакалаврська кваліфікаційна робота</t>
  </si>
  <si>
    <t>Технологічна</t>
  </si>
  <si>
    <t>Виробнича</t>
  </si>
  <si>
    <t>Форма атестації  (іспит, дипломний проєкт (робота))</t>
  </si>
  <si>
    <t>першого рівня вищої освіти</t>
  </si>
  <si>
    <t>Відкритого міжнародного університету</t>
  </si>
  <si>
    <t xml:space="preserve">Освітньо-професійна програма </t>
  </si>
  <si>
    <t>Назва дисциплін</t>
  </si>
  <si>
    <t>Виконання дипломного проекту 
(роботи)</t>
  </si>
  <si>
    <r>
      <t>підготовки</t>
    </r>
    <r>
      <rPr>
        <b/>
        <sz val="14"/>
        <rFont val="Times New Roman"/>
        <family val="1"/>
        <charset val="204"/>
      </rPr>
      <t xml:space="preserve">  бакалавра</t>
    </r>
  </si>
  <si>
    <t>– іспит.</t>
  </si>
  <si>
    <t xml:space="preserve">– підготовка кваліфікаційної роботи; </t>
  </si>
  <si>
    <t xml:space="preserve">– захист кваліфікаційної роботи. </t>
  </si>
  <si>
    <t>Е</t>
  </si>
  <si>
    <t>З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</si>
  <si>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</si>
  <si>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</si>
  <si>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</si>
  <si>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</si>
  <si>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</si>
  <si>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</si>
  <si>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</si>
  <si>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</si>
  <si>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</si>
  <si>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</si>
  <si>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</si>
  <si>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</si>
  <si>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</si>
  <si>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</si>
  <si>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</si>
  <si>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</si>
  <si>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</si>
  <si>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роботи</t>
  </si>
  <si>
    <t>розрахункові 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</si>
  <si>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</si>
  <si>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</si>
  <si>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</si>
  <si>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</si>
  <si>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</si>
  <si>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</si>
  <si>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</si>
  <si>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</si>
  <si>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Кредити на семестр</t>
  </si>
  <si>
    <t>1.1. Обов’язкові компоненти освітньої програми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</si>
  <si>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</si>
  <si>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</si>
  <si>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</si>
  <si>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</si>
  <si>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</si>
  <si>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</si>
  <si>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</si>
  <si>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</si>
  <si>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</si>
  <si>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</si>
  <si>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</si>
  <si>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</si>
  <si>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</si>
  <si>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Фізична культура (Фізичне виховання. Основи здорового способу життя)</t>
  </si>
  <si>
    <t>ОК 1.4</t>
  </si>
  <si>
    <t>Інформаційні технології</t>
  </si>
  <si>
    <t>ОК 1.5</t>
  </si>
  <si>
    <t>Основи наукових досліджень та академічного письма</t>
  </si>
  <si>
    <t>ОК 1.6</t>
  </si>
  <si>
    <t>Інклюзивне суспільство</t>
  </si>
  <si>
    <t>ОК 1.7</t>
  </si>
  <si>
    <t>Основи навчання студентів (самоуправління навчанням)</t>
  </si>
  <si>
    <t>ОК 1.8</t>
  </si>
  <si>
    <t>Іноземна мова</t>
  </si>
  <si>
    <t>ОК 1.9</t>
  </si>
  <si>
    <t>Іноземна мова (за професійним спрямуванням)</t>
  </si>
  <si>
    <t>ОК 1.10</t>
  </si>
  <si>
    <t>Іноземна мова поглибленого вивчення</t>
  </si>
  <si>
    <t>ОК 1.11</t>
  </si>
  <si>
    <t>Філософія</t>
  </si>
  <si>
    <t>ОК 1.12</t>
  </si>
  <si>
    <t>Права людини та верховенство права в сучасних реаліях</t>
  </si>
  <si>
    <t>ОК 1.13</t>
  </si>
  <si>
    <t>Екологія та екологічна етика</t>
  </si>
  <si>
    <t>Всього ОК за циклом загальної підготовки</t>
  </si>
  <si>
    <t>1.2. Вибіркові компоненти освітньої програми</t>
  </si>
  <si>
    <t>Всього ВК за циклом загальної підготовки</t>
  </si>
  <si>
    <t>ВК 1.1</t>
  </si>
  <si>
    <t>Дисципліни вільного вибору студентів із загальноуніверситетського переліку дисциплін</t>
  </si>
  <si>
    <t>ВК 1.2</t>
  </si>
  <si>
    <t>ВК 1.3</t>
  </si>
  <si>
    <t>ВК 1.4</t>
  </si>
  <si>
    <t>ВК 1.5</t>
  </si>
  <si>
    <t>Всього за циклом загальної підготовки</t>
  </si>
  <si>
    <t>ІІ. ЦИКЛ ПРОФЕСІЙНОЇ ПІДГОТОВКИ</t>
  </si>
  <si>
    <t>2.1. Обов’язкові компоненти освітньої програми</t>
  </si>
  <si>
    <t>ОК 2.1</t>
  </si>
  <si>
    <t>Вступ до спеціальності</t>
  </si>
  <si>
    <t>ОК 2.2</t>
  </si>
  <si>
    <t>Історія психології</t>
  </si>
  <si>
    <t>ОК 2.3</t>
  </si>
  <si>
    <t>Загальна психологія</t>
  </si>
  <si>
    <t>1,2,3</t>
  </si>
  <si>
    <t>ОК 2.4</t>
  </si>
  <si>
    <t>Вікова психологія</t>
  </si>
  <si>
    <t>ОК 2.5</t>
  </si>
  <si>
    <t>Практикум із загальної психології</t>
  </si>
  <si>
    <t>ОК 2.6</t>
  </si>
  <si>
    <t>ОК 2.7</t>
  </si>
  <si>
    <t>Педагогічна психологія</t>
  </si>
  <si>
    <t>ОК 2.8</t>
  </si>
  <si>
    <t>Психодіагностика</t>
  </si>
  <si>
    <t>ОК 2.9</t>
  </si>
  <si>
    <t>Психогігієна та психопрофілактика</t>
  </si>
  <si>
    <t>ОК 2.10</t>
  </si>
  <si>
    <t>Соціальна та політична психологія</t>
  </si>
  <si>
    <t>ОК 2.11</t>
  </si>
  <si>
    <t>Експериментальна психологія</t>
  </si>
  <si>
    <t>ОК 2.12</t>
  </si>
  <si>
    <t>Клінічна психологія</t>
  </si>
  <si>
    <t>ОК 2.13</t>
  </si>
  <si>
    <t>Патопсихологія</t>
  </si>
  <si>
    <t>ОК 2.14</t>
  </si>
  <si>
    <t>Основи психологічної корекції</t>
  </si>
  <si>
    <t>ОК 2.15</t>
  </si>
  <si>
    <t>Теорія та практика психологічного тренінгу</t>
  </si>
  <si>
    <t>ОК 2.16</t>
  </si>
  <si>
    <t>Реабілітаційна психологія</t>
  </si>
  <si>
    <t>ОК 2.17</t>
  </si>
  <si>
    <t>Юридична психологія</t>
  </si>
  <si>
    <t>ОК 2.18</t>
  </si>
  <si>
    <t>Методика викладання психології</t>
  </si>
  <si>
    <t>ПР 1</t>
  </si>
  <si>
    <t>Ознайомча практика</t>
  </si>
  <si>
    <t>ПР 2</t>
  </si>
  <si>
    <t>Навчальна практика</t>
  </si>
  <si>
    <t>ПР 3</t>
  </si>
  <si>
    <t>Технологічна практика</t>
  </si>
  <si>
    <t>ПР 4</t>
  </si>
  <si>
    <t>Виробнича (переддипломна) практика</t>
  </si>
  <si>
    <t>Комплексний атестаційний екзамен</t>
  </si>
  <si>
    <t>Всього ОК за циклом професійної підготовки</t>
  </si>
  <si>
    <t>2.2. Вибіркові компоненти освітньої програми</t>
  </si>
  <si>
    <t>Всього ВК за циклом професійної підготовки</t>
  </si>
  <si>
    <t>Мейджор (Major course) (студенти обирають один із запропонованих мейджорів)</t>
  </si>
  <si>
    <t>ВК 2.1</t>
  </si>
  <si>
    <t>ВК 2.2</t>
  </si>
  <si>
    <t>ВК 2.3</t>
  </si>
  <si>
    <t>ВК 2.4</t>
  </si>
  <si>
    <t>ВК 2.5</t>
  </si>
  <si>
    <t>ВК 2.6</t>
  </si>
  <si>
    <t>ВК 2.7</t>
  </si>
  <si>
    <t>ВК 2.8</t>
  </si>
  <si>
    <t>ВК 2.9</t>
  </si>
  <si>
    <t>ВК 2.10</t>
  </si>
  <si>
    <t>ВК 2.11</t>
  </si>
  <si>
    <t>ВК 2.12</t>
  </si>
  <si>
    <t>ВК 2.13</t>
  </si>
  <si>
    <t>ВК 2.14</t>
  </si>
  <si>
    <t>ВК 2.15</t>
  </si>
  <si>
    <t>ВК 2.16</t>
  </si>
  <si>
    <t>ВК 2.17</t>
  </si>
  <si>
    <t>ВК 2.18</t>
  </si>
  <si>
    <t>ВК 2.19</t>
  </si>
  <si>
    <t>ВК 2.20</t>
  </si>
  <si>
    <t>ВК 2.21</t>
  </si>
  <si>
    <t>ВК 2.22</t>
  </si>
  <si>
    <t>ВК 2.23</t>
  </si>
  <si>
    <t>ВК 2.24</t>
  </si>
  <si>
    <t>ВК 2.25</t>
  </si>
  <si>
    <t>ВК 2.26</t>
  </si>
  <si>
    <t>ВК 2.27</t>
  </si>
  <si>
    <t>Всього за циклом професійної підготовки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</si>
  <si>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</si>
  <si>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</si>
  <si>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</si>
  <si>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Максимальна кількість годин на тиждень</t>
  </si>
  <si>
    <t>Кількість екзаменів</t>
  </si>
  <si>
    <t>Кількість заліків</t>
  </si>
  <si>
    <t>Кількість курсових і дипломних проєктів</t>
  </si>
  <si>
    <t>Кількість курсових робіт</t>
  </si>
  <si>
    <t>Інститут соціальних технологій</t>
  </si>
  <si>
    <t>"ПСИХОЛОГІЯ"</t>
  </si>
  <si>
    <t>05 Соціальні та поведінкові науки</t>
  </si>
  <si>
    <t>бакалавр з психології</t>
  </si>
  <si>
    <t>Мейджор «Практична психологія»</t>
  </si>
  <si>
    <t>Мейджор «Психологія особистості»</t>
  </si>
  <si>
    <t>Психологічні проблеми спілкування</t>
  </si>
  <si>
    <t>Психологія особистості</t>
  </si>
  <si>
    <t>Сучасні проблеми психології особистості</t>
  </si>
  <si>
    <t>Диференціальна психологія</t>
  </si>
  <si>
    <t>Проективні методики в психології</t>
  </si>
  <si>
    <t>Профорієнтація та профвідбір</t>
  </si>
  <si>
    <t>Практика консультування у службі сім”ї</t>
  </si>
  <si>
    <t>Психологічний супровід дітей з особливими освітніми потребами</t>
  </si>
  <si>
    <t>Основи позитивної психотерапії</t>
  </si>
  <si>
    <t>Психологічна допомога особистості</t>
  </si>
  <si>
    <t>Основи роботи психолога з персоналом</t>
  </si>
  <si>
    <t>Проблеми мотивації поведінки та діяльності людини</t>
  </si>
  <si>
    <t>Психологічна служба</t>
  </si>
  <si>
    <t>Психологія організацій</t>
  </si>
  <si>
    <t>Психологія праці</t>
  </si>
  <si>
    <t>Конфліктологія</t>
  </si>
  <si>
    <t>Психосоматика</t>
  </si>
  <si>
    <t>Психологія здорового способу життя</t>
  </si>
  <si>
    <t>Психологія спорту</t>
  </si>
  <si>
    <t xml:space="preserve">Психологія аномального розвитку особистості </t>
  </si>
  <si>
    <t>Психофізіологія</t>
  </si>
  <si>
    <t xml:space="preserve">Психологія стресу та стресових розладів особистості </t>
  </si>
  <si>
    <t>Мейджор «Психологія розвитку»</t>
  </si>
  <si>
    <t xml:space="preserve">Психологія самосвідомості </t>
  </si>
  <si>
    <t>Геронтопсихологія</t>
  </si>
  <si>
    <t>Психологія розвитку та успіху особистості</t>
  </si>
  <si>
    <t xml:space="preserve">Психологія стресостійкості особистості </t>
  </si>
  <si>
    <t xml:space="preserve">Пренатальна і перинатальна психологія </t>
  </si>
  <si>
    <t xml:space="preserve">Психологія сім’ї  </t>
  </si>
  <si>
    <t>Психологічна допомога в складних життєвих ситуаціях</t>
  </si>
  <si>
    <t>ПОГОДЖЕНО</t>
  </si>
  <si>
    <t>Директор Інституту соціальних технології</t>
  </si>
  <si>
    <t xml:space="preserve">Проректор з освітньої діяльності </t>
  </si>
  <si>
    <t>______________ С.Г. Адирхаєв</t>
  </si>
  <si>
    <t>Голова Науково-методичного об'єднання</t>
  </si>
  <si>
    <t>___________ О.П. Коляда</t>
  </si>
  <si>
    <t>з психології</t>
  </si>
  <si>
    <t>Завідувач кафедри психології</t>
  </si>
  <si>
    <t xml:space="preserve">______________А.М. Османова </t>
  </si>
  <si>
    <r>
      <t xml:space="preserve">______________ </t>
    </r>
    <r>
      <rPr>
        <i/>
        <sz val="11"/>
        <color indexed="18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А.М. Османова</t>
    </r>
  </si>
  <si>
    <t>Мейджор «Соціальна та організаційна психологія»</t>
  </si>
  <si>
    <t>ВК 2.28</t>
  </si>
  <si>
    <t>ВК 2.29</t>
  </si>
  <si>
    <t>ВК 2.30</t>
  </si>
  <si>
    <t>Мейджор «Психологічне забезпечення психічного та фізичного здоров’я»</t>
  </si>
  <si>
    <t>Психологічне консультування</t>
  </si>
  <si>
    <t>Загальна психологія; Соціальна та політична психологія; Експериментальна психологія; Вікова психологія; Патопсихологія; Психологічне консультування; Теорія та практика психологічного тренінгу; Основи психологічної корекції.</t>
  </si>
  <si>
    <t>від "01"липня 2021 р.</t>
  </si>
  <si>
    <t>Протокол № 4</t>
  </si>
  <si>
    <t>"01"липня 2021 р.</t>
  </si>
  <si>
    <r>
      <t xml:space="preserve">Форма навчання     </t>
    </r>
    <r>
      <rPr>
        <u/>
        <sz val="14"/>
        <rFont val="Times New Roman"/>
        <family val="1"/>
        <charset val="204"/>
      </rPr>
      <t>денна</t>
    </r>
  </si>
  <si>
    <r>
      <t xml:space="preserve">Строк навчання      </t>
    </r>
    <r>
      <rPr>
        <u/>
        <sz val="14"/>
        <rFont val="Times New Roman"/>
        <family val="1"/>
        <charset val="204"/>
      </rPr>
      <t>3 роки 10  місяців</t>
    </r>
  </si>
  <si>
    <r>
      <t>ПОЗНАЧЕННЯ:</t>
    </r>
    <r>
      <rPr>
        <sz val="14"/>
        <rFont val="Times New Roman"/>
        <family val="1"/>
        <charset val="204"/>
      </rPr>
      <t xml:space="preserve"> </t>
    </r>
  </si>
  <si>
    <t>"____"  _____________ 2021 р.</t>
  </si>
  <si>
    <t>"____"  _____________ 2021р.</t>
  </si>
  <si>
    <t>Начальник управління моніторингу якості освіти, ліцензування та акредитації</t>
  </si>
  <si>
    <t>______________Л.В. Володіна</t>
  </si>
  <si>
    <t>053 Психологія</t>
  </si>
  <si>
    <t>Додаток 1</t>
  </si>
  <si>
    <t>Пропозиції кафедри до каталогу вибіркових дисциплін циклу загальної підготовки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</si>
  <si>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</si>
  <si>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</si>
  <si>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</si>
  <si>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</si>
  <si>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</si>
  <si>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</si>
  <si>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</si>
  <si>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Для ОС "бакалавр"</t>
  </si>
  <si>
    <t>з</t>
  </si>
  <si>
    <t>ІСТ</t>
  </si>
  <si>
    <t>денна, заочна, дистанційна</t>
  </si>
  <si>
    <t>Пропозиції кафедри до каталогу вибіркових дисциплін циклу професійної підготовки</t>
  </si>
  <si>
    <t>Директор Інституту соціальних технологій</t>
  </si>
  <si>
    <t>Кафедра психології</t>
  </si>
  <si>
    <t xml:space="preserve">  </t>
  </si>
  <si>
    <t>Захист</t>
  </si>
  <si>
    <t>https://vo.uu.edu.ua/course/view.php?id=565</t>
  </si>
  <si>
    <t>https://ab.uu.edu.ua/edu-discipline/sotsialna_ta_politichna_psikhologiya</t>
  </si>
  <si>
    <t>к.психол.наук, доцент Османова A.М.</t>
  </si>
  <si>
    <t>https://vo.uu.edu.ua/course/view.php?id=538</t>
  </si>
  <si>
    <t>https://ab.uu.edu.ua/edu-discipline/klinichna_psikhologiya</t>
  </si>
  <si>
    <t>ст.викладач, Хорунженко Г.В.</t>
  </si>
  <si>
    <t>https://vo.uu.edu.ua/course/view.php?id=297</t>
  </si>
  <si>
    <t>https://ab.uu.edu.ua/edu-discipline/patopsikhologiya</t>
  </si>
  <si>
    <t>https://vo.uu.edu.ua/course/view.php?id=168</t>
  </si>
  <si>
    <t>https://ab.uu.edu.ua/edu-discipline/reabilitaciyna_psihologiya</t>
  </si>
  <si>
    <t>https://vo.uu.edu.ua/course/view.php?id=567</t>
  </si>
  <si>
    <t>https://ab.uu.edu.ua/edu-discipline/yuridichna_psikhologiya</t>
  </si>
  <si>
    <t>к.психол.наук, доцент Питлюк-Смеречинська O.Д.</t>
  </si>
  <si>
    <t>ВК 1.6</t>
  </si>
  <si>
    <t>Психологія сім'ї</t>
  </si>
  <si>
    <t>https://vo.uu.edu.ua/course/view.php?id=560</t>
  </si>
  <si>
    <t>https://vo.uu.edu.ua/mod/resource/view.php?id=207205</t>
  </si>
  <si>
    <t>ВК 1.7</t>
  </si>
  <si>
    <t>Математичні методи в психології</t>
  </si>
  <si>
    <t>Кафдра психології</t>
  </si>
  <si>
    <t>к.психол.наук, доцент Іваннікова Г.В.</t>
  </si>
  <si>
    <t>ВК 1.8</t>
  </si>
  <si>
    <t>Психологія спілкуваня</t>
  </si>
  <si>
    <t>https://vo.uu.edu.ua/course/view.php?id=9648</t>
  </si>
  <si>
    <t>к.психол.наук. Доцент Маслянікова І.В.</t>
  </si>
  <si>
    <t>https://vo.uu.edu.ua/course/view.php?id=4330</t>
  </si>
  <si>
    <t>https://ab.uu.edu.ua/edu-discipline/diferentsialna_psikhologiya</t>
  </si>
  <si>
    <t>к.психол.наук, доцент Маслянікова І.В.</t>
  </si>
  <si>
    <t>https://vo.uu.edu.ua/course/view.php?id=556</t>
  </si>
  <si>
    <t>https://ab.uu.edu.ua/edu-discipline/psikhologichni_problemi_spilkuvannya</t>
  </si>
  <si>
    <t>к.психол.наук, доцент Чиханцова О.А.</t>
  </si>
  <si>
    <t>https://vo.uu.edu.ua/course/view.php?id=10324</t>
  </si>
  <si>
    <t>https://ab.uu.edu.ua/edu-discipline/suchasni_problemi_psikhologiyi_osobistosti</t>
  </si>
  <si>
    <t xml:space="preserve">Психологічна допомога в складних життєвих ситуаціях </t>
  </si>
  <si>
    <t>https://vo.uu.edu.ua/course/view.php?id=12625</t>
  </si>
  <si>
    <t>https://vo.uu.edu.ua/mod/folder/view.php?id=204519</t>
  </si>
  <si>
    <t>https://vo.uu.edu.ua/course/edit.php?id=12640</t>
  </si>
  <si>
    <t>доктор психол.наук, професор Дубчак Г.М.</t>
  </si>
  <si>
    <t xml:space="preserve">Проблеми мотивації поведінки та діяльності людини </t>
  </si>
  <si>
    <t>https://vo.uu.edu.ua/course/view.php?id=553</t>
  </si>
  <si>
    <t>https://ab.uu.edu.ua/edu-discipline/problemi_motivatsiyi_povedinki_ta_diyalnosti_lyudini</t>
  </si>
  <si>
    <t>Основи психотерапії</t>
  </si>
  <si>
    <t>https://vo.uu.edu.ua/course/view.php?id=12624</t>
  </si>
  <si>
    <t xml:space="preserve">доктор психол.н., профеор Сердюк Л.З. </t>
  </si>
  <si>
    <t>https://vo.uu.edu.ua/course/view.php?id=15929</t>
  </si>
  <si>
    <t>https://ab.uu.edu.ua/edu-discipline/proforientatsiya_ta_profvidbir</t>
  </si>
  <si>
    <t>к.психол.наук,ст.викладач Іваннікова Г.В.</t>
  </si>
  <si>
    <t>https://vo.uu.edu.ua/course/view.php?id=15930</t>
  </si>
  <si>
    <t>https://vo.uu.edu.ua/course/view.php?id=15931</t>
  </si>
  <si>
    <t>https://vo.uu.edu.ua/course/view.php?id=15932</t>
  </si>
  <si>
    <t>https://vo.uu.edu.ua/course/view.php?id=15933</t>
  </si>
  <si>
    <t>https://vo.uu.edu.ua/course/view.php?id=9081</t>
  </si>
  <si>
    <t>https://ab.uu.edu.ua/edu-discipline/konfliktologiya</t>
  </si>
  <si>
    <t>https://vo.uu.edu.ua/course/view.php?id=9715</t>
  </si>
  <si>
    <t>https://ab.uu.edu.ua/edu-discipline/psihologichna_sluzhba</t>
  </si>
  <si>
    <t>https://ab.uu.edu.ua/edu-discipline/psikhologiya_sim_yi</t>
  </si>
  <si>
    <t>https://vo.uu.edu.ua/course/view.php?id=4343</t>
  </si>
  <si>
    <t>https://ab.uu.edu.ua/edu-discipline/psikhologiya_organizatsii</t>
  </si>
  <si>
    <t>к.психол.наук, ст.викладач Курбатова А.О.</t>
  </si>
  <si>
    <t>https://vo.uu.edu.ua/course/view.php?id=558</t>
  </si>
  <si>
    <t>https://ab.uu.edu.ua/edu-discipline/psikhologiya_pratsi</t>
  </si>
  <si>
    <t>https://vo.uu.edu.ua/course/view.php?id=547</t>
  </si>
  <si>
    <t>https://ab.uu.edu.ua/edu-discipline/osnovi_roboti_psikhologa_z_personalom</t>
  </si>
  <si>
    <t>https://vo.uu.edu.ua/course/view.php?id=15934</t>
  </si>
  <si>
    <t>доктор психол.наук, професор Співак Л.М.</t>
  </si>
  <si>
    <t>https://vo.uu.edu.ua/course/view.php?id=15935</t>
  </si>
  <si>
    <t>https://ab.uu.edu.ua/edu-discipline/gerontopsikhologiya</t>
  </si>
  <si>
    <t>https://vo.uu.edu.ua/course/view.php?id=15936</t>
  </si>
  <si>
    <t>https://vo.uu.edu.ua/course/view.php?id=557</t>
  </si>
  <si>
    <t>https://ab.uu.edu.ua/edu-discipline/psikhologiya_osobistosti</t>
  </si>
  <si>
    <t>https://vo.uu.edu.ua/course/view.php?id=15937</t>
  </si>
  <si>
    <t>https://vo.uu.edu.ua/course/view.php?id=4339</t>
  </si>
  <si>
    <t>https://ab.uu.edu.ua/edu-discipline/psihosomatika</t>
  </si>
  <si>
    <t>https://vo.uu.edu.ua/course/view.php?id=561</t>
  </si>
  <si>
    <t>https://ab.uu.edu.ua/edu-discipline/psikhologiya_sportu</t>
  </si>
  <si>
    <t>https://vo.uu.edu.ua/course/view.php?id=12636</t>
  </si>
  <si>
    <t>https://vo.uu.edu.ua/course/view.php?id=11720</t>
  </si>
  <si>
    <t>https://ab.uu.edu.ua/edu-discipline/psihofiziologiya</t>
  </si>
  <si>
    <t xml:space="preserve">асистент Сторожук О.М. </t>
  </si>
  <si>
    <t>https://vo.uu.edu.ua/course/view.php?id=12261</t>
  </si>
  <si>
    <t>https://ab.uu.edu.ua/edu-discipline/psikhologiya_zdorov_ya_i_zdorovii_sposib_zhittya</t>
  </si>
  <si>
    <t>https://vo.uu.edu.ua/course/view.php?id=12639</t>
  </si>
  <si>
    <t>https://ab.uu.edu.ua/edu-discipline/psihologiya_stresostiykosti_osobistosti</t>
  </si>
  <si>
    <t>______________ Алімє Османова</t>
  </si>
  <si>
    <t>______________ Сослан Адирхаєв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</si>
</sst>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1\.00"/>
    <numFmt numFmtId="165" formatCode="0.0"/>
    <numFmt numFmtId="166" formatCode="\2\.0"/>
    <numFmt numFmtId="167" formatCode="\3\.00"/>
  </numFmts>
  <fonts count="5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2"/>
      <color indexed="58"/>
      <name val="Times New Roman"/>
      <family val="1"/>
      <charset val="204"/>
    </font>
    <font>
      <sz val="12"/>
      <color indexed="58"/>
      <name val="Times New Roman"/>
      <family val="1"/>
      <charset val="204"/>
    </font>
    <font>
      <sz val="12"/>
      <color theme="9" tint="-0.499984740745262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sz val="10"/>
      <color theme="9" tint="-0.499984740745262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2"/>
      <color rgb="FF00206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color indexed="62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Arial Cyr"/>
      <charset val="204"/>
    </font>
    <font>
      <b/>
      <sz val="11"/>
      <color indexed="5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18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12"/>
      <name val="Arial Cyr"/>
      <charset val="204"/>
    </font>
    <font>
      <sz val="11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9" fontId="11" fillId="0" borderId="0" applyFont="0" applyFill="0" applyBorder="0" applyAlignment="0" applyProtection="0"/>
    <xf numFmtId="0" fontId="31" fillId="0" borderId="0"/>
    <xf numFmtId="0" fontId="41" fillId="0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</cellStyleXfs>
  <cellXfs count="962">
    <xf numFmtId="0" fontId="0" fillId="0" borderId="0" xfId="0"/>
    <xf numFmtId="0" fontId="3" fillId="0" borderId="0" xfId="0" applyFont="1"/>
    <xf numFmtId="0" fontId="3" fillId="0" borderId="0" xfId="0" applyFont="1" applyBorder="1"/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9" fillId="0" borderId="0" xfId="0" applyFont="1"/>
    <xf numFmtId="0" fontId="9" fillId="4" borderId="0" xfId="0" applyFont="1" applyFill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Continuous" vertical="center"/>
    </xf>
    <xf numFmtId="0" fontId="2" fillId="0" borderId="53" xfId="0" applyFont="1" applyBorder="1" applyAlignment="1">
      <alignment horizontal="centerContinuous" vertical="center"/>
    </xf>
    <xf numFmtId="0" fontId="2" fillId="5" borderId="53" xfId="0" applyFont="1" applyFill="1" applyBorder="1" applyAlignment="1">
      <alignment horizontal="centerContinuous" vertical="center"/>
    </xf>
    <xf numFmtId="0" fontId="2" fillId="0" borderId="47" xfId="0" applyFont="1" applyBorder="1" applyAlignment="1">
      <alignment horizontal="centerContinuous" vertical="center"/>
    </xf>
    <xf numFmtId="0" fontId="2" fillId="0" borderId="69" xfId="0" applyFont="1" applyBorder="1" applyAlignment="1">
      <alignment horizontal="centerContinuous" vertical="center"/>
    </xf>
    <xf numFmtId="0" fontId="2" fillId="0" borderId="41" xfId="0" applyFont="1" applyBorder="1" applyAlignment="1">
      <alignment horizontal="centerContinuous" vertical="center"/>
    </xf>
    <xf numFmtId="0" fontId="2" fillId="5" borderId="53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15" fillId="0" borderId="0" xfId="0" applyFont="1"/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2" fontId="17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26" xfId="0" applyFont="1" applyFill="1" applyBorder="1" applyAlignment="1" applyProtection="1">
      <alignment vertical="center"/>
      <protection locked="0"/>
    </xf>
    <xf numFmtId="0" fontId="18" fillId="2" borderId="26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1" fontId="17" fillId="2" borderId="25" xfId="0" applyNumberFormat="1" applyFont="1" applyFill="1" applyBorder="1" applyAlignment="1">
      <alignment horizontal="center" vertical="center"/>
    </xf>
    <xf numFmtId="1" fontId="18" fillId="2" borderId="26" xfId="0" applyNumberFormat="1" applyFont="1" applyFill="1" applyBorder="1" applyAlignment="1">
      <alignment horizontal="center" vertical="center"/>
    </xf>
    <xf numFmtId="1" fontId="17" fillId="5" borderId="26" xfId="0" applyNumberFormat="1" applyFont="1" applyFill="1" applyBorder="1" applyAlignment="1" applyProtection="1">
      <alignment horizontal="center" vertical="center"/>
      <protection locked="0"/>
    </xf>
    <xf numFmtId="1" fontId="17" fillId="5" borderId="58" xfId="0" applyNumberFormat="1" applyFont="1" applyFill="1" applyBorder="1" applyAlignment="1" applyProtection="1">
      <alignment horizontal="center" vertical="center"/>
      <protection locked="0"/>
    </xf>
    <xf numFmtId="1" fontId="17" fillId="2" borderId="24" xfId="0" applyNumberFormat="1" applyFont="1" applyFill="1" applyBorder="1" applyAlignment="1" applyProtection="1">
      <alignment horizontal="center" vertical="center"/>
      <protection locked="0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9" fontId="1" fillId="0" borderId="0" xfId="3" applyFont="1" applyAlignment="1">
      <alignment vertical="center"/>
    </xf>
    <xf numFmtId="1" fontId="1" fillId="0" borderId="0" xfId="3" applyNumberFormat="1" applyFont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1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left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5" borderId="15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8" fillId="2" borderId="52" xfId="0" applyFont="1" applyFill="1" applyBorder="1" applyAlignment="1" applyProtection="1">
      <alignment horizontal="center" vertical="center"/>
      <protection locked="0"/>
    </xf>
    <xf numFmtId="1" fontId="17" fillId="2" borderId="14" xfId="0" applyNumberFormat="1" applyFont="1" applyFill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center" vertical="center"/>
    </xf>
    <xf numFmtId="1" fontId="17" fillId="5" borderId="15" xfId="0" applyNumberFormat="1" applyFont="1" applyFill="1" applyBorder="1" applyAlignment="1" applyProtection="1">
      <alignment horizontal="center" vertical="center"/>
      <protection locked="0"/>
    </xf>
    <xf numFmtId="1" fontId="17" fillId="5" borderId="16" xfId="0" applyNumberFormat="1" applyFont="1" applyFill="1" applyBorder="1" applyAlignment="1" applyProtection="1">
      <alignment horizontal="center" vertical="center"/>
      <protection locked="0"/>
    </xf>
    <xf numFmtId="1" fontId="17" fillId="2" borderId="52" xfId="0" applyNumberFormat="1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2" borderId="15" xfId="0" applyFont="1" applyFill="1" applyBorder="1" applyAlignment="1" applyProtection="1">
      <alignment vertical="center" wrapText="1"/>
      <protection locked="0"/>
    </xf>
    <xf numFmtId="2" fontId="17" fillId="2" borderId="7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vertical="center"/>
      <protection locked="0"/>
    </xf>
    <xf numFmtId="0" fontId="17" fillId="2" borderId="15" xfId="0" applyFont="1" applyFill="1" applyBorder="1" applyAlignment="1" applyProtection="1">
      <alignment horizontal="left" vertical="center"/>
      <protection locked="0"/>
    </xf>
    <xf numFmtId="1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17" fillId="2" borderId="15" xfId="0" applyNumberFormat="1" applyFont="1" applyFill="1" applyBorder="1" applyAlignment="1" applyProtection="1">
      <alignment vertical="center" wrapText="1"/>
      <protection locked="0"/>
    </xf>
    <xf numFmtId="0" fontId="7" fillId="0" borderId="1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2" fontId="17" fillId="2" borderId="71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56" xfId="0" applyFont="1" applyFill="1" applyBorder="1" applyAlignment="1">
      <alignment horizontal="center" vertical="center"/>
    </xf>
    <xf numFmtId="0" fontId="14" fillId="6" borderId="72" xfId="0" applyFont="1" applyFill="1" applyBorder="1" applyAlignment="1">
      <alignment horizontal="center" vertical="center"/>
    </xf>
    <xf numFmtId="1" fontId="14" fillId="6" borderId="60" xfId="0" applyNumberFormat="1" applyFont="1" applyFill="1" applyBorder="1" applyAlignment="1">
      <alignment horizontal="center" vertical="center"/>
    </xf>
    <xf numFmtId="1" fontId="14" fillId="6" borderId="61" xfId="0" applyNumberFormat="1" applyFont="1" applyFill="1" applyBorder="1" applyAlignment="1">
      <alignment horizontal="center" vertical="center"/>
    </xf>
    <xf numFmtId="1" fontId="14" fillId="6" borderId="64" xfId="0" applyNumberFormat="1" applyFont="1" applyFill="1" applyBorder="1" applyAlignment="1">
      <alignment horizontal="center" vertical="center"/>
    </xf>
    <xf numFmtId="1" fontId="14" fillId="6" borderId="56" xfId="0" applyNumberFormat="1" applyFont="1" applyFill="1" applyBorder="1" applyAlignment="1">
      <alignment horizontal="center" vertical="center"/>
    </xf>
    <xf numFmtId="1" fontId="14" fillId="6" borderId="57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64" fontId="19" fillId="7" borderId="55" xfId="0" applyNumberFormat="1" applyFont="1" applyFill="1" applyBorder="1" applyAlignment="1">
      <alignment horizontal="center" vertical="center"/>
    </xf>
    <xf numFmtId="0" fontId="19" fillId="7" borderId="56" xfId="0" applyFont="1" applyFill="1" applyBorder="1" applyAlignment="1" applyProtection="1">
      <alignment horizontal="right" vertical="center" wrapText="1"/>
      <protection locked="0"/>
    </xf>
    <xf numFmtId="0" fontId="19" fillId="7" borderId="56" xfId="0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1" fontId="19" fillId="7" borderId="60" xfId="0" applyNumberFormat="1" applyFont="1" applyFill="1" applyBorder="1" applyAlignment="1">
      <alignment horizontal="center" vertical="center"/>
    </xf>
    <xf numFmtId="1" fontId="19" fillId="7" borderId="55" xfId="0" applyNumberFormat="1" applyFont="1" applyFill="1" applyBorder="1" applyAlignment="1">
      <alignment horizontal="center" vertical="center"/>
    </xf>
    <xf numFmtId="1" fontId="19" fillId="7" borderId="56" xfId="0" applyNumberFormat="1" applyFont="1" applyFill="1" applyBorder="1" applyAlignment="1">
      <alignment horizontal="center" vertical="center"/>
    </xf>
    <xf numFmtId="1" fontId="19" fillId="7" borderId="65" xfId="0" applyNumberFormat="1" applyFont="1" applyFill="1" applyBorder="1" applyAlignment="1">
      <alignment horizontal="center" vertical="center"/>
    </xf>
    <xf numFmtId="1" fontId="19" fillId="7" borderId="61" xfId="0" applyNumberFormat="1" applyFont="1" applyFill="1" applyBorder="1" applyAlignment="1">
      <alignment horizontal="center" vertical="center"/>
    </xf>
    <xf numFmtId="1" fontId="19" fillId="7" borderId="57" xfId="0" applyNumberFormat="1" applyFont="1" applyFill="1" applyBorder="1" applyAlignment="1">
      <alignment horizontal="center" vertical="center"/>
    </xf>
    <xf numFmtId="2" fontId="2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5" xfId="0" applyFont="1" applyFill="1" applyBorder="1" applyAlignment="1" applyProtection="1">
      <alignment horizontal="center" vertical="center" wrapText="1"/>
      <protection locked="0"/>
    </xf>
    <xf numFmtId="0" fontId="23" fillId="5" borderId="15" xfId="0" applyFont="1" applyFill="1" applyBorder="1" applyAlignment="1" applyProtection="1">
      <alignment horizontal="center" vertical="center" wrapText="1"/>
      <protection locked="0"/>
    </xf>
    <xf numFmtId="0" fontId="23" fillId="2" borderId="15" xfId="0" applyFont="1" applyFill="1" applyBorder="1" applyAlignment="1" applyProtection="1">
      <alignment vertical="center" wrapText="1"/>
      <protection locked="0"/>
    </xf>
    <xf numFmtId="0" fontId="23" fillId="2" borderId="16" xfId="0" applyFont="1" applyFill="1" applyBorder="1" applyAlignment="1" applyProtection="1">
      <alignment vertical="center" wrapText="1"/>
      <protection locked="0"/>
    </xf>
    <xf numFmtId="0" fontId="24" fillId="2" borderId="51" xfId="0" applyFont="1" applyFill="1" applyBorder="1" applyAlignment="1" applyProtection="1">
      <alignment horizontal="center" vertical="center" wrapText="1"/>
      <protection locked="0"/>
    </xf>
    <xf numFmtId="1" fontId="22" fillId="2" borderId="14" xfId="0" applyNumberFormat="1" applyFont="1" applyFill="1" applyBorder="1" applyAlignment="1">
      <alignment horizontal="center" vertical="center"/>
    </xf>
    <xf numFmtId="1" fontId="25" fillId="2" borderId="15" xfId="0" applyNumberFormat="1" applyFont="1" applyFill="1" applyBorder="1" applyAlignment="1">
      <alignment horizontal="center" vertical="center"/>
    </xf>
    <xf numFmtId="0" fontId="22" fillId="5" borderId="31" xfId="0" applyFont="1" applyFill="1" applyBorder="1" applyAlignment="1" applyProtection="1">
      <alignment horizontal="center" vertical="center" wrapText="1"/>
      <protection locked="0"/>
    </xf>
    <xf numFmtId="0" fontId="22" fillId="5" borderId="32" xfId="0" applyFont="1" applyFill="1" applyBorder="1" applyAlignment="1" applyProtection="1">
      <alignment horizontal="center" vertical="center" wrapText="1"/>
      <protection locked="0"/>
    </xf>
    <xf numFmtId="1" fontId="22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 applyAlignment="1" applyProtection="1">
      <alignment horizontal="center" vertical="center" wrapText="1"/>
      <protection locked="0"/>
    </xf>
    <xf numFmtId="0" fontId="26" fillId="5" borderId="26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1" fontId="22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4" xfId="0" applyFont="1" applyFill="1" applyBorder="1" applyAlignment="1" applyProtection="1">
      <alignment vertical="center" wrapText="1"/>
      <protection locked="0"/>
    </xf>
    <xf numFmtId="0" fontId="23" fillId="2" borderId="53" xfId="0" applyFont="1" applyFill="1" applyBorder="1" applyAlignment="1" applyProtection="1">
      <alignment horizontal="center" vertical="center" wrapText="1"/>
      <protection locked="0"/>
    </xf>
    <xf numFmtId="0" fontId="23" fillId="5" borderId="53" xfId="0" applyFont="1" applyFill="1" applyBorder="1" applyAlignment="1" applyProtection="1">
      <alignment horizontal="center" vertical="center" wrapText="1"/>
      <protection locked="0"/>
    </xf>
    <xf numFmtId="0" fontId="23" fillId="2" borderId="53" xfId="0" applyFont="1" applyFill="1" applyBorder="1" applyAlignment="1" applyProtection="1">
      <alignment vertical="center" wrapText="1"/>
      <protection locked="0"/>
    </xf>
    <xf numFmtId="0" fontId="23" fillId="2" borderId="47" xfId="0" applyFont="1" applyFill="1" applyBorder="1" applyAlignment="1" applyProtection="1">
      <alignment vertical="center" wrapText="1"/>
      <protection locked="0"/>
    </xf>
    <xf numFmtId="0" fontId="23" fillId="2" borderId="41" xfId="0" applyFont="1" applyFill="1" applyBorder="1" applyAlignment="1" applyProtection="1">
      <alignment vertical="center" wrapText="1"/>
      <protection locked="0"/>
    </xf>
    <xf numFmtId="0" fontId="23" fillId="5" borderId="54" xfId="0" applyFont="1" applyFill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 applyAlignment="1" applyProtection="1">
      <alignment vertical="center" wrapText="1"/>
      <protection locked="0"/>
    </xf>
    <xf numFmtId="0" fontId="23" fillId="5" borderId="10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vertical="center" wrapText="1"/>
      <protection locked="0"/>
    </xf>
    <xf numFmtId="1" fontId="2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vertical="center" wrapText="1"/>
      <protection locked="0"/>
    </xf>
    <xf numFmtId="0" fontId="23" fillId="2" borderId="10" xfId="0" applyFont="1" applyFill="1" applyBorder="1" applyAlignment="1" applyProtection="1">
      <alignment horizontal="center" vertical="center" wrapText="1"/>
      <protection locked="0"/>
    </xf>
    <xf numFmtId="0" fontId="23" fillId="5" borderId="13" xfId="0" applyFont="1" applyFill="1" applyBorder="1" applyAlignment="1" applyProtection="1">
      <alignment horizontal="center" vertical="center" wrapText="1"/>
      <protection locked="0"/>
    </xf>
    <xf numFmtId="0" fontId="4" fillId="8" borderId="56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1" fontId="28" fillId="8" borderId="60" xfId="0" applyNumberFormat="1" applyFont="1" applyFill="1" applyBorder="1" applyAlignment="1">
      <alignment horizontal="center" vertical="center"/>
    </xf>
    <xf numFmtId="1" fontId="28" fillId="8" borderId="63" xfId="0" applyNumberFormat="1" applyFont="1" applyFill="1" applyBorder="1" applyAlignment="1">
      <alignment horizontal="center" vertical="center"/>
    </xf>
    <xf numFmtId="1" fontId="28" fillId="8" borderId="56" xfId="0" applyNumberFormat="1" applyFont="1" applyFill="1" applyBorder="1" applyAlignment="1">
      <alignment horizontal="center" vertical="center"/>
    </xf>
    <xf numFmtId="1" fontId="28" fillId="8" borderId="65" xfId="0" applyNumberFormat="1" applyFont="1" applyFill="1" applyBorder="1" applyAlignment="1">
      <alignment horizontal="center" vertical="center"/>
    </xf>
    <xf numFmtId="1" fontId="28" fillId="8" borderId="57" xfId="0" applyNumberFormat="1" applyFont="1" applyFill="1" applyBorder="1" applyAlignment="1">
      <alignment horizontal="center" vertical="center"/>
    </xf>
    <xf numFmtId="2" fontId="29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0" xfId="0" applyFont="1" applyFill="1" applyBorder="1" applyAlignment="1" applyProtection="1">
      <alignment vertical="center" wrapText="1"/>
      <protection locked="0"/>
    </xf>
    <xf numFmtId="0" fontId="30" fillId="2" borderId="66" xfId="0" applyFont="1" applyFill="1" applyBorder="1" applyAlignment="1">
      <alignment horizontal="center"/>
    </xf>
    <xf numFmtId="0" fontId="29" fillId="5" borderId="66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/>
    </xf>
    <xf numFmtId="1" fontId="17" fillId="2" borderId="22" xfId="0" applyNumberFormat="1" applyFont="1" applyFill="1" applyBorder="1" applyAlignment="1">
      <alignment horizontal="center" vertical="center"/>
    </xf>
    <xf numFmtId="1" fontId="18" fillId="2" borderId="31" xfId="0" applyNumberFormat="1" applyFont="1" applyFill="1" applyBorder="1" applyAlignment="1">
      <alignment horizontal="center" vertical="center"/>
    </xf>
    <xf numFmtId="1" fontId="17" fillId="5" borderId="31" xfId="0" applyNumberFormat="1" applyFont="1" applyFill="1" applyBorder="1" applyAlignment="1">
      <alignment horizontal="center" vertical="center"/>
    </xf>
    <xf numFmtId="1" fontId="17" fillId="5" borderId="23" xfId="0" applyNumberFormat="1" applyFont="1" applyFill="1" applyBorder="1" applyAlignment="1">
      <alignment horizontal="center" vertical="center"/>
    </xf>
    <xf numFmtId="1" fontId="17" fillId="2" borderId="51" xfId="0" applyNumberFormat="1" applyFont="1" applyFill="1" applyBorder="1" applyAlignment="1" applyProtection="1">
      <alignment horizontal="center" vertical="center"/>
      <protection locked="0"/>
    </xf>
    <xf numFmtId="1" fontId="29" fillId="2" borderId="74" xfId="0" applyNumberFormat="1" applyFont="1" applyFill="1" applyBorder="1" applyAlignment="1">
      <alignment horizontal="center"/>
    </xf>
    <xf numFmtId="1" fontId="29" fillId="2" borderId="66" xfId="0" applyNumberFormat="1" applyFont="1" applyFill="1" applyBorder="1" applyAlignment="1">
      <alignment horizontal="center"/>
    </xf>
    <xf numFmtId="0" fontId="29" fillId="5" borderId="66" xfId="0" applyFont="1" applyFill="1" applyBorder="1" applyAlignment="1" applyProtection="1">
      <alignment horizontal="center" vertical="center" wrapText="1"/>
      <protection locked="0"/>
    </xf>
    <xf numFmtId="0" fontId="17" fillId="2" borderId="2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2" fontId="29" fillId="2" borderId="7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5" xfId="0" applyFont="1" applyFill="1" applyBorder="1" applyAlignment="1" applyProtection="1">
      <alignment vertical="center" wrapText="1"/>
      <protection locked="0"/>
    </xf>
    <xf numFmtId="0" fontId="29" fillId="2" borderId="15" xfId="0" applyFont="1" applyFill="1" applyBorder="1" applyAlignment="1">
      <alignment horizontal="center"/>
    </xf>
    <xf numFmtId="0" fontId="29" fillId="5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30" fillId="2" borderId="52" xfId="0" applyFont="1" applyFill="1" applyBorder="1" applyAlignment="1">
      <alignment horizontal="center"/>
    </xf>
    <xf numFmtId="0" fontId="17" fillId="5" borderId="15" xfId="0" applyFont="1" applyFill="1" applyBorder="1" applyAlignment="1" applyProtection="1">
      <alignment horizontal="center" vertical="center" wrapText="1"/>
      <protection locked="0"/>
    </xf>
    <xf numFmtId="0" fontId="17" fillId="5" borderId="16" xfId="0" applyFont="1" applyFill="1" applyBorder="1" applyAlignment="1" applyProtection="1">
      <alignment horizontal="center" vertical="center" wrapText="1"/>
      <protection locked="0"/>
    </xf>
    <xf numFmtId="1" fontId="17" fillId="2" borderId="52" xfId="0" applyNumberFormat="1" applyFont="1" applyFill="1" applyBorder="1" applyAlignment="1" applyProtection="1">
      <alignment horizontal="center" vertical="center" wrapText="1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0" fontId="29" fillId="5" borderId="15" xfId="0" applyFont="1" applyFill="1" applyBorder="1" applyAlignment="1" applyProtection="1">
      <alignment horizontal="center" vertical="center" wrapText="1"/>
      <protection locked="0"/>
    </xf>
    <xf numFmtId="1" fontId="17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17" fillId="5" borderId="18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>
      <alignment horizontal="center" vertical="center"/>
    </xf>
    <xf numFmtId="1" fontId="17" fillId="5" borderId="15" xfId="0" applyNumberFormat="1" applyFont="1" applyFill="1" applyBorder="1" applyAlignment="1">
      <alignment horizontal="center" vertical="center"/>
    </xf>
    <xf numFmtId="1" fontId="17" fillId="5" borderId="16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29" fillId="2" borderId="67" xfId="0" applyFont="1" applyFill="1" applyBorder="1" applyAlignment="1">
      <alignment horizontal="center"/>
    </xf>
    <xf numFmtId="0" fontId="29" fillId="5" borderId="67" xfId="0" applyFont="1" applyFill="1" applyBorder="1" applyAlignment="1">
      <alignment horizontal="center"/>
    </xf>
    <xf numFmtId="0" fontId="30" fillId="2" borderId="67" xfId="0" applyFont="1" applyFill="1" applyBorder="1" applyAlignment="1">
      <alignment horizontal="center"/>
    </xf>
    <xf numFmtId="0" fontId="30" fillId="2" borderId="8" xfId="0" applyFont="1" applyFill="1" applyBorder="1" applyAlignment="1">
      <alignment horizontal="center"/>
    </xf>
    <xf numFmtId="1" fontId="29" fillId="2" borderId="42" xfId="0" applyNumberFormat="1" applyFont="1" applyFill="1" applyBorder="1" applyAlignment="1">
      <alignment horizontal="center"/>
    </xf>
    <xf numFmtId="1" fontId="29" fillId="2" borderId="67" xfId="0" applyNumberFormat="1" applyFont="1" applyFill="1" applyBorder="1" applyAlignment="1">
      <alignment horizontal="center"/>
    </xf>
    <xf numFmtId="0" fontId="29" fillId="5" borderId="67" xfId="0" applyFont="1" applyFill="1" applyBorder="1" applyAlignment="1" applyProtection="1">
      <alignment horizontal="center" vertical="center" wrapText="1"/>
      <protection locked="0"/>
    </xf>
    <xf numFmtId="1" fontId="30" fillId="2" borderId="14" xfId="0" applyNumberFormat="1" applyFont="1" applyFill="1" applyBorder="1" applyAlignment="1">
      <alignment horizontal="center"/>
    </xf>
    <xf numFmtId="1" fontId="17" fillId="2" borderId="15" xfId="0" applyNumberFormat="1" applyFont="1" applyFill="1" applyBorder="1" applyAlignment="1">
      <alignment horizontal="center" vertical="center"/>
    </xf>
    <xf numFmtId="1" fontId="17" fillId="5" borderId="18" xfId="0" applyNumberFormat="1" applyFont="1" applyFill="1" applyBorder="1" applyAlignment="1">
      <alignment horizontal="center" vertical="center"/>
    </xf>
    <xf numFmtId="2" fontId="29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75" xfId="4" applyFont="1" applyFill="1" applyBorder="1" applyAlignment="1" applyProtection="1">
      <alignment vertical="center" wrapText="1"/>
      <protection locked="0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8" fillId="0" borderId="52" xfId="0" applyFont="1" applyFill="1" applyBorder="1" applyAlignment="1" applyProtection="1">
      <alignment horizontal="center" vertical="center"/>
      <protection locked="0"/>
    </xf>
    <xf numFmtId="1" fontId="17" fillId="0" borderId="14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" fontId="17" fillId="0" borderId="52" xfId="0" applyNumberFormat="1" applyFont="1" applyFill="1" applyBorder="1" applyAlignment="1" applyProtection="1">
      <alignment horizontal="center" vertical="center"/>
      <protection locked="0"/>
    </xf>
    <xf numFmtId="1" fontId="17" fillId="0" borderId="15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 applyProtection="1">
      <alignment horizontal="center" vertical="center" wrapText="1"/>
      <protection locked="0"/>
    </xf>
    <xf numFmtId="1" fontId="32" fillId="0" borderId="52" xfId="0" applyNumberFormat="1" applyFont="1" applyFill="1" applyBorder="1" applyAlignment="1" applyProtection="1">
      <alignment horizontal="center" vertical="center"/>
      <protection locked="0"/>
    </xf>
    <xf numFmtId="0" fontId="33" fillId="9" borderId="76" xfId="4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9" fillId="9" borderId="75" xfId="4" applyFont="1" applyFill="1" applyBorder="1" applyAlignment="1">
      <alignment horizontal="left" vertical="center" wrapText="1"/>
    </xf>
    <xf numFmtId="0" fontId="34" fillId="9" borderId="76" xfId="4" applyFont="1" applyFill="1" applyBorder="1" applyAlignment="1" applyProtection="1">
      <alignment horizontal="center" vertical="center" wrapText="1"/>
      <protection locked="0"/>
    </xf>
    <xf numFmtId="2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78" xfId="4" applyFont="1" applyFill="1" applyBorder="1" applyAlignment="1" applyProtection="1">
      <alignment vertical="center" wrapText="1"/>
      <protection locked="0"/>
    </xf>
    <xf numFmtId="0" fontId="17" fillId="0" borderId="73" xfId="0" applyFont="1" applyFill="1" applyBorder="1" applyAlignment="1" applyProtection="1">
      <alignment horizontal="center" vertical="center"/>
      <protection locked="0"/>
    </xf>
    <xf numFmtId="0" fontId="17" fillId="5" borderId="73" xfId="0" applyFont="1" applyFill="1" applyBorder="1" applyAlignment="1" applyProtection="1">
      <alignment horizontal="center" vertical="center"/>
      <protection locked="0"/>
    </xf>
    <xf numFmtId="0" fontId="17" fillId="0" borderId="49" xfId="0" applyFont="1" applyFill="1" applyBorder="1" applyAlignment="1" applyProtection="1">
      <alignment horizontal="center" vertical="center"/>
      <protection locked="0"/>
    </xf>
    <xf numFmtId="0" fontId="33" fillId="9" borderId="79" xfId="4" applyFont="1" applyFill="1" applyBorder="1" applyAlignment="1">
      <alignment horizontal="center" vertical="center"/>
    </xf>
    <xf numFmtId="1" fontId="17" fillId="0" borderId="9" xfId="0" applyNumberFormat="1" applyFont="1" applyFill="1" applyBorder="1" applyAlignment="1">
      <alignment horizontal="center" vertical="center"/>
    </xf>
    <xf numFmtId="1" fontId="17" fillId="5" borderId="10" xfId="0" applyNumberFormat="1" applyFont="1" applyFill="1" applyBorder="1" applyAlignment="1">
      <alignment horizontal="center" vertical="center"/>
    </xf>
    <xf numFmtId="1" fontId="17" fillId="5" borderId="11" xfId="0" applyNumberFormat="1" applyFont="1" applyFill="1" applyBorder="1" applyAlignment="1">
      <alignment horizontal="center" vertical="center"/>
    </xf>
    <xf numFmtId="0" fontId="29" fillId="0" borderId="70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horizontal="left" vertical="center" wrapText="1"/>
      <protection locked="0"/>
    </xf>
    <xf numFmtId="0" fontId="17" fillId="0" borderId="26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1" fontId="17" fillId="0" borderId="25" xfId="0" applyNumberFormat="1" applyFont="1" applyFill="1" applyBorder="1" applyAlignment="1">
      <alignment horizontal="center" vertical="center"/>
    </xf>
    <xf numFmtId="1" fontId="18" fillId="0" borderId="26" xfId="0" applyNumberFormat="1" applyFont="1" applyFill="1" applyBorder="1" applyAlignment="1">
      <alignment horizontal="center" vertical="center"/>
    </xf>
    <xf numFmtId="1" fontId="17" fillId="5" borderId="26" xfId="0" applyNumberFormat="1" applyFont="1" applyFill="1" applyBorder="1" applyAlignment="1">
      <alignment horizontal="center" vertical="center"/>
    </xf>
    <xf numFmtId="1" fontId="17" fillId="5" borderId="58" xfId="0" applyNumberFormat="1" applyFont="1" applyFill="1" applyBorder="1" applyAlignment="1">
      <alignment horizontal="center" vertical="center"/>
    </xf>
    <xf numFmtId="1" fontId="17" fillId="0" borderId="24" xfId="0" applyNumberFormat="1" applyFont="1" applyFill="1" applyBorder="1" applyAlignment="1" applyProtection="1">
      <alignment horizontal="center" vertical="center"/>
      <protection locked="0"/>
    </xf>
    <xf numFmtId="1" fontId="17" fillId="0" borderId="26" xfId="0" applyNumberFormat="1" applyFont="1" applyFill="1" applyBorder="1" applyAlignment="1">
      <alignment horizontal="center" vertical="center"/>
    </xf>
    <xf numFmtId="1" fontId="17" fillId="5" borderId="27" xfId="0" applyNumberFormat="1" applyFont="1" applyFill="1" applyBorder="1" applyAlignment="1">
      <alignment horizontal="center" vertical="center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left" vertical="center" wrapText="1"/>
      <protection locked="0"/>
    </xf>
    <xf numFmtId="0" fontId="30" fillId="0" borderId="15" xfId="0" applyFont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  <protection locked="0"/>
    </xf>
    <xf numFmtId="0" fontId="30" fillId="0" borderId="26" xfId="0" applyFont="1" applyFill="1" applyBorder="1" applyAlignment="1" applyProtection="1">
      <alignment horizontal="left" vertical="center" wrapText="1"/>
      <protection locked="0"/>
    </xf>
    <xf numFmtId="0" fontId="35" fillId="6" borderId="56" xfId="0" applyFont="1" applyFill="1" applyBorder="1" applyAlignment="1">
      <alignment horizontal="center" vertical="center"/>
    </xf>
    <xf numFmtId="0" fontId="35" fillId="6" borderId="72" xfId="0" applyFont="1" applyFill="1" applyBorder="1" applyAlignment="1">
      <alignment horizontal="center" vertical="center"/>
    </xf>
    <xf numFmtId="1" fontId="35" fillId="6" borderId="61" xfId="0" applyNumberFormat="1" applyFont="1" applyFill="1" applyBorder="1" applyAlignment="1">
      <alignment horizontal="center" vertical="center"/>
    </xf>
    <xf numFmtId="1" fontId="35" fillId="6" borderId="56" xfId="0" applyNumberFormat="1" applyFont="1" applyFill="1" applyBorder="1" applyAlignment="1">
      <alignment horizontal="center" vertical="center"/>
    </xf>
    <xf numFmtId="1" fontId="35" fillId="6" borderId="72" xfId="0" applyNumberFormat="1" applyFont="1" applyFill="1" applyBorder="1" applyAlignment="1">
      <alignment horizontal="center" vertical="center"/>
    </xf>
    <xf numFmtId="1" fontId="35" fillId="6" borderId="6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0" xfId="0" applyFont="1"/>
    <xf numFmtId="0" fontId="4" fillId="2" borderId="56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1" fontId="4" fillId="2" borderId="60" xfId="0" applyNumberFormat="1" applyFont="1" applyFill="1" applyBorder="1" applyAlignment="1">
      <alignment horizontal="center" vertical="center"/>
    </xf>
    <xf numFmtId="1" fontId="4" fillId="2" borderId="72" xfId="0" applyNumberFormat="1" applyFont="1" applyFill="1" applyBorder="1" applyAlignment="1">
      <alignment horizontal="center" vertical="center"/>
    </xf>
    <xf numFmtId="1" fontId="4" fillId="2" borderId="57" xfId="0" applyNumberFormat="1" applyFont="1" applyFill="1" applyBorder="1" applyAlignment="1">
      <alignment horizontal="center" vertical="center"/>
    </xf>
    <xf numFmtId="2" fontId="29" fillId="10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1" fontId="30" fillId="10" borderId="51" xfId="0" applyNumberFormat="1" applyFont="1" applyFill="1" applyBorder="1" applyAlignment="1">
      <alignment horizontal="center" vertical="center"/>
    </xf>
    <xf numFmtId="1" fontId="30" fillId="10" borderId="30" xfId="0" applyNumberFormat="1" applyFont="1" applyFill="1" applyBorder="1" applyAlignment="1">
      <alignment horizontal="center" vertical="center"/>
    </xf>
    <xf numFmtId="1" fontId="30" fillId="10" borderId="31" xfId="0" applyNumberFormat="1" applyFont="1" applyFill="1" applyBorder="1" applyAlignment="1">
      <alignment horizontal="center" vertical="center"/>
    </xf>
    <xf numFmtId="1" fontId="30" fillId="10" borderId="32" xfId="0" applyNumberFormat="1" applyFont="1" applyFill="1" applyBorder="1" applyAlignment="1">
      <alignment horizontal="center" vertical="center"/>
    </xf>
    <xf numFmtId="1" fontId="29" fillId="10" borderId="51" xfId="0" applyNumberFormat="1" applyFont="1" applyFill="1" applyBorder="1" applyAlignment="1" applyProtection="1">
      <alignment horizontal="center" vertical="center" wrapText="1"/>
      <protection locked="0"/>
    </xf>
    <xf numFmtId="1" fontId="4" fillId="10" borderId="22" xfId="0" applyNumberFormat="1" applyFont="1" applyFill="1" applyBorder="1" applyAlignment="1">
      <alignment horizontal="center" vertical="center"/>
    </xf>
    <xf numFmtId="1" fontId="4" fillId="10" borderId="31" xfId="0" applyNumberFormat="1" applyFont="1" applyFill="1" applyBorder="1" applyAlignment="1">
      <alignment horizontal="center" vertical="center"/>
    </xf>
    <xf numFmtId="2" fontId="29" fillId="10" borderId="70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15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1" fontId="30" fillId="10" borderId="52" xfId="0" applyNumberFormat="1" applyFont="1" applyFill="1" applyBorder="1" applyAlignment="1">
      <alignment horizontal="center" vertical="center"/>
    </xf>
    <xf numFmtId="1" fontId="30" fillId="10" borderId="17" xfId="0" applyNumberFormat="1" applyFont="1" applyFill="1" applyBorder="1" applyAlignment="1">
      <alignment horizontal="center" vertical="center"/>
    </xf>
    <xf numFmtId="1" fontId="30" fillId="10" borderId="15" xfId="0" applyNumberFormat="1" applyFont="1" applyFill="1" applyBorder="1" applyAlignment="1">
      <alignment horizontal="center" vertical="center"/>
    </xf>
    <xf numFmtId="1" fontId="30" fillId="10" borderId="18" xfId="0" applyNumberFormat="1" applyFont="1" applyFill="1" applyBorder="1" applyAlignment="1">
      <alignment horizontal="center" vertical="center"/>
    </xf>
    <xf numFmtId="1" fontId="29" fillId="10" borderId="52" xfId="0" applyNumberFormat="1" applyFont="1" applyFill="1" applyBorder="1" applyAlignment="1" applyProtection="1">
      <alignment horizontal="center" vertical="center" wrapText="1"/>
      <protection locked="0"/>
    </xf>
    <xf numFmtId="1" fontId="4" fillId="10" borderId="14" xfId="0" applyNumberFormat="1" applyFont="1" applyFill="1" applyBorder="1" applyAlignment="1">
      <alignment horizontal="center" vertical="center"/>
    </xf>
    <xf numFmtId="1" fontId="4" fillId="10" borderId="15" xfId="0" applyNumberFormat="1" applyFont="1" applyFill="1" applyBorder="1" applyAlignment="1">
      <alignment horizontal="center" vertical="center"/>
    </xf>
    <xf numFmtId="0" fontId="4" fillId="10" borderId="53" xfId="0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horizontal="center" vertical="center"/>
    </xf>
    <xf numFmtId="1" fontId="4" fillId="10" borderId="41" xfId="0" applyNumberFormat="1" applyFont="1" applyFill="1" applyBorder="1" applyAlignment="1">
      <alignment horizontal="center" vertical="center"/>
    </xf>
    <xf numFmtId="1" fontId="4" fillId="10" borderId="53" xfId="0" applyNumberFormat="1" applyFont="1" applyFill="1" applyBorder="1" applyAlignment="1">
      <alignment horizontal="center" vertical="center"/>
    </xf>
    <xf numFmtId="2" fontId="29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10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1" fontId="30" fillId="10" borderId="28" xfId="0" applyNumberFormat="1" applyFont="1" applyFill="1" applyBorder="1" applyAlignment="1">
      <alignment horizontal="center" vertical="center"/>
    </xf>
    <xf numFmtId="1" fontId="30" fillId="10" borderId="12" xfId="0" applyNumberFormat="1" applyFont="1" applyFill="1" applyBorder="1" applyAlignment="1">
      <alignment horizontal="center" vertical="center"/>
    </xf>
    <xf numFmtId="1" fontId="30" fillId="10" borderId="10" xfId="0" applyNumberFormat="1" applyFont="1" applyFill="1" applyBorder="1" applyAlignment="1">
      <alignment horizontal="center" vertical="center"/>
    </xf>
    <xf numFmtId="1" fontId="30" fillId="10" borderId="13" xfId="0" applyNumberFormat="1" applyFont="1" applyFill="1" applyBorder="1" applyAlignment="1">
      <alignment horizontal="center" vertical="center"/>
    </xf>
    <xf numFmtId="1" fontId="29" fillId="10" borderId="28" xfId="0" applyNumberFormat="1" applyFont="1" applyFill="1" applyBorder="1" applyAlignment="1" applyProtection="1">
      <alignment horizontal="center" vertical="center" wrapText="1"/>
      <protection locked="0"/>
    </xf>
    <xf numFmtId="2" fontId="29" fillId="7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31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1" fontId="30" fillId="7" borderId="51" xfId="0" applyNumberFormat="1" applyFont="1" applyFill="1" applyBorder="1" applyAlignment="1">
      <alignment horizontal="center" vertical="center"/>
    </xf>
    <xf numFmtId="1" fontId="30" fillId="7" borderId="30" xfId="0" applyNumberFormat="1" applyFont="1" applyFill="1" applyBorder="1" applyAlignment="1">
      <alignment horizontal="center" vertical="center"/>
    </xf>
    <xf numFmtId="1" fontId="30" fillId="7" borderId="31" xfId="0" applyNumberFormat="1" applyFont="1" applyFill="1" applyBorder="1" applyAlignment="1">
      <alignment horizontal="center" vertical="center"/>
    </xf>
    <xf numFmtId="1" fontId="30" fillId="7" borderId="32" xfId="0" applyNumberFormat="1" applyFont="1" applyFill="1" applyBorder="1" applyAlignment="1">
      <alignment horizontal="center" vertical="center"/>
    </xf>
    <xf numFmtId="1" fontId="29" fillId="7" borderId="51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22" xfId="0" applyNumberFormat="1" applyFont="1" applyFill="1" applyBorder="1" applyAlignment="1">
      <alignment horizontal="center" vertical="center"/>
    </xf>
    <xf numFmtId="1" fontId="4" fillId="7" borderId="31" xfId="0" applyNumberFormat="1" applyFont="1" applyFill="1" applyBorder="1" applyAlignment="1">
      <alignment horizontal="center" vertical="center"/>
    </xf>
    <xf numFmtId="2" fontId="29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1" fontId="30" fillId="7" borderId="52" xfId="0" applyNumberFormat="1" applyFont="1" applyFill="1" applyBorder="1" applyAlignment="1">
      <alignment horizontal="center" vertical="center"/>
    </xf>
    <xf numFmtId="1" fontId="30" fillId="7" borderId="17" xfId="0" applyNumberFormat="1" applyFont="1" applyFill="1" applyBorder="1" applyAlignment="1">
      <alignment horizontal="center" vertical="center"/>
    </xf>
    <xf numFmtId="1" fontId="30" fillId="7" borderId="15" xfId="0" applyNumberFormat="1" applyFont="1" applyFill="1" applyBorder="1" applyAlignment="1">
      <alignment horizontal="center" vertical="center"/>
    </xf>
    <xf numFmtId="1" fontId="30" fillId="7" borderId="18" xfId="0" applyNumberFormat="1" applyFont="1" applyFill="1" applyBorder="1" applyAlignment="1">
      <alignment horizontal="center" vertical="center"/>
    </xf>
    <xf numFmtId="1" fontId="29" fillId="7" borderId="52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14" xfId="0" applyNumberFormat="1" applyFont="1" applyFill="1" applyBorder="1" applyAlignment="1">
      <alignment horizontal="center" vertical="center"/>
    </xf>
    <xf numFmtId="1" fontId="4" fillId="7" borderId="15" xfId="0" applyNumberFormat="1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/>
    </xf>
    <xf numFmtId="1" fontId="4" fillId="7" borderId="41" xfId="0" applyNumberFormat="1" applyFont="1" applyFill="1" applyBorder="1" applyAlignment="1">
      <alignment horizontal="center" vertical="center"/>
    </xf>
    <xf numFmtId="1" fontId="4" fillId="7" borderId="53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1" fontId="30" fillId="7" borderId="28" xfId="0" applyNumberFormat="1" applyFont="1" applyFill="1" applyBorder="1" applyAlignment="1">
      <alignment horizontal="center" vertical="center"/>
    </xf>
    <xf numFmtId="1" fontId="30" fillId="7" borderId="12" xfId="0" applyNumberFormat="1" applyFont="1" applyFill="1" applyBorder="1" applyAlignment="1">
      <alignment horizontal="center" vertical="center"/>
    </xf>
    <xf numFmtId="1" fontId="30" fillId="7" borderId="10" xfId="0" applyNumberFormat="1" applyFont="1" applyFill="1" applyBorder="1" applyAlignment="1">
      <alignment horizontal="center" vertical="center"/>
    </xf>
    <xf numFmtId="1" fontId="30" fillId="7" borderId="13" xfId="0" applyNumberFormat="1" applyFont="1" applyFill="1" applyBorder="1" applyAlignment="1">
      <alignment horizontal="center" vertical="center"/>
    </xf>
    <xf numFmtId="1" fontId="29" fillId="7" borderId="28" xfId="0" applyNumberFormat="1" applyFont="1" applyFill="1" applyBorder="1" applyAlignment="1" applyProtection="1">
      <alignment horizontal="center" vertical="center" wrapText="1"/>
      <protection locked="0"/>
    </xf>
    <xf numFmtId="2" fontId="29" fillId="11" borderId="70" xfId="0" applyNumberFormat="1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1" fontId="30" fillId="11" borderId="51" xfId="0" applyNumberFormat="1" applyFont="1" applyFill="1" applyBorder="1" applyAlignment="1">
      <alignment horizontal="center" vertical="center"/>
    </xf>
    <xf numFmtId="1" fontId="30" fillId="11" borderId="30" xfId="0" applyNumberFormat="1" applyFont="1" applyFill="1" applyBorder="1" applyAlignment="1">
      <alignment horizontal="center" vertical="center"/>
    </xf>
    <xf numFmtId="1" fontId="30" fillId="11" borderId="31" xfId="0" applyNumberFormat="1" applyFont="1" applyFill="1" applyBorder="1" applyAlignment="1">
      <alignment horizontal="center" vertical="center"/>
    </xf>
    <xf numFmtId="1" fontId="30" fillId="11" borderId="32" xfId="0" applyNumberFormat="1" applyFont="1" applyFill="1" applyBorder="1" applyAlignment="1">
      <alignment horizontal="center" vertical="center"/>
    </xf>
    <xf numFmtId="1" fontId="29" fillId="11" borderId="51" xfId="0" applyNumberFormat="1" applyFont="1" applyFill="1" applyBorder="1" applyAlignment="1" applyProtection="1">
      <alignment horizontal="center" vertical="center" wrapText="1"/>
      <protection locked="0"/>
    </xf>
    <xf numFmtId="1" fontId="4" fillId="11" borderId="22" xfId="0" applyNumberFormat="1" applyFont="1" applyFill="1" applyBorder="1" applyAlignment="1">
      <alignment horizontal="center" vertical="center"/>
    </xf>
    <xf numFmtId="1" fontId="4" fillId="11" borderId="31" xfId="0" applyNumberFormat="1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1" fontId="30" fillId="11" borderId="52" xfId="0" applyNumberFormat="1" applyFont="1" applyFill="1" applyBorder="1" applyAlignment="1">
      <alignment horizontal="center" vertical="center"/>
    </xf>
    <xf numFmtId="1" fontId="30" fillId="11" borderId="17" xfId="0" applyNumberFormat="1" applyFont="1" applyFill="1" applyBorder="1" applyAlignment="1">
      <alignment horizontal="center" vertical="center"/>
    </xf>
    <xf numFmtId="1" fontId="30" fillId="11" borderId="15" xfId="0" applyNumberFormat="1" applyFont="1" applyFill="1" applyBorder="1" applyAlignment="1">
      <alignment horizontal="center" vertical="center"/>
    </xf>
    <xf numFmtId="1" fontId="30" fillId="11" borderId="18" xfId="0" applyNumberFormat="1" applyFont="1" applyFill="1" applyBorder="1" applyAlignment="1">
      <alignment horizontal="center" vertical="center"/>
    </xf>
    <xf numFmtId="1" fontId="29" fillId="11" borderId="52" xfId="0" applyNumberFormat="1" applyFont="1" applyFill="1" applyBorder="1" applyAlignment="1" applyProtection="1">
      <alignment horizontal="center" vertical="center" wrapText="1"/>
      <protection locked="0"/>
    </xf>
    <xf numFmtId="1" fontId="4" fillId="11" borderId="14" xfId="0" applyNumberFormat="1" applyFont="1" applyFill="1" applyBorder="1" applyAlignment="1">
      <alignment horizontal="center" vertical="center"/>
    </xf>
    <xf numFmtId="1" fontId="4" fillId="11" borderId="15" xfId="0" applyNumberFormat="1" applyFont="1" applyFill="1" applyBorder="1" applyAlignment="1">
      <alignment horizontal="center" vertical="center"/>
    </xf>
    <xf numFmtId="0" fontId="4" fillId="11" borderId="53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1" fontId="4" fillId="11" borderId="41" xfId="0" applyNumberFormat="1" applyFont="1" applyFill="1" applyBorder="1" applyAlignment="1">
      <alignment horizontal="center" vertical="center"/>
    </xf>
    <xf numFmtId="1" fontId="4" fillId="11" borderId="53" xfId="0" applyNumberFormat="1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1" fontId="30" fillId="11" borderId="28" xfId="0" applyNumberFormat="1" applyFont="1" applyFill="1" applyBorder="1" applyAlignment="1">
      <alignment horizontal="center" vertical="center"/>
    </xf>
    <xf numFmtId="1" fontId="30" fillId="11" borderId="12" xfId="0" applyNumberFormat="1" applyFont="1" applyFill="1" applyBorder="1" applyAlignment="1">
      <alignment horizontal="center" vertical="center"/>
    </xf>
    <xf numFmtId="1" fontId="30" fillId="11" borderId="10" xfId="0" applyNumberFormat="1" applyFont="1" applyFill="1" applyBorder="1" applyAlignment="1">
      <alignment horizontal="center" vertical="center"/>
    </xf>
    <xf numFmtId="1" fontId="30" fillId="11" borderId="13" xfId="0" applyNumberFormat="1" applyFont="1" applyFill="1" applyBorder="1" applyAlignment="1">
      <alignment horizontal="center" vertical="center"/>
    </xf>
    <xf numFmtId="1" fontId="29" fillId="11" borderId="28" xfId="0" applyNumberFormat="1" applyFont="1" applyFill="1" applyBorder="1" applyAlignment="1" applyProtection="1">
      <alignment horizontal="center" vertical="center" wrapText="1"/>
      <protection locked="0"/>
    </xf>
    <xf numFmtId="2" fontId="29" fillId="12" borderId="70" xfId="0" applyNumberFormat="1" applyFont="1" applyFill="1" applyBorder="1" applyAlignment="1" applyProtection="1">
      <alignment horizontal="center" vertical="center" wrapText="1"/>
      <protection locked="0"/>
    </xf>
    <xf numFmtId="0" fontId="4" fillId="12" borderId="31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1" fontId="30" fillId="12" borderId="51" xfId="0" applyNumberFormat="1" applyFont="1" applyFill="1" applyBorder="1" applyAlignment="1">
      <alignment horizontal="center" vertical="center"/>
    </xf>
    <xf numFmtId="1" fontId="30" fillId="12" borderId="30" xfId="0" applyNumberFormat="1" applyFont="1" applyFill="1" applyBorder="1" applyAlignment="1">
      <alignment horizontal="center" vertical="center"/>
    </xf>
    <xf numFmtId="1" fontId="30" fillId="12" borderId="31" xfId="0" applyNumberFormat="1" applyFont="1" applyFill="1" applyBorder="1" applyAlignment="1">
      <alignment horizontal="center" vertical="center"/>
    </xf>
    <xf numFmtId="1" fontId="30" fillId="12" borderId="32" xfId="0" applyNumberFormat="1" applyFont="1" applyFill="1" applyBorder="1" applyAlignment="1">
      <alignment horizontal="center" vertical="center"/>
    </xf>
    <xf numFmtId="1" fontId="29" fillId="12" borderId="51" xfId="0" applyNumberFormat="1" applyFont="1" applyFill="1" applyBorder="1" applyAlignment="1" applyProtection="1">
      <alignment horizontal="center" vertical="center" wrapText="1"/>
      <protection locked="0"/>
    </xf>
    <xf numFmtId="1" fontId="4" fillId="12" borderId="22" xfId="0" applyNumberFormat="1" applyFont="1" applyFill="1" applyBorder="1" applyAlignment="1">
      <alignment horizontal="center" vertical="center"/>
    </xf>
    <xf numFmtId="1" fontId="4" fillId="12" borderId="31" xfId="0" applyNumberFormat="1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1" fontId="30" fillId="12" borderId="52" xfId="0" applyNumberFormat="1" applyFont="1" applyFill="1" applyBorder="1" applyAlignment="1">
      <alignment horizontal="center" vertical="center"/>
    </xf>
    <xf numFmtId="1" fontId="30" fillId="12" borderId="17" xfId="0" applyNumberFormat="1" applyFont="1" applyFill="1" applyBorder="1" applyAlignment="1">
      <alignment horizontal="center" vertical="center"/>
    </xf>
    <xf numFmtId="1" fontId="30" fillId="12" borderId="15" xfId="0" applyNumberFormat="1" applyFont="1" applyFill="1" applyBorder="1" applyAlignment="1">
      <alignment horizontal="center" vertical="center"/>
    </xf>
    <xf numFmtId="1" fontId="30" fillId="12" borderId="18" xfId="0" applyNumberFormat="1" applyFont="1" applyFill="1" applyBorder="1" applyAlignment="1">
      <alignment horizontal="center" vertical="center"/>
    </xf>
    <xf numFmtId="1" fontId="29" fillId="12" borderId="52" xfId="0" applyNumberFormat="1" applyFont="1" applyFill="1" applyBorder="1" applyAlignment="1" applyProtection="1">
      <alignment horizontal="center" vertical="center" wrapText="1"/>
      <protection locked="0"/>
    </xf>
    <xf numFmtId="1" fontId="4" fillId="12" borderId="14" xfId="0" applyNumberFormat="1" applyFont="1" applyFill="1" applyBorder="1" applyAlignment="1">
      <alignment horizontal="center" vertical="center"/>
    </xf>
    <xf numFmtId="1" fontId="4" fillId="12" borderId="15" xfId="0" applyNumberFormat="1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47" xfId="0" applyFont="1" applyFill="1" applyBorder="1" applyAlignment="1">
      <alignment horizontal="center" vertical="center"/>
    </xf>
    <xf numFmtId="1" fontId="4" fillId="12" borderId="41" xfId="0" applyNumberFormat="1" applyFont="1" applyFill="1" applyBorder="1" applyAlignment="1">
      <alignment horizontal="center" vertical="center"/>
    </xf>
    <xf numFmtId="1" fontId="4" fillId="12" borderId="53" xfId="0" applyNumberFormat="1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1" fontId="30" fillId="12" borderId="28" xfId="0" applyNumberFormat="1" applyFont="1" applyFill="1" applyBorder="1" applyAlignment="1">
      <alignment horizontal="center" vertical="center"/>
    </xf>
    <xf numFmtId="1" fontId="30" fillId="12" borderId="12" xfId="0" applyNumberFormat="1" applyFont="1" applyFill="1" applyBorder="1" applyAlignment="1">
      <alignment horizontal="center" vertical="center"/>
    </xf>
    <xf numFmtId="1" fontId="30" fillId="12" borderId="10" xfId="0" applyNumberFormat="1" applyFont="1" applyFill="1" applyBorder="1" applyAlignment="1">
      <alignment horizontal="center" vertical="center"/>
    </xf>
    <xf numFmtId="1" fontId="30" fillId="12" borderId="13" xfId="0" applyNumberFormat="1" applyFont="1" applyFill="1" applyBorder="1" applyAlignment="1">
      <alignment horizontal="center" vertical="center"/>
    </xf>
    <xf numFmtId="1" fontId="29" fillId="12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73" xfId="0" applyFont="1" applyFill="1" applyBorder="1" applyAlignment="1">
      <alignment horizontal="center" vertical="center"/>
    </xf>
    <xf numFmtId="1" fontId="4" fillId="5" borderId="73" xfId="0" applyNumberFormat="1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1" fontId="4" fillId="5" borderId="19" xfId="0" applyNumberFormat="1" applyFont="1" applyFill="1" applyBorder="1" applyAlignment="1">
      <alignment horizontal="center" vertical="center"/>
    </xf>
    <xf numFmtId="1" fontId="4" fillId="5" borderId="29" xfId="0" applyNumberFormat="1" applyFont="1" applyFill="1" applyBorder="1" applyAlignment="1">
      <alignment horizontal="center" vertical="center"/>
    </xf>
    <xf numFmtId="1" fontId="4" fillId="5" borderId="49" xfId="0" applyNumberFormat="1" applyFont="1" applyFill="1" applyBorder="1" applyAlignment="1">
      <alignment horizontal="center" vertical="center"/>
    </xf>
    <xf numFmtId="1" fontId="4" fillId="5" borderId="80" xfId="0" applyNumberFormat="1" applyFont="1" applyFill="1" applyBorder="1" applyAlignment="1">
      <alignment horizontal="center" vertical="center"/>
    </xf>
    <xf numFmtId="0" fontId="33" fillId="6" borderId="56" xfId="0" applyFont="1" applyFill="1" applyBorder="1" applyAlignment="1">
      <alignment horizontal="center" vertical="center"/>
    </xf>
    <xf numFmtId="1" fontId="33" fillId="6" borderId="60" xfId="0" applyNumberFormat="1" applyFont="1" applyFill="1" applyBorder="1" applyAlignment="1">
      <alignment horizontal="center" vertical="center"/>
    </xf>
    <xf numFmtId="9" fontId="33" fillId="6" borderId="61" xfId="3" applyFont="1" applyFill="1" applyBorder="1" applyAlignment="1">
      <alignment horizontal="center" vertical="center"/>
    </xf>
    <xf numFmtId="1" fontId="33" fillId="6" borderId="56" xfId="0" applyNumberFormat="1" applyFont="1" applyFill="1" applyBorder="1" applyAlignment="1">
      <alignment horizontal="center" vertical="center"/>
    </xf>
    <xf numFmtId="1" fontId="33" fillId="5" borderId="56" xfId="0" applyNumberFormat="1" applyFont="1" applyFill="1" applyBorder="1" applyAlignment="1">
      <alignment horizontal="center" vertical="center"/>
    </xf>
    <xf numFmtId="1" fontId="33" fillId="5" borderId="72" xfId="0" applyNumberFormat="1" applyFont="1" applyFill="1" applyBorder="1" applyAlignment="1">
      <alignment horizontal="center" vertical="center"/>
    </xf>
    <xf numFmtId="1" fontId="33" fillId="6" borderId="61" xfId="0" applyNumberFormat="1" applyFont="1" applyFill="1" applyBorder="1" applyAlignment="1">
      <alignment horizontal="center" vertical="center"/>
    </xf>
    <xf numFmtId="165" fontId="33" fillId="6" borderId="56" xfId="0" applyNumberFormat="1" applyFont="1" applyFill="1" applyBorder="1" applyAlignment="1">
      <alignment horizontal="center" vertical="center"/>
    </xf>
    <xf numFmtId="1" fontId="33" fillId="5" borderId="57" xfId="0" applyNumberFormat="1" applyFont="1" applyFill="1" applyBorder="1" applyAlignment="1">
      <alignment horizontal="center" vertical="center"/>
    </xf>
    <xf numFmtId="0" fontId="39" fillId="13" borderId="56" xfId="0" applyFont="1" applyFill="1" applyBorder="1" applyAlignment="1">
      <alignment horizontal="center" vertical="center"/>
    </xf>
    <xf numFmtId="0" fontId="39" fillId="13" borderId="60" xfId="0" applyFont="1" applyFill="1" applyBorder="1" applyAlignment="1">
      <alignment horizontal="center" vertical="center"/>
    </xf>
    <xf numFmtId="9" fontId="39" fillId="13" borderId="61" xfId="3" applyNumberFormat="1" applyFont="1" applyFill="1" applyBorder="1" applyAlignment="1">
      <alignment horizontal="center" vertical="center"/>
    </xf>
    <xf numFmtId="0" fontId="39" fillId="5" borderId="56" xfId="0" applyFont="1" applyFill="1" applyBorder="1" applyAlignment="1">
      <alignment horizontal="center" vertical="center"/>
    </xf>
    <xf numFmtId="0" fontId="39" fillId="5" borderId="72" xfId="0" applyFont="1" applyFill="1" applyBorder="1" applyAlignment="1">
      <alignment horizontal="center" vertical="center"/>
    </xf>
    <xf numFmtId="0" fontId="39" fillId="5" borderId="57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" fontId="4" fillId="8" borderId="55" xfId="0" applyNumberFormat="1" applyFont="1" applyFill="1" applyBorder="1" applyAlignment="1">
      <alignment horizontal="center" vertical="center"/>
    </xf>
    <xf numFmtId="1" fontId="4" fillId="8" borderId="56" xfId="0" applyNumberFormat="1" applyFont="1" applyFill="1" applyBorder="1" applyAlignment="1">
      <alignment horizontal="center" vertical="center"/>
    </xf>
    <xf numFmtId="1" fontId="4" fillId="8" borderId="72" xfId="0" applyNumberFormat="1" applyFont="1" applyFill="1" applyBorder="1" applyAlignment="1">
      <alignment horizontal="center" vertical="center"/>
    </xf>
    <xf numFmtId="1" fontId="4" fillId="8" borderId="60" xfId="0" applyNumberFormat="1" applyFont="1" applyFill="1" applyBorder="1" applyAlignment="1">
      <alignment horizontal="center" vertical="center"/>
    </xf>
    <xf numFmtId="1" fontId="4" fillId="8" borderId="61" xfId="0" applyNumberFormat="1" applyFont="1" applyFill="1" applyBorder="1" applyAlignment="1">
      <alignment horizontal="center" vertical="center"/>
    </xf>
    <xf numFmtId="1" fontId="4" fillId="8" borderId="57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40" fillId="0" borderId="5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167" fontId="36" fillId="0" borderId="0" xfId="0" applyNumberFormat="1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5" borderId="31" xfId="0" applyNumberFormat="1" applyFont="1" applyFill="1" applyBorder="1" applyAlignment="1">
      <alignment horizontal="center" vertical="center"/>
    </xf>
    <xf numFmtId="1" fontId="4" fillId="5" borderId="32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" fontId="36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5" borderId="15" xfId="0" applyNumberFormat="1" applyFont="1" applyFill="1" applyBorder="1" applyAlignment="1">
      <alignment horizontal="center" vertical="center"/>
    </xf>
    <xf numFmtId="1" fontId="36" fillId="5" borderId="18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" fontId="36" fillId="0" borderId="42" xfId="0" applyNumberFormat="1" applyFont="1" applyFill="1" applyBorder="1" applyAlignment="1">
      <alignment horizontal="center" vertical="center"/>
    </xf>
    <xf numFmtId="1" fontId="36" fillId="5" borderId="67" xfId="0" applyNumberFormat="1" applyFont="1" applyFill="1" applyBorder="1" applyAlignment="1">
      <alignment horizontal="center" vertical="center"/>
    </xf>
    <xf numFmtId="1" fontId="36" fillId="0" borderId="53" xfId="0" applyNumberFormat="1" applyFont="1" applyFill="1" applyBorder="1" applyAlignment="1">
      <alignment horizontal="center" vertical="center"/>
    </xf>
    <xf numFmtId="1" fontId="36" fillId="0" borderId="41" xfId="0" applyNumberFormat="1" applyFont="1" applyFill="1" applyBorder="1" applyAlignment="1">
      <alignment horizontal="center" vertical="center"/>
    </xf>
    <xf numFmtId="1" fontId="36" fillId="5" borderId="53" xfId="0" applyNumberFormat="1" applyFont="1" applyFill="1" applyBorder="1" applyAlignment="1">
      <alignment horizontal="center" vertical="center"/>
    </xf>
    <xf numFmtId="1" fontId="36" fillId="0" borderId="10" xfId="0" applyNumberFormat="1" applyFont="1" applyFill="1" applyBorder="1" applyAlignment="1">
      <alignment horizontal="center" vertical="center"/>
    </xf>
    <xf numFmtId="1" fontId="36" fillId="5" borderId="10" xfId="0" applyNumberFormat="1" applyFont="1" applyFill="1" applyBorder="1" applyAlignment="1">
      <alignment horizontal="center" vertical="center"/>
    </xf>
    <xf numFmtId="1" fontId="36" fillId="5" borderId="13" xfId="0" applyNumberFormat="1" applyFont="1" applyFill="1" applyBorder="1" applyAlignment="1">
      <alignment horizontal="center" vertical="center"/>
    </xf>
    <xf numFmtId="0" fontId="36" fillId="10" borderId="31" xfId="0" applyFont="1" applyFill="1" applyBorder="1" applyAlignment="1" applyProtection="1">
      <alignment horizontal="left" vertical="center" wrapText="1"/>
      <protection locked="0"/>
    </xf>
    <xf numFmtId="0" fontId="36" fillId="10" borderId="15" xfId="0" applyFont="1" applyFill="1" applyBorder="1" applyAlignment="1" applyProtection="1">
      <alignment horizontal="left" vertical="center" wrapText="1"/>
      <protection locked="0"/>
    </xf>
    <xf numFmtId="0" fontId="36" fillId="10" borderId="53" xfId="0" applyFont="1" applyFill="1" applyBorder="1" applyAlignment="1" applyProtection="1">
      <alignment horizontal="left" vertical="center" wrapText="1"/>
      <protection locked="0"/>
    </xf>
    <xf numFmtId="0" fontId="36" fillId="10" borderId="10" xfId="0" applyFont="1" applyFill="1" applyBorder="1" applyAlignment="1" applyProtection="1">
      <alignment horizontal="left" vertical="center" wrapText="1"/>
      <protection locked="0"/>
    </xf>
    <xf numFmtId="0" fontId="36" fillId="7" borderId="53" xfId="0" applyFont="1" applyFill="1" applyBorder="1" applyAlignment="1" applyProtection="1">
      <alignment horizontal="left" vertical="center" wrapText="1"/>
      <protection locked="0"/>
    </xf>
    <xf numFmtId="0" fontId="36" fillId="7" borderId="31" xfId="0" applyFont="1" applyFill="1" applyBorder="1" applyAlignment="1" applyProtection="1">
      <alignment horizontal="left" vertical="center" wrapText="1"/>
      <protection locked="0"/>
    </xf>
    <xf numFmtId="0" fontId="36" fillId="7" borderId="15" xfId="0" applyFont="1" applyFill="1" applyBorder="1" applyAlignment="1" applyProtection="1">
      <alignment horizontal="left" vertical="center" wrapText="1"/>
      <protection locked="0"/>
    </xf>
    <xf numFmtId="0" fontId="36" fillId="11" borderId="26" xfId="0" applyFont="1" applyFill="1" applyBorder="1" applyAlignment="1" applyProtection="1">
      <alignment horizontal="left" vertical="center" wrapText="1"/>
      <protection locked="0"/>
    </xf>
    <xf numFmtId="0" fontId="36" fillId="11" borderId="15" xfId="0" applyFont="1" applyFill="1" applyBorder="1" applyAlignment="1" applyProtection="1">
      <alignment horizontal="left" vertical="center" wrapText="1"/>
      <protection locked="0"/>
    </xf>
    <xf numFmtId="0" fontId="36" fillId="11" borderId="53" xfId="0" applyFont="1" applyFill="1" applyBorder="1" applyAlignment="1" applyProtection="1">
      <alignment horizontal="left" vertical="center" wrapText="1"/>
      <protection locked="0"/>
    </xf>
    <xf numFmtId="0" fontId="36" fillId="12" borderId="26" xfId="0" applyFont="1" applyFill="1" applyBorder="1" applyAlignment="1" applyProtection="1">
      <alignment horizontal="left" vertical="center" wrapText="1"/>
      <protection locked="0"/>
    </xf>
    <xf numFmtId="0" fontId="36" fillId="12" borderId="15" xfId="0" applyFont="1" applyFill="1" applyBorder="1" applyAlignment="1" applyProtection="1">
      <alignment horizontal="left" vertical="center" wrapText="1"/>
      <protection locked="0"/>
    </xf>
    <xf numFmtId="0" fontId="36" fillId="12" borderId="53" xfId="0" applyFont="1" applyFill="1" applyBorder="1" applyAlignment="1" applyProtection="1">
      <alignment vertical="center" wrapText="1"/>
      <protection locked="0"/>
    </xf>
    <xf numFmtId="0" fontId="42" fillId="0" borderId="0" xfId="5" applyFont="1" applyBorder="1" applyAlignment="1" applyProtection="1">
      <alignment vertical="center"/>
    </xf>
    <xf numFmtId="0" fontId="43" fillId="0" borderId="0" xfId="5" applyFont="1" applyBorder="1" applyAlignment="1" applyProtection="1">
      <alignment vertical="center"/>
    </xf>
    <xf numFmtId="0" fontId="43" fillId="0" borderId="0" xfId="5" applyFont="1" applyBorder="1" applyAlignment="1" applyProtection="1">
      <alignment horizontal="left" vertical="center"/>
    </xf>
    <xf numFmtId="0" fontId="43" fillId="0" borderId="0" xfId="5" applyFont="1" applyAlignment="1" applyProtection="1">
      <alignment vertical="center"/>
    </xf>
    <xf numFmtId="0" fontId="44" fillId="0" borderId="0" xfId="5" applyFont="1" applyBorder="1" applyAlignment="1" applyProtection="1">
      <alignment horizontal="left" vertical="center"/>
    </xf>
    <xf numFmtId="0" fontId="44" fillId="0" borderId="0" xfId="5" applyFont="1" applyFill="1" applyBorder="1" applyAlignment="1" applyProtection="1">
      <alignment horizontal="left" vertical="center"/>
    </xf>
    <xf numFmtId="2" fontId="29" fillId="5" borderId="7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26" xfId="0" applyFont="1" applyFill="1" applyBorder="1" applyAlignment="1" applyProtection="1">
      <alignment horizontal="left" vertical="center" wrapText="1"/>
      <protection locked="0"/>
    </xf>
    <xf numFmtId="0" fontId="4" fillId="5" borderId="3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1" fontId="30" fillId="5" borderId="51" xfId="0" applyNumberFormat="1" applyFont="1" applyFill="1" applyBorder="1" applyAlignment="1">
      <alignment horizontal="center" vertical="center"/>
    </xf>
    <xf numFmtId="1" fontId="30" fillId="5" borderId="30" xfId="0" applyNumberFormat="1" applyFont="1" applyFill="1" applyBorder="1" applyAlignment="1">
      <alignment horizontal="center" vertical="center"/>
    </xf>
    <xf numFmtId="1" fontId="30" fillId="5" borderId="31" xfId="0" applyNumberFormat="1" applyFont="1" applyFill="1" applyBorder="1" applyAlignment="1">
      <alignment horizontal="center" vertical="center"/>
    </xf>
    <xf numFmtId="1" fontId="30" fillId="5" borderId="32" xfId="0" applyNumberFormat="1" applyFont="1" applyFill="1" applyBorder="1" applyAlignment="1">
      <alignment horizontal="center" vertical="center"/>
    </xf>
    <xf numFmtId="1" fontId="29" fillId="5" borderId="51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22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1" fontId="30" fillId="5" borderId="52" xfId="0" applyNumberFormat="1" applyFont="1" applyFill="1" applyBorder="1" applyAlignment="1">
      <alignment horizontal="center" vertical="center"/>
    </xf>
    <xf numFmtId="1" fontId="30" fillId="5" borderId="17" xfId="0" applyNumberFormat="1" applyFont="1" applyFill="1" applyBorder="1" applyAlignment="1">
      <alignment horizontal="center" vertical="center"/>
    </xf>
    <xf numFmtId="1" fontId="30" fillId="5" borderId="15" xfId="0" applyNumberFormat="1" applyFont="1" applyFill="1" applyBorder="1" applyAlignment="1">
      <alignment horizontal="center" vertical="center"/>
    </xf>
    <xf numFmtId="1" fontId="30" fillId="5" borderId="18" xfId="0" applyNumberFormat="1" applyFont="1" applyFill="1" applyBorder="1" applyAlignment="1">
      <alignment horizontal="center" vertical="center"/>
    </xf>
    <xf numFmtId="1" fontId="29" fillId="5" borderId="52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14" xfId="0" applyNumberFormat="1" applyFont="1" applyFill="1" applyBorder="1" applyAlignment="1">
      <alignment horizontal="center" vertical="center"/>
    </xf>
    <xf numFmtId="1" fontId="4" fillId="5" borderId="15" xfId="0" applyNumberFormat="1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1" fontId="4" fillId="5" borderId="41" xfId="0" applyNumberFormat="1" applyFont="1" applyFill="1" applyBorder="1" applyAlignment="1">
      <alignment horizontal="center" vertical="center"/>
    </xf>
    <xf numFmtId="1" fontId="4" fillId="5" borderId="53" xfId="0" applyNumberFormat="1" applyFont="1" applyFill="1" applyBorder="1" applyAlignment="1">
      <alignment horizontal="center" vertical="center"/>
    </xf>
    <xf numFmtId="2" fontId="29" fillId="5" borderId="7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" fontId="30" fillId="5" borderId="28" xfId="0" applyNumberFormat="1" applyFont="1" applyFill="1" applyBorder="1" applyAlignment="1">
      <alignment horizontal="center" vertical="center"/>
    </xf>
    <xf numFmtId="1" fontId="30" fillId="5" borderId="12" xfId="0" applyNumberFormat="1" applyFont="1" applyFill="1" applyBorder="1" applyAlignment="1">
      <alignment horizontal="center" vertical="center"/>
    </xf>
    <xf numFmtId="1" fontId="30" fillId="5" borderId="10" xfId="0" applyNumberFormat="1" applyFont="1" applyFill="1" applyBorder="1" applyAlignment="1">
      <alignment horizontal="center" vertical="center"/>
    </xf>
    <xf numFmtId="1" fontId="30" fillId="5" borderId="13" xfId="0" applyNumberFormat="1" applyFont="1" applyFill="1" applyBorder="1" applyAlignment="1">
      <alignment horizontal="center" vertical="center"/>
    </xf>
    <xf numFmtId="1" fontId="29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9" xfId="0" applyNumberFormat="1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>
      <alignment horizontal="center" vertical="center"/>
    </xf>
    <xf numFmtId="0" fontId="36" fillId="5" borderId="15" xfId="0" applyFont="1" applyFill="1" applyBorder="1" applyAlignment="1" applyProtection="1">
      <alignment vertical="center" wrapText="1"/>
    </xf>
    <xf numFmtId="0" fontId="36" fillId="5" borderId="15" xfId="0" applyFont="1" applyFill="1" applyBorder="1" applyAlignment="1">
      <alignment vertical="center" wrapText="1"/>
    </xf>
    <xf numFmtId="0" fontId="36" fillId="5" borderId="1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8" fillId="2" borderId="24" xfId="0" applyFont="1" applyFill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26" xfId="0" applyFont="1" applyFill="1" applyBorder="1" applyAlignment="1">
      <alignment horizontal="center"/>
    </xf>
    <xf numFmtId="0" fontId="8" fillId="0" borderId="0" xfId="0" applyFont="1" applyFill="1"/>
    <xf numFmtId="0" fontId="8" fillId="0" borderId="60" xfId="0" applyFont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/>
    <xf numFmtId="0" fontId="8" fillId="0" borderId="2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Border="1"/>
    <xf numFmtId="0" fontId="3" fillId="0" borderId="0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1" fontId="17" fillId="0" borderId="28" xfId="0" applyNumberFormat="1" applyFont="1" applyFill="1" applyBorder="1" applyAlignment="1" applyProtection="1">
      <alignment horizontal="center" vertical="center"/>
      <protection locked="0"/>
    </xf>
    <xf numFmtId="1" fontId="17" fillId="0" borderId="10" xfId="0" applyNumberFormat="1" applyFont="1" applyFill="1" applyBorder="1" applyAlignment="1">
      <alignment horizontal="center" vertical="center"/>
    </xf>
    <xf numFmtId="1" fontId="17" fillId="5" borderId="13" xfId="0" applyNumberFormat="1" applyFont="1" applyFill="1" applyBorder="1" applyAlignment="1">
      <alignment horizontal="center" vertical="center"/>
    </xf>
    <xf numFmtId="9" fontId="1" fillId="2" borderId="0" xfId="3" applyFont="1" applyFill="1" applyAlignment="1">
      <alignment vertical="center"/>
    </xf>
    <xf numFmtId="0" fontId="18" fillId="2" borderId="52" xfId="0" applyFont="1" applyFill="1" applyBorder="1" applyAlignment="1" applyProtection="1">
      <alignment horizontal="center" vertical="center" wrapText="1"/>
      <protection locked="0"/>
    </xf>
    <xf numFmtId="0" fontId="35" fillId="6" borderId="6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2" fontId="2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2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31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1" fillId="0" borderId="3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2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vertical="center" wrapText="1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1" fontId="17" fillId="3" borderId="15" xfId="0" applyNumberFormat="1" applyFont="1" applyFill="1" applyBorder="1" applyAlignment="1">
      <alignment horizontal="center" vertical="center"/>
    </xf>
    <xf numFmtId="1" fontId="17" fillId="3" borderId="10" xfId="0" applyNumberFormat="1" applyFont="1" applyFill="1" applyBorder="1" applyAlignment="1">
      <alignment horizontal="center" vertical="center"/>
    </xf>
    <xf numFmtId="1" fontId="36" fillId="10" borderId="31" xfId="0" applyNumberFormat="1" applyFont="1" applyFill="1" applyBorder="1" applyAlignment="1">
      <alignment horizontal="center" vertical="center"/>
    </xf>
    <xf numFmtId="1" fontId="36" fillId="10" borderId="32" xfId="0" applyNumberFormat="1" applyFont="1" applyFill="1" applyBorder="1" applyAlignment="1">
      <alignment horizontal="center" vertical="center"/>
    </xf>
    <xf numFmtId="1" fontId="36" fillId="10" borderId="15" xfId="0" applyNumberFormat="1" applyFont="1" applyFill="1" applyBorder="1" applyAlignment="1">
      <alignment horizontal="center" vertical="center"/>
    </xf>
    <xf numFmtId="1" fontId="36" fillId="10" borderId="18" xfId="0" applyNumberFormat="1" applyFont="1" applyFill="1" applyBorder="1" applyAlignment="1">
      <alignment horizontal="center" vertical="center"/>
    </xf>
    <xf numFmtId="1" fontId="36" fillId="10" borderId="53" xfId="0" applyNumberFormat="1" applyFont="1" applyFill="1" applyBorder="1" applyAlignment="1">
      <alignment horizontal="center" vertical="center"/>
    </xf>
    <xf numFmtId="1" fontId="36" fillId="10" borderId="54" xfId="0" applyNumberFormat="1" applyFont="1" applyFill="1" applyBorder="1" applyAlignment="1">
      <alignment horizontal="center" vertical="center"/>
    </xf>
    <xf numFmtId="1" fontId="36" fillId="7" borderId="31" xfId="0" applyNumberFormat="1" applyFont="1" applyFill="1" applyBorder="1" applyAlignment="1">
      <alignment horizontal="center" vertical="center"/>
    </xf>
    <xf numFmtId="1" fontId="36" fillId="7" borderId="32" xfId="0" applyNumberFormat="1" applyFont="1" applyFill="1" applyBorder="1" applyAlignment="1">
      <alignment horizontal="center" vertical="center"/>
    </xf>
    <xf numFmtId="1" fontId="36" fillId="7" borderId="15" xfId="0" applyNumberFormat="1" applyFont="1" applyFill="1" applyBorder="1" applyAlignment="1">
      <alignment horizontal="center" vertical="center"/>
    </xf>
    <xf numFmtId="1" fontId="36" fillId="7" borderId="18" xfId="0" applyNumberFormat="1" applyFont="1" applyFill="1" applyBorder="1" applyAlignment="1">
      <alignment horizontal="center" vertical="center"/>
    </xf>
    <xf numFmtId="1" fontId="36" fillId="7" borderId="53" xfId="0" applyNumberFormat="1" applyFont="1" applyFill="1" applyBorder="1" applyAlignment="1">
      <alignment horizontal="center" vertical="center"/>
    </xf>
    <xf numFmtId="1" fontId="36" fillId="7" borderId="54" xfId="0" applyNumberFormat="1" applyFont="1" applyFill="1" applyBorder="1" applyAlignment="1">
      <alignment horizontal="center" vertical="center"/>
    </xf>
    <xf numFmtId="1" fontId="36" fillId="11" borderId="31" xfId="0" applyNumberFormat="1" applyFont="1" applyFill="1" applyBorder="1" applyAlignment="1">
      <alignment horizontal="center" vertical="center"/>
    </xf>
    <xf numFmtId="1" fontId="36" fillId="11" borderId="32" xfId="0" applyNumberFormat="1" applyFont="1" applyFill="1" applyBorder="1" applyAlignment="1">
      <alignment horizontal="center" vertical="center"/>
    </xf>
    <xf numFmtId="1" fontId="36" fillId="11" borderId="15" xfId="0" applyNumberFormat="1" applyFont="1" applyFill="1" applyBorder="1" applyAlignment="1">
      <alignment horizontal="center" vertical="center"/>
    </xf>
    <xf numFmtId="1" fontId="36" fillId="11" borderId="18" xfId="0" applyNumberFormat="1" applyFont="1" applyFill="1" applyBorder="1" applyAlignment="1">
      <alignment horizontal="center" vertical="center"/>
    </xf>
    <xf numFmtId="1" fontId="36" fillId="11" borderId="53" xfId="0" applyNumberFormat="1" applyFont="1" applyFill="1" applyBorder="1" applyAlignment="1">
      <alignment horizontal="center" vertical="center"/>
    </xf>
    <xf numFmtId="1" fontId="36" fillId="11" borderId="54" xfId="0" applyNumberFormat="1" applyFont="1" applyFill="1" applyBorder="1" applyAlignment="1">
      <alignment horizontal="center" vertical="center"/>
    </xf>
    <xf numFmtId="1" fontId="36" fillId="12" borderId="31" xfId="0" applyNumberFormat="1" applyFont="1" applyFill="1" applyBorder="1" applyAlignment="1">
      <alignment horizontal="center" vertical="center"/>
    </xf>
    <xf numFmtId="1" fontId="36" fillId="12" borderId="32" xfId="0" applyNumberFormat="1" applyFont="1" applyFill="1" applyBorder="1" applyAlignment="1">
      <alignment horizontal="center" vertical="center"/>
    </xf>
    <xf numFmtId="1" fontId="36" fillId="12" borderId="15" xfId="0" applyNumberFormat="1" applyFont="1" applyFill="1" applyBorder="1" applyAlignment="1">
      <alignment horizontal="center" vertical="center"/>
    </xf>
    <xf numFmtId="1" fontId="36" fillId="12" borderId="18" xfId="0" applyNumberFormat="1" applyFont="1" applyFill="1" applyBorder="1" applyAlignment="1">
      <alignment horizontal="center" vertical="center"/>
    </xf>
    <xf numFmtId="1" fontId="36" fillId="12" borderId="53" xfId="0" applyNumberFormat="1" applyFont="1" applyFill="1" applyBorder="1" applyAlignment="1">
      <alignment horizontal="center" vertical="center"/>
    </xf>
    <xf numFmtId="1" fontId="36" fillId="12" borderId="54" xfId="0" applyNumberFormat="1" applyFont="1" applyFill="1" applyBorder="1" applyAlignment="1">
      <alignment horizontal="center" vertical="center"/>
    </xf>
    <xf numFmtId="1" fontId="36" fillId="5" borderId="31" xfId="0" applyNumberFormat="1" applyFont="1" applyFill="1" applyBorder="1" applyAlignment="1">
      <alignment horizontal="center" vertical="center"/>
    </xf>
    <xf numFmtId="1" fontId="36" fillId="5" borderId="32" xfId="0" applyNumberFormat="1" applyFont="1" applyFill="1" applyBorder="1" applyAlignment="1">
      <alignment horizontal="center" vertical="center"/>
    </xf>
    <xf numFmtId="1" fontId="36" fillId="5" borderId="54" xfId="0" applyNumberFormat="1" applyFont="1" applyFill="1" applyBorder="1" applyAlignment="1">
      <alignment horizontal="center" vertical="center"/>
    </xf>
    <xf numFmtId="0" fontId="43" fillId="0" borderId="0" xfId="5" applyFont="1" applyFill="1" applyBorder="1" applyAlignment="1" applyProtection="1">
      <alignment horizontal="left" vertical="center"/>
    </xf>
    <xf numFmtId="0" fontId="43" fillId="0" borderId="0" xfId="5" applyFont="1" applyFill="1" applyBorder="1" applyAlignment="1" applyProtection="1">
      <alignment vertical="center"/>
    </xf>
    <xf numFmtId="0" fontId="42" fillId="0" borderId="0" xfId="5" applyFont="1" applyFill="1" applyBorder="1" applyAlignment="1" applyProtection="1">
      <alignment vertical="center"/>
    </xf>
    <xf numFmtId="0" fontId="43" fillId="0" borderId="0" xfId="5" applyFont="1" applyFill="1" applyAlignment="1" applyProtection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44" fillId="0" borderId="0" xfId="5" applyFont="1" applyFill="1" applyBorder="1" applyAlignment="1" applyProtection="1">
      <alignment vertical="center"/>
    </xf>
    <xf numFmtId="0" fontId="42" fillId="0" borderId="0" xfId="5" applyFont="1" applyFill="1" applyAlignment="1" applyProtection="1">
      <alignment vertical="center"/>
    </xf>
    <xf numFmtId="0" fontId="42" fillId="0" borderId="0" xfId="5" applyFont="1" applyFill="1" applyAlignment="1" applyProtection="1">
      <alignment horizontal="left" vertical="center"/>
    </xf>
    <xf numFmtId="0" fontId="29" fillId="0" borderId="0" xfId="5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4" fillId="0" borderId="0" xfId="5" applyFont="1" applyFill="1" applyBorder="1" applyAlignment="1" applyProtection="1">
      <alignment horizontal="center" vertical="center"/>
    </xf>
    <xf numFmtId="0" fontId="43" fillId="0" borderId="0" xfId="5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1" fontId="17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/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9" fillId="10" borderId="75" xfId="0" applyFont="1" applyFill="1" applyBorder="1" applyAlignment="1" applyProtection="1">
      <alignment vertical="center" wrapText="1"/>
      <protection locked="0"/>
    </xf>
    <xf numFmtId="0" fontId="29" fillId="10" borderId="15" xfId="0" applyFont="1" applyFill="1" applyBorder="1" applyAlignment="1">
      <alignment horizontal="center"/>
    </xf>
    <xf numFmtId="0" fontId="30" fillId="10" borderId="15" xfId="0" applyFont="1" applyFill="1" applyBorder="1" applyAlignment="1">
      <alignment horizontal="center"/>
    </xf>
    <xf numFmtId="0" fontId="17" fillId="10" borderId="16" xfId="0" applyFont="1" applyFill="1" applyBorder="1" applyAlignment="1">
      <alignment horizontal="center" vertical="center"/>
    </xf>
    <xf numFmtId="0" fontId="30" fillId="10" borderId="52" xfId="0" applyFont="1" applyFill="1" applyBorder="1" applyAlignment="1">
      <alignment horizontal="center"/>
    </xf>
    <xf numFmtId="1" fontId="17" fillId="10" borderId="14" xfId="0" applyNumberFormat="1" applyFont="1" applyFill="1" applyBorder="1" applyAlignment="1">
      <alignment horizontal="center" vertical="center"/>
    </xf>
    <xf numFmtId="1" fontId="18" fillId="10" borderId="15" xfId="0" applyNumberFormat="1" applyFont="1" applyFill="1" applyBorder="1" applyAlignment="1">
      <alignment horizontal="center" vertical="center"/>
    </xf>
    <xf numFmtId="1" fontId="17" fillId="10" borderId="15" xfId="0" applyNumberFormat="1" applyFont="1" applyFill="1" applyBorder="1" applyAlignment="1">
      <alignment horizontal="center" vertical="center"/>
    </xf>
    <xf numFmtId="1" fontId="17" fillId="10" borderId="16" xfId="0" applyNumberFormat="1" applyFont="1" applyFill="1" applyBorder="1" applyAlignment="1">
      <alignment horizontal="center" vertical="center"/>
    </xf>
    <xf numFmtId="1" fontId="17" fillId="10" borderId="52" xfId="0" applyNumberFormat="1" applyFont="1" applyFill="1" applyBorder="1" applyAlignment="1" applyProtection="1">
      <alignment horizontal="center" vertical="center"/>
      <protection locked="0"/>
    </xf>
    <xf numFmtId="1" fontId="30" fillId="10" borderId="14" xfId="0" applyNumberFormat="1" applyFont="1" applyFill="1" applyBorder="1" applyAlignment="1">
      <alignment horizontal="center"/>
    </xf>
    <xf numFmtId="1" fontId="29" fillId="10" borderId="15" xfId="0" applyNumberFormat="1" applyFont="1" applyFill="1" applyBorder="1" applyAlignment="1">
      <alignment horizontal="center"/>
    </xf>
    <xf numFmtId="0" fontId="29" fillId="10" borderId="15" xfId="0" applyFont="1" applyFill="1" applyBorder="1" applyAlignment="1" applyProtection="1">
      <alignment horizontal="center" vertical="center" wrapText="1"/>
      <protection locked="0"/>
    </xf>
    <xf numFmtId="1" fontId="17" fillId="10" borderId="18" xfId="0" applyNumberFormat="1" applyFont="1" applyFill="1" applyBorder="1" applyAlignment="1">
      <alignment horizontal="center" vertical="center"/>
    </xf>
    <xf numFmtId="9" fontId="1" fillId="10" borderId="0" xfId="3" applyFont="1" applyFill="1" applyAlignment="1">
      <alignment vertical="center"/>
    </xf>
    <xf numFmtId="1" fontId="1" fillId="10" borderId="0" xfId="3" applyNumberFormat="1" applyFont="1" applyFill="1" applyAlignment="1">
      <alignment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0" xfId="0" applyFill="1"/>
    <xf numFmtId="0" fontId="17" fillId="10" borderId="14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center" vertical="center"/>
    </xf>
    <xf numFmtId="0" fontId="1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2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67" xfId="0" applyFont="1" applyFill="1" applyBorder="1" applyAlignment="1" applyProtection="1">
      <alignment horizontal="center" vertical="center"/>
      <protection locked="0"/>
    </xf>
    <xf numFmtId="1" fontId="1" fillId="0" borderId="67" xfId="0" applyNumberFormat="1" applyFont="1" applyFill="1" applyBorder="1" applyAlignment="1">
      <alignment horizontal="center" vertical="center"/>
    </xf>
    <xf numFmtId="1" fontId="2" fillId="0" borderId="67" xfId="0" applyNumberFormat="1" applyFont="1" applyFill="1" applyBorder="1" applyAlignment="1">
      <alignment horizontal="center" vertical="center"/>
    </xf>
    <xf numFmtId="1" fontId="1" fillId="0" borderId="67" xfId="0" applyNumberFormat="1" applyFont="1" applyFill="1" applyBorder="1" applyAlignment="1" applyProtection="1">
      <alignment horizontal="center" vertical="center"/>
      <protection locked="0"/>
    </xf>
    <xf numFmtId="2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vertical="center" wrapText="1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1" fontId="1" fillId="0" borderId="26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1" fillId="0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6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30" fillId="0" borderId="51" xfId="0" applyNumberFormat="1" applyFont="1" applyFill="1" applyBorder="1" applyAlignment="1">
      <alignment horizontal="center" vertical="center"/>
    </xf>
    <xf numFmtId="1" fontId="30" fillId="0" borderId="30" xfId="0" applyNumberFormat="1" applyFont="1" applyFill="1" applyBorder="1" applyAlignment="1">
      <alignment horizontal="center" vertical="center"/>
    </xf>
    <xf numFmtId="1" fontId="30" fillId="0" borderId="52" xfId="0" applyNumberFormat="1" applyFont="1" applyFill="1" applyBorder="1" applyAlignment="1">
      <alignment horizontal="center" vertical="center"/>
    </xf>
    <xf numFmtId="1" fontId="30" fillId="0" borderId="17" xfId="0" applyNumberFormat="1" applyFont="1" applyFill="1" applyBorder="1" applyAlignment="1">
      <alignment horizontal="center" vertical="center"/>
    </xf>
    <xf numFmtId="2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3" xfId="0" applyFont="1" applyFill="1" applyBorder="1" applyAlignment="1" applyProtection="1">
      <alignment horizontal="left" vertical="center" wrapText="1"/>
      <protection locked="0"/>
    </xf>
    <xf numFmtId="1" fontId="30" fillId="0" borderId="69" xfId="0" applyNumberFormat="1" applyFont="1" applyFill="1" applyBorder="1" applyAlignment="1">
      <alignment horizontal="center" vertical="center"/>
    </xf>
    <xf numFmtId="1" fontId="30" fillId="0" borderId="50" xfId="0" applyNumberFormat="1" applyFont="1" applyFill="1" applyBorder="1" applyAlignment="1">
      <alignment horizontal="center" vertical="center"/>
    </xf>
    <xf numFmtId="1" fontId="1" fillId="0" borderId="53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1" fillId="0" borderId="53" xfId="0" applyNumberFormat="1" applyFont="1" applyFill="1" applyBorder="1" applyAlignment="1" applyProtection="1">
      <alignment horizontal="center" vertical="center"/>
      <protection locked="0"/>
    </xf>
    <xf numFmtId="1" fontId="1" fillId="0" borderId="66" xfId="0" applyNumberFormat="1" applyFont="1" applyFill="1" applyBorder="1" applyAlignment="1" applyProtection="1">
      <alignment horizontal="center" vertical="center"/>
      <protection locked="0"/>
    </xf>
    <xf numFmtId="0" fontId="1" fillId="0" borderId="53" xfId="0" applyFont="1" applyBorder="1" applyAlignment="1">
      <alignment horizontal="center" vertical="center"/>
    </xf>
    <xf numFmtId="1" fontId="30" fillId="0" borderId="31" xfId="0" applyNumberFormat="1" applyFont="1" applyFill="1" applyBorder="1" applyAlignment="1">
      <alignment horizontal="center" vertical="center"/>
    </xf>
    <xf numFmtId="1" fontId="30" fillId="0" borderId="32" xfId="0" applyNumberFormat="1" applyFont="1" applyFill="1" applyBorder="1" applyAlignment="1">
      <alignment horizontal="center" vertical="center"/>
    </xf>
    <xf numFmtId="0" fontId="1" fillId="0" borderId="15" xfId="6" applyFont="1" applyFill="1" applyBorder="1" applyAlignment="1" applyProtection="1">
      <alignment wrapText="1"/>
    </xf>
    <xf numFmtId="1" fontId="30" fillId="0" borderId="15" xfId="0" applyNumberFormat="1" applyFont="1" applyFill="1" applyBorder="1" applyAlignment="1">
      <alignment horizontal="center" vertical="center"/>
    </xf>
    <xf numFmtId="1" fontId="30" fillId="0" borderId="18" xfId="0" applyNumberFormat="1" applyFont="1" applyFill="1" applyBorder="1" applyAlignment="1">
      <alignment horizontal="center" vertical="center"/>
    </xf>
    <xf numFmtId="1" fontId="30" fillId="0" borderId="53" xfId="0" applyNumberFormat="1" applyFont="1" applyFill="1" applyBorder="1" applyAlignment="1">
      <alignment horizontal="center" vertical="center"/>
    </xf>
    <xf numFmtId="1" fontId="30" fillId="0" borderId="54" xfId="0" applyNumberFormat="1" applyFont="1" applyFill="1" applyBorder="1" applyAlignment="1">
      <alignment horizontal="center" vertical="center"/>
    </xf>
    <xf numFmtId="0" fontId="1" fillId="0" borderId="53" xfId="6" applyFont="1" applyFill="1" applyBorder="1" applyAlignment="1" applyProtection="1">
      <alignment horizontal="center" vertical="center" wrapText="1"/>
    </xf>
    <xf numFmtId="2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6" applyFont="1" applyFill="1" applyBorder="1" applyAlignment="1" applyProtection="1">
      <alignment horizontal="center" vertical="center" wrapText="1"/>
    </xf>
    <xf numFmtId="0" fontId="1" fillId="0" borderId="53" xfId="0" applyFont="1" applyFill="1" applyBorder="1" applyAlignment="1" applyProtection="1">
      <alignment vertical="center" wrapText="1"/>
      <protection locked="0"/>
    </xf>
    <xf numFmtId="0" fontId="1" fillId="0" borderId="15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 textRotation="90" wrapText="1"/>
    </xf>
    <xf numFmtId="0" fontId="8" fillId="0" borderId="57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2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textRotation="90"/>
    </xf>
    <xf numFmtId="0" fontId="8" fillId="0" borderId="22" xfId="0" applyFont="1" applyFill="1" applyBorder="1" applyAlignment="1">
      <alignment horizontal="center" vertical="center" textRotation="90"/>
    </xf>
    <xf numFmtId="0" fontId="8" fillId="0" borderId="4" xfId="0" applyFont="1" applyFill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/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90"/>
    </xf>
    <xf numFmtId="0" fontId="1" fillId="5" borderId="15" xfId="0" applyFont="1" applyFill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/>
    </xf>
    <xf numFmtId="0" fontId="22" fillId="2" borderId="53" xfId="0" applyFont="1" applyFill="1" applyBorder="1" applyAlignment="1" applyProtection="1">
      <alignment horizontal="center" vertical="center" wrapText="1"/>
    </xf>
    <xf numFmtId="0" fontId="26" fillId="2" borderId="67" xfId="0" applyFont="1" applyFill="1" applyBorder="1" applyAlignment="1">
      <alignment vertical="center"/>
    </xf>
    <xf numFmtId="0" fontId="26" fillId="2" borderId="73" xfId="0" applyFont="1" applyFill="1" applyBorder="1" applyAlignment="1">
      <alignment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textRotation="90" wrapText="1"/>
    </xf>
    <xf numFmtId="0" fontId="1" fillId="5" borderId="16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 textRotation="90" wrapText="1"/>
    </xf>
    <xf numFmtId="0" fontId="6" fillId="5" borderId="16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6" borderId="63" xfId="0" applyFont="1" applyFill="1" applyBorder="1" applyAlignment="1" applyProtection="1">
      <alignment horizontal="center" vertical="center" wrapText="1"/>
      <protection locked="0"/>
    </xf>
    <xf numFmtId="0" fontId="14" fillId="6" borderId="64" xfId="0" applyFont="1" applyFill="1" applyBorder="1" applyAlignment="1" applyProtection="1">
      <alignment horizontal="center" vertical="center" wrapText="1"/>
      <protection locked="0"/>
    </xf>
    <xf numFmtId="49" fontId="19" fillId="0" borderId="55" xfId="0" applyNumberFormat="1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4" fillId="5" borderId="55" xfId="0" applyFont="1" applyFill="1" applyBorder="1" applyAlignment="1" applyProtection="1">
      <alignment horizontal="center" vertical="center" wrapText="1"/>
      <protection locked="0"/>
    </xf>
    <xf numFmtId="0" fontId="4" fillId="5" borderId="56" xfId="0" applyFont="1" applyFill="1" applyBorder="1" applyAlignment="1" applyProtection="1">
      <alignment horizontal="center" vertical="center" wrapText="1"/>
      <protection locked="0"/>
    </xf>
    <xf numFmtId="0" fontId="4" fillId="5" borderId="57" xfId="0" applyFont="1" applyFill="1" applyBorder="1" applyAlignment="1" applyProtection="1">
      <alignment horizontal="center" vertical="center" wrapText="1"/>
      <protection locked="0"/>
    </xf>
    <xf numFmtId="0" fontId="27" fillId="8" borderId="55" xfId="0" applyFont="1" applyFill="1" applyBorder="1" applyAlignment="1" applyProtection="1">
      <alignment horizontal="center" vertical="center" wrapText="1"/>
      <protection locked="0"/>
    </xf>
    <xf numFmtId="0" fontId="27" fillId="8" borderId="56" xfId="0" applyFont="1" applyFill="1" applyBorder="1" applyAlignment="1" applyProtection="1">
      <alignment horizontal="center" vertical="center" wrapText="1"/>
      <protection locked="0"/>
    </xf>
    <xf numFmtId="0" fontId="4" fillId="0" borderId="63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0" fillId="0" borderId="64" xfId="0" applyFill="1" applyBorder="1" applyAlignment="1"/>
    <xf numFmtId="0" fontId="0" fillId="0" borderId="65" xfId="0" applyFill="1" applyBorder="1" applyAlignment="1"/>
    <xf numFmtId="0" fontId="14" fillId="2" borderId="63" xfId="0" applyFont="1" applyFill="1" applyBorder="1" applyAlignment="1">
      <alignment horizontal="center" vertical="center"/>
    </xf>
    <xf numFmtId="0" fontId="14" fillId="2" borderId="64" xfId="0" applyFont="1" applyFill="1" applyBorder="1" applyAlignment="1">
      <alignment horizontal="center" vertical="center"/>
    </xf>
    <xf numFmtId="0" fontId="0" fillId="2" borderId="64" xfId="0" applyFill="1" applyBorder="1" applyAlignment="1"/>
    <xf numFmtId="0" fontId="0" fillId="2" borderId="65" xfId="0" applyFill="1" applyBorder="1" applyAlignment="1"/>
    <xf numFmtId="0" fontId="35" fillId="6" borderId="55" xfId="0" applyFont="1" applyFill="1" applyBorder="1" applyAlignment="1" applyProtection="1">
      <alignment horizontal="center" vertical="center" wrapText="1"/>
      <protection locked="0"/>
    </xf>
    <xf numFmtId="0" fontId="35" fillId="6" borderId="56" xfId="0" applyFont="1" applyFill="1" applyBorder="1" applyAlignment="1" applyProtection="1">
      <alignment horizontal="center" vertical="center" wrapText="1"/>
      <protection locked="0"/>
    </xf>
    <xf numFmtId="49" fontId="4" fillId="0" borderId="55" xfId="0" applyNumberFormat="1" applyFont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 applyProtection="1">
      <alignment horizontal="center" vertical="center" wrapText="1"/>
      <protection locked="0"/>
    </xf>
    <xf numFmtId="49" fontId="4" fillId="10" borderId="81" xfId="0" applyNumberFormat="1" applyFont="1" applyFill="1" applyBorder="1" applyAlignment="1">
      <alignment horizontal="center" vertical="center"/>
    </xf>
    <xf numFmtId="0" fontId="36" fillId="10" borderId="66" xfId="0" applyFont="1" applyFill="1" applyBorder="1" applyAlignment="1">
      <alignment horizontal="center" vertical="center"/>
    </xf>
    <xf numFmtId="0" fontId="36" fillId="10" borderId="56" xfId="0" applyFont="1" applyFill="1" applyBorder="1" applyAlignment="1">
      <alignment horizontal="center" vertical="center"/>
    </xf>
    <xf numFmtId="0" fontId="36" fillId="10" borderId="57" xfId="0" applyFont="1" applyFill="1" applyBorder="1" applyAlignment="1">
      <alignment horizontal="center" vertical="center"/>
    </xf>
    <xf numFmtId="2" fontId="4" fillId="7" borderId="46" xfId="0" applyNumberFormat="1" applyFont="1" applyFill="1" applyBorder="1" applyAlignment="1" applyProtection="1">
      <alignment horizontal="center" vertical="center" wrapText="1"/>
      <protection locked="0"/>
    </xf>
    <xf numFmtId="2" fontId="29" fillId="7" borderId="21" xfId="0" applyNumberFormat="1" applyFont="1" applyFill="1" applyBorder="1" applyAlignment="1" applyProtection="1">
      <alignment horizontal="center" vertical="center" wrapText="1"/>
      <protection locked="0"/>
    </xf>
    <xf numFmtId="2" fontId="29" fillId="7" borderId="64" xfId="0" applyNumberFormat="1" applyFont="1" applyFill="1" applyBorder="1" applyAlignment="1" applyProtection="1">
      <alignment horizontal="center" vertical="center" wrapText="1"/>
      <protection locked="0"/>
    </xf>
    <xf numFmtId="2" fontId="29" fillId="7" borderId="65" xfId="0" applyNumberFormat="1" applyFont="1" applyFill="1" applyBorder="1" applyAlignment="1" applyProtection="1">
      <alignment horizontal="center" vertical="center" wrapText="1"/>
      <protection locked="0"/>
    </xf>
    <xf numFmtId="2" fontId="4" fillId="11" borderId="63" xfId="0" applyNumberFormat="1" applyFont="1" applyFill="1" applyBorder="1" applyAlignment="1" applyProtection="1">
      <alignment horizontal="center" vertical="center" wrapText="1"/>
      <protection locked="0"/>
    </xf>
    <xf numFmtId="2" fontId="29" fillId="11" borderId="64" xfId="0" applyNumberFormat="1" applyFont="1" applyFill="1" applyBorder="1" applyAlignment="1" applyProtection="1">
      <alignment horizontal="center" vertical="center" wrapText="1"/>
      <protection locked="0"/>
    </xf>
    <xf numFmtId="2" fontId="29" fillId="11" borderId="65" xfId="0" applyNumberFormat="1" applyFont="1" applyFill="1" applyBorder="1" applyAlignment="1" applyProtection="1">
      <alignment horizontal="center" vertical="center" wrapText="1"/>
      <protection locked="0"/>
    </xf>
    <xf numFmtId="2" fontId="4" fillId="12" borderId="63" xfId="0" applyNumberFormat="1" applyFont="1" applyFill="1" applyBorder="1" applyAlignment="1" applyProtection="1">
      <alignment horizontal="center" vertical="center" wrapText="1"/>
      <protection locked="0"/>
    </xf>
    <xf numFmtId="2" fontId="29" fillId="12" borderId="64" xfId="0" applyNumberFormat="1" applyFont="1" applyFill="1" applyBorder="1" applyAlignment="1" applyProtection="1">
      <alignment horizontal="center" vertical="center" wrapText="1"/>
      <protection locked="0"/>
    </xf>
    <xf numFmtId="2" fontId="29" fillId="12" borderId="6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5" borderId="77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 vertical="center"/>
    </xf>
    <xf numFmtId="164" fontId="33" fillId="6" borderId="63" xfId="0" applyNumberFormat="1" applyFont="1" applyFill="1" applyBorder="1" applyAlignment="1">
      <alignment horizontal="left" vertical="center" wrapText="1"/>
    </xf>
    <xf numFmtId="0" fontId="38" fillId="6" borderId="61" xfId="0" applyFont="1" applyFill="1" applyBorder="1" applyAlignment="1">
      <alignment horizontal="left" vertical="center" wrapText="1"/>
    </xf>
    <xf numFmtId="0" fontId="39" fillId="13" borderId="63" xfId="0" applyFont="1" applyFill="1" applyBorder="1" applyAlignment="1">
      <alignment vertical="center" wrapText="1"/>
    </xf>
    <xf numFmtId="0" fontId="0" fillId="0" borderId="61" xfId="0" applyFont="1" applyBorder="1" applyAlignment="1">
      <alignment vertical="center" wrapText="1"/>
    </xf>
    <xf numFmtId="166" fontId="4" fillId="0" borderId="55" xfId="0" applyNumberFormat="1" applyFont="1" applyFill="1" applyBorder="1" applyAlignment="1">
      <alignment horizontal="center" vertical="center"/>
    </xf>
    <xf numFmtId="166" fontId="4" fillId="0" borderId="56" xfId="0" applyNumberFormat="1" applyFont="1" applyFill="1" applyBorder="1" applyAlignment="1">
      <alignment horizontal="center" vertical="center"/>
    </xf>
    <xf numFmtId="166" fontId="4" fillId="0" borderId="57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7" fillId="0" borderId="31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53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textRotation="90"/>
    </xf>
    <xf numFmtId="0" fontId="1" fillId="14" borderId="15" xfId="0" applyFont="1" applyFill="1" applyBorder="1" applyAlignment="1">
      <alignment horizontal="center" vertical="center" textRotation="90" wrapText="1"/>
    </xf>
    <xf numFmtId="0" fontId="1" fillId="14" borderId="53" xfId="0" applyFont="1" applyFill="1" applyBorder="1" applyAlignment="1">
      <alignment horizontal="center" vertical="center" textRotation="90" wrapText="1"/>
    </xf>
    <xf numFmtId="0" fontId="1" fillId="14" borderId="15" xfId="0" applyFont="1" applyFill="1" applyBorder="1" applyAlignment="1">
      <alignment horizontal="center" vertical="center"/>
    </xf>
    <xf numFmtId="0" fontId="47" fillId="0" borderId="31" xfId="0" applyFont="1" applyBorder="1" applyAlignment="1">
      <alignment horizontal="center" vertical="center" textRotation="90" wrapText="1"/>
    </xf>
    <xf numFmtId="0" fontId="47" fillId="0" borderId="15" xfId="0" applyFont="1" applyBorder="1" applyAlignment="1">
      <alignment horizontal="center" vertical="center" textRotation="90" wrapText="1"/>
    </xf>
    <xf numFmtId="0" fontId="47" fillId="0" borderId="53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53" xfId="0" applyFont="1" applyBorder="1" applyAlignment="1">
      <alignment horizontal="center" vertical="center" textRotation="90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2" fontId="4" fillId="0" borderId="82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6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>
      <alignment horizontal="left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29" fillId="0" borderId="3" xfId="1" applyFont="1" applyFill="1" applyBorder="1" applyAlignment="1">
      <alignment horizontal="center"/>
    </xf>
    <xf numFmtId="0" fontId="29" fillId="0" borderId="2" xfId="1" applyFont="1" applyFill="1" applyBorder="1" applyAlignment="1">
      <alignment horizontal="center"/>
    </xf>
    <xf numFmtId="0" fontId="29" fillId="0" borderId="4" xfId="1" applyFont="1" applyFill="1" applyBorder="1" applyAlignment="1">
      <alignment horizontal="center"/>
    </xf>
    <xf numFmtId="0" fontId="53" fillId="0" borderId="2" xfId="0" applyFont="1" applyFill="1" applyBorder="1" applyAlignment="1">
      <alignment horizontal="center"/>
    </xf>
    <xf numFmtId="0" fontId="53" fillId="0" borderId="4" xfId="0" applyFont="1" applyFill="1" applyBorder="1" applyAlignment="1">
      <alignment horizontal="center"/>
    </xf>
    <xf numFmtId="0" fontId="29" fillId="3" borderId="3" xfId="1" applyFont="1" applyFill="1" applyBorder="1" applyAlignment="1">
      <alignment horizontal="center"/>
    </xf>
    <xf numFmtId="0" fontId="11" fillId="3" borderId="2" xfId="0" applyFont="1" applyFill="1" applyBorder="1" applyAlignment="1"/>
    <xf numFmtId="0" fontId="11" fillId="3" borderId="4" xfId="0" applyFont="1" applyFill="1" applyBorder="1" applyAlignment="1"/>
    <xf numFmtId="0" fontId="29" fillId="3" borderId="2" xfId="1" applyFont="1" applyFill="1" applyBorder="1" applyAlignment="1">
      <alignment horizontal="center"/>
    </xf>
    <xf numFmtId="0" fontId="29" fillId="0" borderId="2" xfId="1" applyFont="1" applyFill="1" applyBorder="1" applyAlignment="1"/>
    <xf numFmtId="0" fontId="11" fillId="0" borderId="2" xfId="0" applyFont="1" applyFill="1" applyBorder="1" applyAlignment="1"/>
    <xf numFmtId="0" fontId="11" fillId="0" borderId="4" xfId="0" applyFont="1" applyFill="1" applyBorder="1" applyAlignment="1"/>
    <xf numFmtId="0" fontId="29" fillId="0" borderId="4" xfId="1" applyFont="1" applyFill="1" applyBorder="1" applyAlignment="1"/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30" fillId="0" borderId="8" xfId="1" applyFont="1" applyFill="1" applyBorder="1" applyAlignment="1">
      <alignment horizontal="center" vertical="center" wrapText="1"/>
    </xf>
    <xf numFmtId="0" fontId="30" fillId="0" borderId="12" xfId="1" applyFont="1" applyFill="1" applyBorder="1" applyAlignment="1">
      <alignment horizontal="centerContinuous"/>
    </xf>
    <xf numFmtId="0" fontId="30" fillId="0" borderId="10" xfId="1" applyFont="1" applyFill="1" applyBorder="1" applyAlignment="1">
      <alignment horizontal="centerContinuous"/>
    </xf>
    <xf numFmtId="0" fontId="30" fillId="0" borderId="11" xfId="1" applyFont="1" applyFill="1" applyBorder="1" applyAlignment="1">
      <alignment horizontal="centerContinuous"/>
    </xf>
    <xf numFmtId="0" fontId="30" fillId="0" borderId="13" xfId="1" applyFont="1" applyFill="1" applyBorder="1" applyAlignment="1">
      <alignment horizontal="centerContinuous"/>
    </xf>
    <xf numFmtId="0" fontId="30" fillId="0" borderId="9" xfId="1" applyFont="1" applyFill="1" applyBorder="1" applyAlignment="1">
      <alignment horizontal="centerContinuous"/>
    </xf>
    <xf numFmtId="0" fontId="30" fillId="3" borderId="12" xfId="1" applyFont="1" applyFill="1" applyBorder="1" applyAlignment="1">
      <alignment horizontal="centerContinuous"/>
    </xf>
    <xf numFmtId="0" fontId="30" fillId="3" borderId="10" xfId="1" applyFont="1" applyFill="1" applyBorder="1" applyAlignment="1">
      <alignment horizontal="centerContinuous"/>
    </xf>
    <xf numFmtId="0" fontId="30" fillId="3" borderId="13" xfId="1" applyFont="1" applyFill="1" applyBorder="1" applyAlignment="1">
      <alignment horizontal="centerContinuous"/>
    </xf>
    <xf numFmtId="0" fontId="30" fillId="3" borderId="45" xfId="1" applyFont="1" applyFill="1" applyBorder="1" applyAlignment="1">
      <alignment horizontal="centerContinuous"/>
    </xf>
    <xf numFmtId="0" fontId="30" fillId="3" borderId="9" xfId="1" applyFont="1" applyFill="1" applyBorder="1" applyAlignment="1">
      <alignment horizontal="centerContinuous"/>
    </xf>
    <xf numFmtId="0" fontId="30" fillId="3" borderId="11" xfId="1" applyFont="1" applyFill="1" applyBorder="1" applyAlignment="1">
      <alignment horizontal="centerContinuous"/>
    </xf>
    <xf numFmtId="0" fontId="30" fillId="3" borderId="43" xfId="1" applyFont="1" applyFill="1" applyBorder="1" applyAlignment="1">
      <alignment horizontal="centerContinuous"/>
    </xf>
    <xf numFmtId="0" fontId="30" fillId="0" borderId="13" xfId="1" applyFont="1" applyFill="1" applyBorder="1" applyAlignment="1">
      <alignment horizontal="center"/>
    </xf>
    <xf numFmtId="0" fontId="38" fillId="0" borderId="8" xfId="1" applyFont="1" applyFill="1" applyBorder="1" applyAlignment="1">
      <alignment horizontal="center" vertical="center" wrapText="1"/>
    </xf>
    <xf numFmtId="0" fontId="29" fillId="0" borderId="14" xfId="1" applyFont="1" applyFill="1" applyBorder="1" applyAlignment="1">
      <alignment horizontal="center" vertical="center"/>
    </xf>
    <xf numFmtId="0" fontId="29" fillId="0" borderId="15" xfId="1" applyFont="1" applyFill="1" applyBorder="1" applyAlignment="1">
      <alignment horizontal="center" vertical="center"/>
    </xf>
    <xf numFmtId="0" fontId="29" fillId="0" borderId="16" xfId="1" applyFont="1" applyFill="1" applyBorder="1" applyAlignment="1">
      <alignment horizontal="center" vertical="center"/>
    </xf>
    <xf numFmtId="0" fontId="29" fillId="0" borderId="17" xfId="1" applyFont="1" applyFill="1" applyBorder="1" applyAlignment="1">
      <alignment horizontal="center" vertical="center"/>
    </xf>
    <xf numFmtId="0" fontId="29" fillId="0" borderId="18" xfId="1" applyFont="1" applyFill="1" applyBorder="1" applyAlignment="1">
      <alignment horizontal="center" vertical="center"/>
    </xf>
    <xf numFmtId="0" fontId="29" fillId="3" borderId="17" xfId="1" applyFont="1" applyFill="1" applyBorder="1" applyAlignment="1">
      <alignment horizontal="center" vertical="center"/>
    </xf>
    <xf numFmtId="0" fontId="29" fillId="3" borderId="15" xfId="1" applyFont="1" applyFill="1" applyBorder="1" applyAlignment="1">
      <alignment horizontal="center" vertical="center"/>
    </xf>
    <xf numFmtId="0" fontId="29" fillId="3" borderId="18" xfId="1" applyFont="1" applyFill="1" applyBorder="1" applyAlignment="1">
      <alignment horizontal="center" vertical="center"/>
    </xf>
    <xf numFmtId="0" fontId="29" fillId="3" borderId="14" xfId="1" applyFont="1" applyFill="1" applyBorder="1" applyAlignment="1">
      <alignment horizontal="center" vertical="center"/>
    </xf>
    <xf numFmtId="0" fontId="29" fillId="3" borderId="16" xfId="1" applyFont="1" applyFill="1" applyBorder="1" applyAlignment="1">
      <alignment horizontal="center" vertical="center"/>
    </xf>
    <xf numFmtId="0" fontId="29" fillId="0" borderId="32" xfId="1" applyFont="1" applyFill="1" applyBorder="1" applyAlignment="1">
      <alignment horizontal="center" vertical="center"/>
    </xf>
    <xf numFmtId="0" fontId="38" fillId="0" borderId="19" xfId="1" applyFont="1" applyFill="1" applyBorder="1" applyAlignment="1">
      <alignment horizontal="center" vertical="center" wrapText="1"/>
    </xf>
    <xf numFmtId="0" fontId="29" fillId="0" borderId="9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/>
    </xf>
    <xf numFmtId="0" fontId="29" fillId="0" borderId="11" xfId="1" applyFont="1" applyFill="1" applyBorder="1" applyAlignment="1">
      <alignment horizontal="center" vertical="center"/>
    </xf>
    <xf numFmtId="0" fontId="29" fillId="0" borderId="12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0" fontId="29" fillId="3" borderId="12" xfId="1" applyFont="1" applyFill="1" applyBorder="1" applyAlignment="1">
      <alignment horizontal="center" vertical="center"/>
    </xf>
    <xf numFmtId="0" fontId="29" fillId="3" borderId="10" xfId="1" applyFont="1" applyFill="1" applyBorder="1" applyAlignment="1">
      <alignment horizontal="center" vertical="center"/>
    </xf>
    <xf numFmtId="0" fontId="29" fillId="3" borderId="13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/>
    </xf>
    <xf numFmtId="0" fontId="29" fillId="3" borderId="11" xfId="1" applyFont="1" applyFill="1" applyBorder="1" applyAlignment="1">
      <alignment horizontal="center" vertical="center"/>
    </xf>
  </cellXfs>
  <cellStyles count="7">
    <cellStyle name="Гиперссылка" xfId="6" builtinId="8"/>
    <cellStyle name="Звичайний 2" xfId="2"/>
    <cellStyle name="Обычный" xfId="0" builtinId="0"/>
    <cellStyle name="Обычный 2" xfId="1"/>
    <cellStyle name="Обычный 2 3" xfId="4"/>
    <cellStyle name="Обычный 3" xfId="5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vo.ukraine.edu.ua/course/view.php?id=787" TargetMode="External"/><Relationship Id="rId13" Type="http://schemas.openxmlformats.org/officeDocument/2006/relationships/hyperlink" Target="http://vo.ukraine.edu.ua/course/view.php?id=797" TargetMode="External"/><Relationship Id="rId18" Type="http://schemas.openxmlformats.org/officeDocument/2006/relationships/hyperlink" Target="https://vo.uu.edu.ua/course/view.php?id=547" TargetMode="External"/><Relationship Id="rId3" Type="http://schemas.openxmlformats.org/officeDocument/2006/relationships/hyperlink" Target="http://vo.ukraine.edu.ua/course/view.php?id=787" TargetMode="External"/><Relationship Id="rId21" Type="http://schemas.openxmlformats.org/officeDocument/2006/relationships/hyperlink" Target="http://vo.ukraine.edu.ua/course/view.php?id=787" TargetMode="External"/><Relationship Id="rId7" Type="http://schemas.openxmlformats.org/officeDocument/2006/relationships/hyperlink" Target="http://vo.ukraine.edu.ua/course/view.php?id=797" TargetMode="External"/><Relationship Id="rId12" Type="http://schemas.openxmlformats.org/officeDocument/2006/relationships/hyperlink" Target="http://vo.ukraine.edu.ua/course/view.php?id=787" TargetMode="External"/><Relationship Id="rId17" Type="http://schemas.openxmlformats.org/officeDocument/2006/relationships/hyperlink" Target="https://vo.uu.edu.ua/course/view.php?id=558" TargetMode="External"/><Relationship Id="rId25" Type="http://schemas.openxmlformats.org/officeDocument/2006/relationships/hyperlink" Target="http://vo.ukraine.edu.ua/course/view.php?id=787" TargetMode="External"/><Relationship Id="rId2" Type="http://schemas.openxmlformats.org/officeDocument/2006/relationships/hyperlink" Target="http://vo.ukraine.edu.ua/course/view.php?id=787" TargetMode="External"/><Relationship Id="rId16" Type="http://schemas.openxmlformats.org/officeDocument/2006/relationships/hyperlink" Target="http://vo.ukraine.edu.ua/course/view.php?id=787" TargetMode="External"/><Relationship Id="rId20" Type="http://schemas.openxmlformats.org/officeDocument/2006/relationships/hyperlink" Target="http://vo.ukraine.edu.ua/course/view.php?id=787" TargetMode="External"/><Relationship Id="rId1" Type="http://schemas.openxmlformats.org/officeDocument/2006/relationships/hyperlink" Target="http://vo.ukraine.edu.ua/course/view.php?id=797" TargetMode="External"/><Relationship Id="rId6" Type="http://schemas.openxmlformats.org/officeDocument/2006/relationships/hyperlink" Target="http://vo.ukraine.edu.ua/course/view.php?id=787" TargetMode="External"/><Relationship Id="rId11" Type="http://schemas.openxmlformats.org/officeDocument/2006/relationships/hyperlink" Target="http://vo.ukraine.edu.ua/course/view.php?id=787" TargetMode="External"/><Relationship Id="rId24" Type="http://schemas.openxmlformats.org/officeDocument/2006/relationships/hyperlink" Target="http://vo.ukraine.edu.ua/course/view.php?id=787" TargetMode="External"/><Relationship Id="rId5" Type="http://schemas.openxmlformats.org/officeDocument/2006/relationships/hyperlink" Target="http://vo.ukraine.edu.ua/course/view.php?id=787" TargetMode="External"/><Relationship Id="rId15" Type="http://schemas.openxmlformats.org/officeDocument/2006/relationships/hyperlink" Target="http://vo.ukraine.edu.ua/course/view.php?id=787" TargetMode="External"/><Relationship Id="rId23" Type="http://schemas.openxmlformats.org/officeDocument/2006/relationships/hyperlink" Target="http://vo.ukraine.edu.ua/course/view.php?id=787" TargetMode="External"/><Relationship Id="rId10" Type="http://schemas.openxmlformats.org/officeDocument/2006/relationships/hyperlink" Target="http://vo.ukraine.edu.ua/course/view.php?id=797" TargetMode="External"/><Relationship Id="rId19" Type="http://schemas.openxmlformats.org/officeDocument/2006/relationships/hyperlink" Target="http://vo.ukraine.edu.ua/course/view.php?id=787" TargetMode="External"/><Relationship Id="rId4" Type="http://schemas.openxmlformats.org/officeDocument/2006/relationships/hyperlink" Target="http://vo.ukraine.edu.ua/course/view.php?id=787" TargetMode="External"/><Relationship Id="rId9" Type="http://schemas.openxmlformats.org/officeDocument/2006/relationships/hyperlink" Target="http://vo.ukraine.edu.ua/course/view.php?id=787" TargetMode="External"/><Relationship Id="rId14" Type="http://schemas.openxmlformats.org/officeDocument/2006/relationships/hyperlink" Target="https://vo.uu.edu.ua/course/view.php?id=9081" TargetMode="External"/><Relationship Id="rId22" Type="http://schemas.openxmlformats.org/officeDocument/2006/relationships/hyperlink" Target="http://vo.ukraine.edu.ua/course/view.php?id=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2"/>
  <sheetViews>
    <sheetView tabSelected="1" view="pageBreakPreview" zoomScale="61" zoomScaleNormal="59" zoomScaleSheetLayoutView="61" workbookViewId="0">
      <selection activeCell="S36" sqref="S36"/>
    </sheetView>
  </sheetViews>
  <sheetFormatPr defaultColWidth="9.140625" defaultRowHeight="18.75" x14ac:dyDescent="0.3"/>
  <cols>
    <col min="1" max="1" width="7.140625" style="1" customWidth="1"/>
    <col min="2" max="2" width="3.85546875" style="1" customWidth="1"/>
    <col min="3" max="53" width="4.5703125" style="1" customWidth="1"/>
    <col min="54" max="16384" width="9.140625" style="1"/>
  </cols>
  <sheetData>
    <row r="1" spans="1:53" s="6" customFormat="1" ht="21.75" customHeight="1" x14ac:dyDescent="0.3">
      <c r="A1" s="478"/>
      <c r="B1" s="475"/>
      <c r="C1" s="475"/>
      <c r="D1" s="475"/>
      <c r="E1" s="475"/>
      <c r="F1" s="475"/>
      <c r="G1" s="475"/>
      <c r="H1" s="475"/>
      <c r="I1" s="727" t="s">
        <v>0</v>
      </c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7"/>
      <c r="AD1" s="727"/>
      <c r="AE1" s="727"/>
      <c r="AF1" s="727"/>
      <c r="AG1" s="727"/>
      <c r="AH1" s="727"/>
      <c r="AI1" s="727"/>
      <c r="AJ1" s="727"/>
      <c r="AK1" s="727"/>
      <c r="AL1" s="727"/>
      <c r="AM1" s="727"/>
      <c r="AN1" s="727"/>
      <c r="AO1" s="727"/>
      <c r="AP1" s="727"/>
      <c r="AQ1" s="727"/>
      <c r="AR1" s="475"/>
      <c r="AS1" s="475"/>
      <c r="AT1" s="475"/>
      <c r="AU1" s="475"/>
      <c r="AV1" s="475"/>
      <c r="AW1" s="475"/>
      <c r="AX1" s="475"/>
      <c r="AY1" s="475"/>
      <c r="AZ1" s="475"/>
      <c r="BA1" s="475"/>
    </row>
    <row r="2" spans="1:53" s="6" customFormat="1" ht="17.25" customHeight="1" x14ac:dyDescent="0.3">
      <c r="A2" s="474" t="s">
        <v>44</v>
      </c>
      <c r="B2" s="475"/>
      <c r="C2" s="475"/>
      <c r="D2" s="475"/>
      <c r="E2" s="475"/>
      <c r="F2" s="475"/>
      <c r="G2" s="475"/>
      <c r="H2" s="475"/>
      <c r="I2" s="728" t="s">
        <v>236</v>
      </c>
      <c r="J2" s="728"/>
      <c r="K2" s="728"/>
      <c r="L2" s="728"/>
      <c r="M2" s="728"/>
      <c r="N2" s="728"/>
      <c r="O2" s="728"/>
      <c r="P2" s="728"/>
      <c r="Q2" s="728"/>
      <c r="R2" s="728"/>
      <c r="S2" s="728"/>
      <c r="T2" s="728"/>
      <c r="U2" s="728"/>
      <c r="V2" s="728"/>
      <c r="W2" s="728"/>
      <c r="X2" s="728"/>
      <c r="Y2" s="728"/>
      <c r="Z2" s="728"/>
      <c r="AA2" s="728"/>
      <c r="AB2" s="728"/>
      <c r="AC2" s="728"/>
      <c r="AD2" s="728"/>
      <c r="AE2" s="728"/>
      <c r="AF2" s="728"/>
      <c r="AG2" s="728"/>
      <c r="AH2" s="728"/>
      <c r="AI2" s="728"/>
      <c r="AJ2" s="728"/>
      <c r="AK2" s="728"/>
      <c r="AL2" s="728"/>
      <c r="AM2" s="728"/>
      <c r="AN2" s="728"/>
      <c r="AO2" s="728"/>
      <c r="AP2" s="728"/>
      <c r="AQ2" s="728"/>
      <c r="AR2" s="719" t="s">
        <v>45</v>
      </c>
      <c r="AS2" s="719"/>
      <c r="AT2" s="719"/>
      <c r="AU2" s="719"/>
      <c r="AV2" s="719"/>
      <c r="AW2" s="719"/>
      <c r="AX2" s="719"/>
      <c r="AY2" s="719"/>
      <c r="AZ2" s="719"/>
      <c r="BA2" s="719"/>
    </row>
    <row r="3" spans="1:53" s="6" customFormat="1" ht="17.25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29"/>
      <c r="AD3" s="729"/>
      <c r="AE3" s="729"/>
      <c r="AF3" s="729"/>
      <c r="AG3" s="729"/>
      <c r="AH3" s="729"/>
      <c r="AI3" s="729"/>
      <c r="AJ3" s="729"/>
      <c r="AK3" s="729"/>
      <c r="AL3" s="729"/>
      <c r="AM3" s="729"/>
      <c r="AN3" s="729"/>
      <c r="AO3" s="729"/>
      <c r="AP3" s="1"/>
      <c r="AQ3" s="1"/>
      <c r="AR3" s="720" t="s">
        <v>2</v>
      </c>
      <c r="AS3" s="720"/>
      <c r="AT3" s="720"/>
      <c r="AU3" s="720"/>
      <c r="AV3" s="720"/>
      <c r="AW3" s="720"/>
      <c r="AX3" s="720"/>
      <c r="AY3" s="720"/>
      <c r="AZ3" s="720"/>
      <c r="BA3" s="720"/>
    </row>
    <row r="4" spans="1:53" s="6" customFormat="1" ht="17.25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1"/>
      <c r="AQ4" s="1"/>
      <c r="AR4" s="720" t="s">
        <v>66</v>
      </c>
      <c r="AS4" s="720"/>
      <c r="AT4" s="720"/>
      <c r="AU4" s="720"/>
      <c r="AV4" s="720"/>
      <c r="AW4" s="720"/>
      <c r="AX4" s="720"/>
      <c r="AY4" s="720"/>
      <c r="AZ4" s="720"/>
      <c r="BA4" s="720"/>
    </row>
    <row r="5" spans="1:53" s="6" customFormat="1" ht="17.25" customHeight="1" x14ac:dyDescent="0.3">
      <c r="A5" s="1" t="s">
        <v>4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1"/>
      <c r="R5" s="2"/>
      <c r="S5" s="707" t="s">
        <v>5</v>
      </c>
      <c r="T5" s="707"/>
      <c r="U5" s="707"/>
      <c r="V5" s="707"/>
      <c r="W5" s="707"/>
      <c r="X5" s="707"/>
      <c r="Y5" s="707"/>
      <c r="Z5" s="707"/>
      <c r="AA5" s="707"/>
      <c r="AB5" s="707"/>
      <c r="AC5" s="707"/>
      <c r="AD5" s="707"/>
      <c r="AE5" s="707"/>
      <c r="AF5" s="707"/>
      <c r="AG5" s="2"/>
      <c r="AH5" s="2"/>
      <c r="AI5" s="2"/>
      <c r="AJ5" s="2"/>
      <c r="AK5" s="2"/>
      <c r="AL5" s="2"/>
      <c r="AM5" s="2"/>
      <c r="AN5" s="2"/>
      <c r="AO5" s="2"/>
      <c r="AP5" s="1"/>
      <c r="AQ5" s="1"/>
      <c r="AR5" s="720" t="s">
        <v>4</v>
      </c>
      <c r="AS5" s="720"/>
      <c r="AT5" s="720"/>
      <c r="AU5" s="720"/>
      <c r="AV5" s="720"/>
      <c r="AW5" s="720"/>
      <c r="AX5" s="720"/>
      <c r="AY5" s="720"/>
      <c r="AZ5" s="720"/>
      <c r="BA5" s="720"/>
    </row>
    <row r="6" spans="1:53" s="6" customFormat="1" ht="21.75" customHeight="1" x14ac:dyDescent="0.3">
      <c r="A6" s="1" t="s">
        <v>6</v>
      </c>
      <c r="B6" s="1"/>
      <c r="C6" s="1"/>
      <c r="D6" s="1"/>
      <c r="E6" s="1"/>
      <c r="F6" s="1"/>
      <c r="G6" s="1"/>
      <c r="H6" s="1"/>
      <c r="I6" s="480"/>
      <c r="J6" s="2"/>
      <c r="K6" s="2"/>
      <c r="L6" s="2"/>
      <c r="M6" s="2"/>
      <c r="N6" s="2"/>
      <c r="O6" s="2"/>
      <c r="P6" s="2"/>
      <c r="Q6" s="730" t="s">
        <v>70</v>
      </c>
      <c r="R6" s="731"/>
      <c r="S6" s="731"/>
      <c r="T6" s="731"/>
      <c r="U6" s="731"/>
      <c r="V6" s="731"/>
      <c r="W6" s="731"/>
      <c r="X6" s="731"/>
      <c r="Y6" s="731"/>
      <c r="Z6" s="731"/>
      <c r="AA6" s="731"/>
      <c r="AB6" s="731"/>
      <c r="AC6" s="731"/>
      <c r="AD6" s="731"/>
      <c r="AE6" s="731"/>
      <c r="AF6" s="731"/>
      <c r="AG6" s="731"/>
      <c r="AH6" s="731"/>
      <c r="AI6" s="731"/>
      <c r="AJ6" s="2"/>
      <c r="AK6" s="2"/>
      <c r="AL6" s="2"/>
      <c r="AM6" s="2"/>
      <c r="AN6" s="1"/>
      <c r="AO6" s="1"/>
      <c r="AP6" s="1"/>
      <c r="AQ6" s="1"/>
      <c r="AR6" s="604" t="s">
        <v>289</v>
      </c>
      <c r="AS6" s="604"/>
      <c r="AT6" s="604"/>
      <c r="AU6" s="604"/>
      <c r="AV6" s="604"/>
      <c r="AW6" s="476"/>
      <c r="AX6" s="476"/>
      <c r="AY6" s="1"/>
      <c r="AZ6" s="1"/>
      <c r="BA6" s="1"/>
    </row>
    <row r="7" spans="1:53" s="6" customFormat="1" ht="17.25" customHeight="1" x14ac:dyDescent="0.3">
      <c r="A7" s="604" t="s">
        <v>291</v>
      </c>
      <c r="B7" s="604"/>
      <c r="C7" s="604"/>
      <c r="D7" s="604"/>
      <c r="E7" s="476"/>
      <c r="F7" s="476"/>
      <c r="G7" s="476"/>
      <c r="H7" s="477"/>
      <c r="I7" s="3"/>
      <c r="J7" s="3"/>
      <c r="K7" s="3"/>
      <c r="L7" s="3"/>
      <c r="M7" s="3"/>
      <c r="N7" s="3"/>
      <c r="O7" s="3"/>
      <c r="P7" s="3"/>
      <c r="Q7" s="707" t="s">
        <v>65</v>
      </c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3"/>
      <c r="AK7" s="3"/>
      <c r="AL7" s="3"/>
      <c r="AM7" s="3"/>
      <c r="AN7" s="3"/>
      <c r="AO7" s="3"/>
      <c r="AP7" s="3"/>
      <c r="AQ7" s="1"/>
      <c r="AR7" s="604" t="s">
        <v>290</v>
      </c>
      <c r="AS7" s="604"/>
      <c r="AT7" s="604"/>
      <c r="AU7" s="604"/>
      <c r="AV7" s="604"/>
      <c r="AY7" s="1"/>
      <c r="AZ7" s="477"/>
      <c r="BA7" s="477"/>
    </row>
    <row r="8" spans="1:53" s="6" customFormat="1" x14ac:dyDescent="0.3">
      <c r="A8" s="477"/>
      <c r="B8" s="477"/>
      <c r="C8" s="477"/>
      <c r="D8" s="477"/>
      <c r="E8" s="477"/>
      <c r="F8" s="477"/>
      <c r="G8" s="477"/>
      <c r="H8" s="477"/>
      <c r="I8" s="481"/>
      <c r="J8" s="1"/>
      <c r="K8" s="2"/>
      <c r="L8" s="2"/>
      <c r="M8" s="2"/>
      <c r="N8" s="2"/>
      <c r="O8" s="2"/>
      <c r="P8" s="2"/>
      <c r="Q8" s="2"/>
      <c r="R8" s="2"/>
      <c r="S8" s="750" t="s">
        <v>7</v>
      </c>
      <c r="T8" s="750"/>
      <c r="U8" s="750"/>
      <c r="V8" s="750"/>
      <c r="W8" s="750"/>
      <c r="X8" s="750"/>
      <c r="Y8" s="750"/>
      <c r="Z8" s="750"/>
      <c r="AA8" s="750"/>
      <c r="AB8" s="750"/>
      <c r="AC8" s="750"/>
      <c r="AD8" s="750"/>
      <c r="AE8" s="750"/>
      <c r="AF8" s="750"/>
      <c r="AG8" s="2"/>
      <c r="AH8" s="2"/>
      <c r="AI8" s="2"/>
      <c r="AJ8" s="2"/>
      <c r="AK8" s="2"/>
      <c r="AL8" s="2"/>
      <c r="AM8" s="2"/>
      <c r="AN8" s="1"/>
      <c r="AO8" s="1"/>
      <c r="AP8" s="1"/>
      <c r="AQ8" s="1"/>
      <c r="AR8" s="1"/>
      <c r="AX8" s="477"/>
      <c r="AY8" s="477"/>
      <c r="AZ8" s="477"/>
      <c r="BA8" s="477"/>
    </row>
    <row r="9" spans="1:53" s="6" customFormat="1" x14ac:dyDescent="0.3">
      <c r="A9" s="479"/>
      <c r="B9" s="479"/>
      <c r="C9" s="479"/>
      <c r="D9" s="479"/>
      <c r="E9" s="479"/>
      <c r="F9" s="479"/>
      <c r="G9" s="479"/>
      <c r="H9" s="479"/>
      <c r="I9" s="481"/>
      <c r="J9" s="1"/>
      <c r="K9" s="2"/>
      <c r="L9" s="2"/>
      <c r="M9" s="2"/>
      <c r="N9" s="2"/>
      <c r="O9" s="2"/>
      <c r="P9" s="2"/>
      <c r="Q9" s="2"/>
      <c r="R9" s="751" t="s">
        <v>67</v>
      </c>
      <c r="S9" s="752"/>
      <c r="T9" s="752"/>
      <c r="U9" s="752"/>
      <c r="V9" s="752"/>
      <c r="W9" s="752"/>
      <c r="X9" s="752"/>
      <c r="Y9" s="752"/>
      <c r="Z9" s="752"/>
      <c r="AA9" s="752"/>
      <c r="AB9" s="752"/>
      <c r="AC9" s="752"/>
      <c r="AD9" s="752"/>
      <c r="AE9" s="752"/>
      <c r="AF9" s="752"/>
      <c r="AG9" s="752"/>
      <c r="AH9" s="752"/>
      <c r="AI9" s="752"/>
      <c r="AJ9" s="2"/>
      <c r="AK9" s="2"/>
      <c r="AL9" s="2"/>
      <c r="AM9" s="2"/>
      <c r="AN9" s="1"/>
      <c r="AO9" s="1"/>
      <c r="AP9" s="1"/>
      <c r="AQ9" s="1"/>
      <c r="AR9" s="1"/>
      <c r="AS9" s="482"/>
      <c r="AT9" s="482"/>
      <c r="AU9" s="482"/>
      <c r="AV9" s="482"/>
      <c r="AW9" s="482"/>
      <c r="AX9" s="482"/>
      <c r="AY9" s="482"/>
      <c r="AZ9" s="482"/>
      <c r="BA9" s="482"/>
    </row>
    <row r="10" spans="1:53" s="6" customFormat="1" x14ac:dyDescent="0.3">
      <c r="A10" s="1"/>
      <c r="B10" s="1"/>
      <c r="C10" s="1"/>
      <c r="D10" s="1"/>
      <c r="E10" s="1"/>
      <c r="F10" s="1"/>
      <c r="G10" s="1"/>
      <c r="H10" s="1"/>
      <c r="I10" s="481"/>
      <c r="J10" s="1"/>
      <c r="K10" s="2"/>
      <c r="L10" s="2"/>
      <c r="M10" s="2"/>
      <c r="N10" s="2"/>
      <c r="O10" s="2"/>
      <c r="P10" s="2"/>
      <c r="Q10" s="2"/>
      <c r="R10" s="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"/>
      <c r="AH10" s="2"/>
      <c r="AI10" s="2"/>
      <c r="AJ10" s="2"/>
      <c r="AK10" s="2"/>
      <c r="AL10" s="2"/>
      <c r="AM10" s="2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s="6" customFormat="1" x14ac:dyDescent="0.3">
      <c r="A11" s="1"/>
      <c r="B11" s="1"/>
      <c r="C11" s="1"/>
      <c r="D11" s="1"/>
      <c r="E11" s="1"/>
      <c r="F11" s="1"/>
      <c r="G11" s="1"/>
      <c r="H11" s="1"/>
      <c r="I11" s="481"/>
      <c r="J11" s="1"/>
      <c r="K11" s="2"/>
      <c r="L11" s="2"/>
      <c r="M11" s="2"/>
      <c r="N11" s="758" t="s">
        <v>237</v>
      </c>
      <c r="O11" s="758"/>
      <c r="P11" s="758"/>
      <c r="Q11" s="758"/>
      <c r="R11" s="758"/>
      <c r="S11" s="758"/>
      <c r="T11" s="758"/>
      <c r="U11" s="758"/>
      <c r="V11" s="758"/>
      <c r="W11" s="758"/>
      <c r="X11" s="758"/>
      <c r="Y11" s="758"/>
      <c r="Z11" s="758"/>
      <c r="AA11" s="758"/>
      <c r="AB11" s="758"/>
      <c r="AC11" s="758"/>
      <c r="AD11" s="758"/>
      <c r="AE11" s="758"/>
      <c r="AF11" s="758"/>
      <c r="AG11" s="758"/>
      <c r="AH11" s="758"/>
      <c r="AI11" s="758"/>
      <c r="AJ11" s="758"/>
      <c r="AK11" s="758"/>
      <c r="AL11" s="758"/>
      <c r="AM11" s="758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s="6" customFormat="1" x14ac:dyDescent="0.3">
      <c r="A12" s="1"/>
      <c r="B12" s="1"/>
      <c r="C12" s="1"/>
      <c r="D12" s="1"/>
      <c r="E12" s="1"/>
      <c r="F12" s="1"/>
      <c r="G12" s="1"/>
      <c r="H12" s="1"/>
      <c r="I12" s="481"/>
      <c r="J12" s="1"/>
      <c r="K12" s="2"/>
      <c r="L12" s="2"/>
      <c r="M12" s="2"/>
      <c r="N12" s="2"/>
      <c r="O12" s="2"/>
      <c r="P12" s="2"/>
      <c r="Q12" s="2"/>
      <c r="R12" s="2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2"/>
      <c r="AH12" s="2"/>
      <c r="AI12" s="2"/>
      <c r="AJ12" s="2"/>
      <c r="AK12" s="2"/>
      <c r="AL12" s="2"/>
      <c r="AM12" s="2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s="6" customFormat="1" x14ac:dyDescent="0.3">
      <c r="A13" s="1"/>
      <c r="B13" s="1"/>
      <c r="C13" s="1"/>
      <c r="D13" s="1"/>
      <c r="E13" s="1"/>
      <c r="F13" s="1"/>
      <c r="G13" s="1"/>
      <c r="H13" s="1"/>
      <c r="I13" s="481"/>
      <c r="J13" s="1"/>
      <c r="K13" s="5" t="s">
        <v>46</v>
      </c>
      <c r="L13" s="5"/>
      <c r="M13" s="5"/>
      <c r="N13" s="5"/>
      <c r="O13" s="2"/>
      <c r="P13" s="2"/>
      <c r="Q13" s="2"/>
      <c r="R13" s="2"/>
      <c r="S13" s="4"/>
      <c r="T13" s="721" t="s">
        <v>238</v>
      </c>
      <c r="U13" s="721"/>
      <c r="V13" s="721"/>
      <c r="W13" s="721"/>
      <c r="X13" s="721"/>
      <c r="Y13" s="721"/>
      <c r="Z13" s="721"/>
      <c r="AA13" s="721"/>
      <c r="AB13" s="721"/>
      <c r="AC13" s="721"/>
      <c r="AD13" s="721"/>
      <c r="AE13" s="721"/>
      <c r="AF13" s="721"/>
      <c r="AG13" s="721"/>
      <c r="AH13" s="721"/>
      <c r="AI13" s="721"/>
      <c r="AJ13" s="2"/>
      <c r="AK13" s="2"/>
      <c r="AL13" s="2"/>
      <c r="AM13" s="2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s="6" customFormat="1" x14ac:dyDescent="0.3">
      <c r="A14" s="1"/>
      <c r="B14" s="1"/>
      <c r="C14" s="1"/>
      <c r="D14" s="1"/>
      <c r="E14" s="1"/>
      <c r="F14" s="1"/>
      <c r="G14" s="1"/>
      <c r="H14" s="1"/>
      <c r="I14" s="481"/>
      <c r="J14" s="1"/>
      <c r="K14" s="2"/>
      <c r="L14" s="2"/>
      <c r="M14" s="2"/>
      <c r="N14" s="2"/>
      <c r="O14" s="2"/>
      <c r="P14" s="2"/>
      <c r="Q14" s="2"/>
      <c r="R14" s="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2"/>
      <c r="AH14" s="2"/>
      <c r="AI14" s="2"/>
      <c r="AJ14" s="2"/>
      <c r="AK14" s="2"/>
      <c r="AL14" s="2"/>
      <c r="AM14" s="2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s="6" customFormat="1" x14ac:dyDescent="0.3">
      <c r="A15" s="1"/>
      <c r="B15" s="1"/>
      <c r="C15" s="1"/>
      <c r="D15" s="1"/>
      <c r="E15" s="1"/>
      <c r="F15" s="1"/>
      <c r="G15" s="1"/>
      <c r="H15" s="1"/>
      <c r="I15" s="481"/>
      <c r="J15" s="1"/>
      <c r="K15" s="5" t="s">
        <v>47</v>
      </c>
      <c r="L15" s="5"/>
      <c r="M15" s="5"/>
      <c r="N15" s="5"/>
      <c r="O15" s="2"/>
      <c r="P15" s="2"/>
      <c r="Q15" s="2"/>
      <c r="R15" s="2"/>
      <c r="S15" s="4"/>
      <c r="T15" s="721" t="s">
        <v>299</v>
      </c>
      <c r="U15" s="721"/>
      <c r="V15" s="721"/>
      <c r="W15" s="721"/>
      <c r="X15" s="721"/>
      <c r="Y15" s="721"/>
      <c r="Z15" s="721"/>
      <c r="AA15" s="721"/>
      <c r="AB15" s="721"/>
      <c r="AC15" s="721"/>
      <c r="AD15" s="721"/>
      <c r="AE15" s="721"/>
      <c r="AF15" s="721"/>
      <c r="AG15" s="721"/>
      <c r="AH15" s="721"/>
      <c r="AI15" s="721"/>
      <c r="AJ15" s="2"/>
      <c r="AK15" s="2"/>
      <c r="AL15" s="2"/>
      <c r="AM15" s="2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s="6" customFormat="1" x14ac:dyDescent="0.3">
      <c r="A16" s="1"/>
      <c r="B16" s="1"/>
      <c r="C16" s="1"/>
      <c r="D16" s="1"/>
      <c r="E16" s="1"/>
      <c r="F16" s="1"/>
      <c r="G16" s="1"/>
      <c r="H16" s="1"/>
      <c r="I16" s="481"/>
      <c r="J16" s="1"/>
      <c r="K16" s="2"/>
      <c r="L16" s="2"/>
      <c r="M16" s="2"/>
      <c r="N16" s="2"/>
      <c r="O16" s="2"/>
      <c r="P16" s="2"/>
      <c r="Q16" s="2"/>
      <c r="R16" s="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2"/>
      <c r="AH16" s="2"/>
      <c r="AI16" s="2"/>
      <c r="AJ16" s="2"/>
      <c r="AK16" s="2"/>
      <c r="AL16" s="2"/>
      <c r="AM16" s="2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s="6" customFormat="1" x14ac:dyDescent="0.3">
      <c r="A17" s="1"/>
      <c r="B17" s="1"/>
      <c r="C17" s="1"/>
      <c r="D17" s="1"/>
      <c r="E17" s="1"/>
      <c r="F17" s="1"/>
      <c r="G17" s="1"/>
      <c r="H17" s="1"/>
      <c r="I17" s="481"/>
      <c r="J17" s="1"/>
      <c r="K17" s="5" t="s">
        <v>48</v>
      </c>
      <c r="L17" s="5"/>
      <c r="M17" s="5"/>
      <c r="N17" s="5"/>
      <c r="O17" s="2"/>
      <c r="P17" s="2"/>
      <c r="Q17" s="2"/>
      <c r="R17" s="2"/>
      <c r="S17" s="4"/>
      <c r="T17" s="721" t="s">
        <v>239</v>
      </c>
      <c r="U17" s="721"/>
      <c r="V17" s="721"/>
      <c r="W17" s="721"/>
      <c r="X17" s="721"/>
      <c r="Y17" s="721"/>
      <c r="Z17" s="721"/>
      <c r="AA17" s="721"/>
      <c r="AB17" s="721"/>
      <c r="AC17" s="721"/>
      <c r="AD17" s="721"/>
      <c r="AE17" s="721"/>
      <c r="AF17" s="721"/>
      <c r="AG17" s="721"/>
      <c r="AH17" s="721"/>
      <c r="AI17" s="721"/>
      <c r="AJ17" s="2"/>
      <c r="AK17" s="2"/>
      <c r="AL17" s="2"/>
      <c r="AM17" s="2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s="6" customFormat="1" x14ac:dyDescent="0.3">
      <c r="A18" s="1"/>
      <c r="B18" s="1"/>
      <c r="C18" s="1"/>
      <c r="D18" s="1"/>
      <c r="E18" s="1"/>
      <c r="F18" s="1"/>
      <c r="G18" s="1"/>
      <c r="H18" s="1"/>
      <c r="I18" s="481"/>
      <c r="J18" s="1"/>
      <c r="K18" s="2"/>
      <c r="L18" s="2"/>
      <c r="M18" s="2"/>
      <c r="N18" s="2"/>
      <c r="O18" s="2"/>
      <c r="P18" s="2"/>
      <c r="Q18" s="2"/>
      <c r="R18" s="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2"/>
      <c r="AH18" s="2"/>
      <c r="AI18" s="2"/>
      <c r="AJ18" s="2"/>
      <c r="AK18" s="2"/>
      <c r="AL18" s="2"/>
      <c r="AM18" s="2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s="6" customFormat="1" x14ac:dyDescent="0.3">
      <c r="A19" s="1"/>
      <c r="B19" s="1"/>
      <c r="C19" s="1"/>
      <c r="D19" s="1"/>
      <c r="E19" s="1"/>
      <c r="F19" s="1"/>
      <c r="G19" s="1"/>
      <c r="H19" s="1"/>
      <c r="I19" s="1"/>
      <c r="J19" s="474"/>
      <c r="K19" s="722" t="s">
        <v>292</v>
      </c>
      <c r="L19" s="722"/>
      <c r="M19" s="722"/>
      <c r="N19" s="722"/>
      <c r="O19" s="722"/>
      <c r="P19" s="722"/>
      <c r="Q19" s="722"/>
      <c r="R19" s="722"/>
      <c r="S19" s="722"/>
      <c r="T19" s="722"/>
      <c r="U19" s="722"/>
      <c r="V19" s="722"/>
      <c r="W19" s="722"/>
      <c r="X19" s="722"/>
      <c r="Y19" s="722"/>
      <c r="Z19" s="722"/>
      <c r="AA19" s="1"/>
      <c r="AB19" s="723" t="s">
        <v>293</v>
      </c>
      <c r="AC19" s="723"/>
      <c r="AD19" s="723"/>
      <c r="AE19" s="723"/>
      <c r="AF19" s="723"/>
      <c r="AG19" s="723"/>
      <c r="AH19" s="723"/>
      <c r="AI19" s="723"/>
      <c r="AJ19" s="723"/>
      <c r="AK19" s="723"/>
      <c r="AL19" s="723"/>
      <c r="AM19" s="723"/>
      <c r="AN19" s="723"/>
      <c r="AO19" s="72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s="6" customFormat="1" ht="29.25" customHeight="1" thickBot="1" x14ac:dyDescent="0.35">
      <c r="A20" s="724" t="s">
        <v>8</v>
      </c>
      <c r="B20" s="724"/>
      <c r="C20" s="724"/>
      <c r="D20" s="724"/>
      <c r="E20" s="724"/>
      <c r="F20" s="724"/>
      <c r="G20" s="724"/>
      <c r="H20" s="724"/>
      <c r="I20" s="724"/>
      <c r="J20" s="724"/>
      <c r="K20" s="724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4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24"/>
      <c r="AT20" s="724"/>
      <c r="AU20" s="724"/>
      <c r="AV20" s="724"/>
      <c r="AW20" s="724"/>
      <c r="AX20" s="724"/>
      <c r="AY20" s="724"/>
      <c r="AZ20" s="724"/>
      <c r="BA20" s="724"/>
    </row>
    <row r="21" spans="1:53" s="6" customFormat="1" ht="20.25" customHeight="1" x14ac:dyDescent="0.3">
      <c r="A21" s="909" t="s">
        <v>9</v>
      </c>
      <c r="B21" s="910" t="s">
        <v>10</v>
      </c>
      <c r="C21" s="911"/>
      <c r="D21" s="911"/>
      <c r="E21" s="911"/>
      <c r="F21" s="911"/>
      <c r="G21" s="910" t="s">
        <v>11</v>
      </c>
      <c r="H21" s="911"/>
      <c r="I21" s="911"/>
      <c r="J21" s="912"/>
      <c r="K21" s="911" t="s">
        <v>12</v>
      </c>
      <c r="L21" s="913"/>
      <c r="M21" s="913"/>
      <c r="N21" s="913"/>
      <c r="O21" s="913"/>
      <c r="P21" s="910" t="s">
        <v>13</v>
      </c>
      <c r="Q21" s="913"/>
      <c r="R21" s="913"/>
      <c r="S21" s="914"/>
      <c r="T21" s="915" t="s">
        <v>14</v>
      </c>
      <c r="U21" s="916"/>
      <c r="V21" s="916"/>
      <c r="W21" s="916"/>
      <c r="X21" s="917"/>
      <c r="Y21" s="918" t="s">
        <v>15</v>
      </c>
      <c r="Z21" s="916"/>
      <c r="AA21" s="916"/>
      <c r="AB21" s="916"/>
      <c r="AC21" s="915" t="s">
        <v>16</v>
      </c>
      <c r="AD21" s="916"/>
      <c r="AE21" s="916"/>
      <c r="AF21" s="917"/>
      <c r="AG21" s="911" t="s">
        <v>17</v>
      </c>
      <c r="AH21" s="919"/>
      <c r="AI21" s="919"/>
      <c r="AJ21" s="919"/>
      <c r="AK21" s="910" t="s">
        <v>18</v>
      </c>
      <c r="AL21" s="920"/>
      <c r="AM21" s="920"/>
      <c r="AN21" s="920"/>
      <c r="AO21" s="921"/>
      <c r="AP21" s="911" t="s">
        <v>19</v>
      </c>
      <c r="AQ21" s="920"/>
      <c r="AR21" s="920"/>
      <c r="AS21" s="920"/>
      <c r="AT21" s="910" t="s">
        <v>20</v>
      </c>
      <c r="AU21" s="919"/>
      <c r="AV21" s="919"/>
      <c r="AW21" s="922"/>
      <c r="AX21" s="911" t="s">
        <v>21</v>
      </c>
      <c r="AY21" s="923"/>
      <c r="AZ21" s="923"/>
      <c r="BA21" s="924"/>
    </row>
    <row r="22" spans="1:53" ht="15.75" customHeight="1" thickBot="1" x14ac:dyDescent="0.35">
      <c r="A22" s="925"/>
      <c r="B22" s="926">
        <v>1</v>
      </c>
      <c r="C22" s="927">
        <f t="shared" ref="C22:BA22" si="0">B22+1</f>
        <v>2</v>
      </c>
      <c r="D22" s="927">
        <f t="shared" si="0"/>
        <v>3</v>
      </c>
      <c r="E22" s="927">
        <f t="shared" si="0"/>
        <v>4</v>
      </c>
      <c r="F22" s="928">
        <f t="shared" si="0"/>
        <v>5</v>
      </c>
      <c r="G22" s="926">
        <f t="shared" si="0"/>
        <v>6</v>
      </c>
      <c r="H22" s="927">
        <f t="shared" si="0"/>
        <v>7</v>
      </c>
      <c r="I22" s="927">
        <f t="shared" si="0"/>
        <v>8</v>
      </c>
      <c r="J22" s="929">
        <f t="shared" si="0"/>
        <v>9</v>
      </c>
      <c r="K22" s="930">
        <f t="shared" si="0"/>
        <v>10</v>
      </c>
      <c r="L22" s="927">
        <f t="shared" si="0"/>
        <v>11</v>
      </c>
      <c r="M22" s="927">
        <f t="shared" si="0"/>
        <v>12</v>
      </c>
      <c r="N22" s="927">
        <f t="shared" si="0"/>
        <v>13</v>
      </c>
      <c r="O22" s="928">
        <f t="shared" si="0"/>
        <v>14</v>
      </c>
      <c r="P22" s="926">
        <f t="shared" si="0"/>
        <v>15</v>
      </c>
      <c r="Q22" s="927">
        <f t="shared" si="0"/>
        <v>16</v>
      </c>
      <c r="R22" s="927">
        <f t="shared" si="0"/>
        <v>17</v>
      </c>
      <c r="S22" s="929">
        <f t="shared" si="0"/>
        <v>18</v>
      </c>
      <c r="T22" s="931">
        <f t="shared" si="0"/>
        <v>19</v>
      </c>
      <c r="U22" s="932">
        <f t="shared" si="0"/>
        <v>20</v>
      </c>
      <c r="V22" s="932">
        <f t="shared" si="0"/>
        <v>21</v>
      </c>
      <c r="W22" s="933">
        <f t="shared" si="0"/>
        <v>22</v>
      </c>
      <c r="X22" s="934">
        <f t="shared" si="0"/>
        <v>23</v>
      </c>
      <c r="Y22" s="935">
        <f t="shared" si="0"/>
        <v>24</v>
      </c>
      <c r="Z22" s="932">
        <f t="shared" si="0"/>
        <v>25</v>
      </c>
      <c r="AA22" s="936">
        <f t="shared" si="0"/>
        <v>26</v>
      </c>
      <c r="AB22" s="937">
        <f t="shared" si="0"/>
        <v>27</v>
      </c>
      <c r="AC22" s="931">
        <f t="shared" si="0"/>
        <v>28</v>
      </c>
      <c r="AD22" s="932">
        <f t="shared" si="0"/>
        <v>29</v>
      </c>
      <c r="AE22" s="932">
        <f t="shared" si="0"/>
        <v>30</v>
      </c>
      <c r="AF22" s="933">
        <f t="shared" si="0"/>
        <v>31</v>
      </c>
      <c r="AG22" s="930">
        <f t="shared" si="0"/>
        <v>32</v>
      </c>
      <c r="AH22" s="927">
        <f t="shared" si="0"/>
        <v>33</v>
      </c>
      <c r="AI22" s="927">
        <f t="shared" si="0"/>
        <v>34</v>
      </c>
      <c r="AJ22" s="928">
        <f t="shared" si="0"/>
        <v>35</v>
      </c>
      <c r="AK22" s="926">
        <f t="shared" si="0"/>
        <v>36</v>
      </c>
      <c r="AL22" s="927">
        <f t="shared" si="0"/>
        <v>37</v>
      </c>
      <c r="AM22" s="927">
        <f t="shared" si="0"/>
        <v>38</v>
      </c>
      <c r="AN22" s="927">
        <f t="shared" si="0"/>
        <v>39</v>
      </c>
      <c r="AO22" s="929">
        <f t="shared" si="0"/>
        <v>40</v>
      </c>
      <c r="AP22" s="930">
        <f t="shared" si="0"/>
        <v>41</v>
      </c>
      <c r="AQ22" s="927">
        <f t="shared" si="0"/>
        <v>42</v>
      </c>
      <c r="AR22" s="927">
        <f t="shared" si="0"/>
        <v>43</v>
      </c>
      <c r="AS22" s="928">
        <f t="shared" si="0"/>
        <v>44</v>
      </c>
      <c r="AT22" s="926">
        <f t="shared" si="0"/>
        <v>45</v>
      </c>
      <c r="AU22" s="927">
        <f t="shared" si="0"/>
        <v>46</v>
      </c>
      <c r="AV22" s="927">
        <f t="shared" si="0"/>
        <v>47</v>
      </c>
      <c r="AW22" s="929">
        <f t="shared" si="0"/>
        <v>48</v>
      </c>
      <c r="AX22" s="930">
        <f t="shared" si="0"/>
        <v>49</v>
      </c>
      <c r="AY22" s="927">
        <f t="shared" si="0"/>
        <v>50</v>
      </c>
      <c r="AZ22" s="927">
        <f t="shared" si="0"/>
        <v>51</v>
      </c>
      <c r="BA22" s="938">
        <f t="shared" si="0"/>
        <v>52</v>
      </c>
    </row>
    <row r="23" spans="1:53" ht="18.75" customHeight="1" x14ac:dyDescent="0.3">
      <c r="A23" s="939"/>
      <c r="B23" s="940">
        <v>1</v>
      </c>
      <c r="C23" s="941">
        <v>6</v>
      </c>
      <c r="D23" s="941">
        <v>13</v>
      </c>
      <c r="E23" s="941">
        <v>20</v>
      </c>
      <c r="F23" s="942">
        <v>27</v>
      </c>
      <c r="G23" s="943">
        <v>4</v>
      </c>
      <c r="H23" s="941">
        <v>11</v>
      </c>
      <c r="I23" s="941">
        <v>18</v>
      </c>
      <c r="J23" s="944">
        <v>25</v>
      </c>
      <c r="K23" s="940">
        <v>1</v>
      </c>
      <c r="L23" s="941">
        <v>8</v>
      </c>
      <c r="M23" s="941">
        <v>15</v>
      </c>
      <c r="N23" s="941">
        <v>22</v>
      </c>
      <c r="O23" s="942">
        <v>29</v>
      </c>
      <c r="P23" s="943">
        <v>6</v>
      </c>
      <c r="Q23" s="941">
        <v>13</v>
      </c>
      <c r="R23" s="941">
        <v>20</v>
      </c>
      <c r="S23" s="944">
        <v>27</v>
      </c>
      <c r="T23" s="945">
        <v>3</v>
      </c>
      <c r="U23" s="946">
        <v>10</v>
      </c>
      <c r="V23" s="946">
        <v>17</v>
      </c>
      <c r="W23" s="946">
        <v>24</v>
      </c>
      <c r="X23" s="947">
        <v>31</v>
      </c>
      <c r="Y23" s="948">
        <v>7</v>
      </c>
      <c r="Z23" s="946">
        <v>14</v>
      </c>
      <c r="AA23" s="946">
        <v>21</v>
      </c>
      <c r="AB23" s="949">
        <v>28</v>
      </c>
      <c r="AC23" s="945">
        <v>7</v>
      </c>
      <c r="AD23" s="946">
        <v>14</v>
      </c>
      <c r="AE23" s="946">
        <v>21</v>
      </c>
      <c r="AF23" s="947">
        <v>28</v>
      </c>
      <c r="AG23" s="940">
        <v>4</v>
      </c>
      <c r="AH23" s="941">
        <v>11</v>
      </c>
      <c r="AI23" s="941">
        <v>18</v>
      </c>
      <c r="AJ23" s="942">
        <v>25</v>
      </c>
      <c r="AK23" s="943">
        <v>2</v>
      </c>
      <c r="AL23" s="941">
        <v>9</v>
      </c>
      <c r="AM23" s="941">
        <v>16</v>
      </c>
      <c r="AN23" s="941">
        <v>23</v>
      </c>
      <c r="AO23" s="944">
        <v>30</v>
      </c>
      <c r="AP23" s="940">
        <v>6</v>
      </c>
      <c r="AQ23" s="941">
        <v>13</v>
      </c>
      <c r="AR23" s="941">
        <v>20</v>
      </c>
      <c r="AS23" s="942">
        <v>27</v>
      </c>
      <c r="AT23" s="943">
        <v>4</v>
      </c>
      <c r="AU23" s="941">
        <v>11</v>
      </c>
      <c r="AV23" s="941">
        <v>18</v>
      </c>
      <c r="AW23" s="944">
        <v>25</v>
      </c>
      <c r="AX23" s="940">
        <v>1</v>
      </c>
      <c r="AY23" s="941">
        <v>8</v>
      </c>
      <c r="AZ23" s="941">
        <v>15</v>
      </c>
      <c r="BA23" s="950">
        <v>22</v>
      </c>
    </row>
    <row r="24" spans="1:53" ht="18.75" customHeight="1" thickBot="1" x14ac:dyDescent="0.35">
      <c r="A24" s="951"/>
      <c r="B24" s="952">
        <v>5</v>
      </c>
      <c r="C24" s="953">
        <v>12</v>
      </c>
      <c r="D24" s="953">
        <v>19</v>
      </c>
      <c r="E24" s="953">
        <v>26</v>
      </c>
      <c r="F24" s="954">
        <v>3</v>
      </c>
      <c r="G24" s="955">
        <v>10</v>
      </c>
      <c r="H24" s="953">
        <v>17</v>
      </c>
      <c r="I24" s="953">
        <v>24</v>
      </c>
      <c r="J24" s="956">
        <v>31</v>
      </c>
      <c r="K24" s="952">
        <v>7</v>
      </c>
      <c r="L24" s="953">
        <v>14</v>
      </c>
      <c r="M24" s="953">
        <v>21</v>
      </c>
      <c r="N24" s="953">
        <v>28</v>
      </c>
      <c r="O24" s="954">
        <v>5</v>
      </c>
      <c r="P24" s="955">
        <v>12</v>
      </c>
      <c r="Q24" s="953">
        <v>19</v>
      </c>
      <c r="R24" s="953">
        <v>26</v>
      </c>
      <c r="S24" s="956">
        <v>2</v>
      </c>
      <c r="T24" s="957">
        <v>9</v>
      </c>
      <c r="U24" s="958">
        <v>16</v>
      </c>
      <c r="V24" s="958">
        <v>23</v>
      </c>
      <c r="W24" s="958">
        <v>30</v>
      </c>
      <c r="X24" s="959">
        <v>6</v>
      </c>
      <c r="Y24" s="960">
        <v>13</v>
      </c>
      <c r="Z24" s="958">
        <v>20</v>
      </c>
      <c r="AA24" s="958">
        <v>27</v>
      </c>
      <c r="AB24" s="961">
        <v>6</v>
      </c>
      <c r="AC24" s="957">
        <v>13</v>
      </c>
      <c r="AD24" s="958">
        <v>20</v>
      </c>
      <c r="AE24" s="958">
        <v>27</v>
      </c>
      <c r="AF24" s="959">
        <v>3</v>
      </c>
      <c r="AG24" s="952">
        <v>19</v>
      </c>
      <c r="AH24" s="953">
        <v>17</v>
      </c>
      <c r="AI24" s="953">
        <v>24</v>
      </c>
      <c r="AJ24" s="954">
        <v>1</v>
      </c>
      <c r="AK24" s="955">
        <v>8</v>
      </c>
      <c r="AL24" s="953">
        <v>15</v>
      </c>
      <c r="AM24" s="953">
        <v>22</v>
      </c>
      <c r="AN24" s="953">
        <v>29</v>
      </c>
      <c r="AO24" s="956">
        <v>5</v>
      </c>
      <c r="AP24" s="952">
        <v>12</v>
      </c>
      <c r="AQ24" s="953">
        <v>19</v>
      </c>
      <c r="AR24" s="953">
        <v>26</v>
      </c>
      <c r="AS24" s="954">
        <v>3</v>
      </c>
      <c r="AT24" s="955">
        <v>10</v>
      </c>
      <c r="AU24" s="953">
        <v>17</v>
      </c>
      <c r="AV24" s="953">
        <v>24</v>
      </c>
      <c r="AW24" s="956">
        <v>31</v>
      </c>
      <c r="AX24" s="952">
        <v>7</v>
      </c>
      <c r="AY24" s="953">
        <v>14</v>
      </c>
      <c r="AZ24" s="953">
        <v>21</v>
      </c>
      <c r="BA24" s="956">
        <v>28</v>
      </c>
    </row>
    <row r="25" spans="1:53" s="487" customFormat="1" ht="19.5" customHeight="1" x14ac:dyDescent="0.3">
      <c r="A25" s="483" t="s">
        <v>49</v>
      </c>
      <c r="B25" s="484" t="s">
        <v>23</v>
      </c>
      <c r="C25" s="485" t="s">
        <v>23</v>
      </c>
      <c r="D25" s="485" t="s">
        <v>23</v>
      </c>
      <c r="E25" s="485" t="s">
        <v>23</v>
      </c>
      <c r="F25" s="523" t="s">
        <v>23</v>
      </c>
      <c r="G25" s="525" t="s">
        <v>23</v>
      </c>
      <c r="H25" s="520" t="s">
        <v>23</v>
      </c>
      <c r="I25" s="520" t="s">
        <v>23</v>
      </c>
      <c r="J25" s="486" t="s">
        <v>23</v>
      </c>
      <c r="K25" s="519" t="s">
        <v>23</v>
      </c>
      <c r="L25" s="485" t="s">
        <v>23</v>
      </c>
      <c r="M25" s="485" t="s">
        <v>23</v>
      </c>
      <c r="N25" s="485" t="s">
        <v>23</v>
      </c>
      <c r="O25" s="523" t="s">
        <v>23</v>
      </c>
      <c r="P25" s="525" t="s">
        <v>23</v>
      </c>
      <c r="Q25" s="520" t="s">
        <v>24</v>
      </c>
      <c r="R25" s="520" t="s">
        <v>24</v>
      </c>
      <c r="S25" s="486" t="s">
        <v>25</v>
      </c>
      <c r="T25" s="519" t="s">
        <v>25</v>
      </c>
      <c r="U25" s="485" t="s">
        <v>25</v>
      </c>
      <c r="V25" s="485" t="s">
        <v>25</v>
      </c>
      <c r="W25" s="523" t="s">
        <v>25</v>
      </c>
      <c r="X25" s="525" t="s">
        <v>25</v>
      </c>
      <c r="Y25" s="520" t="s">
        <v>26</v>
      </c>
      <c r="Z25" s="520" t="s">
        <v>26</v>
      </c>
      <c r="AA25" s="486" t="s">
        <v>23</v>
      </c>
      <c r="AB25" s="519" t="s">
        <v>23</v>
      </c>
      <c r="AC25" s="485" t="s">
        <v>23</v>
      </c>
      <c r="AD25" s="485" t="s">
        <v>23</v>
      </c>
      <c r="AE25" s="485" t="s">
        <v>23</v>
      </c>
      <c r="AF25" s="523" t="s">
        <v>23</v>
      </c>
      <c r="AG25" s="525" t="s">
        <v>23</v>
      </c>
      <c r="AH25" s="520" t="s">
        <v>23</v>
      </c>
      <c r="AI25" s="520" t="s">
        <v>23</v>
      </c>
      <c r="AJ25" s="486" t="s">
        <v>23</v>
      </c>
      <c r="AK25" s="525" t="s">
        <v>23</v>
      </c>
      <c r="AL25" s="520" t="s">
        <v>23</v>
      </c>
      <c r="AM25" s="520" t="s">
        <v>23</v>
      </c>
      <c r="AN25" s="520" t="s">
        <v>23</v>
      </c>
      <c r="AO25" s="486" t="s">
        <v>23</v>
      </c>
      <c r="AP25" s="525" t="s">
        <v>24</v>
      </c>
      <c r="AQ25" s="520" t="s">
        <v>24</v>
      </c>
      <c r="AR25" s="520" t="s">
        <v>25</v>
      </c>
      <c r="AS25" s="486" t="s">
        <v>25</v>
      </c>
      <c r="AT25" s="519" t="s">
        <v>25</v>
      </c>
      <c r="AU25" s="485" t="s">
        <v>25</v>
      </c>
      <c r="AV25" s="485" t="s">
        <v>25</v>
      </c>
      <c r="AW25" s="523" t="s">
        <v>25</v>
      </c>
      <c r="AX25" s="525" t="s">
        <v>25</v>
      </c>
      <c r="AY25" s="520" t="s">
        <v>25</v>
      </c>
      <c r="AZ25" s="520" t="s">
        <v>25</v>
      </c>
      <c r="BA25" s="486" t="s">
        <v>25</v>
      </c>
    </row>
    <row r="26" spans="1:53" s="487" customFormat="1" ht="19.5" customHeight="1" x14ac:dyDescent="0.3">
      <c r="A26" s="483" t="s">
        <v>50</v>
      </c>
      <c r="B26" s="484" t="s">
        <v>23</v>
      </c>
      <c r="C26" s="485" t="s">
        <v>23</v>
      </c>
      <c r="D26" s="485" t="s">
        <v>23</v>
      </c>
      <c r="E26" s="485" t="s">
        <v>23</v>
      </c>
      <c r="F26" s="523" t="s">
        <v>23</v>
      </c>
      <c r="G26" s="525" t="s">
        <v>23</v>
      </c>
      <c r="H26" s="520" t="s">
        <v>23</v>
      </c>
      <c r="I26" s="520" t="s">
        <v>23</v>
      </c>
      <c r="J26" s="486" t="s">
        <v>23</v>
      </c>
      <c r="K26" s="519" t="s">
        <v>23</v>
      </c>
      <c r="L26" s="485" t="s">
        <v>23</v>
      </c>
      <c r="M26" s="485" t="s">
        <v>23</v>
      </c>
      <c r="N26" s="485" t="s">
        <v>23</v>
      </c>
      <c r="O26" s="523" t="s">
        <v>23</v>
      </c>
      <c r="P26" s="525" t="s">
        <v>23</v>
      </c>
      <c r="Q26" s="520" t="s">
        <v>24</v>
      </c>
      <c r="R26" s="520" t="s">
        <v>24</v>
      </c>
      <c r="S26" s="486" t="s">
        <v>25</v>
      </c>
      <c r="T26" s="519" t="s">
        <v>25</v>
      </c>
      <c r="U26" s="485" t="s">
        <v>25</v>
      </c>
      <c r="V26" s="485" t="s">
        <v>25</v>
      </c>
      <c r="W26" s="523" t="s">
        <v>25</v>
      </c>
      <c r="X26" s="525" t="s">
        <v>25</v>
      </c>
      <c r="Y26" s="520" t="s">
        <v>26</v>
      </c>
      <c r="Z26" s="520" t="s">
        <v>26</v>
      </c>
      <c r="AA26" s="486" t="s">
        <v>23</v>
      </c>
      <c r="AB26" s="519" t="s">
        <v>23</v>
      </c>
      <c r="AC26" s="485" t="s">
        <v>23</v>
      </c>
      <c r="AD26" s="485" t="s">
        <v>23</v>
      </c>
      <c r="AE26" s="485" t="s">
        <v>23</v>
      </c>
      <c r="AF26" s="523" t="s">
        <v>23</v>
      </c>
      <c r="AG26" s="525" t="s">
        <v>23</v>
      </c>
      <c r="AH26" s="520" t="s">
        <v>23</v>
      </c>
      <c r="AI26" s="520" t="s">
        <v>23</v>
      </c>
      <c r="AJ26" s="486" t="s">
        <v>23</v>
      </c>
      <c r="AK26" s="525" t="s">
        <v>23</v>
      </c>
      <c r="AL26" s="520" t="s">
        <v>23</v>
      </c>
      <c r="AM26" s="520" t="s">
        <v>23</v>
      </c>
      <c r="AN26" s="520" t="s">
        <v>23</v>
      </c>
      <c r="AO26" s="486" t="s">
        <v>23</v>
      </c>
      <c r="AP26" s="525" t="s">
        <v>24</v>
      </c>
      <c r="AQ26" s="520" t="s">
        <v>24</v>
      </c>
      <c r="AR26" s="520" t="s">
        <v>25</v>
      </c>
      <c r="AS26" s="486" t="s">
        <v>25</v>
      </c>
      <c r="AT26" s="519" t="s">
        <v>25</v>
      </c>
      <c r="AU26" s="485" t="s">
        <v>25</v>
      </c>
      <c r="AV26" s="485" t="s">
        <v>25</v>
      </c>
      <c r="AW26" s="523" t="s">
        <v>25</v>
      </c>
      <c r="AX26" s="525" t="s">
        <v>25</v>
      </c>
      <c r="AY26" s="520" t="s">
        <v>25</v>
      </c>
      <c r="AZ26" s="520" t="s">
        <v>25</v>
      </c>
      <c r="BA26" s="486" t="s">
        <v>25</v>
      </c>
    </row>
    <row r="27" spans="1:53" s="487" customFormat="1" ht="19.5" customHeight="1" x14ac:dyDescent="0.3">
      <c r="A27" s="483" t="s">
        <v>27</v>
      </c>
      <c r="B27" s="484" t="s">
        <v>23</v>
      </c>
      <c r="C27" s="485" t="s">
        <v>23</v>
      </c>
      <c r="D27" s="485" t="s">
        <v>23</v>
      </c>
      <c r="E27" s="485" t="s">
        <v>23</v>
      </c>
      <c r="F27" s="523" t="s">
        <v>23</v>
      </c>
      <c r="G27" s="525" t="s">
        <v>23</v>
      </c>
      <c r="H27" s="520" t="s">
        <v>23</v>
      </c>
      <c r="I27" s="520" t="s">
        <v>23</v>
      </c>
      <c r="J27" s="486" t="s">
        <v>23</v>
      </c>
      <c r="K27" s="519" t="s">
        <v>23</v>
      </c>
      <c r="L27" s="485" t="s">
        <v>23</v>
      </c>
      <c r="M27" s="485" t="s">
        <v>23</v>
      </c>
      <c r="N27" s="485" t="s">
        <v>23</v>
      </c>
      <c r="O27" s="523" t="s">
        <v>23</v>
      </c>
      <c r="P27" s="525" t="s">
        <v>23</v>
      </c>
      <c r="Q27" s="520" t="s">
        <v>24</v>
      </c>
      <c r="R27" s="520" t="s">
        <v>24</v>
      </c>
      <c r="S27" s="486" t="s">
        <v>25</v>
      </c>
      <c r="T27" s="519" t="s">
        <v>25</v>
      </c>
      <c r="U27" s="485" t="s">
        <v>25</v>
      </c>
      <c r="V27" s="485" t="s">
        <v>25</v>
      </c>
      <c r="W27" s="523" t="s">
        <v>25</v>
      </c>
      <c r="X27" s="525" t="s">
        <v>25</v>
      </c>
      <c r="Y27" s="520" t="s">
        <v>26</v>
      </c>
      <c r="Z27" s="520" t="s">
        <v>26</v>
      </c>
      <c r="AA27" s="486" t="s">
        <v>23</v>
      </c>
      <c r="AB27" s="519" t="s">
        <v>23</v>
      </c>
      <c r="AC27" s="485" t="s">
        <v>23</v>
      </c>
      <c r="AD27" s="485" t="s">
        <v>23</v>
      </c>
      <c r="AE27" s="485" t="s">
        <v>23</v>
      </c>
      <c r="AF27" s="523" t="s">
        <v>23</v>
      </c>
      <c r="AG27" s="525" t="s">
        <v>23</v>
      </c>
      <c r="AH27" s="520" t="s">
        <v>23</v>
      </c>
      <c r="AI27" s="520" t="s">
        <v>23</v>
      </c>
      <c r="AJ27" s="486" t="s">
        <v>23</v>
      </c>
      <c r="AK27" s="525" t="s">
        <v>23</v>
      </c>
      <c r="AL27" s="520" t="s">
        <v>23</v>
      </c>
      <c r="AM27" s="520" t="s">
        <v>23</v>
      </c>
      <c r="AN27" s="520" t="s">
        <v>23</v>
      </c>
      <c r="AO27" s="486" t="s">
        <v>23</v>
      </c>
      <c r="AP27" s="525" t="s">
        <v>24</v>
      </c>
      <c r="AQ27" s="520" t="s">
        <v>24</v>
      </c>
      <c r="AR27" s="520" t="s">
        <v>25</v>
      </c>
      <c r="AS27" s="486" t="s">
        <v>25</v>
      </c>
      <c r="AT27" s="519" t="s">
        <v>25</v>
      </c>
      <c r="AU27" s="485" t="s">
        <v>25</v>
      </c>
      <c r="AV27" s="485" t="s">
        <v>25</v>
      </c>
      <c r="AW27" s="523" t="s">
        <v>25</v>
      </c>
      <c r="AX27" s="525" t="s">
        <v>25</v>
      </c>
      <c r="AY27" s="520" t="s">
        <v>25</v>
      </c>
      <c r="AZ27" s="520" t="s">
        <v>25</v>
      </c>
      <c r="BA27" s="486" t="s">
        <v>25</v>
      </c>
    </row>
    <row r="28" spans="1:53" s="494" customFormat="1" ht="19.5" customHeight="1" thickBot="1" x14ac:dyDescent="0.35">
      <c r="A28" s="488" t="s">
        <v>28</v>
      </c>
      <c r="B28" s="489" t="s">
        <v>23</v>
      </c>
      <c r="C28" s="490" t="s">
        <v>23</v>
      </c>
      <c r="D28" s="490" t="s">
        <v>23</v>
      </c>
      <c r="E28" s="490" t="s">
        <v>23</v>
      </c>
      <c r="F28" s="528" t="s">
        <v>23</v>
      </c>
      <c r="G28" s="489" t="s">
        <v>23</v>
      </c>
      <c r="H28" s="490" t="s">
        <v>23</v>
      </c>
      <c r="I28" s="490" t="s">
        <v>23</v>
      </c>
      <c r="J28" s="527" t="s">
        <v>23</v>
      </c>
      <c r="K28" s="524" t="s">
        <v>23</v>
      </c>
      <c r="L28" s="490" t="s">
        <v>23</v>
      </c>
      <c r="M28" s="490" t="s">
        <v>23</v>
      </c>
      <c r="N28" s="490" t="s">
        <v>23</v>
      </c>
      <c r="O28" s="528" t="s">
        <v>23</v>
      </c>
      <c r="P28" s="489" t="s">
        <v>23</v>
      </c>
      <c r="Q28" s="490" t="s">
        <v>24</v>
      </c>
      <c r="R28" s="490" t="s">
        <v>24</v>
      </c>
      <c r="S28" s="527" t="s">
        <v>25</v>
      </c>
      <c r="T28" s="524" t="s">
        <v>25</v>
      </c>
      <c r="U28" s="490" t="s">
        <v>25</v>
      </c>
      <c r="V28" s="490" t="s">
        <v>25</v>
      </c>
      <c r="W28" s="528" t="s">
        <v>26</v>
      </c>
      <c r="X28" s="489" t="s">
        <v>26</v>
      </c>
      <c r="Y28" s="490" t="s">
        <v>26</v>
      </c>
      <c r="Z28" s="490" t="s">
        <v>26</v>
      </c>
      <c r="AA28" s="527" t="s">
        <v>23</v>
      </c>
      <c r="AB28" s="524" t="s">
        <v>23</v>
      </c>
      <c r="AC28" s="490" t="s">
        <v>23</v>
      </c>
      <c r="AD28" s="490" t="s">
        <v>23</v>
      </c>
      <c r="AE28" s="490" t="s">
        <v>23</v>
      </c>
      <c r="AF28" s="528" t="s">
        <v>23</v>
      </c>
      <c r="AG28" s="489" t="s">
        <v>23</v>
      </c>
      <c r="AH28" s="490" t="s">
        <v>23</v>
      </c>
      <c r="AI28" s="490" t="s">
        <v>23</v>
      </c>
      <c r="AJ28" s="527" t="s">
        <v>23</v>
      </c>
      <c r="AK28" s="605" t="s">
        <v>51</v>
      </c>
      <c r="AL28" s="606" t="s">
        <v>51</v>
      </c>
      <c r="AM28" s="606" t="s">
        <v>51</v>
      </c>
      <c r="AN28" s="606" t="s">
        <v>51</v>
      </c>
      <c r="AO28" s="530" t="s">
        <v>24</v>
      </c>
      <c r="AP28" s="526" t="s">
        <v>24</v>
      </c>
      <c r="AQ28" s="491" t="s">
        <v>74</v>
      </c>
      <c r="AR28" s="492" t="s">
        <v>75</v>
      </c>
      <c r="AS28" s="527"/>
      <c r="AT28" s="524"/>
      <c r="AU28" s="490"/>
      <c r="AV28" s="490"/>
      <c r="AW28" s="528"/>
      <c r="AX28" s="529"/>
      <c r="AY28" s="492"/>
      <c r="AZ28" s="492"/>
      <c r="BA28" s="493"/>
    </row>
    <row r="29" spans="1:53" s="499" customFormat="1" ht="20.25" customHeight="1" x14ac:dyDescent="0.3">
      <c r="A29" s="495" t="s">
        <v>294</v>
      </c>
      <c r="B29" s="496"/>
      <c r="C29" s="496"/>
      <c r="D29" s="496"/>
      <c r="E29" s="497" t="s">
        <v>53</v>
      </c>
      <c r="F29" s="498" t="s">
        <v>54</v>
      </c>
      <c r="G29" s="496"/>
      <c r="H29" s="496"/>
      <c r="I29" s="496"/>
      <c r="J29" s="496"/>
      <c r="K29" s="496"/>
      <c r="L29" s="496"/>
      <c r="M29" s="497" t="s">
        <v>55</v>
      </c>
      <c r="N29" s="498" t="s">
        <v>56</v>
      </c>
      <c r="R29" s="498"/>
      <c r="S29" s="498"/>
      <c r="T29" s="497" t="s">
        <v>57</v>
      </c>
      <c r="U29" s="498" t="s">
        <v>58</v>
      </c>
      <c r="V29" s="498"/>
      <c r="W29" s="498"/>
      <c r="Y29" s="498"/>
      <c r="Z29" s="497" t="s">
        <v>59</v>
      </c>
      <c r="AA29" s="498" t="s">
        <v>60</v>
      </c>
      <c r="AB29" s="498"/>
      <c r="AC29" s="498"/>
      <c r="AD29" s="498"/>
      <c r="AE29" s="497" t="s">
        <v>51</v>
      </c>
      <c r="AF29" s="498" t="s">
        <v>72</v>
      </c>
      <c r="AG29" s="498"/>
      <c r="AH29" s="498"/>
      <c r="AI29" s="498"/>
      <c r="AJ29" s="498"/>
      <c r="AK29" s="498"/>
      <c r="AL29" s="498"/>
      <c r="AM29" s="498"/>
      <c r="AN29" s="497" t="s">
        <v>52</v>
      </c>
      <c r="AO29" s="498" t="s">
        <v>73</v>
      </c>
      <c r="AQ29" s="496"/>
      <c r="AR29" s="496"/>
      <c r="AS29" s="496"/>
      <c r="AT29" s="496"/>
      <c r="AU29" s="496"/>
      <c r="AX29" s="500" t="s">
        <v>74</v>
      </c>
      <c r="AY29" s="759" t="s">
        <v>71</v>
      </c>
      <c r="AZ29" s="759"/>
      <c r="BA29" s="759"/>
    </row>
    <row r="30" spans="1:53" s="499" customFormat="1" x14ac:dyDescent="0.3"/>
    <row r="31" spans="1:53" s="501" customFormat="1" ht="18.75" customHeight="1" thickBot="1" x14ac:dyDescent="0.35">
      <c r="A31" s="756" t="s">
        <v>29</v>
      </c>
      <c r="B31" s="756"/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  <c r="O31" s="756"/>
      <c r="P31" s="756"/>
      <c r="T31" s="756" t="s">
        <v>30</v>
      </c>
      <c r="U31" s="756"/>
      <c r="V31" s="756"/>
      <c r="W31" s="756"/>
      <c r="X31" s="756"/>
      <c r="Y31" s="756"/>
      <c r="Z31" s="756"/>
      <c r="AA31" s="756"/>
      <c r="AB31" s="756"/>
      <c r="AC31" s="756"/>
      <c r="AD31" s="756"/>
      <c r="AI31" s="757" t="s">
        <v>31</v>
      </c>
      <c r="AJ31" s="757"/>
      <c r="AK31" s="757"/>
      <c r="AL31" s="757"/>
      <c r="AM31" s="757"/>
      <c r="AN31" s="757"/>
      <c r="AO31" s="757"/>
      <c r="AP31" s="757"/>
      <c r="AQ31" s="757"/>
      <c r="AR31" s="757"/>
      <c r="AS31" s="757"/>
      <c r="AT31" s="757"/>
      <c r="AU31" s="757"/>
      <c r="AV31" s="757"/>
      <c r="AW31" s="757"/>
      <c r="AX31" s="757"/>
      <c r="AY31" s="757"/>
      <c r="AZ31" s="757"/>
    </row>
    <row r="32" spans="1:53" s="499" customFormat="1" ht="85.9" customHeight="1" thickBot="1" x14ac:dyDescent="0.35">
      <c r="A32" s="502" t="s">
        <v>9</v>
      </c>
      <c r="B32" s="740" t="s">
        <v>32</v>
      </c>
      <c r="C32" s="704"/>
      <c r="D32" s="704" t="s">
        <v>33</v>
      </c>
      <c r="E32" s="704"/>
      <c r="F32" s="743" t="s">
        <v>34</v>
      </c>
      <c r="G32" s="743"/>
      <c r="H32" s="704" t="s">
        <v>69</v>
      </c>
      <c r="I32" s="704"/>
      <c r="J32" s="704"/>
      <c r="K32" s="704" t="s">
        <v>35</v>
      </c>
      <c r="L32" s="704"/>
      <c r="M32" s="743" t="s">
        <v>36</v>
      </c>
      <c r="N32" s="743"/>
      <c r="O32" s="704" t="s">
        <v>37</v>
      </c>
      <c r="P32" s="705"/>
      <c r="Q32" s="503"/>
      <c r="R32" s="503"/>
      <c r="T32" s="745" t="s">
        <v>38</v>
      </c>
      <c r="U32" s="746"/>
      <c r="V32" s="746"/>
      <c r="W32" s="746"/>
      <c r="X32" s="746"/>
      <c r="Y32" s="746"/>
      <c r="Z32" s="708"/>
      <c r="AA32" s="747" t="s">
        <v>39</v>
      </c>
      <c r="AB32" s="748"/>
      <c r="AC32" s="747" t="s">
        <v>40</v>
      </c>
      <c r="AD32" s="749"/>
      <c r="AG32" s="504"/>
      <c r="AH32" s="753" t="s">
        <v>68</v>
      </c>
      <c r="AI32" s="754"/>
      <c r="AJ32" s="754"/>
      <c r="AK32" s="754"/>
      <c r="AL32" s="754"/>
      <c r="AM32" s="754"/>
      <c r="AN32" s="754"/>
      <c r="AO32" s="754"/>
      <c r="AP32" s="754"/>
      <c r="AQ32" s="755"/>
      <c r="AR32" s="708" t="s">
        <v>64</v>
      </c>
      <c r="AS32" s="709"/>
      <c r="AT32" s="709"/>
      <c r="AU32" s="709"/>
      <c r="AV32" s="709"/>
      <c r="AW32" s="709"/>
      <c r="AX32" s="709"/>
      <c r="AY32" s="709"/>
      <c r="AZ32" s="695" t="s">
        <v>39</v>
      </c>
      <c r="BA32" s="696"/>
    </row>
    <row r="33" spans="1:54" s="499" customFormat="1" ht="18.75" customHeight="1" x14ac:dyDescent="0.3">
      <c r="A33" s="505" t="s">
        <v>49</v>
      </c>
      <c r="B33" s="744">
        <v>30</v>
      </c>
      <c r="C33" s="697"/>
      <c r="D33" s="697">
        <v>6</v>
      </c>
      <c r="E33" s="697"/>
      <c r="F33" s="697">
        <v>2</v>
      </c>
      <c r="G33" s="697"/>
      <c r="H33" s="697"/>
      <c r="I33" s="697"/>
      <c r="J33" s="697"/>
      <c r="K33" s="697"/>
      <c r="L33" s="697"/>
      <c r="M33" s="697">
        <v>14</v>
      </c>
      <c r="N33" s="697"/>
      <c r="O33" s="698">
        <f>SUM(B33:N33)</f>
        <v>52</v>
      </c>
      <c r="P33" s="699"/>
      <c r="Q33" s="506"/>
      <c r="R33" s="506"/>
      <c r="T33" s="700" t="s">
        <v>41</v>
      </c>
      <c r="U33" s="701"/>
      <c r="V33" s="701"/>
      <c r="W33" s="701"/>
      <c r="X33" s="701"/>
      <c r="Y33" s="701"/>
      <c r="Z33" s="702"/>
      <c r="AA33" s="703">
        <v>2</v>
      </c>
      <c r="AB33" s="702"/>
      <c r="AC33" s="703">
        <v>2</v>
      </c>
      <c r="AD33" s="739"/>
      <c r="AG33" s="504"/>
      <c r="AH33" s="714" t="s">
        <v>61</v>
      </c>
      <c r="AI33" s="711"/>
      <c r="AJ33" s="711"/>
      <c r="AK33" s="711"/>
      <c r="AL33" s="711"/>
      <c r="AM33" s="711"/>
      <c r="AN33" s="711"/>
      <c r="AO33" s="711"/>
      <c r="AP33" s="711"/>
      <c r="AQ33" s="715"/>
      <c r="AR33" s="710" t="s">
        <v>317</v>
      </c>
      <c r="AS33" s="711"/>
      <c r="AT33" s="711"/>
      <c r="AU33" s="711"/>
      <c r="AV33" s="711"/>
      <c r="AW33" s="711"/>
      <c r="AX33" s="711"/>
      <c r="AY33" s="711"/>
      <c r="AZ33" s="761">
        <v>8</v>
      </c>
      <c r="BA33" s="764"/>
    </row>
    <row r="34" spans="1:54" s="499" customFormat="1" ht="18.75" customHeight="1" x14ac:dyDescent="0.3">
      <c r="A34" s="507" t="s">
        <v>22</v>
      </c>
      <c r="B34" s="741">
        <v>30</v>
      </c>
      <c r="C34" s="706"/>
      <c r="D34" s="706">
        <v>6</v>
      </c>
      <c r="E34" s="706"/>
      <c r="F34" s="706">
        <v>2</v>
      </c>
      <c r="G34" s="706"/>
      <c r="H34" s="706"/>
      <c r="I34" s="706"/>
      <c r="J34" s="706"/>
      <c r="K34" s="706"/>
      <c r="L34" s="706"/>
      <c r="M34" s="706">
        <v>14</v>
      </c>
      <c r="N34" s="706"/>
      <c r="O34" s="732">
        <f>SUM(B34:N34)</f>
        <v>52</v>
      </c>
      <c r="P34" s="733"/>
      <c r="Q34" s="506"/>
      <c r="R34" s="506"/>
      <c r="T34" s="700" t="s">
        <v>42</v>
      </c>
      <c r="U34" s="701"/>
      <c r="V34" s="701"/>
      <c r="W34" s="701"/>
      <c r="X34" s="701"/>
      <c r="Y34" s="701"/>
      <c r="Z34" s="702"/>
      <c r="AA34" s="703">
        <v>4</v>
      </c>
      <c r="AB34" s="702"/>
      <c r="AC34" s="703">
        <v>2</v>
      </c>
      <c r="AD34" s="739"/>
      <c r="AG34" s="504"/>
      <c r="AH34" s="716"/>
      <c r="AI34" s="717"/>
      <c r="AJ34" s="717"/>
      <c r="AK34" s="717"/>
      <c r="AL34" s="717"/>
      <c r="AM34" s="717"/>
      <c r="AN34" s="717"/>
      <c r="AO34" s="717"/>
      <c r="AP34" s="717"/>
      <c r="AQ34" s="718"/>
      <c r="AR34" s="712"/>
      <c r="AS34" s="713"/>
      <c r="AT34" s="713"/>
      <c r="AU34" s="713"/>
      <c r="AV34" s="713"/>
      <c r="AW34" s="713"/>
      <c r="AX34" s="713"/>
      <c r="AY34" s="713"/>
      <c r="AZ34" s="761"/>
      <c r="BA34" s="764"/>
    </row>
    <row r="35" spans="1:54" s="499" customFormat="1" ht="18.75" customHeight="1" x14ac:dyDescent="0.3">
      <c r="A35" s="507" t="s">
        <v>27</v>
      </c>
      <c r="B35" s="741">
        <v>30</v>
      </c>
      <c r="C35" s="706"/>
      <c r="D35" s="706">
        <v>6</v>
      </c>
      <c r="E35" s="706"/>
      <c r="F35" s="706">
        <v>2</v>
      </c>
      <c r="G35" s="706"/>
      <c r="H35" s="706"/>
      <c r="I35" s="706"/>
      <c r="J35" s="706"/>
      <c r="K35" s="706"/>
      <c r="L35" s="706"/>
      <c r="M35" s="706">
        <v>14</v>
      </c>
      <c r="N35" s="706"/>
      <c r="O35" s="732">
        <f>SUM(B35:N35)</f>
        <v>52</v>
      </c>
      <c r="P35" s="733"/>
      <c r="Q35" s="506"/>
      <c r="R35" s="506"/>
      <c r="T35" s="700" t="s">
        <v>62</v>
      </c>
      <c r="U35" s="701"/>
      <c r="V35" s="701"/>
      <c r="W35" s="701"/>
      <c r="X35" s="701"/>
      <c r="Y35" s="701"/>
      <c r="Z35" s="702"/>
      <c r="AA35" s="703">
        <v>6</v>
      </c>
      <c r="AB35" s="702"/>
      <c r="AC35" s="703">
        <v>2</v>
      </c>
      <c r="AD35" s="739"/>
      <c r="AG35" s="504"/>
      <c r="AH35" s="760" t="s">
        <v>288</v>
      </c>
      <c r="AI35" s="761"/>
      <c r="AJ35" s="761"/>
      <c r="AK35" s="761"/>
      <c r="AL35" s="761"/>
      <c r="AM35" s="761"/>
      <c r="AN35" s="761"/>
      <c r="AO35" s="761"/>
      <c r="AP35" s="761"/>
      <c r="AQ35" s="761"/>
      <c r="AR35" s="761" t="s">
        <v>195</v>
      </c>
      <c r="AS35" s="761"/>
      <c r="AT35" s="761"/>
      <c r="AU35" s="761"/>
      <c r="AV35" s="761"/>
      <c r="AW35" s="761"/>
      <c r="AX35" s="761"/>
      <c r="AY35" s="761"/>
      <c r="AZ35" s="761"/>
      <c r="BA35" s="764"/>
    </row>
    <row r="36" spans="1:54" s="499" customFormat="1" ht="18.75" customHeight="1" thickBot="1" x14ac:dyDescent="0.35">
      <c r="A36" s="507" t="s">
        <v>28</v>
      </c>
      <c r="B36" s="767">
        <v>25</v>
      </c>
      <c r="C36" s="742"/>
      <c r="D36" s="706">
        <v>4</v>
      </c>
      <c r="E36" s="706"/>
      <c r="F36" s="706">
        <v>4</v>
      </c>
      <c r="G36" s="706"/>
      <c r="H36" s="742">
        <v>4</v>
      </c>
      <c r="I36" s="742"/>
      <c r="J36" s="742"/>
      <c r="K36" s="742">
        <v>2</v>
      </c>
      <c r="L36" s="742"/>
      <c r="M36" s="706">
        <v>4</v>
      </c>
      <c r="N36" s="706"/>
      <c r="O36" s="732">
        <f>SUM(B36:N36)</f>
        <v>43</v>
      </c>
      <c r="P36" s="733"/>
      <c r="Q36" s="506"/>
      <c r="R36" s="506"/>
      <c r="T36" s="734" t="s">
        <v>63</v>
      </c>
      <c r="U36" s="735"/>
      <c r="V36" s="735"/>
      <c r="W36" s="735"/>
      <c r="X36" s="735"/>
      <c r="Y36" s="735"/>
      <c r="Z36" s="736"/>
      <c r="AA36" s="737">
        <v>8</v>
      </c>
      <c r="AB36" s="736"/>
      <c r="AC36" s="737">
        <v>4</v>
      </c>
      <c r="AD36" s="738"/>
      <c r="AG36" s="504"/>
      <c r="AH36" s="760"/>
      <c r="AI36" s="761"/>
      <c r="AJ36" s="761"/>
      <c r="AK36" s="761"/>
      <c r="AL36" s="761"/>
      <c r="AM36" s="761"/>
      <c r="AN36" s="761"/>
      <c r="AO36" s="761"/>
      <c r="AP36" s="761"/>
      <c r="AQ36" s="761"/>
      <c r="AR36" s="761"/>
      <c r="AS36" s="761"/>
      <c r="AT36" s="761"/>
      <c r="AU36" s="761"/>
      <c r="AV36" s="761"/>
      <c r="AW36" s="761"/>
      <c r="AX36" s="761"/>
      <c r="AY36" s="761"/>
      <c r="AZ36" s="761"/>
      <c r="BA36" s="764"/>
      <c r="BB36" s="504"/>
    </row>
    <row r="37" spans="1:54" ht="18.75" customHeight="1" thickBot="1" x14ac:dyDescent="0.35">
      <c r="A37" s="508" t="s">
        <v>43</v>
      </c>
      <c r="B37" s="766">
        <f>SUM(B33:C36)</f>
        <v>115</v>
      </c>
      <c r="C37" s="725"/>
      <c r="D37" s="725">
        <f>SUM(D33:E36)</f>
        <v>22</v>
      </c>
      <c r="E37" s="725"/>
      <c r="F37" s="725">
        <f>SUM(F33:G36)</f>
        <v>10</v>
      </c>
      <c r="G37" s="725"/>
      <c r="H37" s="725">
        <f>SUM(H33:I36)</f>
        <v>4</v>
      </c>
      <c r="I37" s="725"/>
      <c r="J37" s="725"/>
      <c r="K37" s="725">
        <f>SUM(K33:L36)</f>
        <v>2</v>
      </c>
      <c r="L37" s="725"/>
      <c r="M37" s="725">
        <f>SUM(M33:N36)</f>
        <v>46</v>
      </c>
      <c r="N37" s="725"/>
      <c r="O37" s="725">
        <f>SUM(O33:P36)</f>
        <v>199</v>
      </c>
      <c r="P37" s="726"/>
      <c r="Q37" s="472"/>
      <c r="R37" s="472"/>
      <c r="S37" s="509"/>
      <c r="T37" s="509"/>
      <c r="U37" s="509"/>
      <c r="V37" s="509"/>
      <c r="W37" s="509"/>
      <c r="X37" s="509"/>
      <c r="Y37" s="509"/>
      <c r="Z37" s="509"/>
      <c r="AA37" s="509"/>
      <c r="AB37" s="509"/>
      <c r="AC37" s="509"/>
      <c r="AD37" s="509"/>
      <c r="AE37" s="509"/>
      <c r="AF37" s="509"/>
      <c r="AG37" s="510"/>
      <c r="AH37" s="760"/>
      <c r="AI37" s="761"/>
      <c r="AJ37" s="761"/>
      <c r="AK37" s="761"/>
      <c r="AL37" s="761"/>
      <c r="AM37" s="761"/>
      <c r="AN37" s="761"/>
      <c r="AO37" s="761"/>
      <c r="AP37" s="761"/>
      <c r="AQ37" s="761"/>
      <c r="AR37" s="761"/>
      <c r="AS37" s="761"/>
      <c r="AT37" s="761"/>
      <c r="AU37" s="761"/>
      <c r="AV37" s="761"/>
      <c r="AW37" s="761"/>
      <c r="AX37" s="761"/>
      <c r="AY37" s="761"/>
      <c r="AZ37" s="761"/>
      <c r="BA37" s="764"/>
      <c r="BB37" s="2"/>
    </row>
    <row r="38" spans="1:54" ht="15" customHeight="1" x14ac:dyDescent="0.3">
      <c r="AH38" s="760"/>
      <c r="AI38" s="761"/>
      <c r="AJ38" s="761"/>
      <c r="AK38" s="761"/>
      <c r="AL38" s="761"/>
      <c r="AM38" s="761"/>
      <c r="AN38" s="761"/>
      <c r="AO38" s="761"/>
      <c r="AP38" s="761"/>
      <c r="AQ38" s="761"/>
      <c r="AR38" s="761"/>
      <c r="AS38" s="761"/>
      <c r="AT38" s="761"/>
      <c r="AU38" s="761"/>
      <c r="AV38" s="761"/>
      <c r="AW38" s="761"/>
      <c r="AX38" s="761"/>
      <c r="AY38" s="761"/>
      <c r="AZ38" s="761"/>
      <c r="BA38" s="764"/>
    </row>
    <row r="39" spans="1:54" ht="3.75" customHeight="1" thickBot="1" x14ac:dyDescent="0.35">
      <c r="AH39" s="762"/>
      <c r="AI39" s="763"/>
      <c r="AJ39" s="763"/>
      <c r="AK39" s="763"/>
      <c r="AL39" s="763"/>
      <c r="AM39" s="763"/>
      <c r="AN39" s="763"/>
      <c r="AO39" s="763"/>
      <c r="AP39" s="763"/>
      <c r="AQ39" s="763"/>
      <c r="AR39" s="763"/>
      <c r="AS39" s="763"/>
      <c r="AT39" s="763"/>
      <c r="AU39" s="763"/>
      <c r="AV39" s="763"/>
      <c r="AW39" s="763"/>
      <c r="AX39" s="763"/>
      <c r="AY39" s="763"/>
      <c r="AZ39" s="763"/>
      <c r="BA39" s="765"/>
    </row>
    <row r="41" spans="1:54" x14ac:dyDescent="0.3">
      <c r="AF41" s="2"/>
      <c r="AG41" s="2"/>
      <c r="AH41" s="511"/>
      <c r="AI41" s="511"/>
      <c r="AJ41" s="511"/>
      <c r="AK41" s="511"/>
      <c r="AL41" s="511"/>
      <c r="AM41" s="511"/>
      <c r="AN41" s="511"/>
      <c r="AO41" s="511"/>
      <c r="AP41" s="511"/>
      <c r="AQ41" s="511"/>
      <c r="AR41" s="511"/>
      <c r="AS41" s="511"/>
      <c r="AT41" s="511"/>
      <c r="AU41" s="2"/>
    </row>
    <row r="42" spans="1:54" x14ac:dyDescent="0.3">
      <c r="AF42" s="2"/>
      <c r="AG42" s="2"/>
      <c r="AH42" s="511"/>
      <c r="AI42" s="511"/>
      <c r="AJ42" s="511"/>
      <c r="AK42" s="511"/>
      <c r="AL42" s="511"/>
      <c r="AM42" s="511"/>
      <c r="AN42" s="511"/>
      <c r="AO42" s="511"/>
      <c r="AP42" s="511"/>
      <c r="AQ42" s="511"/>
      <c r="AR42" s="511"/>
      <c r="AS42" s="511"/>
      <c r="AT42" s="511"/>
      <c r="AU42" s="2"/>
    </row>
    <row r="43" spans="1:54" x14ac:dyDescent="0.3">
      <c r="AF43" s="2"/>
      <c r="AG43" s="2"/>
      <c r="AH43" s="511"/>
      <c r="AI43" s="511"/>
      <c r="AJ43" s="511"/>
      <c r="AK43" s="511"/>
      <c r="AL43" s="511"/>
      <c r="AM43" s="511"/>
      <c r="AN43" s="511"/>
      <c r="AO43" s="511"/>
      <c r="AP43" s="511"/>
      <c r="AQ43" s="511"/>
      <c r="AR43" s="511"/>
      <c r="AS43" s="511"/>
      <c r="AT43" s="511"/>
      <c r="AU43" s="2"/>
    </row>
    <row r="44" spans="1:54" x14ac:dyDescent="0.3">
      <c r="AF44" s="2"/>
      <c r="AG44" s="2"/>
      <c r="AH44" s="511"/>
      <c r="AI44" s="511"/>
      <c r="AJ44" s="511"/>
      <c r="AK44" s="511"/>
      <c r="AL44" s="511"/>
      <c r="AM44" s="511"/>
      <c r="AN44" s="511"/>
      <c r="AO44" s="511"/>
      <c r="AP44" s="511"/>
      <c r="AQ44" s="511"/>
      <c r="AR44" s="511"/>
      <c r="AS44" s="511"/>
      <c r="AT44" s="511"/>
      <c r="AU44" s="2"/>
    </row>
    <row r="45" spans="1:54" x14ac:dyDescent="0.3">
      <c r="AF45" s="2"/>
      <c r="AG45" s="2"/>
      <c r="AH45" s="511"/>
      <c r="AI45" s="511"/>
      <c r="AJ45" s="511"/>
      <c r="AK45" s="511"/>
      <c r="AL45" s="511"/>
      <c r="AM45" s="511"/>
      <c r="AN45" s="511"/>
      <c r="AO45" s="511"/>
      <c r="AP45" s="511"/>
      <c r="AQ45" s="511"/>
      <c r="AR45" s="511"/>
      <c r="AS45" s="511"/>
      <c r="AT45" s="511"/>
      <c r="AU45" s="2"/>
    </row>
    <row r="50" spans="1:54" s="6" customForma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</row>
    <row r="51" spans="1:54" s="6" customForma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</row>
    <row r="52" spans="1:54" s="6" customForma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</row>
  </sheetData>
  <mergeCells count="101">
    <mergeCell ref="A21:A24"/>
    <mergeCell ref="B37:C37"/>
    <mergeCell ref="D37:E37"/>
    <mergeCell ref="F37:G37"/>
    <mergeCell ref="H37:J37"/>
    <mergeCell ref="B36:C36"/>
    <mergeCell ref="D36:E36"/>
    <mergeCell ref="G21:J21"/>
    <mergeCell ref="AH35:AQ39"/>
    <mergeCell ref="AR35:AY39"/>
    <mergeCell ref="AZ33:BA39"/>
    <mergeCell ref="M32:N32"/>
    <mergeCell ref="K37:L37"/>
    <mergeCell ref="M37:N37"/>
    <mergeCell ref="O35:P35"/>
    <mergeCell ref="T35:Z35"/>
    <mergeCell ref="AA35:AB35"/>
    <mergeCell ref="T21:X21"/>
    <mergeCell ref="Y21:AB21"/>
    <mergeCell ref="AC21:AF21"/>
    <mergeCell ref="AX21:BA21"/>
    <mergeCell ref="AI31:AZ31"/>
    <mergeCell ref="N11:AM11"/>
    <mergeCell ref="AP21:AS21"/>
    <mergeCell ref="AT21:AW21"/>
    <mergeCell ref="AY29:BA29"/>
    <mergeCell ref="M36:N36"/>
    <mergeCell ref="B35:C35"/>
    <mergeCell ref="D35:E35"/>
    <mergeCell ref="F35:G35"/>
    <mergeCell ref="H35:J35"/>
    <mergeCell ref="K35:L35"/>
    <mergeCell ref="M35:N35"/>
    <mergeCell ref="F36:G36"/>
    <mergeCell ref="B32:C32"/>
    <mergeCell ref="B34:C34"/>
    <mergeCell ref="D34:E34"/>
    <mergeCell ref="H36:J36"/>
    <mergeCell ref="K36:L36"/>
    <mergeCell ref="F32:G32"/>
    <mergeCell ref="B33:C33"/>
    <mergeCell ref="D33:E33"/>
    <mergeCell ref="F33:G33"/>
    <mergeCell ref="H33:J33"/>
    <mergeCell ref="K33:L33"/>
    <mergeCell ref="D32:E32"/>
    <mergeCell ref="H32:J32"/>
    <mergeCell ref="K32:L32"/>
    <mergeCell ref="H34:J34"/>
    <mergeCell ref="K34:L34"/>
    <mergeCell ref="O37:P37"/>
    <mergeCell ref="I1:AQ1"/>
    <mergeCell ref="I2:AQ2"/>
    <mergeCell ref="J3:AO3"/>
    <mergeCell ref="S5:AF5"/>
    <mergeCell ref="Q6:AI6"/>
    <mergeCell ref="O36:P36"/>
    <mergeCell ref="T36:Z36"/>
    <mergeCell ref="AA36:AB36"/>
    <mergeCell ref="AC36:AD36"/>
    <mergeCell ref="AC35:AD35"/>
    <mergeCell ref="O34:P34"/>
    <mergeCell ref="T34:Z34"/>
    <mergeCell ref="AA34:AB34"/>
    <mergeCell ref="AC34:AD34"/>
    <mergeCell ref="AC33:AD33"/>
    <mergeCell ref="AR2:BA2"/>
    <mergeCell ref="AR3:BA3"/>
    <mergeCell ref="AR4:BA4"/>
    <mergeCell ref="P21:S21"/>
    <mergeCell ref="AG21:AJ21"/>
    <mergeCell ref="AK21:AO21"/>
    <mergeCell ref="T17:AI17"/>
    <mergeCell ref="K19:Z19"/>
    <mergeCell ref="AB19:AO19"/>
    <mergeCell ref="A20:BA20"/>
    <mergeCell ref="B21:F21"/>
    <mergeCell ref="K21:O21"/>
    <mergeCell ref="AR5:BA5"/>
    <mergeCell ref="F34:G34"/>
    <mergeCell ref="Q7:AI7"/>
    <mergeCell ref="AR32:AY32"/>
    <mergeCell ref="AR33:AY34"/>
    <mergeCell ref="AH33:AQ34"/>
    <mergeCell ref="M34:N34"/>
    <mergeCell ref="T32:Z32"/>
    <mergeCell ref="AA32:AB32"/>
    <mergeCell ref="AC32:AD32"/>
    <mergeCell ref="S8:AF8"/>
    <mergeCell ref="R9:AI9"/>
    <mergeCell ref="T13:AI13"/>
    <mergeCell ref="T15:AI15"/>
    <mergeCell ref="AH32:AQ32"/>
    <mergeCell ref="A31:P31"/>
    <mergeCell ref="T31:AD31"/>
    <mergeCell ref="AZ32:BA32"/>
    <mergeCell ref="M33:N33"/>
    <mergeCell ref="O33:P33"/>
    <mergeCell ref="T33:Z33"/>
    <mergeCell ref="AA33:AB33"/>
    <mergeCell ref="O32:P32"/>
  </mergeCells>
  <pageMargins left="0.4724409448818898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39" max="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"/>
  <sheetViews>
    <sheetView view="pageBreakPreview" topLeftCell="A68" zoomScale="69" zoomScaleSheetLayoutView="69" workbookViewId="0">
      <selection activeCell="B42" sqref="B42"/>
    </sheetView>
  </sheetViews>
  <sheetFormatPr defaultRowHeight="15" x14ac:dyDescent="0.25"/>
  <cols>
    <col min="1" max="1" width="12.28515625" customWidth="1"/>
    <col min="2" max="2" width="73.5703125" customWidth="1"/>
    <col min="3" max="3" width="4" customWidth="1"/>
    <col min="4" max="4" width="4.7109375" customWidth="1"/>
    <col min="5" max="5" width="3.85546875" customWidth="1"/>
    <col min="6" max="6" width="5.5703125" customWidth="1"/>
    <col min="7" max="7" width="6.28515625" customWidth="1"/>
    <col min="8" max="8" width="7.7109375" customWidth="1"/>
    <col min="9" max="9" width="6.42578125" customWidth="1"/>
    <col min="10" max="10" width="8.28515625" customWidth="1"/>
    <col min="11" max="11" width="5.140625" customWidth="1"/>
    <col min="12" max="12" width="9.42578125" customWidth="1"/>
    <col min="14" max="14" width="5.28515625" customWidth="1"/>
    <col min="15" max="15" width="4.42578125" customWidth="1"/>
    <col min="16" max="16" width="4.7109375" customWidth="1"/>
    <col min="17" max="21" width="5" customWidth="1"/>
    <col min="26" max="33" width="8.85546875" style="10" customWidth="1"/>
    <col min="257" max="257" width="8.42578125" customWidth="1"/>
    <col min="258" max="258" width="73.5703125" customWidth="1"/>
    <col min="259" max="259" width="4" customWidth="1"/>
    <col min="260" max="260" width="4.7109375" customWidth="1"/>
    <col min="261" max="261" width="3.85546875" customWidth="1"/>
    <col min="262" max="262" width="5.5703125" customWidth="1"/>
    <col min="263" max="263" width="6.28515625" customWidth="1"/>
    <col min="264" max="264" width="7.7109375" customWidth="1"/>
    <col min="265" max="265" width="6.42578125" customWidth="1"/>
    <col min="266" max="266" width="8.28515625" customWidth="1"/>
    <col min="267" max="267" width="5.140625" customWidth="1"/>
    <col min="268" max="268" width="9.42578125" customWidth="1"/>
    <col min="270" max="270" width="5.28515625" customWidth="1"/>
    <col min="271" max="271" width="4.42578125" customWidth="1"/>
    <col min="272" max="272" width="4.7109375" customWidth="1"/>
    <col min="273" max="277" width="5" customWidth="1"/>
    <col min="282" max="289" width="8.85546875" customWidth="1"/>
    <col min="513" max="513" width="8.42578125" customWidth="1"/>
    <col min="514" max="514" width="73.5703125" customWidth="1"/>
    <col min="515" max="515" width="4" customWidth="1"/>
    <col min="516" max="516" width="4.7109375" customWidth="1"/>
    <col min="517" max="517" width="3.85546875" customWidth="1"/>
    <col min="518" max="518" width="5.5703125" customWidth="1"/>
    <col min="519" max="519" width="6.28515625" customWidth="1"/>
    <col min="520" max="520" width="7.7109375" customWidth="1"/>
    <col min="521" max="521" width="6.42578125" customWidth="1"/>
    <col min="522" max="522" width="8.28515625" customWidth="1"/>
    <col min="523" max="523" width="5.140625" customWidth="1"/>
    <col min="524" max="524" width="9.42578125" customWidth="1"/>
    <col min="526" max="526" width="5.28515625" customWidth="1"/>
    <col min="527" max="527" width="4.42578125" customWidth="1"/>
    <col min="528" max="528" width="4.7109375" customWidth="1"/>
    <col min="529" max="533" width="5" customWidth="1"/>
    <col min="538" max="545" width="8.85546875" customWidth="1"/>
    <col min="769" max="769" width="8.42578125" customWidth="1"/>
    <col min="770" max="770" width="73.5703125" customWidth="1"/>
    <col min="771" max="771" width="4" customWidth="1"/>
    <col min="772" max="772" width="4.7109375" customWidth="1"/>
    <col min="773" max="773" width="3.85546875" customWidth="1"/>
    <col min="774" max="774" width="5.5703125" customWidth="1"/>
    <col min="775" max="775" width="6.28515625" customWidth="1"/>
    <col min="776" max="776" width="7.7109375" customWidth="1"/>
    <col min="777" max="777" width="6.42578125" customWidth="1"/>
    <col min="778" max="778" width="8.28515625" customWidth="1"/>
    <col min="779" max="779" width="5.140625" customWidth="1"/>
    <col min="780" max="780" width="9.42578125" customWidth="1"/>
    <col min="782" max="782" width="5.28515625" customWidth="1"/>
    <col min="783" max="783" width="4.42578125" customWidth="1"/>
    <col min="784" max="784" width="4.7109375" customWidth="1"/>
    <col min="785" max="789" width="5" customWidth="1"/>
    <col min="794" max="801" width="8.85546875" customWidth="1"/>
    <col min="1025" max="1025" width="8.42578125" customWidth="1"/>
    <col min="1026" max="1026" width="73.5703125" customWidth="1"/>
    <col min="1027" max="1027" width="4" customWidth="1"/>
    <col min="1028" max="1028" width="4.7109375" customWidth="1"/>
    <col min="1029" max="1029" width="3.85546875" customWidth="1"/>
    <col min="1030" max="1030" width="5.5703125" customWidth="1"/>
    <col min="1031" max="1031" width="6.28515625" customWidth="1"/>
    <col min="1032" max="1032" width="7.7109375" customWidth="1"/>
    <col min="1033" max="1033" width="6.42578125" customWidth="1"/>
    <col min="1034" max="1034" width="8.28515625" customWidth="1"/>
    <col min="1035" max="1035" width="5.140625" customWidth="1"/>
    <col min="1036" max="1036" width="9.42578125" customWidth="1"/>
    <col min="1038" max="1038" width="5.28515625" customWidth="1"/>
    <col min="1039" max="1039" width="4.42578125" customWidth="1"/>
    <col min="1040" max="1040" width="4.7109375" customWidth="1"/>
    <col min="1041" max="1045" width="5" customWidth="1"/>
    <col min="1050" max="1057" width="8.85546875" customWidth="1"/>
    <col min="1281" max="1281" width="8.42578125" customWidth="1"/>
    <col min="1282" max="1282" width="73.5703125" customWidth="1"/>
    <col min="1283" max="1283" width="4" customWidth="1"/>
    <col min="1284" max="1284" width="4.7109375" customWidth="1"/>
    <col min="1285" max="1285" width="3.85546875" customWidth="1"/>
    <col min="1286" max="1286" width="5.5703125" customWidth="1"/>
    <col min="1287" max="1287" width="6.28515625" customWidth="1"/>
    <col min="1288" max="1288" width="7.7109375" customWidth="1"/>
    <col min="1289" max="1289" width="6.42578125" customWidth="1"/>
    <col min="1290" max="1290" width="8.28515625" customWidth="1"/>
    <col min="1291" max="1291" width="5.140625" customWidth="1"/>
    <col min="1292" max="1292" width="9.42578125" customWidth="1"/>
    <col min="1294" max="1294" width="5.28515625" customWidth="1"/>
    <col min="1295" max="1295" width="4.42578125" customWidth="1"/>
    <col min="1296" max="1296" width="4.7109375" customWidth="1"/>
    <col min="1297" max="1301" width="5" customWidth="1"/>
    <col min="1306" max="1313" width="8.85546875" customWidth="1"/>
    <col min="1537" max="1537" width="8.42578125" customWidth="1"/>
    <col min="1538" max="1538" width="73.5703125" customWidth="1"/>
    <col min="1539" max="1539" width="4" customWidth="1"/>
    <col min="1540" max="1540" width="4.7109375" customWidth="1"/>
    <col min="1541" max="1541" width="3.85546875" customWidth="1"/>
    <col min="1542" max="1542" width="5.5703125" customWidth="1"/>
    <col min="1543" max="1543" width="6.28515625" customWidth="1"/>
    <col min="1544" max="1544" width="7.7109375" customWidth="1"/>
    <col min="1545" max="1545" width="6.42578125" customWidth="1"/>
    <col min="1546" max="1546" width="8.28515625" customWidth="1"/>
    <col min="1547" max="1547" width="5.140625" customWidth="1"/>
    <col min="1548" max="1548" width="9.42578125" customWidth="1"/>
    <col min="1550" max="1550" width="5.28515625" customWidth="1"/>
    <col min="1551" max="1551" width="4.42578125" customWidth="1"/>
    <col min="1552" max="1552" width="4.7109375" customWidth="1"/>
    <col min="1553" max="1557" width="5" customWidth="1"/>
    <col min="1562" max="1569" width="8.85546875" customWidth="1"/>
    <col min="1793" max="1793" width="8.42578125" customWidth="1"/>
    <col min="1794" max="1794" width="73.5703125" customWidth="1"/>
    <col min="1795" max="1795" width="4" customWidth="1"/>
    <col min="1796" max="1796" width="4.7109375" customWidth="1"/>
    <col min="1797" max="1797" width="3.85546875" customWidth="1"/>
    <col min="1798" max="1798" width="5.5703125" customWidth="1"/>
    <col min="1799" max="1799" width="6.28515625" customWidth="1"/>
    <col min="1800" max="1800" width="7.7109375" customWidth="1"/>
    <col min="1801" max="1801" width="6.42578125" customWidth="1"/>
    <col min="1802" max="1802" width="8.28515625" customWidth="1"/>
    <col min="1803" max="1803" width="5.140625" customWidth="1"/>
    <col min="1804" max="1804" width="9.42578125" customWidth="1"/>
    <col min="1806" max="1806" width="5.28515625" customWidth="1"/>
    <col min="1807" max="1807" width="4.42578125" customWidth="1"/>
    <col min="1808" max="1808" width="4.7109375" customWidth="1"/>
    <col min="1809" max="1813" width="5" customWidth="1"/>
    <col min="1818" max="1825" width="8.85546875" customWidth="1"/>
    <col min="2049" max="2049" width="8.42578125" customWidth="1"/>
    <col min="2050" max="2050" width="73.5703125" customWidth="1"/>
    <col min="2051" max="2051" width="4" customWidth="1"/>
    <col min="2052" max="2052" width="4.7109375" customWidth="1"/>
    <col min="2053" max="2053" width="3.85546875" customWidth="1"/>
    <col min="2054" max="2054" width="5.5703125" customWidth="1"/>
    <col min="2055" max="2055" width="6.28515625" customWidth="1"/>
    <col min="2056" max="2056" width="7.7109375" customWidth="1"/>
    <col min="2057" max="2057" width="6.42578125" customWidth="1"/>
    <col min="2058" max="2058" width="8.28515625" customWidth="1"/>
    <col min="2059" max="2059" width="5.140625" customWidth="1"/>
    <col min="2060" max="2060" width="9.42578125" customWidth="1"/>
    <col min="2062" max="2062" width="5.28515625" customWidth="1"/>
    <col min="2063" max="2063" width="4.42578125" customWidth="1"/>
    <col min="2064" max="2064" width="4.7109375" customWidth="1"/>
    <col min="2065" max="2069" width="5" customWidth="1"/>
    <col min="2074" max="2081" width="8.85546875" customWidth="1"/>
    <col min="2305" max="2305" width="8.42578125" customWidth="1"/>
    <col min="2306" max="2306" width="73.5703125" customWidth="1"/>
    <col min="2307" max="2307" width="4" customWidth="1"/>
    <col min="2308" max="2308" width="4.7109375" customWidth="1"/>
    <col min="2309" max="2309" width="3.85546875" customWidth="1"/>
    <col min="2310" max="2310" width="5.5703125" customWidth="1"/>
    <col min="2311" max="2311" width="6.28515625" customWidth="1"/>
    <col min="2312" max="2312" width="7.7109375" customWidth="1"/>
    <col min="2313" max="2313" width="6.42578125" customWidth="1"/>
    <col min="2314" max="2314" width="8.28515625" customWidth="1"/>
    <col min="2315" max="2315" width="5.140625" customWidth="1"/>
    <col min="2316" max="2316" width="9.42578125" customWidth="1"/>
    <col min="2318" max="2318" width="5.28515625" customWidth="1"/>
    <col min="2319" max="2319" width="4.42578125" customWidth="1"/>
    <col min="2320" max="2320" width="4.7109375" customWidth="1"/>
    <col min="2321" max="2325" width="5" customWidth="1"/>
    <col min="2330" max="2337" width="8.85546875" customWidth="1"/>
    <col min="2561" max="2561" width="8.42578125" customWidth="1"/>
    <col min="2562" max="2562" width="73.5703125" customWidth="1"/>
    <col min="2563" max="2563" width="4" customWidth="1"/>
    <col min="2564" max="2564" width="4.7109375" customWidth="1"/>
    <col min="2565" max="2565" width="3.85546875" customWidth="1"/>
    <col min="2566" max="2566" width="5.5703125" customWidth="1"/>
    <col min="2567" max="2567" width="6.28515625" customWidth="1"/>
    <col min="2568" max="2568" width="7.7109375" customWidth="1"/>
    <col min="2569" max="2569" width="6.42578125" customWidth="1"/>
    <col min="2570" max="2570" width="8.28515625" customWidth="1"/>
    <col min="2571" max="2571" width="5.140625" customWidth="1"/>
    <col min="2572" max="2572" width="9.42578125" customWidth="1"/>
    <col min="2574" max="2574" width="5.28515625" customWidth="1"/>
    <col min="2575" max="2575" width="4.42578125" customWidth="1"/>
    <col min="2576" max="2576" width="4.7109375" customWidth="1"/>
    <col min="2577" max="2581" width="5" customWidth="1"/>
    <col min="2586" max="2593" width="8.85546875" customWidth="1"/>
    <col min="2817" max="2817" width="8.42578125" customWidth="1"/>
    <col min="2818" max="2818" width="73.5703125" customWidth="1"/>
    <col min="2819" max="2819" width="4" customWidth="1"/>
    <col min="2820" max="2820" width="4.7109375" customWidth="1"/>
    <col min="2821" max="2821" width="3.85546875" customWidth="1"/>
    <col min="2822" max="2822" width="5.5703125" customWidth="1"/>
    <col min="2823" max="2823" width="6.28515625" customWidth="1"/>
    <col min="2824" max="2824" width="7.7109375" customWidth="1"/>
    <col min="2825" max="2825" width="6.42578125" customWidth="1"/>
    <col min="2826" max="2826" width="8.28515625" customWidth="1"/>
    <col min="2827" max="2827" width="5.140625" customWidth="1"/>
    <col min="2828" max="2828" width="9.42578125" customWidth="1"/>
    <col min="2830" max="2830" width="5.28515625" customWidth="1"/>
    <col min="2831" max="2831" width="4.42578125" customWidth="1"/>
    <col min="2832" max="2832" width="4.7109375" customWidth="1"/>
    <col min="2833" max="2837" width="5" customWidth="1"/>
    <col min="2842" max="2849" width="8.85546875" customWidth="1"/>
    <col min="3073" max="3073" width="8.42578125" customWidth="1"/>
    <col min="3074" max="3074" width="73.5703125" customWidth="1"/>
    <col min="3075" max="3075" width="4" customWidth="1"/>
    <col min="3076" max="3076" width="4.7109375" customWidth="1"/>
    <col min="3077" max="3077" width="3.85546875" customWidth="1"/>
    <col min="3078" max="3078" width="5.5703125" customWidth="1"/>
    <col min="3079" max="3079" width="6.28515625" customWidth="1"/>
    <col min="3080" max="3080" width="7.7109375" customWidth="1"/>
    <col min="3081" max="3081" width="6.42578125" customWidth="1"/>
    <col min="3082" max="3082" width="8.28515625" customWidth="1"/>
    <col min="3083" max="3083" width="5.140625" customWidth="1"/>
    <col min="3084" max="3084" width="9.42578125" customWidth="1"/>
    <col min="3086" max="3086" width="5.28515625" customWidth="1"/>
    <col min="3087" max="3087" width="4.42578125" customWidth="1"/>
    <col min="3088" max="3088" width="4.7109375" customWidth="1"/>
    <col min="3089" max="3093" width="5" customWidth="1"/>
    <col min="3098" max="3105" width="8.85546875" customWidth="1"/>
    <col min="3329" max="3329" width="8.42578125" customWidth="1"/>
    <col min="3330" max="3330" width="73.5703125" customWidth="1"/>
    <col min="3331" max="3331" width="4" customWidth="1"/>
    <col min="3332" max="3332" width="4.7109375" customWidth="1"/>
    <col min="3333" max="3333" width="3.85546875" customWidth="1"/>
    <col min="3334" max="3334" width="5.5703125" customWidth="1"/>
    <col min="3335" max="3335" width="6.28515625" customWidth="1"/>
    <col min="3336" max="3336" width="7.7109375" customWidth="1"/>
    <col min="3337" max="3337" width="6.42578125" customWidth="1"/>
    <col min="3338" max="3338" width="8.28515625" customWidth="1"/>
    <col min="3339" max="3339" width="5.140625" customWidth="1"/>
    <col min="3340" max="3340" width="9.42578125" customWidth="1"/>
    <col min="3342" max="3342" width="5.28515625" customWidth="1"/>
    <col min="3343" max="3343" width="4.42578125" customWidth="1"/>
    <col min="3344" max="3344" width="4.7109375" customWidth="1"/>
    <col min="3345" max="3349" width="5" customWidth="1"/>
    <col min="3354" max="3361" width="8.85546875" customWidth="1"/>
    <col min="3585" max="3585" width="8.42578125" customWidth="1"/>
    <col min="3586" max="3586" width="73.5703125" customWidth="1"/>
    <col min="3587" max="3587" width="4" customWidth="1"/>
    <col min="3588" max="3588" width="4.7109375" customWidth="1"/>
    <col min="3589" max="3589" width="3.85546875" customWidth="1"/>
    <col min="3590" max="3590" width="5.5703125" customWidth="1"/>
    <col min="3591" max="3591" width="6.28515625" customWidth="1"/>
    <col min="3592" max="3592" width="7.7109375" customWidth="1"/>
    <col min="3593" max="3593" width="6.42578125" customWidth="1"/>
    <col min="3594" max="3594" width="8.28515625" customWidth="1"/>
    <col min="3595" max="3595" width="5.140625" customWidth="1"/>
    <col min="3596" max="3596" width="9.42578125" customWidth="1"/>
    <col min="3598" max="3598" width="5.28515625" customWidth="1"/>
    <col min="3599" max="3599" width="4.42578125" customWidth="1"/>
    <col min="3600" max="3600" width="4.7109375" customWidth="1"/>
    <col min="3601" max="3605" width="5" customWidth="1"/>
    <col min="3610" max="3617" width="8.85546875" customWidth="1"/>
    <col min="3841" max="3841" width="8.42578125" customWidth="1"/>
    <col min="3842" max="3842" width="73.5703125" customWidth="1"/>
    <col min="3843" max="3843" width="4" customWidth="1"/>
    <col min="3844" max="3844" width="4.7109375" customWidth="1"/>
    <col min="3845" max="3845" width="3.85546875" customWidth="1"/>
    <col min="3846" max="3846" width="5.5703125" customWidth="1"/>
    <col min="3847" max="3847" width="6.28515625" customWidth="1"/>
    <col min="3848" max="3848" width="7.7109375" customWidth="1"/>
    <col min="3849" max="3849" width="6.42578125" customWidth="1"/>
    <col min="3850" max="3850" width="8.28515625" customWidth="1"/>
    <col min="3851" max="3851" width="5.140625" customWidth="1"/>
    <col min="3852" max="3852" width="9.42578125" customWidth="1"/>
    <col min="3854" max="3854" width="5.28515625" customWidth="1"/>
    <col min="3855" max="3855" width="4.42578125" customWidth="1"/>
    <col min="3856" max="3856" width="4.7109375" customWidth="1"/>
    <col min="3857" max="3861" width="5" customWidth="1"/>
    <col min="3866" max="3873" width="8.85546875" customWidth="1"/>
    <col min="4097" max="4097" width="8.42578125" customWidth="1"/>
    <col min="4098" max="4098" width="73.5703125" customWidth="1"/>
    <col min="4099" max="4099" width="4" customWidth="1"/>
    <col min="4100" max="4100" width="4.7109375" customWidth="1"/>
    <col min="4101" max="4101" width="3.85546875" customWidth="1"/>
    <col min="4102" max="4102" width="5.5703125" customWidth="1"/>
    <col min="4103" max="4103" width="6.28515625" customWidth="1"/>
    <col min="4104" max="4104" width="7.7109375" customWidth="1"/>
    <col min="4105" max="4105" width="6.42578125" customWidth="1"/>
    <col min="4106" max="4106" width="8.28515625" customWidth="1"/>
    <col min="4107" max="4107" width="5.140625" customWidth="1"/>
    <col min="4108" max="4108" width="9.42578125" customWidth="1"/>
    <col min="4110" max="4110" width="5.28515625" customWidth="1"/>
    <col min="4111" max="4111" width="4.42578125" customWidth="1"/>
    <col min="4112" max="4112" width="4.7109375" customWidth="1"/>
    <col min="4113" max="4117" width="5" customWidth="1"/>
    <col min="4122" max="4129" width="8.85546875" customWidth="1"/>
    <col min="4353" max="4353" width="8.42578125" customWidth="1"/>
    <col min="4354" max="4354" width="73.5703125" customWidth="1"/>
    <col min="4355" max="4355" width="4" customWidth="1"/>
    <col min="4356" max="4356" width="4.7109375" customWidth="1"/>
    <col min="4357" max="4357" width="3.85546875" customWidth="1"/>
    <col min="4358" max="4358" width="5.5703125" customWidth="1"/>
    <col min="4359" max="4359" width="6.28515625" customWidth="1"/>
    <col min="4360" max="4360" width="7.7109375" customWidth="1"/>
    <col min="4361" max="4361" width="6.42578125" customWidth="1"/>
    <col min="4362" max="4362" width="8.28515625" customWidth="1"/>
    <col min="4363" max="4363" width="5.140625" customWidth="1"/>
    <col min="4364" max="4364" width="9.42578125" customWidth="1"/>
    <col min="4366" max="4366" width="5.28515625" customWidth="1"/>
    <col min="4367" max="4367" width="4.42578125" customWidth="1"/>
    <col min="4368" max="4368" width="4.7109375" customWidth="1"/>
    <col min="4369" max="4373" width="5" customWidth="1"/>
    <col min="4378" max="4385" width="8.85546875" customWidth="1"/>
    <col min="4609" max="4609" width="8.42578125" customWidth="1"/>
    <col min="4610" max="4610" width="73.5703125" customWidth="1"/>
    <col min="4611" max="4611" width="4" customWidth="1"/>
    <col min="4612" max="4612" width="4.7109375" customWidth="1"/>
    <col min="4613" max="4613" width="3.85546875" customWidth="1"/>
    <col min="4614" max="4614" width="5.5703125" customWidth="1"/>
    <col min="4615" max="4615" width="6.28515625" customWidth="1"/>
    <col min="4616" max="4616" width="7.7109375" customWidth="1"/>
    <col min="4617" max="4617" width="6.42578125" customWidth="1"/>
    <col min="4618" max="4618" width="8.28515625" customWidth="1"/>
    <col min="4619" max="4619" width="5.140625" customWidth="1"/>
    <col min="4620" max="4620" width="9.42578125" customWidth="1"/>
    <col min="4622" max="4622" width="5.28515625" customWidth="1"/>
    <col min="4623" max="4623" width="4.42578125" customWidth="1"/>
    <col min="4624" max="4624" width="4.7109375" customWidth="1"/>
    <col min="4625" max="4629" width="5" customWidth="1"/>
    <col min="4634" max="4641" width="8.85546875" customWidth="1"/>
    <col min="4865" max="4865" width="8.42578125" customWidth="1"/>
    <col min="4866" max="4866" width="73.5703125" customWidth="1"/>
    <col min="4867" max="4867" width="4" customWidth="1"/>
    <col min="4868" max="4868" width="4.7109375" customWidth="1"/>
    <col min="4869" max="4869" width="3.85546875" customWidth="1"/>
    <col min="4870" max="4870" width="5.5703125" customWidth="1"/>
    <col min="4871" max="4871" width="6.28515625" customWidth="1"/>
    <col min="4872" max="4872" width="7.7109375" customWidth="1"/>
    <col min="4873" max="4873" width="6.42578125" customWidth="1"/>
    <col min="4874" max="4874" width="8.28515625" customWidth="1"/>
    <col min="4875" max="4875" width="5.140625" customWidth="1"/>
    <col min="4876" max="4876" width="9.42578125" customWidth="1"/>
    <col min="4878" max="4878" width="5.28515625" customWidth="1"/>
    <col min="4879" max="4879" width="4.42578125" customWidth="1"/>
    <col min="4880" max="4880" width="4.7109375" customWidth="1"/>
    <col min="4881" max="4885" width="5" customWidth="1"/>
    <col min="4890" max="4897" width="8.85546875" customWidth="1"/>
    <col min="5121" max="5121" width="8.42578125" customWidth="1"/>
    <col min="5122" max="5122" width="73.5703125" customWidth="1"/>
    <col min="5123" max="5123" width="4" customWidth="1"/>
    <col min="5124" max="5124" width="4.7109375" customWidth="1"/>
    <col min="5125" max="5125" width="3.85546875" customWidth="1"/>
    <col min="5126" max="5126" width="5.5703125" customWidth="1"/>
    <col min="5127" max="5127" width="6.28515625" customWidth="1"/>
    <col min="5128" max="5128" width="7.7109375" customWidth="1"/>
    <col min="5129" max="5129" width="6.42578125" customWidth="1"/>
    <col min="5130" max="5130" width="8.28515625" customWidth="1"/>
    <col min="5131" max="5131" width="5.140625" customWidth="1"/>
    <col min="5132" max="5132" width="9.42578125" customWidth="1"/>
    <col min="5134" max="5134" width="5.28515625" customWidth="1"/>
    <col min="5135" max="5135" width="4.42578125" customWidth="1"/>
    <col min="5136" max="5136" width="4.7109375" customWidth="1"/>
    <col min="5137" max="5141" width="5" customWidth="1"/>
    <col min="5146" max="5153" width="8.85546875" customWidth="1"/>
    <col min="5377" max="5377" width="8.42578125" customWidth="1"/>
    <col min="5378" max="5378" width="73.5703125" customWidth="1"/>
    <col min="5379" max="5379" width="4" customWidth="1"/>
    <col min="5380" max="5380" width="4.7109375" customWidth="1"/>
    <col min="5381" max="5381" width="3.85546875" customWidth="1"/>
    <col min="5382" max="5382" width="5.5703125" customWidth="1"/>
    <col min="5383" max="5383" width="6.28515625" customWidth="1"/>
    <col min="5384" max="5384" width="7.7109375" customWidth="1"/>
    <col min="5385" max="5385" width="6.42578125" customWidth="1"/>
    <col min="5386" max="5386" width="8.28515625" customWidth="1"/>
    <col min="5387" max="5387" width="5.140625" customWidth="1"/>
    <col min="5388" max="5388" width="9.42578125" customWidth="1"/>
    <col min="5390" max="5390" width="5.28515625" customWidth="1"/>
    <col min="5391" max="5391" width="4.42578125" customWidth="1"/>
    <col min="5392" max="5392" width="4.7109375" customWidth="1"/>
    <col min="5393" max="5397" width="5" customWidth="1"/>
    <col min="5402" max="5409" width="8.85546875" customWidth="1"/>
    <col min="5633" max="5633" width="8.42578125" customWidth="1"/>
    <col min="5634" max="5634" width="73.5703125" customWidth="1"/>
    <col min="5635" max="5635" width="4" customWidth="1"/>
    <col min="5636" max="5636" width="4.7109375" customWidth="1"/>
    <col min="5637" max="5637" width="3.85546875" customWidth="1"/>
    <col min="5638" max="5638" width="5.5703125" customWidth="1"/>
    <col min="5639" max="5639" width="6.28515625" customWidth="1"/>
    <col min="5640" max="5640" width="7.7109375" customWidth="1"/>
    <col min="5641" max="5641" width="6.42578125" customWidth="1"/>
    <col min="5642" max="5642" width="8.28515625" customWidth="1"/>
    <col min="5643" max="5643" width="5.140625" customWidth="1"/>
    <col min="5644" max="5644" width="9.42578125" customWidth="1"/>
    <col min="5646" max="5646" width="5.28515625" customWidth="1"/>
    <col min="5647" max="5647" width="4.42578125" customWidth="1"/>
    <col min="5648" max="5648" width="4.7109375" customWidth="1"/>
    <col min="5649" max="5653" width="5" customWidth="1"/>
    <col min="5658" max="5665" width="8.85546875" customWidth="1"/>
    <col min="5889" max="5889" width="8.42578125" customWidth="1"/>
    <col min="5890" max="5890" width="73.5703125" customWidth="1"/>
    <col min="5891" max="5891" width="4" customWidth="1"/>
    <col min="5892" max="5892" width="4.7109375" customWidth="1"/>
    <col min="5893" max="5893" width="3.85546875" customWidth="1"/>
    <col min="5894" max="5894" width="5.5703125" customWidth="1"/>
    <col min="5895" max="5895" width="6.28515625" customWidth="1"/>
    <col min="5896" max="5896" width="7.7109375" customWidth="1"/>
    <col min="5897" max="5897" width="6.42578125" customWidth="1"/>
    <col min="5898" max="5898" width="8.28515625" customWidth="1"/>
    <col min="5899" max="5899" width="5.140625" customWidth="1"/>
    <col min="5900" max="5900" width="9.42578125" customWidth="1"/>
    <col min="5902" max="5902" width="5.28515625" customWidth="1"/>
    <col min="5903" max="5903" width="4.42578125" customWidth="1"/>
    <col min="5904" max="5904" width="4.7109375" customWidth="1"/>
    <col min="5905" max="5909" width="5" customWidth="1"/>
    <col min="5914" max="5921" width="8.85546875" customWidth="1"/>
    <col min="6145" max="6145" width="8.42578125" customWidth="1"/>
    <col min="6146" max="6146" width="73.5703125" customWidth="1"/>
    <col min="6147" max="6147" width="4" customWidth="1"/>
    <col min="6148" max="6148" width="4.7109375" customWidth="1"/>
    <col min="6149" max="6149" width="3.85546875" customWidth="1"/>
    <col min="6150" max="6150" width="5.5703125" customWidth="1"/>
    <col min="6151" max="6151" width="6.28515625" customWidth="1"/>
    <col min="6152" max="6152" width="7.7109375" customWidth="1"/>
    <col min="6153" max="6153" width="6.42578125" customWidth="1"/>
    <col min="6154" max="6154" width="8.28515625" customWidth="1"/>
    <col min="6155" max="6155" width="5.140625" customWidth="1"/>
    <col min="6156" max="6156" width="9.42578125" customWidth="1"/>
    <col min="6158" max="6158" width="5.28515625" customWidth="1"/>
    <col min="6159" max="6159" width="4.42578125" customWidth="1"/>
    <col min="6160" max="6160" width="4.7109375" customWidth="1"/>
    <col min="6161" max="6165" width="5" customWidth="1"/>
    <col min="6170" max="6177" width="8.85546875" customWidth="1"/>
    <col min="6401" max="6401" width="8.42578125" customWidth="1"/>
    <col min="6402" max="6402" width="73.5703125" customWidth="1"/>
    <col min="6403" max="6403" width="4" customWidth="1"/>
    <col min="6404" max="6404" width="4.7109375" customWidth="1"/>
    <col min="6405" max="6405" width="3.85546875" customWidth="1"/>
    <col min="6406" max="6406" width="5.5703125" customWidth="1"/>
    <col min="6407" max="6407" width="6.28515625" customWidth="1"/>
    <col min="6408" max="6408" width="7.7109375" customWidth="1"/>
    <col min="6409" max="6409" width="6.42578125" customWidth="1"/>
    <col min="6410" max="6410" width="8.28515625" customWidth="1"/>
    <col min="6411" max="6411" width="5.140625" customWidth="1"/>
    <col min="6412" max="6412" width="9.42578125" customWidth="1"/>
    <col min="6414" max="6414" width="5.28515625" customWidth="1"/>
    <col min="6415" max="6415" width="4.42578125" customWidth="1"/>
    <col min="6416" max="6416" width="4.7109375" customWidth="1"/>
    <col min="6417" max="6421" width="5" customWidth="1"/>
    <col min="6426" max="6433" width="8.85546875" customWidth="1"/>
    <col min="6657" max="6657" width="8.42578125" customWidth="1"/>
    <col min="6658" max="6658" width="73.5703125" customWidth="1"/>
    <col min="6659" max="6659" width="4" customWidth="1"/>
    <col min="6660" max="6660" width="4.7109375" customWidth="1"/>
    <col min="6661" max="6661" width="3.85546875" customWidth="1"/>
    <col min="6662" max="6662" width="5.5703125" customWidth="1"/>
    <col min="6663" max="6663" width="6.28515625" customWidth="1"/>
    <col min="6664" max="6664" width="7.7109375" customWidth="1"/>
    <col min="6665" max="6665" width="6.42578125" customWidth="1"/>
    <col min="6666" max="6666" width="8.28515625" customWidth="1"/>
    <col min="6667" max="6667" width="5.140625" customWidth="1"/>
    <col min="6668" max="6668" width="9.42578125" customWidth="1"/>
    <col min="6670" max="6670" width="5.28515625" customWidth="1"/>
    <col min="6671" max="6671" width="4.42578125" customWidth="1"/>
    <col min="6672" max="6672" width="4.7109375" customWidth="1"/>
    <col min="6673" max="6677" width="5" customWidth="1"/>
    <col min="6682" max="6689" width="8.85546875" customWidth="1"/>
    <col min="6913" max="6913" width="8.42578125" customWidth="1"/>
    <col min="6914" max="6914" width="73.5703125" customWidth="1"/>
    <col min="6915" max="6915" width="4" customWidth="1"/>
    <col min="6916" max="6916" width="4.7109375" customWidth="1"/>
    <col min="6917" max="6917" width="3.85546875" customWidth="1"/>
    <col min="6918" max="6918" width="5.5703125" customWidth="1"/>
    <col min="6919" max="6919" width="6.28515625" customWidth="1"/>
    <col min="6920" max="6920" width="7.7109375" customWidth="1"/>
    <col min="6921" max="6921" width="6.42578125" customWidth="1"/>
    <col min="6922" max="6922" width="8.28515625" customWidth="1"/>
    <col min="6923" max="6923" width="5.140625" customWidth="1"/>
    <col min="6924" max="6924" width="9.42578125" customWidth="1"/>
    <col min="6926" max="6926" width="5.28515625" customWidth="1"/>
    <col min="6927" max="6927" width="4.42578125" customWidth="1"/>
    <col min="6928" max="6928" width="4.7109375" customWidth="1"/>
    <col min="6929" max="6933" width="5" customWidth="1"/>
    <col min="6938" max="6945" width="8.85546875" customWidth="1"/>
    <col min="7169" max="7169" width="8.42578125" customWidth="1"/>
    <col min="7170" max="7170" width="73.5703125" customWidth="1"/>
    <col min="7171" max="7171" width="4" customWidth="1"/>
    <col min="7172" max="7172" width="4.7109375" customWidth="1"/>
    <col min="7173" max="7173" width="3.85546875" customWidth="1"/>
    <col min="7174" max="7174" width="5.5703125" customWidth="1"/>
    <col min="7175" max="7175" width="6.28515625" customWidth="1"/>
    <col min="7176" max="7176" width="7.7109375" customWidth="1"/>
    <col min="7177" max="7177" width="6.42578125" customWidth="1"/>
    <col min="7178" max="7178" width="8.28515625" customWidth="1"/>
    <col min="7179" max="7179" width="5.140625" customWidth="1"/>
    <col min="7180" max="7180" width="9.42578125" customWidth="1"/>
    <col min="7182" max="7182" width="5.28515625" customWidth="1"/>
    <col min="7183" max="7183" width="4.42578125" customWidth="1"/>
    <col min="7184" max="7184" width="4.7109375" customWidth="1"/>
    <col min="7185" max="7189" width="5" customWidth="1"/>
    <col min="7194" max="7201" width="8.85546875" customWidth="1"/>
    <col min="7425" max="7425" width="8.42578125" customWidth="1"/>
    <col min="7426" max="7426" width="73.5703125" customWidth="1"/>
    <col min="7427" max="7427" width="4" customWidth="1"/>
    <col min="7428" max="7428" width="4.7109375" customWidth="1"/>
    <col min="7429" max="7429" width="3.85546875" customWidth="1"/>
    <col min="7430" max="7430" width="5.5703125" customWidth="1"/>
    <col min="7431" max="7431" width="6.28515625" customWidth="1"/>
    <col min="7432" max="7432" width="7.7109375" customWidth="1"/>
    <col min="7433" max="7433" width="6.42578125" customWidth="1"/>
    <col min="7434" max="7434" width="8.28515625" customWidth="1"/>
    <col min="7435" max="7435" width="5.140625" customWidth="1"/>
    <col min="7436" max="7436" width="9.42578125" customWidth="1"/>
    <col min="7438" max="7438" width="5.28515625" customWidth="1"/>
    <col min="7439" max="7439" width="4.42578125" customWidth="1"/>
    <col min="7440" max="7440" width="4.7109375" customWidth="1"/>
    <col min="7441" max="7445" width="5" customWidth="1"/>
    <col min="7450" max="7457" width="8.85546875" customWidth="1"/>
    <col min="7681" max="7681" width="8.42578125" customWidth="1"/>
    <col min="7682" max="7682" width="73.5703125" customWidth="1"/>
    <col min="7683" max="7683" width="4" customWidth="1"/>
    <col min="7684" max="7684" width="4.7109375" customWidth="1"/>
    <col min="7685" max="7685" width="3.85546875" customWidth="1"/>
    <col min="7686" max="7686" width="5.5703125" customWidth="1"/>
    <col min="7687" max="7687" width="6.28515625" customWidth="1"/>
    <col min="7688" max="7688" width="7.7109375" customWidth="1"/>
    <col min="7689" max="7689" width="6.42578125" customWidth="1"/>
    <col min="7690" max="7690" width="8.28515625" customWidth="1"/>
    <col min="7691" max="7691" width="5.140625" customWidth="1"/>
    <col min="7692" max="7692" width="9.42578125" customWidth="1"/>
    <col min="7694" max="7694" width="5.28515625" customWidth="1"/>
    <col min="7695" max="7695" width="4.42578125" customWidth="1"/>
    <col min="7696" max="7696" width="4.7109375" customWidth="1"/>
    <col min="7697" max="7701" width="5" customWidth="1"/>
    <col min="7706" max="7713" width="8.85546875" customWidth="1"/>
    <col min="7937" max="7937" width="8.42578125" customWidth="1"/>
    <col min="7938" max="7938" width="73.5703125" customWidth="1"/>
    <col min="7939" max="7939" width="4" customWidth="1"/>
    <col min="7940" max="7940" width="4.7109375" customWidth="1"/>
    <col min="7941" max="7941" width="3.85546875" customWidth="1"/>
    <col min="7942" max="7942" width="5.5703125" customWidth="1"/>
    <col min="7943" max="7943" width="6.28515625" customWidth="1"/>
    <col min="7944" max="7944" width="7.7109375" customWidth="1"/>
    <col min="7945" max="7945" width="6.42578125" customWidth="1"/>
    <col min="7946" max="7946" width="8.28515625" customWidth="1"/>
    <col min="7947" max="7947" width="5.140625" customWidth="1"/>
    <col min="7948" max="7948" width="9.42578125" customWidth="1"/>
    <col min="7950" max="7950" width="5.28515625" customWidth="1"/>
    <col min="7951" max="7951" width="4.42578125" customWidth="1"/>
    <col min="7952" max="7952" width="4.7109375" customWidth="1"/>
    <col min="7953" max="7957" width="5" customWidth="1"/>
    <col min="7962" max="7969" width="8.85546875" customWidth="1"/>
    <col min="8193" max="8193" width="8.42578125" customWidth="1"/>
    <col min="8194" max="8194" width="73.5703125" customWidth="1"/>
    <col min="8195" max="8195" width="4" customWidth="1"/>
    <col min="8196" max="8196" width="4.7109375" customWidth="1"/>
    <col min="8197" max="8197" width="3.85546875" customWidth="1"/>
    <col min="8198" max="8198" width="5.5703125" customWidth="1"/>
    <col min="8199" max="8199" width="6.28515625" customWidth="1"/>
    <col min="8200" max="8200" width="7.7109375" customWidth="1"/>
    <col min="8201" max="8201" width="6.42578125" customWidth="1"/>
    <col min="8202" max="8202" width="8.28515625" customWidth="1"/>
    <col min="8203" max="8203" width="5.140625" customWidth="1"/>
    <col min="8204" max="8204" width="9.42578125" customWidth="1"/>
    <col min="8206" max="8206" width="5.28515625" customWidth="1"/>
    <col min="8207" max="8207" width="4.42578125" customWidth="1"/>
    <col min="8208" max="8208" width="4.7109375" customWidth="1"/>
    <col min="8209" max="8213" width="5" customWidth="1"/>
    <col min="8218" max="8225" width="8.85546875" customWidth="1"/>
    <col min="8449" max="8449" width="8.42578125" customWidth="1"/>
    <col min="8450" max="8450" width="73.5703125" customWidth="1"/>
    <col min="8451" max="8451" width="4" customWidth="1"/>
    <col min="8452" max="8452" width="4.7109375" customWidth="1"/>
    <col min="8453" max="8453" width="3.85546875" customWidth="1"/>
    <col min="8454" max="8454" width="5.5703125" customWidth="1"/>
    <col min="8455" max="8455" width="6.28515625" customWidth="1"/>
    <col min="8456" max="8456" width="7.7109375" customWidth="1"/>
    <col min="8457" max="8457" width="6.42578125" customWidth="1"/>
    <col min="8458" max="8458" width="8.28515625" customWidth="1"/>
    <col min="8459" max="8459" width="5.140625" customWidth="1"/>
    <col min="8460" max="8460" width="9.42578125" customWidth="1"/>
    <col min="8462" max="8462" width="5.28515625" customWidth="1"/>
    <col min="8463" max="8463" width="4.42578125" customWidth="1"/>
    <col min="8464" max="8464" width="4.7109375" customWidth="1"/>
    <col min="8465" max="8469" width="5" customWidth="1"/>
    <col min="8474" max="8481" width="8.85546875" customWidth="1"/>
    <col min="8705" max="8705" width="8.42578125" customWidth="1"/>
    <col min="8706" max="8706" width="73.5703125" customWidth="1"/>
    <col min="8707" max="8707" width="4" customWidth="1"/>
    <col min="8708" max="8708" width="4.7109375" customWidth="1"/>
    <col min="8709" max="8709" width="3.85546875" customWidth="1"/>
    <col min="8710" max="8710" width="5.5703125" customWidth="1"/>
    <col min="8711" max="8711" width="6.28515625" customWidth="1"/>
    <col min="8712" max="8712" width="7.7109375" customWidth="1"/>
    <col min="8713" max="8713" width="6.42578125" customWidth="1"/>
    <col min="8714" max="8714" width="8.28515625" customWidth="1"/>
    <col min="8715" max="8715" width="5.140625" customWidth="1"/>
    <col min="8716" max="8716" width="9.42578125" customWidth="1"/>
    <col min="8718" max="8718" width="5.28515625" customWidth="1"/>
    <col min="8719" max="8719" width="4.42578125" customWidth="1"/>
    <col min="8720" max="8720" width="4.7109375" customWidth="1"/>
    <col min="8721" max="8725" width="5" customWidth="1"/>
    <col min="8730" max="8737" width="8.85546875" customWidth="1"/>
    <col min="8961" max="8961" width="8.42578125" customWidth="1"/>
    <col min="8962" max="8962" width="73.5703125" customWidth="1"/>
    <col min="8963" max="8963" width="4" customWidth="1"/>
    <col min="8964" max="8964" width="4.7109375" customWidth="1"/>
    <col min="8965" max="8965" width="3.85546875" customWidth="1"/>
    <col min="8966" max="8966" width="5.5703125" customWidth="1"/>
    <col min="8967" max="8967" width="6.28515625" customWidth="1"/>
    <col min="8968" max="8968" width="7.7109375" customWidth="1"/>
    <col min="8969" max="8969" width="6.42578125" customWidth="1"/>
    <col min="8970" max="8970" width="8.28515625" customWidth="1"/>
    <col min="8971" max="8971" width="5.140625" customWidth="1"/>
    <col min="8972" max="8972" width="9.42578125" customWidth="1"/>
    <col min="8974" max="8974" width="5.28515625" customWidth="1"/>
    <col min="8975" max="8975" width="4.42578125" customWidth="1"/>
    <col min="8976" max="8976" width="4.7109375" customWidth="1"/>
    <col min="8977" max="8981" width="5" customWidth="1"/>
    <col min="8986" max="8993" width="8.85546875" customWidth="1"/>
    <col min="9217" max="9217" width="8.42578125" customWidth="1"/>
    <col min="9218" max="9218" width="73.5703125" customWidth="1"/>
    <col min="9219" max="9219" width="4" customWidth="1"/>
    <col min="9220" max="9220" width="4.7109375" customWidth="1"/>
    <col min="9221" max="9221" width="3.85546875" customWidth="1"/>
    <col min="9222" max="9222" width="5.5703125" customWidth="1"/>
    <col min="9223" max="9223" width="6.28515625" customWidth="1"/>
    <col min="9224" max="9224" width="7.7109375" customWidth="1"/>
    <col min="9225" max="9225" width="6.42578125" customWidth="1"/>
    <col min="9226" max="9226" width="8.28515625" customWidth="1"/>
    <col min="9227" max="9227" width="5.140625" customWidth="1"/>
    <col min="9228" max="9228" width="9.42578125" customWidth="1"/>
    <col min="9230" max="9230" width="5.28515625" customWidth="1"/>
    <col min="9231" max="9231" width="4.42578125" customWidth="1"/>
    <col min="9232" max="9232" width="4.7109375" customWidth="1"/>
    <col min="9233" max="9237" width="5" customWidth="1"/>
    <col min="9242" max="9249" width="8.85546875" customWidth="1"/>
    <col min="9473" max="9473" width="8.42578125" customWidth="1"/>
    <col min="9474" max="9474" width="73.5703125" customWidth="1"/>
    <col min="9475" max="9475" width="4" customWidth="1"/>
    <col min="9476" max="9476" width="4.7109375" customWidth="1"/>
    <col min="9477" max="9477" width="3.85546875" customWidth="1"/>
    <col min="9478" max="9478" width="5.5703125" customWidth="1"/>
    <col min="9479" max="9479" width="6.28515625" customWidth="1"/>
    <col min="9480" max="9480" width="7.7109375" customWidth="1"/>
    <col min="9481" max="9481" width="6.42578125" customWidth="1"/>
    <col min="9482" max="9482" width="8.28515625" customWidth="1"/>
    <col min="9483" max="9483" width="5.140625" customWidth="1"/>
    <col min="9484" max="9484" width="9.42578125" customWidth="1"/>
    <col min="9486" max="9486" width="5.28515625" customWidth="1"/>
    <col min="9487" max="9487" width="4.42578125" customWidth="1"/>
    <col min="9488" max="9488" width="4.7109375" customWidth="1"/>
    <col min="9489" max="9493" width="5" customWidth="1"/>
    <col min="9498" max="9505" width="8.85546875" customWidth="1"/>
    <col min="9729" max="9729" width="8.42578125" customWidth="1"/>
    <col min="9730" max="9730" width="73.5703125" customWidth="1"/>
    <col min="9731" max="9731" width="4" customWidth="1"/>
    <col min="9732" max="9732" width="4.7109375" customWidth="1"/>
    <col min="9733" max="9733" width="3.85546875" customWidth="1"/>
    <col min="9734" max="9734" width="5.5703125" customWidth="1"/>
    <col min="9735" max="9735" width="6.28515625" customWidth="1"/>
    <col min="9736" max="9736" width="7.7109375" customWidth="1"/>
    <col min="9737" max="9737" width="6.42578125" customWidth="1"/>
    <col min="9738" max="9738" width="8.28515625" customWidth="1"/>
    <col min="9739" max="9739" width="5.140625" customWidth="1"/>
    <col min="9740" max="9740" width="9.42578125" customWidth="1"/>
    <col min="9742" max="9742" width="5.28515625" customWidth="1"/>
    <col min="9743" max="9743" width="4.42578125" customWidth="1"/>
    <col min="9744" max="9744" width="4.7109375" customWidth="1"/>
    <col min="9745" max="9749" width="5" customWidth="1"/>
    <col min="9754" max="9761" width="8.85546875" customWidth="1"/>
    <col min="9985" max="9985" width="8.42578125" customWidth="1"/>
    <col min="9986" max="9986" width="73.5703125" customWidth="1"/>
    <col min="9987" max="9987" width="4" customWidth="1"/>
    <col min="9988" max="9988" width="4.7109375" customWidth="1"/>
    <col min="9989" max="9989" width="3.85546875" customWidth="1"/>
    <col min="9990" max="9990" width="5.5703125" customWidth="1"/>
    <col min="9991" max="9991" width="6.28515625" customWidth="1"/>
    <col min="9992" max="9992" width="7.7109375" customWidth="1"/>
    <col min="9993" max="9993" width="6.42578125" customWidth="1"/>
    <col min="9994" max="9994" width="8.28515625" customWidth="1"/>
    <col min="9995" max="9995" width="5.140625" customWidth="1"/>
    <col min="9996" max="9996" width="9.42578125" customWidth="1"/>
    <col min="9998" max="9998" width="5.28515625" customWidth="1"/>
    <col min="9999" max="9999" width="4.42578125" customWidth="1"/>
    <col min="10000" max="10000" width="4.7109375" customWidth="1"/>
    <col min="10001" max="10005" width="5" customWidth="1"/>
    <col min="10010" max="10017" width="8.85546875" customWidth="1"/>
    <col min="10241" max="10241" width="8.42578125" customWidth="1"/>
    <col min="10242" max="10242" width="73.5703125" customWidth="1"/>
    <col min="10243" max="10243" width="4" customWidth="1"/>
    <col min="10244" max="10244" width="4.7109375" customWidth="1"/>
    <col min="10245" max="10245" width="3.85546875" customWidth="1"/>
    <col min="10246" max="10246" width="5.5703125" customWidth="1"/>
    <col min="10247" max="10247" width="6.28515625" customWidth="1"/>
    <col min="10248" max="10248" width="7.7109375" customWidth="1"/>
    <col min="10249" max="10249" width="6.42578125" customWidth="1"/>
    <col min="10250" max="10250" width="8.28515625" customWidth="1"/>
    <col min="10251" max="10251" width="5.140625" customWidth="1"/>
    <col min="10252" max="10252" width="9.42578125" customWidth="1"/>
    <col min="10254" max="10254" width="5.28515625" customWidth="1"/>
    <col min="10255" max="10255" width="4.42578125" customWidth="1"/>
    <col min="10256" max="10256" width="4.7109375" customWidth="1"/>
    <col min="10257" max="10261" width="5" customWidth="1"/>
    <col min="10266" max="10273" width="8.85546875" customWidth="1"/>
    <col min="10497" max="10497" width="8.42578125" customWidth="1"/>
    <col min="10498" max="10498" width="73.5703125" customWidth="1"/>
    <col min="10499" max="10499" width="4" customWidth="1"/>
    <col min="10500" max="10500" width="4.7109375" customWidth="1"/>
    <col min="10501" max="10501" width="3.85546875" customWidth="1"/>
    <col min="10502" max="10502" width="5.5703125" customWidth="1"/>
    <col min="10503" max="10503" width="6.28515625" customWidth="1"/>
    <col min="10504" max="10504" width="7.7109375" customWidth="1"/>
    <col min="10505" max="10505" width="6.42578125" customWidth="1"/>
    <col min="10506" max="10506" width="8.28515625" customWidth="1"/>
    <col min="10507" max="10507" width="5.140625" customWidth="1"/>
    <col min="10508" max="10508" width="9.42578125" customWidth="1"/>
    <col min="10510" max="10510" width="5.28515625" customWidth="1"/>
    <col min="10511" max="10511" width="4.42578125" customWidth="1"/>
    <col min="10512" max="10512" width="4.7109375" customWidth="1"/>
    <col min="10513" max="10517" width="5" customWidth="1"/>
    <col min="10522" max="10529" width="8.85546875" customWidth="1"/>
    <col min="10753" max="10753" width="8.42578125" customWidth="1"/>
    <col min="10754" max="10754" width="73.5703125" customWidth="1"/>
    <col min="10755" max="10755" width="4" customWidth="1"/>
    <col min="10756" max="10756" width="4.7109375" customWidth="1"/>
    <col min="10757" max="10757" width="3.85546875" customWidth="1"/>
    <col min="10758" max="10758" width="5.5703125" customWidth="1"/>
    <col min="10759" max="10759" width="6.28515625" customWidth="1"/>
    <col min="10760" max="10760" width="7.7109375" customWidth="1"/>
    <col min="10761" max="10761" width="6.42578125" customWidth="1"/>
    <col min="10762" max="10762" width="8.28515625" customWidth="1"/>
    <col min="10763" max="10763" width="5.140625" customWidth="1"/>
    <col min="10764" max="10764" width="9.42578125" customWidth="1"/>
    <col min="10766" max="10766" width="5.28515625" customWidth="1"/>
    <col min="10767" max="10767" width="4.42578125" customWidth="1"/>
    <col min="10768" max="10768" width="4.7109375" customWidth="1"/>
    <col min="10769" max="10773" width="5" customWidth="1"/>
    <col min="10778" max="10785" width="8.85546875" customWidth="1"/>
    <col min="11009" max="11009" width="8.42578125" customWidth="1"/>
    <col min="11010" max="11010" width="73.5703125" customWidth="1"/>
    <col min="11011" max="11011" width="4" customWidth="1"/>
    <col min="11012" max="11012" width="4.7109375" customWidth="1"/>
    <col min="11013" max="11013" width="3.85546875" customWidth="1"/>
    <col min="11014" max="11014" width="5.5703125" customWidth="1"/>
    <col min="11015" max="11015" width="6.28515625" customWidth="1"/>
    <col min="11016" max="11016" width="7.7109375" customWidth="1"/>
    <col min="11017" max="11017" width="6.42578125" customWidth="1"/>
    <col min="11018" max="11018" width="8.28515625" customWidth="1"/>
    <col min="11019" max="11019" width="5.140625" customWidth="1"/>
    <col min="11020" max="11020" width="9.42578125" customWidth="1"/>
    <col min="11022" max="11022" width="5.28515625" customWidth="1"/>
    <col min="11023" max="11023" width="4.42578125" customWidth="1"/>
    <col min="11024" max="11024" width="4.7109375" customWidth="1"/>
    <col min="11025" max="11029" width="5" customWidth="1"/>
    <col min="11034" max="11041" width="8.85546875" customWidth="1"/>
    <col min="11265" max="11265" width="8.42578125" customWidth="1"/>
    <col min="11266" max="11266" width="73.5703125" customWidth="1"/>
    <col min="11267" max="11267" width="4" customWidth="1"/>
    <col min="11268" max="11268" width="4.7109375" customWidth="1"/>
    <col min="11269" max="11269" width="3.85546875" customWidth="1"/>
    <col min="11270" max="11270" width="5.5703125" customWidth="1"/>
    <col min="11271" max="11271" width="6.28515625" customWidth="1"/>
    <col min="11272" max="11272" width="7.7109375" customWidth="1"/>
    <col min="11273" max="11273" width="6.42578125" customWidth="1"/>
    <col min="11274" max="11274" width="8.28515625" customWidth="1"/>
    <col min="11275" max="11275" width="5.140625" customWidth="1"/>
    <col min="11276" max="11276" width="9.42578125" customWidth="1"/>
    <col min="11278" max="11278" width="5.28515625" customWidth="1"/>
    <col min="11279" max="11279" width="4.42578125" customWidth="1"/>
    <col min="11280" max="11280" width="4.7109375" customWidth="1"/>
    <col min="11281" max="11285" width="5" customWidth="1"/>
    <col min="11290" max="11297" width="8.85546875" customWidth="1"/>
    <col min="11521" max="11521" width="8.42578125" customWidth="1"/>
    <col min="11522" max="11522" width="73.5703125" customWidth="1"/>
    <col min="11523" max="11523" width="4" customWidth="1"/>
    <col min="11524" max="11524" width="4.7109375" customWidth="1"/>
    <col min="11525" max="11525" width="3.85546875" customWidth="1"/>
    <col min="11526" max="11526" width="5.5703125" customWidth="1"/>
    <col min="11527" max="11527" width="6.28515625" customWidth="1"/>
    <col min="11528" max="11528" width="7.7109375" customWidth="1"/>
    <col min="11529" max="11529" width="6.42578125" customWidth="1"/>
    <col min="11530" max="11530" width="8.28515625" customWidth="1"/>
    <col min="11531" max="11531" width="5.140625" customWidth="1"/>
    <col min="11532" max="11532" width="9.42578125" customWidth="1"/>
    <col min="11534" max="11534" width="5.28515625" customWidth="1"/>
    <col min="11535" max="11535" width="4.42578125" customWidth="1"/>
    <col min="11536" max="11536" width="4.7109375" customWidth="1"/>
    <col min="11537" max="11541" width="5" customWidth="1"/>
    <col min="11546" max="11553" width="8.85546875" customWidth="1"/>
    <col min="11777" max="11777" width="8.42578125" customWidth="1"/>
    <col min="11778" max="11778" width="73.5703125" customWidth="1"/>
    <col min="11779" max="11779" width="4" customWidth="1"/>
    <col min="11780" max="11780" width="4.7109375" customWidth="1"/>
    <col min="11781" max="11781" width="3.85546875" customWidth="1"/>
    <col min="11782" max="11782" width="5.5703125" customWidth="1"/>
    <col min="11783" max="11783" width="6.28515625" customWidth="1"/>
    <col min="11784" max="11784" width="7.7109375" customWidth="1"/>
    <col min="11785" max="11785" width="6.42578125" customWidth="1"/>
    <col min="11786" max="11786" width="8.28515625" customWidth="1"/>
    <col min="11787" max="11787" width="5.140625" customWidth="1"/>
    <col min="11788" max="11788" width="9.42578125" customWidth="1"/>
    <col min="11790" max="11790" width="5.28515625" customWidth="1"/>
    <col min="11791" max="11791" width="4.42578125" customWidth="1"/>
    <col min="11792" max="11792" width="4.7109375" customWidth="1"/>
    <col min="11793" max="11797" width="5" customWidth="1"/>
    <col min="11802" max="11809" width="8.85546875" customWidth="1"/>
    <col min="12033" max="12033" width="8.42578125" customWidth="1"/>
    <col min="12034" max="12034" width="73.5703125" customWidth="1"/>
    <col min="12035" max="12035" width="4" customWidth="1"/>
    <col min="12036" max="12036" width="4.7109375" customWidth="1"/>
    <col min="12037" max="12037" width="3.85546875" customWidth="1"/>
    <col min="12038" max="12038" width="5.5703125" customWidth="1"/>
    <col min="12039" max="12039" width="6.28515625" customWidth="1"/>
    <col min="12040" max="12040" width="7.7109375" customWidth="1"/>
    <col min="12041" max="12041" width="6.42578125" customWidth="1"/>
    <col min="12042" max="12042" width="8.28515625" customWidth="1"/>
    <col min="12043" max="12043" width="5.140625" customWidth="1"/>
    <col min="12044" max="12044" width="9.42578125" customWidth="1"/>
    <col min="12046" max="12046" width="5.28515625" customWidth="1"/>
    <col min="12047" max="12047" width="4.42578125" customWidth="1"/>
    <col min="12048" max="12048" width="4.7109375" customWidth="1"/>
    <col min="12049" max="12053" width="5" customWidth="1"/>
    <col min="12058" max="12065" width="8.85546875" customWidth="1"/>
    <col min="12289" max="12289" width="8.42578125" customWidth="1"/>
    <col min="12290" max="12290" width="73.5703125" customWidth="1"/>
    <col min="12291" max="12291" width="4" customWidth="1"/>
    <col min="12292" max="12292" width="4.7109375" customWidth="1"/>
    <col min="12293" max="12293" width="3.85546875" customWidth="1"/>
    <col min="12294" max="12294" width="5.5703125" customWidth="1"/>
    <col min="12295" max="12295" width="6.28515625" customWidth="1"/>
    <col min="12296" max="12296" width="7.7109375" customWidth="1"/>
    <col min="12297" max="12297" width="6.42578125" customWidth="1"/>
    <col min="12298" max="12298" width="8.28515625" customWidth="1"/>
    <col min="12299" max="12299" width="5.140625" customWidth="1"/>
    <col min="12300" max="12300" width="9.42578125" customWidth="1"/>
    <col min="12302" max="12302" width="5.28515625" customWidth="1"/>
    <col min="12303" max="12303" width="4.42578125" customWidth="1"/>
    <col min="12304" max="12304" width="4.7109375" customWidth="1"/>
    <col min="12305" max="12309" width="5" customWidth="1"/>
    <col min="12314" max="12321" width="8.85546875" customWidth="1"/>
    <col min="12545" max="12545" width="8.42578125" customWidth="1"/>
    <col min="12546" max="12546" width="73.5703125" customWidth="1"/>
    <col min="12547" max="12547" width="4" customWidth="1"/>
    <col min="12548" max="12548" width="4.7109375" customWidth="1"/>
    <col min="12549" max="12549" width="3.85546875" customWidth="1"/>
    <col min="12550" max="12550" width="5.5703125" customWidth="1"/>
    <col min="12551" max="12551" width="6.28515625" customWidth="1"/>
    <col min="12552" max="12552" width="7.7109375" customWidth="1"/>
    <col min="12553" max="12553" width="6.42578125" customWidth="1"/>
    <col min="12554" max="12554" width="8.28515625" customWidth="1"/>
    <col min="12555" max="12555" width="5.140625" customWidth="1"/>
    <col min="12556" max="12556" width="9.42578125" customWidth="1"/>
    <col min="12558" max="12558" width="5.28515625" customWidth="1"/>
    <col min="12559" max="12559" width="4.42578125" customWidth="1"/>
    <col min="12560" max="12560" width="4.7109375" customWidth="1"/>
    <col min="12561" max="12565" width="5" customWidth="1"/>
    <col min="12570" max="12577" width="8.85546875" customWidth="1"/>
    <col min="12801" max="12801" width="8.42578125" customWidth="1"/>
    <col min="12802" max="12802" width="73.5703125" customWidth="1"/>
    <col min="12803" max="12803" width="4" customWidth="1"/>
    <col min="12804" max="12804" width="4.7109375" customWidth="1"/>
    <col min="12805" max="12805" width="3.85546875" customWidth="1"/>
    <col min="12806" max="12806" width="5.5703125" customWidth="1"/>
    <col min="12807" max="12807" width="6.28515625" customWidth="1"/>
    <col min="12808" max="12808" width="7.7109375" customWidth="1"/>
    <col min="12809" max="12809" width="6.42578125" customWidth="1"/>
    <col min="12810" max="12810" width="8.28515625" customWidth="1"/>
    <col min="12811" max="12811" width="5.140625" customWidth="1"/>
    <col min="12812" max="12812" width="9.42578125" customWidth="1"/>
    <col min="12814" max="12814" width="5.28515625" customWidth="1"/>
    <col min="12815" max="12815" width="4.42578125" customWidth="1"/>
    <col min="12816" max="12816" width="4.7109375" customWidth="1"/>
    <col min="12817" max="12821" width="5" customWidth="1"/>
    <col min="12826" max="12833" width="8.85546875" customWidth="1"/>
    <col min="13057" max="13057" width="8.42578125" customWidth="1"/>
    <col min="13058" max="13058" width="73.5703125" customWidth="1"/>
    <col min="13059" max="13059" width="4" customWidth="1"/>
    <col min="13060" max="13060" width="4.7109375" customWidth="1"/>
    <col min="13061" max="13061" width="3.85546875" customWidth="1"/>
    <col min="13062" max="13062" width="5.5703125" customWidth="1"/>
    <col min="13063" max="13063" width="6.28515625" customWidth="1"/>
    <col min="13064" max="13064" width="7.7109375" customWidth="1"/>
    <col min="13065" max="13065" width="6.42578125" customWidth="1"/>
    <col min="13066" max="13066" width="8.28515625" customWidth="1"/>
    <col min="13067" max="13067" width="5.140625" customWidth="1"/>
    <col min="13068" max="13068" width="9.42578125" customWidth="1"/>
    <col min="13070" max="13070" width="5.28515625" customWidth="1"/>
    <col min="13071" max="13071" width="4.42578125" customWidth="1"/>
    <col min="13072" max="13072" width="4.7109375" customWidth="1"/>
    <col min="13073" max="13077" width="5" customWidth="1"/>
    <col min="13082" max="13089" width="8.85546875" customWidth="1"/>
    <col min="13313" max="13313" width="8.42578125" customWidth="1"/>
    <col min="13314" max="13314" width="73.5703125" customWidth="1"/>
    <col min="13315" max="13315" width="4" customWidth="1"/>
    <col min="13316" max="13316" width="4.7109375" customWidth="1"/>
    <col min="13317" max="13317" width="3.85546875" customWidth="1"/>
    <col min="13318" max="13318" width="5.5703125" customWidth="1"/>
    <col min="13319" max="13319" width="6.28515625" customWidth="1"/>
    <col min="13320" max="13320" width="7.7109375" customWidth="1"/>
    <col min="13321" max="13321" width="6.42578125" customWidth="1"/>
    <col min="13322" max="13322" width="8.28515625" customWidth="1"/>
    <col min="13323" max="13323" width="5.140625" customWidth="1"/>
    <col min="13324" max="13324" width="9.42578125" customWidth="1"/>
    <col min="13326" max="13326" width="5.28515625" customWidth="1"/>
    <col min="13327" max="13327" width="4.42578125" customWidth="1"/>
    <col min="13328" max="13328" width="4.7109375" customWidth="1"/>
    <col min="13329" max="13333" width="5" customWidth="1"/>
    <col min="13338" max="13345" width="8.85546875" customWidth="1"/>
    <col min="13569" max="13569" width="8.42578125" customWidth="1"/>
    <col min="13570" max="13570" width="73.5703125" customWidth="1"/>
    <col min="13571" max="13571" width="4" customWidth="1"/>
    <col min="13572" max="13572" width="4.7109375" customWidth="1"/>
    <col min="13573" max="13573" width="3.85546875" customWidth="1"/>
    <col min="13574" max="13574" width="5.5703125" customWidth="1"/>
    <col min="13575" max="13575" width="6.28515625" customWidth="1"/>
    <col min="13576" max="13576" width="7.7109375" customWidth="1"/>
    <col min="13577" max="13577" width="6.42578125" customWidth="1"/>
    <col min="13578" max="13578" width="8.28515625" customWidth="1"/>
    <col min="13579" max="13579" width="5.140625" customWidth="1"/>
    <col min="13580" max="13580" width="9.42578125" customWidth="1"/>
    <col min="13582" max="13582" width="5.28515625" customWidth="1"/>
    <col min="13583" max="13583" width="4.42578125" customWidth="1"/>
    <col min="13584" max="13584" width="4.7109375" customWidth="1"/>
    <col min="13585" max="13589" width="5" customWidth="1"/>
    <col min="13594" max="13601" width="8.85546875" customWidth="1"/>
    <col min="13825" max="13825" width="8.42578125" customWidth="1"/>
    <col min="13826" max="13826" width="73.5703125" customWidth="1"/>
    <col min="13827" max="13827" width="4" customWidth="1"/>
    <col min="13828" max="13828" width="4.7109375" customWidth="1"/>
    <col min="13829" max="13829" width="3.85546875" customWidth="1"/>
    <col min="13830" max="13830" width="5.5703125" customWidth="1"/>
    <col min="13831" max="13831" width="6.28515625" customWidth="1"/>
    <col min="13832" max="13832" width="7.7109375" customWidth="1"/>
    <col min="13833" max="13833" width="6.42578125" customWidth="1"/>
    <col min="13834" max="13834" width="8.28515625" customWidth="1"/>
    <col min="13835" max="13835" width="5.140625" customWidth="1"/>
    <col min="13836" max="13836" width="9.42578125" customWidth="1"/>
    <col min="13838" max="13838" width="5.28515625" customWidth="1"/>
    <col min="13839" max="13839" width="4.42578125" customWidth="1"/>
    <col min="13840" max="13840" width="4.7109375" customWidth="1"/>
    <col min="13841" max="13845" width="5" customWidth="1"/>
    <col min="13850" max="13857" width="8.85546875" customWidth="1"/>
    <col min="14081" max="14081" width="8.42578125" customWidth="1"/>
    <col min="14082" max="14082" width="73.5703125" customWidth="1"/>
    <col min="14083" max="14083" width="4" customWidth="1"/>
    <col min="14084" max="14084" width="4.7109375" customWidth="1"/>
    <col min="14085" max="14085" width="3.85546875" customWidth="1"/>
    <col min="14086" max="14086" width="5.5703125" customWidth="1"/>
    <col min="14087" max="14087" width="6.28515625" customWidth="1"/>
    <col min="14088" max="14088" width="7.7109375" customWidth="1"/>
    <col min="14089" max="14089" width="6.42578125" customWidth="1"/>
    <col min="14090" max="14090" width="8.28515625" customWidth="1"/>
    <col min="14091" max="14091" width="5.140625" customWidth="1"/>
    <col min="14092" max="14092" width="9.42578125" customWidth="1"/>
    <col min="14094" max="14094" width="5.28515625" customWidth="1"/>
    <col min="14095" max="14095" width="4.42578125" customWidth="1"/>
    <col min="14096" max="14096" width="4.7109375" customWidth="1"/>
    <col min="14097" max="14101" width="5" customWidth="1"/>
    <col min="14106" max="14113" width="8.85546875" customWidth="1"/>
    <col min="14337" max="14337" width="8.42578125" customWidth="1"/>
    <col min="14338" max="14338" width="73.5703125" customWidth="1"/>
    <col min="14339" max="14339" width="4" customWidth="1"/>
    <col min="14340" max="14340" width="4.7109375" customWidth="1"/>
    <col min="14341" max="14341" width="3.85546875" customWidth="1"/>
    <col min="14342" max="14342" width="5.5703125" customWidth="1"/>
    <col min="14343" max="14343" width="6.28515625" customWidth="1"/>
    <col min="14344" max="14344" width="7.7109375" customWidth="1"/>
    <col min="14345" max="14345" width="6.42578125" customWidth="1"/>
    <col min="14346" max="14346" width="8.28515625" customWidth="1"/>
    <col min="14347" max="14347" width="5.140625" customWidth="1"/>
    <col min="14348" max="14348" width="9.42578125" customWidth="1"/>
    <col min="14350" max="14350" width="5.28515625" customWidth="1"/>
    <col min="14351" max="14351" width="4.42578125" customWidth="1"/>
    <col min="14352" max="14352" width="4.7109375" customWidth="1"/>
    <col min="14353" max="14357" width="5" customWidth="1"/>
    <col min="14362" max="14369" width="8.85546875" customWidth="1"/>
    <col min="14593" max="14593" width="8.42578125" customWidth="1"/>
    <col min="14594" max="14594" width="73.5703125" customWidth="1"/>
    <col min="14595" max="14595" width="4" customWidth="1"/>
    <col min="14596" max="14596" width="4.7109375" customWidth="1"/>
    <col min="14597" max="14597" width="3.85546875" customWidth="1"/>
    <col min="14598" max="14598" width="5.5703125" customWidth="1"/>
    <col min="14599" max="14599" width="6.28515625" customWidth="1"/>
    <col min="14600" max="14600" width="7.7109375" customWidth="1"/>
    <col min="14601" max="14601" width="6.42578125" customWidth="1"/>
    <col min="14602" max="14602" width="8.28515625" customWidth="1"/>
    <col min="14603" max="14603" width="5.140625" customWidth="1"/>
    <col min="14604" max="14604" width="9.42578125" customWidth="1"/>
    <col min="14606" max="14606" width="5.28515625" customWidth="1"/>
    <col min="14607" max="14607" width="4.42578125" customWidth="1"/>
    <col min="14608" max="14608" width="4.7109375" customWidth="1"/>
    <col min="14609" max="14613" width="5" customWidth="1"/>
    <col min="14618" max="14625" width="8.85546875" customWidth="1"/>
    <col min="14849" max="14849" width="8.42578125" customWidth="1"/>
    <col min="14850" max="14850" width="73.5703125" customWidth="1"/>
    <col min="14851" max="14851" width="4" customWidth="1"/>
    <col min="14852" max="14852" width="4.7109375" customWidth="1"/>
    <col min="14853" max="14853" width="3.85546875" customWidth="1"/>
    <col min="14854" max="14854" width="5.5703125" customWidth="1"/>
    <col min="14855" max="14855" width="6.28515625" customWidth="1"/>
    <col min="14856" max="14856" width="7.7109375" customWidth="1"/>
    <col min="14857" max="14857" width="6.42578125" customWidth="1"/>
    <col min="14858" max="14858" width="8.28515625" customWidth="1"/>
    <col min="14859" max="14859" width="5.140625" customWidth="1"/>
    <col min="14860" max="14860" width="9.42578125" customWidth="1"/>
    <col min="14862" max="14862" width="5.28515625" customWidth="1"/>
    <col min="14863" max="14863" width="4.42578125" customWidth="1"/>
    <col min="14864" max="14864" width="4.7109375" customWidth="1"/>
    <col min="14865" max="14869" width="5" customWidth="1"/>
    <col min="14874" max="14881" width="8.85546875" customWidth="1"/>
    <col min="15105" max="15105" width="8.42578125" customWidth="1"/>
    <col min="15106" max="15106" width="73.5703125" customWidth="1"/>
    <col min="15107" max="15107" width="4" customWidth="1"/>
    <col min="15108" max="15108" width="4.7109375" customWidth="1"/>
    <col min="15109" max="15109" width="3.85546875" customWidth="1"/>
    <col min="15110" max="15110" width="5.5703125" customWidth="1"/>
    <col min="15111" max="15111" width="6.28515625" customWidth="1"/>
    <col min="15112" max="15112" width="7.7109375" customWidth="1"/>
    <col min="15113" max="15113" width="6.42578125" customWidth="1"/>
    <col min="15114" max="15114" width="8.28515625" customWidth="1"/>
    <col min="15115" max="15115" width="5.140625" customWidth="1"/>
    <col min="15116" max="15116" width="9.42578125" customWidth="1"/>
    <col min="15118" max="15118" width="5.28515625" customWidth="1"/>
    <col min="15119" max="15119" width="4.42578125" customWidth="1"/>
    <col min="15120" max="15120" width="4.7109375" customWidth="1"/>
    <col min="15121" max="15125" width="5" customWidth="1"/>
    <col min="15130" max="15137" width="8.85546875" customWidth="1"/>
    <col min="15361" max="15361" width="8.42578125" customWidth="1"/>
    <col min="15362" max="15362" width="73.5703125" customWidth="1"/>
    <col min="15363" max="15363" width="4" customWidth="1"/>
    <col min="15364" max="15364" width="4.7109375" customWidth="1"/>
    <col min="15365" max="15365" width="3.85546875" customWidth="1"/>
    <col min="15366" max="15366" width="5.5703125" customWidth="1"/>
    <col min="15367" max="15367" width="6.28515625" customWidth="1"/>
    <col min="15368" max="15368" width="7.7109375" customWidth="1"/>
    <col min="15369" max="15369" width="6.42578125" customWidth="1"/>
    <col min="15370" max="15370" width="8.28515625" customWidth="1"/>
    <col min="15371" max="15371" width="5.140625" customWidth="1"/>
    <col min="15372" max="15372" width="9.42578125" customWidth="1"/>
    <col min="15374" max="15374" width="5.28515625" customWidth="1"/>
    <col min="15375" max="15375" width="4.42578125" customWidth="1"/>
    <col min="15376" max="15376" width="4.7109375" customWidth="1"/>
    <col min="15377" max="15381" width="5" customWidth="1"/>
    <col min="15386" max="15393" width="8.85546875" customWidth="1"/>
    <col min="15617" max="15617" width="8.42578125" customWidth="1"/>
    <col min="15618" max="15618" width="73.5703125" customWidth="1"/>
    <col min="15619" max="15619" width="4" customWidth="1"/>
    <col min="15620" max="15620" width="4.7109375" customWidth="1"/>
    <col min="15621" max="15621" width="3.85546875" customWidth="1"/>
    <col min="15622" max="15622" width="5.5703125" customWidth="1"/>
    <col min="15623" max="15623" width="6.28515625" customWidth="1"/>
    <col min="15624" max="15624" width="7.7109375" customWidth="1"/>
    <col min="15625" max="15625" width="6.42578125" customWidth="1"/>
    <col min="15626" max="15626" width="8.28515625" customWidth="1"/>
    <col min="15627" max="15627" width="5.140625" customWidth="1"/>
    <col min="15628" max="15628" width="9.42578125" customWidth="1"/>
    <col min="15630" max="15630" width="5.28515625" customWidth="1"/>
    <col min="15631" max="15631" width="4.42578125" customWidth="1"/>
    <col min="15632" max="15632" width="4.7109375" customWidth="1"/>
    <col min="15633" max="15637" width="5" customWidth="1"/>
    <col min="15642" max="15649" width="8.85546875" customWidth="1"/>
    <col min="15873" max="15873" width="8.42578125" customWidth="1"/>
    <col min="15874" max="15874" width="73.5703125" customWidth="1"/>
    <col min="15875" max="15875" width="4" customWidth="1"/>
    <col min="15876" max="15876" width="4.7109375" customWidth="1"/>
    <col min="15877" max="15877" width="3.85546875" customWidth="1"/>
    <col min="15878" max="15878" width="5.5703125" customWidth="1"/>
    <col min="15879" max="15879" width="6.28515625" customWidth="1"/>
    <col min="15880" max="15880" width="7.7109375" customWidth="1"/>
    <col min="15881" max="15881" width="6.42578125" customWidth="1"/>
    <col min="15882" max="15882" width="8.28515625" customWidth="1"/>
    <col min="15883" max="15883" width="5.140625" customWidth="1"/>
    <col min="15884" max="15884" width="9.42578125" customWidth="1"/>
    <col min="15886" max="15886" width="5.28515625" customWidth="1"/>
    <col min="15887" max="15887" width="4.42578125" customWidth="1"/>
    <col min="15888" max="15888" width="4.7109375" customWidth="1"/>
    <col min="15889" max="15893" width="5" customWidth="1"/>
    <col min="15898" max="15905" width="8.85546875" customWidth="1"/>
    <col min="16129" max="16129" width="8.42578125" customWidth="1"/>
    <col min="16130" max="16130" width="73.5703125" customWidth="1"/>
    <col min="16131" max="16131" width="4" customWidth="1"/>
    <col min="16132" max="16132" width="4.7109375" customWidth="1"/>
    <col min="16133" max="16133" width="3.85546875" customWidth="1"/>
    <col min="16134" max="16134" width="5.5703125" customWidth="1"/>
    <col min="16135" max="16135" width="6.28515625" customWidth="1"/>
    <col min="16136" max="16136" width="7.7109375" customWidth="1"/>
    <col min="16137" max="16137" width="6.42578125" customWidth="1"/>
    <col min="16138" max="16138" width="8.28515625" customWidth="1"/>
    <col min="16139" max="16139" width="5.140625" customWidth="1"/>
    <col min="16140" max="16140" width="9.42578125" customWidth="1"/>
    <col min="16142" max="16142" width="5.28515625" customWidth="1"/>
    <col min="16143" max="16143" width="4.42578125" customWidth="1"/>
    <col min="16144" max="16144" width="4.7109375" customWidth="1"/>
    <col min="16145" max="16149" width="5" customWidth="1"/>
    <col min="16154" max="16161" width="8.85546875" customWidth="1"/>
  </cols>
  <sheetData>
    <row r="1" spans="1:33" ht="16.5" thickBot="1" x14ac:dyDescent="0.3">
      <c r="A1" s="770" t="s">
        <v>76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R1" s="771"/>
      <c r="S1" s="771"/>
      <c r="T1" s="771"/>
      <c r="U1" s="772"/>
    </row>
    <row r="2" spans="1:33" ht="21.75" customHeight="1" x14ac:dyDescent="0.25">
      <c r="A2" s="773" t="s">
        <v>77</v>
      </c>
      <c r="B2" s="775" t="s">
        <v>78</v>
      </c>
      <c r="C2" s="778" t="s">
        <v>79</v>
      </c>
      <c r="D2" s="778"/>
      <c r="E2" s="778"/>
      <c r="F2" s="779"/>
      <c r="G2" s="780" t="s">
        <v>80</v>
      </c>
      <c r="H2" s="782" t="s">
        <v>81</v>
      </c>
      <c r="I2" s="783"/>
      <c r="J2" s="783"/>
      <c r="K2" s="783"/>
      <c r="L2" s="783"/>
      <c r="M2" s="784"/>
      <c r="N2" s="785" t="s">
        <v>82</v>
      </c>
      <c r="O2" s="778"/>
      <c r="P2" s="778"/>
      <c r="Q2" s="778"/>
      <c r="R2" s="778"/>
      <c r="S2" s="778"/>
      <c r="T2" s="778"/>
      <c r="U2" s="786"/>
    </row>
    <row r="3" spans="1:33" ht="18" customHeight="1" x14ac:dyDescent="0.25">
      <c r="A3" s="774"/>
      <c r="B3" s="776"/>
      <c r="C3" s="787" t="s">
        <v>83</v>
      </c>
      <c r="D3" s="788" t="s">
        <v>84</v>
      </c>
      <c r="E3" s="769" t="s">
        <v>85</v>
      </c>
      <c r="F3" s="789"/>
      <c r="G3" s="781"/>
      <c r="H3" s="798" t="s">
        <v>86</v>
      </c>
      <c r="I3" s="799" t="s">
        <v>87</v>
      </c>
      <c r="J3" s="799"/>
      <c r="K3" s="799"/>
      <c r="L3" s="800"/>
      <c r="M3" s="801" t="s">
        <v>88</v>
      </c>
      <c r="N3" s="802" t="s">
        <v>89</v>
      </c>
      <c r="O3" s="769"/>
      <c r="P3" s="793" t="s">
        <v>90</v>
      </c>
      <c r="Q3" s="793"/>
      <c r="R3" s="769" t="s">
        <v>91</v>
      </c>
      <c r="S3" s="769"/>
      <c r="T3" s="793" t="s">
        <v>92</v>
      </c>
      <c r="U3" s="794"/>
    </row>
    <row r="4" spans="1:33" x14ac:dyDescent="0.25">
      <c r="A4" s="774"/>
      <c r="B4" s="776"/>
      <c r="C4" s="787"/>
      <c r="D4" s="788"/>
      <c r="E4" s="787" t="s">
        <v>93</v>
      </c>
      <c r="F4" s="795" t="s">
        <v>94</v>
      </c>
      <c r="G4" s="781"/>
      <c r="H4" s="798"/>
      <c r="I4" s="803" t="s">
        <v>95</v>
      </c>
      <c r="J4" s="793" t="s">
        <v>96</v>
      </c>
      <c r="K4" s="793"/>
      <c r="L4" s="804"/>
      <c r="M4" s="801"/>
      <c r="N4" s="802" t="s">
        <v>97</v>
      </c>
      <c r="O4" s="769"/>
      <c r="P4" s="769"/>
      <c r="Q4" s="769"/>
      <c r="R4" s="769"/>
      <c r="S4" s="769"/>
      <c r="T4" s="769"/>
      <c r="U4" s="805"/>
    </row>
    <row r="5" spans="1:33" ht="19.5" customHeight="1" x14ac:dyDescent="0.25">
      <c r="A5" s="774"/>
      <c r="B5" s="776"/>
      <c r="C5" s="787"/>
      <c r="D5" s="788"/>
      <c r="E5" s="787"/>
      <c r="F5" s="796"/>
      <c r="G5" s="781"/>
      <c r="H5" s="798"/>
      <c r="I5" s="803"/>
      <c r="J5" s="806" t="s">
        <v>98</v>
      </c>
      <c r="K5" s="806" t="s">
        <v>99</v>
      </c>
      <c r="L5" s="807" t="s">
        <v>100</v>
      </c>
      <c r="M5" s="801"/>
      <c r="N5" s="8">
        <v>1</v>
      </c>
      <c r="O5" s="9">
        <f t="shared" ref="O5:U5" si="0">N5+1</f>
        <v>2</v>
      </c>
      <c r="P5" s="11">
        <f t="shared" si="0"/>
        <v>3</v>
      </c>
      <c r="Q5" s="11">
        <f t="shared" si="0"/>
        <v>4</v>
      </c>
      <c r="R5" s="9">
        <f t="shared" si="0"/>
        <v>5</v>
      </c>
      <c r="S5" s="9">
        <f t="shared" si="0"/>
        <v>6</v>
      </c>
      <c r="T5" s="11">
        <f t="shared" si="0"/>
        <v>7</v>
      </c>
      <c r="U5" s="12">
        <f t="shared" si="0"/>
        <v>8</v>
      </c>
    </row>
    <row r="6" spans="1:33" ht="18.75" customHeight="1" x14ac:dyDescent="0.25">
      <c r="A6" s="774"/>
      <c r="B6" s="776"/>
      <c r="C6" s="787"/>
      <c r="D6" s="788"/>
      <c r="E6" s="787"/>
      <c r="F6" s="796"/>
      <c r="G6" s="781"/>
      <c r="H6" s="798"/>
      <c r="I6" s="803"/>
      <c r="J6" s="806"/>
      <c r="K6" s="806"/>
      <c r="L6" s="807"/>
      <c r="M6" s="801"/>
      <c r="N6" s="802" t="s">
        <v>101</v>
      </c>
      <c r="O6" s="769"/>
      <c r="P6" s="769"/>
      <c r="Q6" s="769"/>
      <c r="R6" s="769"/>
      <c r="S6" s="769"/>
      <c r="T6" s="769"/>
      <c r="U6" s="805"/>
    </row>
    <row r="7" spans="1:33" ht="27.75" customHeight="1" x14ac:dyDescent="0.25">
      <c r="A7" s="774"/>
      <c r="B7" s="777"/>
      <c r="C7" s="787"/>
      <c r="D7" s="788"/>
      <c r="E7" s="787"/>
      <c r="F7" s="797"/>
      <c r="G7" s="781"/>
      <c r="H7" s="798"/>
      <c r="I7" s="803"/>
      <c r="J7" s="806"/>
      <c r="K7" s="806"/>
      <c r="L7" s="807"/>
      <c r="M7" s="801"/>
      <c r="N7" s="8">
        <v>15</v>
      </c>
      <c r="O7" s="9">
        <v>15</v>
      </c>
      <c r="P7" s="11">
        <v>15</v>
      </c>
      <c r="Q7" s="11">
        <v>15</v>
      </c>
      <c r="R7" s="9">
        <v>15</v>
      </c>
      <c r="S7" s="9">
        <v>15</v>
      </c>
      <c r="T7" s="11">
        <v>15</v>
      </c>
      <c r="U7" s="521">
        <v>10</v>
      </c>
    </row>
    <row r="8" spans="1:33" ht="15.75" thickBot="1" x14ac:dyDescent="0.3">
      <c r="A8" s="13">
        <v>1</v>
      </c>
      <c r="B8" s="14">
        <f>A8+1</f>
        <v>2</v>
      </c>
      <c r="C8" s="14">
        <f t="shared" ref="C8:T8" si="1">B8+1</f>
        <v>3</v>
      </c>
      <c r="D8" s="15">
        <f t="shared" si="1"/>
        <v>4</v>
      </c>
      <c r="E8" s="14">
        <f t="shared" si="1"/>
        <v>5</v>
      </c>
      <c r="F8" s="16">
        <f t="shared" si="1"/>
        <v>6</v>
      </c>
      <c r="G8" s="17">
        <f t="shared" si="1"/>
        <v>7</v>
      </c>
      <c r="H8" s="18">
        <f t="shared" si="1"/>
        <v>8</v>
      </c>
      <c r="I8" s="14">
        <f t="shared" si="1"/>
        <v>9</v>
      </c>
      <c r="J8" s="15">
        <f t="shared" si="1"/>
        <v>10</v>
      </c>
      <c r="K8" s="15">
        <f t="shared" si="1"/>
        <v>11</v>
      </c>
      <c r="L8" s="15">
        <f t="shared" si="1"/>
        <v>12</v>
      </c>
      <c r="M8" s="17">
        <f t="shared" si="1"/>
        <v>13</v>
      </c>
      <c r="N8" s="14">
        <f>M8+1</f>
        <v>14</v>
      </c>
      <c r="O8" s="14">
        <f t="shared" si="1"/>
        <v>15</v>
      </c>
      <c r="P8" s="19">
        <f t="shared" si="1"/>
        <v>16</v>
      </c>
      <c r="Q8" s="19">
        <f t="shared" si="1"/>
        <v>17</v>
      </c>
      <c r="R8" s="20">
        <f t="shared" si="1"/>
        <v>18</v>
      </c>
      <c r="S8" s="20">
        <f t="shared" si="1"/>
        <v>19</v>
      </c>
      <c r="T8" s="19">
        <f t="shared" si="1"/>
        <v>20</v>
      </c>
      <c r="U8" s="21">
        <f>T8+1</f>
        <v>21</v>
      </c>
    </row>
    <row r="9" spans="1:33" ht="16.5" thickBot="1" x14ac:dyDescent="0.3">
      <c r="A9" s="808" t="s">
        <v>102</v>
      </c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09"/>
      <c r="R9" s="809"/>
      <c r="S9" s="809"/>
      <c r="T9" s="809"/>
      <c r="U9" s="810"/>
      <c r="Z9" s="811" t="s">
        <v>103</v>
      </c>
      <c r="AA9" s="812"/>
      <c r="AB9" s="812"/>
      <c r="AC9" s="812"/>
      <c r="AD9" s="812"/>
      <c r="AE9" s="812"/>
      <c r="AF9" s="813"/>
      <c r="AG9" s="814"/>
    </row>
    <row r="10" spans="1:33" s="22" customFormat="1" ht="16.5" thickBot="1" x14ac:dyDescent="0.3">
      <c r="A10" s="815" t="s">
        <v>104</v>
      </c>
      <c r="B10" s="816"/>
      <c r="C10" s="816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816"/>
      <c r="O10" s="816"/>
      <c r="P10" s="816"/>
      <c r="Q10" s="816"/>
      <c r="R10" s="816"/>
      <c r="S10" s="816"/>
      <c r="T10" s="816"/>
      <c r="U10" s="817"/>
      <c r="Z10" s="23" t="s">
        <v>105</v>
      </c>
      <c r="AA10" s="24" t="s">
        <v>106</v>
      </c>
      <c r="AB10" s="24" t="s">
        <v>107</v>
      </c>
      <c r="AC10" s="24" t="s">
        <v>108</v>
      </c>
      <c r="AD10" s="24" t="s">
        <v>109</v>
      </c>
      <c r="AE10" s="24" t="s">
        <v>110</v>
      </c>
      <c r="AF10" s="24" t="s">
        <v>111</v>
      </c>
      <c r="AG10" s="25" t="s">
        <v>112</v>
      </c>
    </row>
    <row r="11" spans="1:33" ht="14.25" customHeight="1" x14ac:dyDescent="0.25">
      <c r="A11" s="26" t="s">
        <v>113</v>
      </c>
      <c r="B11" s="27" t="s">
        <v>114</v>
      </c>
      <c r="C11" s="28"/>
      <c r="D11" s="29">
        <v>2</v>
      </c>
      <c r="E11" s="28"/>
      <c r="F11" s="30"/>
      <c r="G11" s="31">
        <v>4</v>
      </c>
      <c r="H11" s="32">
        <f t="shared" ref="H11:H23" si="2">G11*30</f>
        <v>120</v>
      </c>
      <c r="I11" s="33">
        <f t="shared" ref="I11:I23" si="3">SUM(J11:L11)</f>
        <v>44</v>
      </c>
      <c r="J11" s="34">
        <v>30</v>
      </c>
      <c r="K11" s="34"/>
      <c r="L11" s="35">
        <v>14</v>
      </c>
      <c r="M11" s="36">
        <f t="shared" ref="M11:M23" si="4">H11-I11</f>
        <v>76</v>
      </c>
      <c r="N11" s="37"/>
      <c r="O11" s="38">
        <v>3</v>
      </c>
      <c r="P11" s="39"/>
      <c r="Q11" s="39"/>
      <c r="R11" s="28"/>
      <c r="S11" s="28"/>
      <c r="T11" s="39"/>
      <c r="U11" s="40"/>
      <c r="V11" s="41">
        <f>I11/H11</f>
        <v>0.36666666666666664</v>
      </c>
      <c r="W11" s="42">
        <f>SUM(N11:U11)</f>
        <v>3</v>
      </c>
      <c r="X11" s="42">
        <f>W11*15</f>
        <v>45</v>
      </c>
      <c r="Y11" s="42">
        <f>X11-I11</f>
        <v>1</v>
      </c>
      <c r="Z11" s="43"/>
      <c r="AA11" s="44">
        <v>4</v>
      </c>
      <c r="AB11" s="44"/>
      <c r="AC11" s="44"/>
      <c r="AD11" s="44"/>
      <c r="AE11" s="44"/>
      <c r="AF11" s="45"/>
      <c r="AG11" s="46"/>
    </row>
    <row r="12" spans="1:33" ht="14.25" customHeight="1" x14ac:dyDescent="0.25">
      <c r="A12" s="47" t="s">
        <v>115</v>
      </c>
      <c r="B12" s="48" t="s">
        <v>116</v>
      </c>
      <c r="C12" s="49">
        <v>2</v>
      </c>
      <c r="D12" s="50">
        <v>1</v>
      </c>
      <c r="E12" s="49"/>
      <c r="F12" s="51"/>
      <c r="G12" s="52">
        <v>4</v>
      </c>
      <c r="H12" s="53">
        <f t="shared" si="2"/>
        <v>120</v>
      </c>
      <c r="I12" s="54">
        <f t="shared" si="3"/>
        <v>46</v>
      </c>
      <c r="J12" s="55">
        <v>16</v>
      </c>
      <c r="K12" s="55"/>
      <c r="L12" s="56">
        <v>30</v>
      </c>
      <c r="M12" s="57">
        <f t="shared" si="4"/>
        <v>74</v>
      </c>
      <c r="N12" s="58">
        <v>2</v>
      </c>
      <c r="O12" s="49">
        <v>1</v>
      </c>
      <c r="P12" s="50"/>
      <c r="Q12" s="50"/>
      <c r="R12" s="49"/>
      <c r="S12" s="49"/>
      <c r="T12" s="50"/>
      <c r="U12" s="59"/>
      <c r="V12" s="41">
        <f t="shared" ref="V12:V23" si="5">I12/H12</f>
        <v>0.38333333333333336</v>
      </c>
      <c r="W12" s="42">
        <f t="shared" ref="W12:W96" si="6">SUM(N12:U12)</f>
        <v>3</v>
      </c>
      <c r="X12" s="42">
        <f t="shared" ref="X12:X96" si="7">W12*15</f>
        <v>45</v>
      </c>
      <c r="Y12" s="42">
        <f t="shared" ref="Y12:Y67" si="8">X12-I12</f>
        <v>-1</v>
      </c>
      <c r="Z12" s="60">
        <v>2</v>
      </c>
      <c r="AA12" s="61">
        <v>2</v>
      </c>
      <c r="AB12" s="61"/>
      <c r="AC12" s="61"/>
      <c r="AD12" s="61"/>
      <c r="AE12" s="61"/>
      <c r="AF12" s="62"/>
      <c r="AG12" s="63"/>
    </row>
    <row r="13" spans="1:33" ht="14.25" customHeight="1" x14ac:dyDescent="0.25">
      <c r="A13" s="47" t="s">
        <v>117</v>
      </c>
      <c r="B13" s="64" t="s">
        <v>118</v>
      </c>
      <c r="C13" s="49"/>
      <c r="D13" s="50">
        <v>1.2</v>
      </c>
      <c r="E13" s="49"/>
      <c r="F13" s="51"/>
      <c r="G13" s="52">
        <v>5</v>
      </c>
      <c r="H13" s="53">
        <f t="shared" si="2"/>
        <v>150</v>
      </c>
      <c r="I13" s="54">
        <f t="shared" si="3"/>
        <v>74</v>
      </c>
      <c r="J13" s="603">
        <v>14</v>
      </c>
      <c r="K13" s="55"/>
      <c r="L13" s="56">
        <v>60</v>
      </c>
      <c r="M13" s="57">
        <f t="shared" si="4"/>
        <v>76</v>
      </c>
      <c r="N13" s="58">
        <v>3</v>
      </c>
      <c r="O13" s="49">
        <v>2</v>
      </c>
      <c r="P13" s="50"/>
      <c r="Q13" s="50"/>
      <c r="R13" s="49"/>
      <c r="S13" s="49"/>
      <c r="T13" s="50"/>
      <c r="U13" s="59"/>
      <c r="V13" s="41">
        <f t="shared" si="5"/>
        <v>0.49333333333333335</v>
      </c>
      <c r="W13" s="42">
        <f t="shared" si="6"/>
        <v>5</v>
      </c>
      <c r="X13" s="42">
        <f t="shared" si="7"/>
        <v>75</v>
      </c>
      <c r="Y13" s="42">
        <f t="shared" si="8"/>
        <v>1</v>
      </c>
      <c r="Z13" s="60">
        <v>3</v>
      </c>
      <c r="AA13" s="61">
        <v>2</v>
      </c>
      <c r="AB13" s="61"/>
      <c r="AC13" s="61"/>
      <c r="AD13" s="61"/>
      <c r="AE13" s="61"/>
      <c r="AF13" s="62"/>
      <c r="AG13" s="63"/>
    </row>
    <row r="14" spans="1:33" ht="14.25" customHeight="1" x14ac:dyDescent="0.25">
      <c r="A14" s="65" t="s">
        <v>119</v>
      </c>
      <c r="B14" s="66" t="s">
        <v>120</v>
      </c>
      <c r="C14" s="49">
        <v>2</v>
      </c>
      <c r="D14" s="50">
        <v>1</v>
      </c>
      <c r="E14" s="49"/>
      <c r="F14" s="51"/>
      <c r="G14" s="52">
        <v>6</v>
      </c>
      <c r="H14" s="53">
        <f t="shared" si="2"/>
        <v>180</v>
      </c>
      <c r="I14" s="54">
        <f t="shared" si="3"/>
        <v>62</v>
      </c>
      <c r="J14" s="55">
        <v>16</v>
      </c>
      <c r="K14" s="55"/>
      <c r="L14" s="56">
        <v>46</v>
      </c>
      <c r="M14" s="57">
        <f t="shared" si="4"/>
        <v>118</v>
      </c>
      <c r="N14" s="58">
        <v>2</v>
      </c>
      <c r="O14" s="49">
        <v>2</v>
      </c>
      <c r="P14" s="50"/>
      <c r="Q14" s="50"/>
      <c r="R14" s="49"/>
      <c r="S14" s="49"/>
      <c r="T14" s="50"/>
      <c r="U14" s="59"/>
      <c r="V14" s="41">
        <f t="shared" si="5"/>
        <v>0.34444444444444444</v>
      </c>
      <c r="W14" s="42">
        <f t="shared" si="6"/>
        <v>4</v>
      </c>
      <c r="X14" s="42">
        <f t="shared" si="7"/>
        <v>60</v>
      </c>
      <c r="Y14" s="42">
        <f t="shared" si="8"/>
        <v>-2</v>
      </c>
      <c r="Z14" s="60">
        <v>3</v>
      </c>
      <c r="AA14" s="61">
        <v>3</v>
      </c>
      <c r="AB14" s="61"/>
      <c r="AC14" s="61"/>
      <c r="AD14" s="61"/>
      <c r="AE14" s="61"/>
      <c r="AF14" s="62"/>
      <c r="AG14" s="63"/>
    </row>
    <row r="15" spans="1:33" ht="14.25" customHeight="1" x14ac:dyDescent="0.25">
      <c r="A15" s="65" t="s">
        <v>121</v>
      </c>
      <c r="B15" s="66" t="s">
        <v>122</v>
      </c>
      <c r="C15" s="49"/>
      <c r="D15" s="50">
        <v>2</v>
      </c>
      <c r="E15" s="49"/>
      <c r="F15" s="51"/>
      <c r="G15" s="52">
        <v>4</v>
      </c>
      <c r="H15" s="53">
        <f t="shared" si="2"/>
        <v>120</v>
      </c>
      <c r="I15" s="54">
        <f t="shared" si="3"/>
        <v>44</v>
      </c>
      <c r="J15" s="55">
        <v>30</v>
      </c>
      <c r="K15" s="55"/>
      <c r="L15" s="56">
        <v>14</v>
      </c>
      <c r="M15" s="57">
        <f t="shared" si="4"/>
        <v>76</v>
      </c>
      <c r="N15" s="58"/>
      <c r="O15" s="49">
        <v>3</v>
      </c>
      <c r="P15" s="50"/>
      <c r="Q15" s="50"/>
      <c r="R15" s="49"/>
      <c r="S15" s="49"/>
      <c r="T15" s="50"/>
      <c r="U15" s="59"/>
      <c r="V15" s="41">
        <f t="shared" si="5"/>
        <v>0.36666666666666664</v>
      </c>
      <c r="W15" s="42">
        <f t="shared" si="6"/>
        <v>3</v>
      </c>
      <c r="X15" s="42">
        <f t="shared" si="7"/>
        <v>45</v>
      </c>
      <c r="Y15" s="42">
        <f t="shared" si="8"/>
        <v>1</v>
      </c>
      <c r="Z15" s="60"/>
      <c r="AA15" s="61">
        <v>4</v>
      </c>
      <c r="AB15" s="61"/>
      <c r="AC15" s="61"/>
      <c r="AD15" s="61"/>
      <c r="AE15" s="61"/>
      <c r="AF15" s="62"/>
      <c r="AG15" s="63"/>
    </row>
    <row r="16" spans="1:33" ht="14.25" customHeight="1" x14ac:dyDescent="0.25">
      <c r="A16" s="65" t="s">
        <v>123</v>
      </c>
      <c r="B16" s="67" t="s">
        <v>124</v>
      </c>
      <c r="C16" s="49"/>
      <c r="D16" s="50">
        <v>4</v>
      </c>
      <c r="E16" s="49"/>
      <c r="F16" s="51"/>
      <c r="G16" s="52">
        <v>1</v>
      </c>
      <c r="H16" s="53">
        <f t="shared" si="2"/>
        <v>30</v>
      </c>
      <c r="I16" s="54">
        <f t="shared" si="3"/>
        <v>14</v>
      </c>
      <c r="J16" s="55">
        <v>14</v>
      </c>
      <c r="K16" s="55"/>
      <c r="L16" s="56"/>
      <c r="M16" s="57">
        <f t="shared" si="4"/>
        <v>16</v>
      </c>
      <c r="N16" s="58"/>
      <c r="O16" s="49"/>
      <c r="P16" s="50"/>
      <c r="Q16" s="50">
        <v>1</v>
      </c>
      <c r="R16" s="49"/>
      <c r="S16" s="49"/>
      <c r="T16" s="50"/>
      <c r="U16" s="59"/>
      <c r="V16" s="41">
        <f t="shared" si="5"/>
        <v>0.46666666666666667</v>
      </c>
      <c r="W16" s="42">
        <f t="shared" si="6"/>
        <v>1</v>
      </c>
      <c r="X16" s="42">
        <f t="shared" si="7"/>
        <v>15</v>
      </c>
      <c r="Y16" s="42">
        <f t="shared" si="8"/>
        <v>1</v>
      </c>
      <c r="Z16" s="60"/>
      <c r="AA16" s="61"/>
      <c r="AB16" s="61"/>
      <c r="AC16" s="61">
        <v>1</v>
      </c>
      <c r="AD16" s="61"/>
      <c r="AE16" s="61"/>
      <c r="AF16" s="62"/>
      <c r="AG16" s="63"/>
    </row>
    <row r="17" spans="1:33" ht="14.25" customHeight="1" x14ac:dyDescent="0.25">
      <c r="A17" s="65" t="s">
        <v>125</v>
      </c>
      <c r="B17" s="67" t="s">
        <v>126</v>
      </c>
      <c r="C17" s="49"/>
      <c r="D17" s="50">
        <v>1</v>
      </c>
      <c r="E17" s="49"/>
      <c r="F17" s="51"/>
      <c r="G17" s="52">
        <v>3</v>
      </c>
      <c r="H17" s="53">
        <f t="shared" si="2"/>
        <v>90</v>
      </c>
      <c r="I17" s="54">
        <f t="shared" si="3"/>
        <v>30</v>
      </c>
      <c r="J17" s="55">
        <v>22</v>
      </c>
      <c r="K17" s="55"/>
      <c r="L17" s="56">
        <v>8</v>
      </c>
      <c r="M17" s="57">
        <f t="shared" si="4"/>
        <v>60</v>
      </c>
      <c r="N17" s="58">
        <v>2</v>
      </c>
      <c r="O17" s="49"/>
      <c r="P17" s="50"/>
      <c r="Q17" s="50"/>
      <c r="R17" s="49"/>
      <c r="S17" s="49"/>
      <c r="T17" s="50"/>
      <c r="U17" s="59"/>
      <c r="V17" s="41">
        <f t="shared" si="5"/>
        <v>0.33333333333333331</v>
      </c>
      <c r="W17" s="42">
        <f t="shared" si="6"/>
        <v>2</v>
      </c>
      <c r="X17" s="42">
        <f t="shared" si="7"/>
        <v>30</v>
      </c>
      <c r="Y17" s="42">
        <f t="shared" si="8"/>
        <v>0</v>
      </c>
      <c r="Z17" s="60">
        <v>3</v>
      </c>
      <c r="AA17" s="61"/>
      <c r="AB17" s="61"/>
      <c r="AC17" s="61"/>
      <c r="AD17" s="61"/>
      <c r="AE17" s="61"/>
      <c r="AF17" s="62"/>
      <c r="AG17" s="63"/>
    </row>
    <row r="18" spans="1:33" ht="14.25" customHeight="1" x14ac:dyDescent="0.25">
      <c r="A18" s="65" t="s">
        <v>127</v>
      </c>
      <c r="B18" s="48" t="s">
        <v>128</v>
      </c>
      <c r="C18" s="49">
        <v>3</v>
      </c>
      <c r="D18" s="50">
        <v>1.2</v>
      </c>
      <c r="E18" s="49"/>
      <c r="F18" s="51"/>
      <c r="G18" s="52">
        <v>6</v>
      </c>
      <c r="H18" s="53">
        <f t="shared" si="2"/>
        <v>180</v>
      </c>
      <c r="I18" s="54">
        <f t="shared" si="3"/>
        <v>90</v>
      </c>
      <c r="J18" s="55"/>
      <c r="K18" s="55"/>
      <c r="L18" s="56">
        <v>90</v>
      </c>
      <c r="M18" s="57">
        <f t="shared" si="4"/>
        <v>90</v>
      </c>
      <c r="N18" s="58">
        <v>2</v>
      </c>
      <c r="O18" s="49">
        <v>2</v>
      </c>
      <c r="P18" s="50">
        <v>2</v>
      </c>
      <c r="Q18" s="50"/>
      <c r="R18" s="49"/>
      <c r="S18" s="49"/>
      <c r="T18" s="50"/>
      <c r="U18" s="59"/>
      <c r="V18" s="41">
        <f t="shared" si="5"/>
        <v>0.5</v>
      </c>
      <c r="W18" s="42">
        <f t="shared" si="6"/>
        <v>6</v>
      </c>
      <c r="X18" s="42">
        <f t="shared" si="7"/>
        <v>90</v>
      </c>
      <c r="Y18" s="42">
        <f t="shared" si="8"/>
        <v>0</v>
      </c>
      <c r="Z18" s="60">
        <v>2</v>
      </c>
      <c r="AA18" s="61">
        <v>2</v>
      </c>
      <c r="AB18" s="61">
        <v>2</v>
      </c>
      <c r="AC18" s="61"/>
      <c r="AD18" s="61"/>
      <c r="AE18" s="61"/>
      <c r="AF18" s="62"/>
      <c r="AG18" s="63"/>
    </row>
    <row r="19" spans="1:33" ht="14.25" customHeight="1" x14ac:dyDescent="0.25">
      <c r="A19" s="65" t="s">
        <v>129</v>
      </c>
      <c r="B19" s="67" t="s">
        <v>130</v>
      </c>
      <c r="C19" s="49">
        <v>6</v>
      </c>
      <c r="D19" s="50">
        <v>4.5</v>
      </c>
      <c r="E19" s="49"/>
      <c r="F19" s="51"/>
      <c r="G19" s="52">
        <v>6</v>
      </c>
      <c r="H19" s="53">
        <f t="shared" si="2"/>
        <v>180</v>
      </c>
      <c r="I19" s="54">
        <f t="shared" si="3"/>
        <v>90</v>
      </c>
      <c r="J19" s="55"/>
      <c r="K19" s="55"/>
      <c r="L19" s="56">
        <v>90</v>
      </c>
      <c r="M19" s="57">
        <f t="shared" si="4"/>
        <v>90</v>
      </c>
      <c r="N19" s="58"/>
      <c r="O19" s="68"/>
      <c r="P19" s="50"/>
      <c r="Q19" s="50">
        <v>2</v>
      </c>
      <c r="R19" s="49">
        <v>2</v>
      </c>
      <c r="S19" s="49">
        <v>2</v>
      </c>
      <c r="T19" s="50"/>
      <c r="U19" s="59"/>
      <c r="V19" s="41">
        <f t="shared" si="5"/>
        <v>0.5</v>
      </c>
      <c r="W19" s="42">
        <f t="shared" si="6"/>
        <v>6</v>
      </c>
      <c r="X19" s="42">
        <f t="shared" si="7"/>
        <v>90</v>
      </c>
      <c r="Y19" s="42">
        <f t="shared" si="8"/>
        <v>0</v>
      </c>
      <c r="Z19" s="60"/>
      <c r="AA19" s="61"/>
      <c r="AB19" s="61"/>
      <c r="AC19" s="61">
        <v>2</v>
      </c>
      <c r="AD19" s="61">
        <v>2</v>
      </c>
      <c r="AE19" s="61">
        <v>2</v>
      </c>
      <c r="AF19" s="62"/>
      <c r="AG19" s="63"/>
    </row>
    <row r="20" spans="1:33" ht="14.25" customHeight="1" x14ac:dyDescent="0.25">
      <c r="A20" s="65" t="s">
        <v>131</v>
      </c>
      <c r="B20" s="67" t="s">
        <v>132</v>
      </c>
      <c r="C20" s="49">
        <v>8</v>
      </c>
      <c r="D20" s="50">
        <v>7</v>
      </c>
      <c r="E20" s="49"/>
      <c r="F20" s="51"/>
      <c r="G20" s="52">
        <v>6</v>
      </c>
      <c r="H20" s="53">
        <f t="shared" si="2"/>
        <v>180</v>
      </c>
      <c r="I20" s="54">
        <f t="shared" si="3"/>
        <v>60</v>
      </c>
      <c r="J20" s="55"/>
      <c r="K20" s="55"/>
      <c r="L20" s="56">
        <v>60</v>
      </c>
      <c r="M20" s="57">
        <f t="shared" si="4"/>
        <v>120</v>
      </c>
      <c r="N20" s="58"/>
      <c r="O20" s="68"/>
      <c r="P20" s="50"/>
      <c r="Q20" s="50"/>
      <c r="R20" s="49"/>
      <c r="S20" s="49"/>
      <c r="T20" s="50">
        <v>2</v>
      </c>
      <c r="U20" s="555">
        <v>3</v>
      </c>
      <c r="V20" s="41">
        <f t="shared" si="5"/>
        <v>0.33333333333333331</v>
      </c>
      <c r="W20" s="42">
        <f t="shared" si="6"/>
        <v>5</v>
      </c>
      <c r="X20" s="42">
        <f t="shared" si="7"/>
        <v>75</v>
      </c>
      <c r="Y20" s="42">
        <f t="shared" si="8"/>
        <v>15</v>
      </c>
      <c r="Z20" s="60"/>
      <c r="AA20" s="61"/>
      <c r="AB20" s="61"/>
      <c r="AC20" s="61"/>
      <c r="AD20" s="61"/>
      <c r="AE20" s="61"/>
      <c r="AF20" s="82">
        <v>3</v>
      </c>
      <c r="AG20" s="83">
        <v>3</v>
      </c>
    </row>
    <row r="21" spans="1:33" ht="14.25" customHeight="1" x14ac:dyDescent="0.25">
      <c r="A21" s="65" t="s">
        <v>133</v>
      </c>
      <c r="B21" s="66" t="s">
        <v>134</v>
      </c>
      <c r="C21" s="49">
        <v>5</v>
      </c>
      <c r="D21" s="50"/>
      <c r="E21" s="49"/>
      <c r="F21" s="51"/>
      <c r="G21" s="52">
        <v>3</v>
      </c>
      <c r="H21" s="53">
        <f t="shared" si="2"/>
        <v>90</v>
      </c>
      <c r="I21" s="54">
        <f t="shared" si="3"/>
        <v>30</v>
      </c>
      <c r="J21" s="55">
        <v>22</v>
      </c>
      <c r="K21" s="55"/>
      <c r="L21" s="56">
        <v>8</v>
      </c>
      <c r="M21" s="57">
        <f t="shared" si="4"/>
        <v>60</v>
      </c>
      <c r="N21" s="58"/>
      <c r="O21" s="49"/>
      <c r="P21" s="50"/>
      <c r="Q21" s="50"/>
      <c r="R21" s="49">
        <v>2</v>
      </c>
      <c r="S21" s="49"/>
      <c r="T21" s="50"/>
      <c r="U21" s="59"/>
      <c r="V21" s="41">
        <f t="shared" si="5"/>
        <v>0.33333333333333331</v>
      </c>
      <c r="W21" s="42">
        <f t="shared" si="6"/>
        <v>2</v>
      </c>
      <c r="X21" s="42">
        <f t="shared" si="7"/>
        <v>30</v>
      </c>
      <c r="Y21" s="42">
        <f t="shared" si="8"/>
        <v>0</v>
      </c>
      <c r="Z21" s="60"/>
      <c r="AA21" s="61"/>
      <c r="AB21" s="61"/>
      <c r="AC21" s="61"/>
      <c r="AD21" s="61">
        <v>3</v>
      </c>
      <c r="AE21" s="61"/>
      <c r="AF21" s="62"/>
      <c r="AG21" s="63"/>
    </row>
    <row r="22" spans="1:33" ht="14.25" customHeight="1" x14ac:dyDescent="0.25">
      <c r="A22" s="65" t="s">
        <v>135</v>
      </c>
      <c r="B22" s="69" t="s">
        <v>136</v>
      </c>
      <c r="C22" s="49"/>
      <c r="D22" s="50">
        <v>5</v>
      </c>
      <c r="E22" s="49"/>
      <c r="F22" s="51"/>
      <c r="G22" s="52">
        <v>3</v>
      </c>
      <c r="H22" s="53">
        <f t="shared" si="2"/>
        <v>90</v>
      </c>
      <c r="I22" s="54">
        <f t="shared" si="3"/>
        <v>30</v>
      </c>
      <c r="J22" s="55">
        <v>22</v>
      </c>
      <c r="K22" s="55"/>
      <c r="L22" s="56">
        <v>8</v>
      </c>
      <c r="M22" s="57">
        <f t="shared" si="4"/>
        <v>60</v>
      </c>
      <c r="N22" s="58"/>
      <c r="O22" s="49"/>
      <c r="P22" s="50"/>
      <c r="Q22" s="50"/>
      <c r="R22" s="49">
        <v>2</v>
      </c>
      <c r="S22" s="49"/>
      <c r="T22" s="50"/>
      <c r="U22" s="59"/>
      <c r="V22" s="41">
        <f t="shared" si="5"/>
        <v>0.33333333333333331</v>
      </c>
      <c r="W22" s="42">
        <f t="shared" si="6"/>
        <v>2</v>
      </c>
      <c r="X22" s="42">
        <f t="shared" si="7"/>
        <v>30</v>
      </c>
      <c r="Y22" s="42">
        <f t="shared" si="8"/>
        <v>0</v>
      </c>
      <c r="Z22" s="70"/>
      <c r="AA22" s="71"/>
      <c r="AB22" s="71"/>
      <c r="AC22" s="71"/>
      <c r="AD22" s="71">
        <v>3</v>
      </c>
      <c r="AE22" s="71"/>
      <c r="AF22" s="62"/>
      <c r="AG22" s="63"/>
    </row>
    <row r="23" spans="1:33" ht="14.25" customHeight="1" thickBot="1" x14ac:dyDescent="0.3">
      <c r="A23" s="72" t="s">
        <v>137</v>
      </c>
      <c r="B23" s="66" t="s">
        <v>138</v>
      </c>
      <c r="C23" s="49"/>
      <c r="D23" s="50">
        <v>6</v>
      </c>
      <c r="E23" s="49"/>
      <c r="F23" s="51"/>
      <c r="G23" s="52">
        <v>3</v>
      </c>
      <c r="H23" s="53">
        <f t="shared" si="2"/>
        <v>90</v>
      </c>
      <c r="I23" s="54">
        <f t="shared" si="3"/>
        <v>30</v>
      </c>
      <c r="J23" s="55">
        <v>22</v>
      </c>
      <c r="K23" s="55"/>
      <c r="L23" s="56">
        <v>8</v>
      </c>
      <c r="M23" s="57">
        <f t="shared" si="4"/>
        <v>60</v>
      </c>
      <c r="N23" s="58"/>
      <c r="O23" s="49"/>
      <c r="P23" s="50"/>
      <c r="Q23" s="50"/>
      <c r="R23" s="49"/>
      <c r="S23" s="49">
        <v>2</v>
      </c>
      <c r="T23" s="50"/>
      <c r="U23" s="59"/>
      <c r="V23" s="41">
        <f t="shared" si="5"/>
        <v>0.33333333333333331</v>
      </c>
      <c r="W23" s="42">
        <f t="shared" si="6"/>
        <v>2</v>
      </c>
      <c r="X23" s="42">
        <f t="shared" si="7"/>
        <v>30</v>
      </c>
      <c r="Y23" s="42">
        <f t="shared" si="8"/>
        <v>0</v>
      </c>
      <c r="Z23" s="70"/>
      <c r="AA23" s="71"/>
      <c r="AB23" s="71"/>
      <c r="AC23" s="71"/>
      <c r="AD23" s="71"/>
      <c r="AE23" s="71">
        <v>3</v>
      </c>
      <c r="AF23" s="62"/>
      <c r="AG23" s="63"/>
    </row>
    <row r="24" spans="1:33" s="22" customFormat="1" ht="16.5" thickBot="1" x14ac:dyDescent="0.3">
      <c r="A24" s="818" t="s">
        <v>139</v>
      </c>
      <c r="B24" s="819"/>
      <c r="C24" s="73">
        <v>6</v>
      </c>
      <c r="D24" s="73">
        <v>15</v>
      </c>
      <c r="E24" s="73"/>
      <c r="F24" s="74"/>
      <c r="G24" s="75">
        <f>SUM(G11:G23)</f>
        <v>54</v>
      </c>
      <c r="H24" s="76">
        <f t="shared" ref="H24:R24" si="9">SUM(H11:H23)</f>
        <v>1620</v>
      </c>
      <c r="I24" s="76">
        <f t="shared" si="9"/>
        <v>644</v>
      </c>
      <c r="J24" s="76">
        <f t="shared" si="9"/>
        <v>208</v>
      </c>
      <c r="K24" s="76">
        <f t="shared" si="9"/>
        <v>0</v>
      </c>
      <c r="L24" s="77">
        <f t="shared" si="9"/>
        <v>436</v>
      </c>
      <c r="M24" s="75">
        <f t="shared" si="9"/>
        <v>976</v>
      </c>
      <c r="N24" s="76">
        <f>SUM(N11:N23)</f>
        <v>11</v>
      </c>
      <c r="O24" s="76">
        <f>SUM(O11:O23)</f>
        <v>13</v>
      </c>
      <c r="P24" s="76">
        <f>SUM(P11:P23)</f>
        <v>2</v>
      </c>
      <c r="Q24" s="76">
        <f t="shared" si="9"/>
        <v>3</v>
      </c>
      <c r="R24" s="76">
        <f t="shared" si="9"/>
        <v>6</v>
      </c>
      <c r="S24" s="78">
        <f>SUM(S12:S23)</f>
        <v>4</v>
      </c>
      <c r="T24" s="78">
        <f>SUM(T12:T23)</f>
        <v>2</v>
      </c>
      <c r="U24" s="79">
        <f>SUM(U12:U23)</f>
        <v>3</v>
      </c>
      <c r="W24" s="42">
        <f t="shared" si="6"/>
        <v>44</v>
      </c>
      <c r="X24" s="42">
        <f t="shared" si="7"/>
        <v>660</v>
      </c>
      <c r="Y24" s="42">
        <f t="shared" si="8"/>
        <v>16</v>
      </c>
      <c r="Z24" s="80"/>
      <c r="AA24" s="81"/>
      <c r="AB24" s="81"/>
      <c r="AC24" s="81"/>
      <c r="AD24" s="81"/>
      <c r="AE24" s="81"/>
      <c r="AF24" s="82"/>
      <c r="AG24" s="83"/>
    </row>
    <row r="25" spans="1:33" ht="16.5" thickBot="1" x14ac:dyDescent="0.3">
      <c r="A25" s="820" t="s">
        <v>140</v>
      </c>
      <c r="B25" s="821">
        <f t="shared" ref="B25:U25" si="10">SUM(B26:B28)</f>
        <v>0</v>
      </c>
      <c r="C25" s="821">
        <f t="shared" si="10"/>
        <v>0</v>
      </c>
      <c r="D25" s="821">
        <f t="shared" si="10"/>
        <v>12</v>
      </c>
      <c r="E25" s="821">
        <f t="shared" si="10"/>
        <v>0</v>
      </c>
      <c r="F25" s="821">
        <f t="shared" si="10"/>
        <v>0</v>
      </c>
      <c r="G25" s="821">
        <f>SUM(G26:G28)</f>
        <v>40</v>
      </c>
      <c r="H25" s="821">
        <f t="shared" si="10"/>
        <v>1200</v>
      </c>
      <c r="I25" s="821">
        <f t="shared" si="10"/>
        <v>406</v>
      </c>
      <c r="J25" s="821">
        <f t="shared" si="10"/>
        <v>196</v>
      </c>
      <c r="K25" s="821">
        <f t="shared" si="10"/>
        <v>0</v>
      </c>
      <c r="L25" s="821">
        <f t="shared" si="10"/>
        <v>210</v>
      </c>
      <c r="M25" s="821">
        <f t="shared" si="10"/>
        <v>794</v>
      </c>
      <c r="N25" s="821">
        <f t="shared" si="10"/>
        <v>0</v>
      </c>
      <c r="O25" s="821">
        <f t="shared" si="10"/>
        <v>0</v>
      </c>
      <c r="P25" s="821">
        <f t="shared" si="10"/>
        <v>15</v>
      </c>
      <c r="Q25" s="821">
        <f t="shared" si="10"/>
        <v>8</v>
      </c>
      <c r="R25" s="821">
        <f t="shared" si="10"/>
        <v>4</v>
      </c>
      <c r="S25" s="821">
        <f t="shared" si="10"/>
        <v>0</v>
      </c>
      <c r="T25" s="821">
        <f t="shared" si="10"/>
        <v>0</v>
      </c>
      <c r="U25" s="822">
        <f t="shared" si="10"/>
        <v>0</v>
      </c>
      <c r="W25" s="42">
        <f>SUM(N25:U25)</f>
        <v>27</v>
      </c>
      <c r="X25" s="42">
        <f t="shared" si="7"/>
        <v>405</v>
      </c>
      <c r="Y25" s="42">
        <f t="shared" si="8"/>
        <v>-1</v>
      </c>
      <c r="Z25" s="60"/>
      <c r="AA25" s="61"/>
      <c r="AB25" s="61"/>
      <c r="AC25" s="61"/>
      <c r="AD25" s="61"/>
      <c r="AE25" s="61"/>
      <c r="AF25" s="62"/>
      <c r="AG25" s="63"/>
    </row>
    <row r="26" spans="1:33" s="22" customFormat="1" ht="16.5" thickBot="1" x14ac:dyDescent="0.3">
      <c r="A26" s="84"/>
      <c r="B26" s="85" t="s">
        <v>141</v>
      </c>
      <c r="C26" s="86">
        <v>0</v>
      </c>
      <c r="D26" s="86">
        <v>5</v>
      </c>
      <c r="E26" s="86"/>
      <c r="F26" s="87"/>
      <c r="G26" s="88">
        <f>SUM(G27:G31)</f>
        <v>28</v>
      </c>
      <c r="H26" s="89">
        <f t="shared" ref="H26:U26" si="11">SUM(H27:H31)</f>
        <v>840</v>
      </c>
      <c r="I26" s="90">
        <f t="shared" si="11"/>
        <v>286</v>
      </c>
      <c r="J26" s="90">
        <f t="shared" si="11"/>
        <v>136</v>
      </c>
      <c r="K26" s="90">
        <f t="shared" si="11"/>
        <v>0</v>
      </c>
      <c r="L26" s="91">
        <f t="shared" si="11"/>
        <v>150</v>
      </c>
      <c r="M26" s="88">
        <f t="shared" si="11"/>
        <v>554</v>
      </c>
      <c r="N26" s="92">
        <f t="shared" si="11"/>
        <v>0</v>
      </c>
      <c r="O26" s="90">
        <f t="shared" si="11"/>
        <v>0</v>
      </c>
      <c r="P26" s="90">
        <f t="shared" si="11"/>
        <v>11</v>
      </c>
      <c r="Q26" s="90">
        <f t="shared" si="11"/>
        <v>4</v>
      </c>
      <c r="R26" s="90">
        <f t="shared" si="11"/>
        <v>4</v>
      </c>
      <c r="S26" s="90">
        <f t="shared" si="11"/>
        <v>0</v>
      </c>
      <c r="T26" s="90">
        <f t="shared" si="11"/>
        <v>0</v>
      </c>
      <c r="U26" s="93">
        <f t="shared" si="11"/>
        <v>0</v>
      </c>
      <c r="W26" s="42">
        <f t="shared" si="6"/>
        <v>19</v>
      </c>
      <c r="X26" s="42">
        <f t="shared" si="7"/>
        <v>285</v>
      </c>
      <c r="Y26" s="42">
        <f t="shared" si="8"/>
        <v>-1</v>
      </c>
      <c r="Z26" s="80"/>
      <c r="AA26" s="81"/>
      <c r="AB26" s="81"/>
      <c r="AC26" s="81"/>
      <c r="AD26" s="81"/>
      <c r="AE26" s="81"/>
      <c r="AF26" s="82"/>
      <c r="AG26" s="83"/>
    </row>
    <row r="27" spans="1:33" ht="15.75" x14ac:dyDescent="0.25">
      <c r="A27" s="94" t="s">
        <v>142</v>
      </c>
      <c r="B27" s="790" t="s">
        <v>143</v>
      </c>
      <c r="C27" s="95"/>
      <c r="D27" s="96">
        <v>3</v>
      </c>
      <c r="E27" s="97"/>
      <c r="F27" s="98"/>
      <c r="G27" s="99">
        <v>6</v>
      </c>
      <c r="H27" s="100">
        <f>G27*30</f>
        <v>180</v>
      </c>
      <c r="I27" s="101">
        <f>SUM(J27:L27)</f>
        <v>60</v>
      </c>
      <c r="J27" s="102">
        <v>30</v>
      </c>
      <c r="K27" s="102"/>
      <c r="L27" s="103">
        <v>30</v>
      </c>
      <c r="M27" s="104">
        <f>H27-I27</f>
        <v>120</v>
      </c>
      <c r="N27" s="105"/>
      <c r="O27" s="97"/>
      <c r="P27" s="96">
        <v>4</v>
      </c>
      <c r="Q27" s="96"/>
      <c r="R27" s="95"/>
      <c r="S27" s="95"/>
      <c r="T27" s="96"/>
      <c r="U27" s="106"/>
      <c r="V27" s="516">
        <f>I27/H27</f>
        <v>0.33333333333333331</v>
      </c>
      <c r="W27" s="42">
        <f t="shared" si="6"/>
        <v>4</v>
      </c>
      <c r="X27" s="42">
        <f t="shared" si="7"/>
        <v>60</v>
      </c>
      <c r="Y27" s="42">
        <f t="shared" si="8"/>
        <v>0</v>
      </c>
      <c r="Z27" s="60"/>
      <c r="AA27" s="61"/>
      <c r="AB27" s="61">
        <v>6</v>
      </c>
      <c r="AC27" s="61"/>
      <c r="AD27" s="61"/>
      <c r="AE27" s="61"/>
      <c r="AF27" s="62"/>
      <c r="AG27" s="63"/>
    </row>
    <row r="28" spans="1:33" ht="15.75" x14ac:dyDescent="0.25">
      <c r="A28" s="94" t="s">
        <v>144</v>
      </c>
      <c r="B28" s="791"/>
      <c r="C28" s="95"/>
      <c r="D28" s="96">
        <v>4</v>
      </c>
      <c r="E28" s="97"/>
      <c r="F28" s="98"/>
      <c r="G28" s="107">
        <v>6</v>
      </c>
      <c r="H28" s="100">
        <f>G28*30</f>
        <v>180</v>
      </c>
      <c r="I28" s="101">
        <f>SUM(J28:L28)</f>
        <v>60</v>
      </c>
      <c r="J28" s="108">
        <v>30</v>
      </c>
      <c r="K28" s="108"/>
      <c r="L28" s="109">
        <v>30</v>
      </c>
      <c r="M28" s="110">
        <f>H28-I28</f>
        <v>120</v>
      </c>
      <c r="N28" s="111"/>
      <c r="O28" s="97"/>
      <c r="P28" s="96"/>
      <c r="Q28" s="96">
        <v>4</v>
      </c>
      <c r="R28" s="95"/>
      <c r="S28" s="95"/>
      <c r="T28" s="96"/>
      <c r="U28" s="106"/>
      <c r="V28" s="516">
        <f>I28/H28</f>
        <v>0.33333333333333331</v>
      </c>
      <c r="W28" s="42">
        <f t="shared" si="6"/>
        <v>4</v>
      </c>
      <c r="X28" s="42">
        <f t="shared" si="7"/>
        <v>60</v>
      </c>
      <c r="Y28" s="42">
        <f t="shared" si="8"/>
        <v>0</v>
      </c>
      <c r="Z28" s="60"/>
      <c r="AA28" s="61"/>
      <c r="AB28" s="61"/>
      <c r="AC28" s="61">
        <v>6</v>
      </c>
      <c r="AD28" s="61"/>
      <c r="AE28" s="61"/>
      <c r="AF28" s="62"/>
      <c r="AG28" s="63"/>
    </row>
    <row r="29" spans="1:33" ht="15.75" x14ac:dyDescent="0.25">
      <c r="A29" s="94" t="s">
        <v>145</v>
      </c>
      <c r="B29" s="791"/>
      <c r="C29" s="112"/>
      <c r="D29" s="113">
        <v>3</v>
      </c>
      <c r="E29" s="114"/>
      <c r="F29" s="115"/>
      <c r="G29" s="107">
        <v>6</v>
      </c>
      <c r="H29" s="100">
        <f>G29*30</f>
        <v>180</v>
      </c>
      <c r="I29" s="101">
        <f>SUM(J29:L29)</f>
        <v>60</v>
      </c>
      <c r="J29" s="108">
        <v>30</v>
      </c>
      <c r="K29" s="108"/>
      <c r="L29" s="109">
        <v>30</v>
      </c>
      <c r="M29" s="110">
        <f>H29-I29</f>
        <v>120</v>
      </c>
      <c r="N29" s="111"/>
      <c r="O29" s="97"/>
      <c r="P29" s="96">
        <v>4</v>
      </c>
      <c r="Q29" s="96"/>
      <c r="R29" s="95"/>
      <c r="S29" s="95"/>
      <c r="T29" s="96"/>
      <c r="U29" s="106"/>
      <c r="V29" s="516">
        <f>I29/H29</f>
        <v>0.33333333333333331</v>
      </c>
      <c r="W29" s="42">
        <f>SUM(N29:U29)</f>
        <v>4</v>
      </c>
      <c r="X29" s="42">
        <f>W29*15</f>
        <v>60</v>
      </c>
      <c r="Y29" s="42">
        <f>X29-I29</f>
        <v>0</v>
      </c>
      <c r="Z29" s="60"/>
      <c r="AA29" s="61"/>
      <c r="AB29" s="61">
        <v>6</v>
      </c>
      <c r="AC29" s="61"/>
      <c r="AD29" s="61"/>
      <c r="AE29" s="61"/>
      <c r="AF29" s="62"/>
      <c r="AG29" s="63"/>
    </row>
    <row r="30" spans="1:33" ht="15.75" x14ac:dyDescent="0.25">
      <c r="A30" s="94" t="s">
        <v>146</v>
      </c>
      <c r="B30" s="791"/>
      <c r="C30" s="112"/>
      <c r="D30" s="113">
        <v>3</v>
      </c>
      <c r="E30" s="114"/>
      <c r="F30" s="115"/>
      <c r="G30" s="107">
        <v>4</v>
      </c>
      <c r="H30" s="100">
        <f>G30*30</f>
        <v>120</v>
      </c>
      <c r="I30" s="101">
        <f>SUM(J30:L30)</f>
        <v>46</v>
      </c>
      <c r="J30" s="108">
        <v>16</v>
      </c>
      <c r="K30" s="108"/>
      <c r="L30" s="109">
        <v>30</v>
      </c>
      <c r="M30" s="110">
        <f>H30-I30</f>
        <v>74</v>
      </c>
      <c r="N30" s="116"/>
      <c r="O30" s="114"/>
      <c r="P30" s="113">
        <v>3</v>
      </c>
      <c r="Q30" s="113"/>
      <c r="R30" s="112"/>
      <c r="S30" s="112"/>
      <c r="T30" s="113"/>
      <c r="U30" s="117"/>
      <c r="V30" s="516">
        <f>I30/H30</f>
        <v>0.38333333333333336</v>
      </c>
      <c r="W30" s="42">
        <f>SUM(N30:U30)</f>
        <v>3</v>
      </c>
      <c r="X30" s="42">
        <f>W30*15</f>
        <v>45</v>
      </c>
      <c r="Y30" s="42">
        <f>X30-I30</f>
        <v>-1</v>
      </c>
      <c r="Z30" s="60"/>
      <c r="AA30" s="61"/>
      <c r="AB30" s="61">
        <v>4</v>
      </c>
      <c r="AC30" s="61"/>
      <c r="AD30" s="61"/>
      <c r="AE30" s="61"/>
      <c r="AF30" s="62"/>
      <c r="AG30" s="63"/>
    </row>
    <row r="31" spans="1:33" ht="16.5" thickBot="1" x14ac:dyDescent="0.3">
      <c r="A31" s="522" t="s">
        <v>147</v>
      </c>
      <c r="B31" s="792"/>
      <c r="C31" s="118"/>
      <c r="D31" s="119">
        <v>5</v>
      </c>
      <c r="E31" s="118"/>
      <c r="F31" s="120"/>
      <c r="G31" s="107">
        <v>6</v>
      </c>
      <c r="H31" s="100">
        <f>G31*30</f>
        <v>180</v>
      </c>
      <c r="I31" s="101">
        <f>SUM(J31:L31)</f>
        <v>60</v>
      </c>
      <c r="J31" s="108">
        <v>30</v>
      </c>
      <c r="K31" s="108"/>
      <c r="L31" s="109">
        <v>30</v>
      </c>
      <c r="M31" s="121">
        <f>H31-I31</f>
        <v>120</v>
      </c>
      <c r="N31" s="122"/>
      <c r="O31" s="118"/>
      <c r="P31" s="119"/>
      <c r="Q31" s="119"/>
      <c r="R31" s="123">
        <v>4</v>
      </c>
      <c r="S31" s="123"/>
      <c r="T31" s="119"/>
      <c r="U31" s="124"/>
      <c r="V31" s="516">
        <f>I31/H31</f>
        <v>0.33333333333333331</v>
      </c>
      <c r="W31" s="42">
        <f>SUM(N31:U31)</f>
        <v>4</v>
      </c>
      <c r="X31" s="42">
        <f>W31*15</f>
        <v>60</v>
      </c>
      <c r="Y31" s="42">
        <f>X31-I31</f>
        <v>0</v>
      </c>
      <c r="Z31" s="60"/>
      <c r="AA31" s="61"/>
      <c r="AB31" s="61"/>
      <c r="AC31" s="61"/>
      <c r="AD31" s="61">
        <v>6</v>
      </c>
      <c r="AE31" s="61"/>
      <c r="AF31" s="62"/>
      <c r="AG31" s="63"/>
    </row>
    <row r="32" spans="1:33" s="22" customFormat="1" ht="16.5" thickBot="1" x14ac:dyDescent="0.3">
      <c r="A32" s="826" t="s">
        <v>148</v>
      </c>
      <c r="B32" s="827"/>
      <c r="C32" s="125">
        <f>C26+C24</f>
        <v>6</v>
      </c>
      <c r="D32" s="125">
        <f>D26+D24</f>
        <v>20</v>
      </c>
      <c r="E32" s="125"/>
      <c r="F32" s="126"/>
      <c r="G32" s="127">
        <f t="shared" ref="G32:U32" si="12">SUM(G24,G26)</f>
        <v>82</v>
      </c>
      <c r="H32" s="128">
        <f t="shared" si="12"/>
        <v>2460</v>
      </c>
      <c r="I32" s="129">
        <f t="shared" si="12"/>
        <v>930</v>
      </c>
      <c r="J32" s="129">
        <f t="shared" si="12"/>
        <v>344</v>
      </c>
      <c r="K32" s="129">
        <f t="shared" si="12"/>
        <v>0</v>
      </c>
      <c r="L32" s="130">
        <f t="shared" si="12"/>
        <v>586</v>
      </c>
      <c r="M32" s="127">
        <f t="shared" si="12"/>
        <v>1530</v>
      </c>
      <c r="N32" s="128">
        <f t="shared" si="12"/>
        <v>11</v>
      </c>
      <c r="O32" s="129">
        <f t="shared" si="12"/>
        <v>13</v>
      </c>
      <c r="P32" s="129">
        <f t="shared" si="12"/>
        <v>13</v>
      </c>
      <c r="Q32" s="129">
        <f t="shared" si="12"/>
        <v>7</v>
      </c>
      <c r="R32" s="129">
        <f t="shared" si="12"/>
        <v>10</v>
      </c>
      <c r="S32" s="129">
        <f t="shared" si="12"/>
        <v>4</v>
      </c>
      <c r="T32" s="129">
        <f t="shared" si="12"/>
        <v>2</v>
      </c>
      <c r="U32" s="131">
        <f t="shared" si="12"/>
        <v>3</v>
      </c>
      <c r="W32" s="42"/>
      <c r="X32" s="42"/>
      <c r="Y32" s="42"/>
      <c r="Z32" s="80"/>
      <c r="AA32" s="81"/>
      <c r="AB32" s="81"/>
      <c r="AC32" s="81"/>
      <c r="AD32" s="81"/>
      <c r="AE32" s="81"/>
      <c r="AF32" s="82"/>
      <c r="AG32" s="83"/>
    </row>
    <row r="33" spans="1:33" ht="16.5" thickBot="1" x14ac:dyDescent="0.3">
      <c r="A33" s="828" t="s">
        <v>149</v>
      </c>
      <c r="B33" s="829"/>
      <c r="C33" s="829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  <c r="O33" s="829"/>
      <c r="P33" s="829"/>
      <c r="Q33" s="830"/>
      <c r="R33" s="830"/>
      <c r="S33" s="830"/>
      <c r="T33" s="830"/>
      <c r="U33" s="831"/>
      <c r="W33" s="42"/>
      <c r="X33" s="42"/>
      <c r="Y33" s="42"/>
      <c r="Z33" s="60"/>
      <c r="AA33" s="61"/>
      <c r="AB33" s="61"/>
      <c r="AC33" s="61"/>
      <c r="AD33" s="61"/>
      <c r="AE33" s="61"/>
      <c r="AF33" s="62"/>
      <c r="AG33" s="63"/>
    </row>
    <row r="34" spans="1:33" ht="16.5" thickBot="1" x14ac:dyDescent="0.3">
      <c r="A34" s="832" t="s">
        <v>150</v>
      </c>
      <c r="B34" s="833"/>
      <c r="C34" s="833"/>
      <c r="D34" s="833"/>
      <c r="E34" s="833"/>
      <c r="F34" s="833"/>
      <c r="G34" s="833"/>
      <c r="H34" s="833"/>
      <c r="I34" s="833"/>
      <c r="J34" s="833"/>
      <c r="K34" s="833"/>
      <c r="L34" s="833"/>
      <c r="M34" s="833"/>
      <c r="N34" s="833"/>
      <c r="O34" s="833"/>
      <c r="P34" s="833"/>
      <c r="Q34" s="834"/>
      <c r="R34" s="834"/>
      <c r="S34" s="834"/>
      <c r="T34" s="834"/>
      <c r="U34" s="835"/>
      <c r="W34" s="42"/>
      <c r="X34" s="42"/>
      <c r="Y34" s="42"/>
      <c r="Z34" s="60"/>
      <c r="AA34" s="61"/>
      <c r="AB34" s="61"/>
      <c r="AC34" s="61"/>
      <c r="AD34" s="61"/>
      <c r="AE34" s="61"/>
      <c r="AF34" s="62"/>
      <c r="AG34" s="63"/>
    </row>
    <row r="35" spans="1:33" x14ac:dyDescent="0.25">
      <c r="A35" s="132" t="s">
        <v>151</v>
      </c>
      <c r="B35" s="133" t="s">
        <v>152</v>
      </c>
      <c r="C35" s="134"/>
      <c r="D35" s="135">
        <v>1</v>
      </c>
      <c r="E35" s="134"/>
      <c r="F35" s="136"/>
      <c r="G35" s="137">
        <v>5</v>
      </c>
      <c r="H35" s="138">
        <f t="shared" ref="H35:H58" si="13">G35*30</f>
        <v>150</v>
      </c>
      <c r="I35" s="139">
        <f>SUM(J35:L35)</f>
        <v>45</v>
      </c>
      <c r="J35" s="140">
        <v>45</v>
      </c>
      <c r="K35" s="140"/>
      <c r="L35" s="141"/>
      <c r="M35" s="142">
        <f t="shared" ref="M35:M58" si="14">H35-I35</f>
        <v>105</v>
      </c>
      <c r="N35" s="143">
        <v>3</v>
      </c>
      <c r="O35" s="144"/>
      <c r="P35" s="145"/>
      <c r="Q35" s="145"/>
      <c r="R35" s="146"/>
      <c r="S35" s="147"/>
      <c r="T35" s="148"/>
      <c r="U35" s="149"/>
      <c r="V35" s="41">
        <f t="shared" ref="V35:V69" si="15">I35/H35</f>
        <v>0.3</v>
      </c>
      <c r="W35" s="42">
        <f t="shared" si="6"/>
        <v>3</v>
      </c>
      <c r="X35" s="42">
        <f t="shared" si="7"/>
        <v>45</v>
      </c>
      <c r="Y35" s="42">
        <f t="shared" si="8"/>
        <v>0</v>
      </c>
      <c r="Z35" s="60">
        <v>5</v>
      </c>
      <c r="AA35" s="61"/>
      <c r="AB35" s="61"/>
      <c r="AC35" s="61"/>
      <c r="AD35" s="61"/>
      <c r="AE35" s="61"/>
      <c r="AF35" s="62"/>
      <c r="AG35" s="63"/>
    </row>
    <row r="36" spans="1:33" x14ac:dyDescent="0.25">
      <c r="A36" s="150" t="s">
        <v>153</v>
      </c>
      <c r="B36" s="151" t="s">
        <v>154</v>
      </c>
      <c r="C36" s="152">
        <v>1</v>
      </c>
      <c r="D36" s="153"/>
      <c r="E36" s="154"/>
      <c r="F36" s="155"/>
      <c r="G36" s="156">
        <v>4</v>
      </c>
      <c r="H36" s="53">
        <f>G36*30</f>
        <v>120</v>
      </c>
      <c r="I36" s="54">
        <f>SUM(J36:L36)</f>
        <v>45</v>
      </c>
      <c r="J36" s="157">
        <v>30</v>
      </c>
      <c r="K36" s="157"/>
      <c r="L36" s="158">
        <v>15</v>
      </c>
      <c r="M36" s="159">
        <f>H36-I36</f>
        <v>75</v>
      </c>
      <c r="N36" s="160">
        <v>3</v>
      </c>
      <c r="O36" s="161"/>
      <c r="P36" s="162"/>
      <c r="Q36" s="162"/>
      <c r="R36" s="58"/>
      <c r="S36" s="49"/>
      <c r="T36" s="50"/>
      <c r="U36" s="59"/>
      <c r="V36" s="41">
        <f t="shared" si="15"/>
        <v>0.375</v>
      </c>
      <c r="W36" s="42">
        <f t="shared" si="6"/>
        <v>3</v>
      </c>
      <c r="X36" s="42">
        <f t="shared" si="7"/>
        <v>45</v>
      </c>
      <c r="Y36" s="42">
        <f t="shared" si="8"/>
        <v>0</v>
      </c>
      <c r="Z36" s="60">
        <v>4</v>
      </c>
      <c r="AA36" s="61"/>
      <c r="AB36" s="61"/>
      <c r="AC36" s="61"/>
      <c r="AD36" s="61"/>
      <c r="AE36" s="61"/>
      <c r="AF36" s="62"/>
      <c r="AG36" s="63"/>
    </row>
    <row r="37" spans="1:33" x14ac:dyDescent="0.25">
      <c r="A37" s="150" t="s">
        <v>155</v>
      </c>
      <c r="B37" s="151" t="s">
        <v>156</v>
      </c>
      <c r="C37" s="152">
        <v>4</v>
      </c>
      <c r="D37" s="153" t="s">
        <v>157</v>
      </c>
      <c r="E37" s="154">
        <v>2</v>
      </c>
      <c r="F37" s="155"/>
      <c r="G37" s="156">
        <v>10</v>
      </c>
      <c r="H37" s="53">
        <f>G37*30</f>
        <v>300</v>
      </c>
      <c r="I37" s="54">
        <f>SUM(J37:L37)</f>
        <v>120</v>
      </c>
      <c r="J37" s="157">
        <v>60</v>
      </c>
      <c r="K37" s="157"/>
      <c r="L37" s="158">
        <v>60</v>
      </c>
      <c r="M37" s="163">
        <f>H37-I37</f>
        <v>180</v>
      </c>
      <c r="N37" s="160">
        <v>2</v>
      </c>
      <c r="O37" s="161">
        <v>2</v>
      </c>
      <c r="P37" s="162">
        <v>2</v>
      </c>
      <c r="Q37" s="162">
        <v>2</v>
      </c>
      <c r="R37" s="164"/>
      <c r="S37" s="165"/>
      <c r="T37" s="157"/>
      <c r="U37" s="166"/>
      <c r="V37" s="41">
        <f t="shared" si="15"/>
        <v>0.4</v>
      </c>
      <c r="W37" s="42">
        <f t="shared" si="6"/>
        <v>8</v>
      </c>
      <c r="X37" s="42">
        <f t="shared" si="7"/>
        <v>120</v>
      </c>
      <c r="Y37" s="42">
        <f t="shared" si="8"/>
        <v>0</v>
      </c>
      <c r="Z37" s="60">
        <v>4</v>
      </c>
      <c r="AA37" s="61">
        <v>2</v>
      </c>
      <c r="AB37" s="61">
        <v>2</v>
      </c>
      <c r="AC37" s="61">
        <v>2</v>
      </c>
      <c r="AD37" s="61"/>
      <c r="AE37" s="61"/>
      <c r="AF37" s="62"/>
      <c r="AG37" s="63"/>
    </row>
    <row r="38" spans="1:33" x14ac:dyDescent="0.25">
      <c r="A38" s="150" t="s">
        <v>158</v>
      </c>
      <c r="B38" s="151" t="s">
        <v>159</v>
      </c>
      <c r="C38" s="152">
        <v>2</v>
      </c>
      <c r="D38" s="153">
        <v>1</v>
      </c>
      <c r="E38" s="152">
        <v>4</v>
      </c>
      <c r="F38" s="167"/>
      <c r="G38" s="156">
        <v>6</v>
      </c>
      <c r="H38" s="53">
        <f t="shared" si="13"/>
        <v>180</v>
      </c>
      <c r="I38" s="54">
        <f t="shared" ref="I38:I52" si="16">SUM(J38:L38)</f>
        <v>75</v>
      </c>
      <c r="J38" s="168">
        <v>45</v>
      </c>
      <c r="K38" s="168"/>
      <c r="L38" s="169">
        <v>30</v>
      </c>
      <c r="M38" s="57">
        <f t="shared" si="14"/>
        <v>105</v>
      </c>
      <c r="N38" s="160">
        <v>3</v>
      </c>
      <c r="O38" s="161">
        <v>2</v>
      </c>
      <c r="P38" s="162"/>
      <c r="Q38" s="162"/>
      <c r="R38" s="170"/>
      <c r="S38" s="171"/>
      <c r="T38" s="172"/>
      <c r="U38" s="173"/>
      <c r="V38" s="41">
        <f t="shared" si="15"/>
        <v>0.41666666666666669</v>
      </c>
      <c r="W38" s="42">
        <f t="shared" si="6"/>
        <v>5</v>
      </c>
      <c r="X38" s="42">
        <f t="shared" si="7"/>
        <v>75</v>
      </c>
      <c r="Y38" s="42">
        <f t="shared" si="8"/>
        <v>0</v>
      </c>
      <c r="Z38" s="60">
        <v>4</v>
      </c>
      <c r="AA38" s="61">
        <v>2</v>
      </c>
      <c r="AB38" s="61"/>
      <c r="AC38" s="61"/>
      <c r="AD38" s="61"/>
      <c r="AE38" s="61"/>
      <c r="AF38" s="62"/>
      <c r="AG38" s="63"/>
    </row>
    <row r="39" spans="1:33" x14ac:dyDescent="0.25">
      <c r="A39" s="150" t="s">
        <v>160</v>
      </c>
      <c r="B39" s="151" t="s">
        <v>161</v>
      </c>
      <c r="C39" s="174">
        <v>4</v>
      </c>
      <c r="D39" s="175">
        <v>2.2999999999999998</v>
      </c>
      <c r="E39" s="176"/>
      <c r="F39" s="167"/>
      <c r="G39" s="177">
        <v>7</v>
      </c>
      <c r="H39" s="53">
        <f t="shared" si="13"/>
        <v>210</v>
      </c>
      <c r="I39" s="54">
        <f t="shared" si="16"/>
        <v>90</v>
      </c>
      <c r="J39" s="168">
        <v>15</v>
      </c>
      <c r="K39" s="168"/>
      <c r="L39" s="169">
        <v>75</v>
      </c>
      <c r="M39" s="57">
        <f t="shared" si="14"/>
        <v>120</v>
      </c>
      <c r="N39" s="178"/>
      <c r="O39" s="179">
        <v>2</v>
      </c>
      <c r="P39" s="180">
        <v>2</v>
      </c>
      <c r="Q39" s="180">
        <v>2</v>
      </c>
      <c r="R39" s="170"/>
      <c r="S39" s="171"/>
      <c r="T39" s="172"/>
      <c r="U39" s="173"/>
      <c r="V39" s="41">
        <f t="shared" si="15"/>
        <v>0.42857142857142855</v>
      </c>
      <c r="W39" s="42">
        <f t="shared" si="6"/>
        <v>6</v>
      </c>
      <c r="X39" s="42">
        <f t="shared" si="7"/>
        <v>90</v>
      </c>
      <c r="Y39" s="42">
        <f t="shared" si="8"/>
        <v>0</v>
      </c>
      <c r="Z39" s="60"/>
      <c r="AA39" s="61">
        <v>3</v>
      </c>
      <c r="AB39" s="61">
        <v>2</v>
      </c>
      <c r="AC39" s="61">
        <v>2</v>
      </c>
      <c r="AD39" s="61"/>
      <c r="AE39" s="61"/>
      <c r="AF39" s="62"/>
      <c r="AG39" s="63"/>
    </row>
    <row r="40" spans="1:33" s="631" customFormat="1" x14ac:dyDescent="0.25">
      <c r="A40" s="252" t="s">
        <v>162</v>
      </c>
      <c r="B40" s="611" t="s">
        <v>168</v>
      </c>
      <c r="C40" s="612">
        <v>3</v>
      </c>
      <c r="D40" s="612">
        <v>2</v>
      </c>
      <c r="E40" s="613">
        <v>6</v>
      </c>
      <c r="F40" s="614"/>
      <c r="G40" s="615">
        <v>6</v>
      </c>
      <c r="H40" s="616">
        <f t="shared" si="13"/>
        <v>180</v>
      </c>
      <c r="I40" s="617">
        <f t="shared" si="16"/>
        <v>75</v>
      </c>
      <c r="J40" s="618">
        <v>30</v>
      </c>
      <c r="K40" s="618"/>
      <c r="L40" s="619">
        <v>45</v>
      </c>
      <c r="M40" s="620">
        <f t="shared" si="14"/>
        <v>105</v>
      </c>
      <c r="N40" s="621"/>
      <c r="O40" s="622">
        <v>3</v>
      </c>
      <c r="P40" s="623">
        <v>2</v>
      </c>
      <c r="Q40" s="623"/>
      <c r="R40" s="632"/>
      <c r="S40" s="633"/>
      <c r="T40" s="633"/>
      <c r="U40" s="634"/>
      <c r="V40" s="625">
        <f t="shared" si="15"/>
        <v>0.41666666666666669</v>
      </c>
      <c r="W40" s="626">
        <f t="shared" si="6"/>
        <v>5</v>
      </c>
      <c r="X40" s="626">
        <f t="shared" si="7"/>
        <v>75</v>
      </c>
      <c r="Y40" s="626">
        <f t="shared" si="8"/>
        <v>0</v>
      </c>
      <c r="Z40" s="627"/>
      <c r="AA40" s="628">
        <v>3</v>
      </c>
      <c r="AB40" s="628">
        <v>3</v>
      </c>
      <c r="AC40" s="628"/>
      <c r="AD40" s="628"/>
      <c r="AE40" s="628"/>
      <c r="AF40" s="629"/>
      <c r="AG40" s="630"/>
    </row>
    <row r="41" spans="1:33" x14ac:dyDescent="0.25">
      <c r="A41" s="150" t="s">
        <v>163</v>
      </c>
      <c r="B41" s="151" t="s">
        <v>164</v>
      </c>
      <c r="C41" s="152">
        <v>4</v>
      </c>
      <c r="D41" s="153"/>
      <c r="E41" s="154"/>
      <c r="F41" s="167"/>
      <c r="G41" s="156">
        <v>4</v>
      </c>
      <c r="H41" s="53">
        <f t="shared" si="13"/>
        <v>120</v>
      </c>
      <c r="I41" s="54">
        <f t="shared" si="16"/>
        <v>44</v>
      </c>
      <c r="J41" s="168">
        <v>44</v>
      </c>
      <c r="K41" s="168"/>
      <c r="L41" s="169"/>
      <c r="M41" s="57">
        <f t="shared" si="14"/>
        <v>76</v>
      </c>
      <c r="N41" s="181"/>
      <c r="O41" s="161"/>
      <c r="P41" s="162"/>
      <c r="Q41" s="162">
        <v>3</v>
      </c>
      <c r="R41" s="170"/>
      <c r="S41" s="171"/>
      <c r="T41" s="172"/>
      <c r="U41" s="173"/>
      <c r="V41" s="41">
        <f t="shared" si="15"/>
        <v>0.36666666666666664</v>
      </c>
      <c r="W41" s="42">
        <f t="shared" si="6"/>
        <v>3</v>
      </c>
      <c r="X41" s="42">
        <f t="shared" si="7"/>
        <v>45</v>
      </c>
      <c r="Y41" s="42">
        <f t="shared" si="8"/>
        <v>1</v>
      </c>
      <c r="Z41" s="60"/>
      <c r="AA41" s="61"/>
      <c r="AB41" s="61"/>
      <c r="AC41" s="61">
        <v>4</v>
      </c>
      <c r="AD41" s="61"/>
      <c r="AE41" s="61"/>
      <c r="AF41" s="62"/>
      <c r="AG41" s="63"/>
    </row>
    <row r="42" spans="1:33" x14ac:dyDescent="0.25">
      <c r="A42" s="150" t="s">
        <v>165</v>
      </c>
      <c r="B42" s="151" t="s">
        <v>166</v>
      </c>
      <c r="C42" s="152">
        <v>4</v>
      </c>
      <c r="D42" s="153"/>
      <c r="E42" s="154"/>
      <c r="F42" s="167"/>
      <c r="G42" s="156">
        <v>6</v>
      </c>
      <c r="H42" s="53">
        <f t="shared" si="13"/>
        <v>180</v>
      </c>
      <c r="I42" s="54">
        <f t="shared" si="16"/>
        <v>60</v>
      </c>
      <c r="J42" s="168">
        <v>30</v>
      </c>
      <c r="K42" s="168"/>
      <c r="L42" s="169">
        <v>30</v>
      </c>
      <c r="M42" s="57">
        <f t="shared" si="14"/>
        <v>120</v>
      </c>
      <c r="N42" s="181"/>
      <c r="O42" s="161"/>
      <c r="P42" s="162"/>
      <c r="Q42" s="162">
        <v>4</v>
      </c>
      <c r="R42" s="53"/>
      <c r="S42" s="182"/>
      <c r="T42" s="168"/>
      <c r="U42" s="183"/>
      <c r="V42" s="41">
        <f t="shared" si="15"/>
        <v>0.33333333333333331</v>
      </c>
      <c r="W42" s="42">
        <f t="shared" si="6"/>
        <v>4</v>
      </c>
      <c r="X42" s="42">
        <f t="shared" si="7"/>
        <v>60</v>
      </c>
      <c r="Y42" s="42">
        <f t="shared" si="8"/>
        <v>0</v>
      </c>
      <c r="Z42" s="60"/>
      <c r="AA42" s="61"/>
      <c r="AB42" s="61"/>
      <c r="AC42" s="61">
        <v>6</v>
      </c>
      <c r="AD42" s="61"/>
      <c r="AE42" s="61"/>
      <c r="AF42" s="62"/>
      <c r="AG42" s="63"/>
    </row>
    <row r="43" spans="1:33" s="631" customFormat="1" ht="15.75" customHeight="1" x14ac:dyDescent="0.25">
      <c r="A43" s="252" t="s">
        <v>167</v>
      </c>
      <c r="B43" s="611" t="s">
        <v>287</v>
      </c>
      <c r="C43" s="612">
        <v>4</v>
      </c>
      <c r="D43" s="612"/>
      <c r="E43" s="613"/>
      <c r="F43" s="614"/>
      <c r="G43" s="615">
        <v>4</v>
      </c>
      <c r="H43" s="616">
        <f t="shared" si="13"/>
        <v>120</v>
      </c>
      <c r="I43" s="617">
        <f t="shared" si="16"/>
        <v>42</v>
      </c>
      <c r="J43" s="618">
        <v>28</v>
      </c>
      <c r="K43" s="618"/>
      <c r="L43" s="619">
        <v>14</v>
      </c>
      <c r="M43" s="620">
        <f t="shared" si="14"/>
        <v>78</v>
      </c>
      <c r="N43" s="621"/>
      <c r="O43" s="622"/>
      <c r="P43" s="623"/>
      <c r="Q43" s="623">
        <v>3</v>
      </c>
      <c r="R43" s="616"/>
      <c r="S43" s="618"/>
      <c r="T43" s="618"/>
      <c r="U43" s="624"/>
      <c r="V43" s="625">
        <f t="shared" si="15"/>
        <v>0.35</v>
      </c>
      <c r="W43" s="626">
        <f t="shared" si="6"/>
        <v>3</v>
      </c>
      <c r="X43" s="626">
        <f t="shared" si="7"/>
        <v>45</v>
      </c>
      <c r="Y43" s="626">
        <f t="shared" si="8"/>
        <v>3</v>
      </c>
      <c r="Z43" s="627"/>
      <c r="AA43" s="628"/>
      <c r="AB43" s="628"/>
      <c r="AC43" s="628">
        <v>4</v>
      </c>
      <c r="AD43" s="628"/>
      <c r="AE43" s="628"/>
      <c r="AF43" s="629"/>
      <c r="AG43" s="630"/>
    </row>
    <row r="44" spans="1:33" x14ac:dyDescent="0.25">
      <c r="A44" s="184" t="s">
        <v>169</v>
      </c>
      <c r="B44" s="185" t="s">
        <v>170</v>
      </c>
      <c r="C44" s="186">
        <v>6</v>
      </c>
      <c r="D44" s="172">
        <v>5</v>
      </c>
      <c r="E44" s="186"/>
      <c r="F44" s="187"/>
      <c r="G44" s="188">
        <v>5</v>
      </c>
      <c r="H44" s="189">
        <f t="shared" si="13"/>
        <v>150</v>
      </c>
      <c r="I44" s="190">
        <f t="shared" si="16"/>
        <v>60</v>
      </c>
      <c r="J44" s="168">
        <v>30</v>
      </c>
      <c r="K44" s="168"/>
      <c r="L44" s="169">
        <v>30</v>
      </c>
      <c r="M44" s="191">
        <f t="shared" si="14"/>
        <v>90</v>
      </c>
      <c r="N44" s="189"/>
      <c r="O44" s="192"/>
      <c r="P44" s="168"/>
      <c r="Q44" s="168"/>
      <c r="R44" s="192">
        <v>1</v>
      </c>
      <c r="S44" s="192">
        <v>3</v>
      </c>
      <c r="T44" s="168"/>
      <c r="U44" s="183"/>
      <c r="V44" s="41">
        <f t="shared" si="15"/>
        <v>0.4</v>
      </c>
      <c r="W44" s="42">
        <f>SUM(N44:U44)</f>
        <v>4</v>
      </c>
      <c r="X44" s="42">
        <f>W44*15</f>
        <v>60</v>
      </c>
      <c r="Y44" s="42">
        <f t="shared" si="8"/>
        <v>0</v>
      </c>
      <c r="Z44" s="60"/>
      <c r="AA44" s="61"/>
      <c r="AB44" s="61"/>
      <c r="AC44" s="61"/>
      <c r="AD44" s="61">
        <v>2</v>
      </c>
      <c r="AE44" s="61">
        <v>3</v>
      </c>
      <c r="AF44" s="62"/>
      <c r="AG44" s="63"/>
    </row>
    <row r="45" spans="1:33" x14ac:dyDescent="0.25">
      <c r="A45" s="184" t="s">
        <v>171</v>
      </c>
      <c r="B45" s="185" t="s">
        <v>172</v>
      </c>
      <c r="C45" s="186">
        <v>3</v>
      </c>
      <c r="D45" s="172"/>
      <c r="E45" s="186"/>
      <c r="F45" s="187"/>
      <c r="G45" s="193">
        <v>5</v>
      </c>
      <c r="H45" s="189">
        <f t="shared" si="13"/>
        <v>150</v>
      </c>
      <c r="I45" s="190">
        <f t="shared" si="16"/>
        <v>45</v>
      </c>
      <c r="J45" s="168">
        <v>15</v>
      </c>
      <c r="K45" s="168"/>
      <c r="L45" s="169">
        <v>30</v>
      </c>
      <c r="M45" s="191">
        <f t="shared" si="14"/>
        <v>105</v>
      </c>
      <c r="N45" s="189"/>
      <c r="O45" s="192"/>
      <c r="P45" s="168">
        <v>3</v>
      </c>
      <c r="Q45" s="168"/>
      <c r="R45" s="192"/>
      <c r="S45" s="192"/>
      <c r="T45" s="168"/>
      <c r="U45" s="183"/>
      <c r="V45" s="41">
        <f t="shared" si="15"/>
        <v>0.3</v>
      </c>
      <c r="W45" s="42">
        <f t="shared" si="6"/>
        <v>3</v>
      </c>
      <c r="X45" s="42">
        <f t="shared" si="7"/>
        <v>45</v>
      </c>
      <c r="Y45" s="42">
        <f t="shared" si="8"/>
        <v>0</v>
      </c>
      <c r="Z45" s="60"/>
      <c r="AA45" s="61"/>
      <c r="AB45" s="61">
        <v>5</v>
      </c>
      <c r="AC45" s="61"/>
      <c r="AD45" s="61"/>
      <c r="AE45" s="61"/>
      <c r="AF45" s="62"/>
      <c r="AG45" s="63"/>
    </row>
    <row r="46" spans="1:33" ht="15.75" x14ac:dyDescent="0.25">
      <c r="A46" s="184" t="s">
        <v>173</v>
      </c>
      <c r="B46" s="185" t="s">
        <v>174</v>
      </c>
      <c r="C46" s="186"/>
      <c r="D46" s="172">
        <v>5</v>
      </c>
      <c r="E46" s="186"/>
      <c r="F46" s="187"/>
      <c r="G46" s="188">
        <v>5</v>
      </c>
      <c r="H46" s="189">
        <f t="shared" si="13"/>
        <v>150</v>
      </c>
      <c r="I46" s="190">
        <f t="shared" si="16"/>
        <v>45</v>
      </c>
      <c r="J46" s="168">
        <v>30</v>
      </c>
      <c r="K46" s="168"/>
      <c r="L46" s="169">
        <v>15</v>
      </c>
      <c r="M46" s="194">
        <f t="shared" si="14"/>
        <v>105</v>
      </c>
      <c r="N46" s="189"/>
      <c r="O46" s="192"/>
      <c r="P46" s="168"/>
      <c r="Q46" s="168"/>
      <c r="R46" s="192">
        <v>3</v>
      </c>
      <c r="S46" s="192"/>
      <c r="T46" s="168"/>
      <c r="U46" s="183"/>
      <c r="V46" s="41">
        <f t="shared" si="15"/>
        <v>0.3</v>
      </c>
      <c r="W46" s="42">
        <f t="shared" si="6"/>
        <v>3</v>
      </c>
      <c r="X46" s="42">
        <f t="shared" si="7"/>
        <v>45</v>
      </c>
      <c r="Y46" s="42">
        <f t="shared" si="8"/>
        <v>0</v>
      </c>
      <c r="Z46" s="60"/>
      <c r="AA46" s="61"/>
      <c r="AB46" s="61"/>
      <c r="AC46" s="61"/>
      <c r="AD46" s="61">
        <v>5</v>
      </c>
      <c r="AE46" s="61"/>
      <c r="AF46" s="62"/>
      <c r="AG46" s="63"/>
    </row>
    <row r="47" spans="1:33" ht="15.75" x14ac:dyDescent="0.25">
      <c r="A47" s="184" t="s">
        <v>175</v>
      </c>
      <c r="B47" s="185" t="s">
        <v>176</v>
      </c>
      <c r="C47" s="186">
        <v>6</v>
      </c>
      <c r="D47" s="172">
        <v>5</v>
      </c>
      <c r="E47" s="186"/>
      <c r="F47" s="187"/>
      <c r="G47" s="193">
        <v>6</v>
      </c>
      <c r="H47" s="189">
        <f t="shared" si="13"/>
        <v>180</v>
      </c>
      <c r="I47" s="190">
        <f t="shared" si="16"/>
        <v>60</v>
      </c>
      <c r="J47" s="168">
        <v>45</v>
      </c>
      <c r="K47" s="168"/>
      <c r="L47" s="169">
        <v>15</v>
      </c>
      <c r="M47" s="194">
        <f t="shared" si="14"/>
        <v>120</v>
      </c>
      <c r="N47" s="189"/>
      <c r="O47" s="192"/>
      <c r="P47" s="168"/>
      <c r="Q47" s="168"/>
      <c r="R47" s="192">
        <v>2</v>
      </c>
      <c r="S47" s="192">
        <v>2</v>
      </c>
      <c r="T47" s="168"/>
      <c r="U47" s="183"/>
      <c r="V47" s="41">
        <f t="shared" si="15"/>
        <v>0.33333333333333331</v>
      </c>
      <c r="W47" s="42">
        <f t="shared" si="6"/>
        <v>4</v>
      </c>
      <c r="X47" s="42">
        <f t="shared" si="7"/>
        <v>60</v>
      </c>
      <c r="Y47" s="42">
        <f t="shared" si="8"/>
        <v>0</v>
      </c>
      <c r="Z47" s="60"/>
      <c r="AA47" s="61"/>
      <c r="AB47" s="61"/>
      <c r="AC47" s="61"/>
      <c r="AD47" s="61">
        <v>3</v>
      </c>
      <c r="AE47" s="61">
        <v>3</v>
      </c>
      <c r="AF47" s="62"/>
      <c r="AG47" s="63"/>
    </row>
    <row r="48" spans="1:33" x14ac:dyDescent="0.25">
      <c r="A48" s="184" t="s">
        <v>177</v>
      </c>
      <c r="B48" s="185" t="s">
        <v>178</v>
      </c>
      <c r="C48" s="186"/>
      <c r="D48" s="172">
        <v>7</v>
      </c>
      <c r="E48" s="186"/>
      <c r="F48" s="187"/>
      <c r="G48" s="188">
        <v>6</v>
      </c>
      <c r="H48" s="189">
        <f t="shared" si="13"/>
        <v>180</v>
      </c>
      <c r="I48" s="190">
        <f t="shared" si="16"/>
        <v>60</v>
      </c>
      <c r="J48" s="168">
        <v>30</v>
      </c>
      <c r="K48" s="168"/>
      <c r="L48" s="169">
        <v>30</v>
      </c>
      <c r="M48" s="191">
        <f t="shared" si="14"/>
        <v>120</v>
      </c>
      <c r="N48" s="189"/>
      <c r="O48" s="192"/>
      <c r="P48" s="168"/>
      <c r="Q48" s="168"/>
      <c r="R48" s="192"/>
      <c r="S48" s="192"/>
      <c r="T48" s="168">
        <v>4</v>
      </c>
      <c r="U48" s="183"/>
      <c r="V48" s="41">
        <f t="shared" si="15"/>
        <v>0.33333333333333331</v>
      </c>
      <c r="W48" s="42">
        <f t="shared" si="6"/>
        <v>4</v>
      </c>
      <c r="X48" s="42">
        <f t="shared" si="7"/>
        <v>60</v>
      </c>
      <c r="Y48" s="42">
        <f t="shared" si="8"/>
        <v>0</v>
      </c>
      <c r="Z48" s="60"/>
      <c r="AA48" s="61"/>
      <c r="AB48" s="61"/>
      <c r="AC48" s="61"/>
      <c r="AD48" s="61"/>
      <c r="AE48" s="61"/>
      <c r="AF48" s="62">
        <v>6</v>
      </c>
      <c r="AG48" s="63"/>
    </row>
    <row r="49" spans="1:33" x14ac:dyDescent="0.25">
      <c r="A49" s="184" t="s">
        <v>179</v>
      </c>
      <c r="B49" s="185" t="s">
        <v>180</v>
      </c>
      <c r="C49" s="186">
        <v>8</v>
      </c>
      <c r="D49" s="172">
        <v>7</v>
      </c>
      <c r="E49" s="186"/>
      <c r="F49" s="187"/>
      <c r="G49" s="195">
        <v>7</v>
      </c>
      <c r="H49" s="189">
        <f t="shared" si="13"/>
        <v>210</v>
      </c>
      <c r="I49" s="190">
        <f t="shared" si="16"/>
        <v>80</v>
      </c>
      <c r="J49" s="556">
        <v>50</v>
      </c>
      <c r="K49" s="168"/>
      <c r="L49" s="169">
        <v>30</v>
      </c>
      <c r="M49" s="191">
        <f t="shared" si="14"/>
        <v>130</v>
      </c>
      <c r="N49" s="189"/>
      <c r="O49" s="192"/>
      <c r="P49" s="168"/>
      <c r="Q49" s="168"/>
      <c r="R49" s="192"/>
      <c r="S49" s="196"/>
      <c r="T49" s="168">
        <v>4</v>
      </c>
      <c r="U49" s="183">
        <v>2</v>
      </c>
      <c r="V49" s="41">
        <f t="shared" si="15"/>
        <v>0.38095238095238093</v>
      </c>
      <c r="W49" s="42">
        <f t="shared" si="6"/>
        <v>6</v>
      </c>
      <c r="X49" s="42">
        <f t="shared" si="7"/>
        <v>90</v>
      </c>
      <c r="Y49" s="42">
        <f t="shared" si="8"/>
        <v>10</v>
      </c>
      <c r="Z49" s="60"/>
      <c r="AA49" s="61"/>
      <c r="AB49" s="61"/>
      <c r="AC49" s="61"/>
      <c r="AD49" s="61"/>
      <c r="AE49" s="61"/>
      <c r="AF49" s="62">
        <v>3</v>
      </c>
      <c r="AG49" s="63">
        <v>4</v>
      </c>
    </row>
    <row r="50" spans="1:33" x14ac:dyDescent="0.25">
      <c r="A50" s="184" t="s">
        <v>181</v>
      </c>
      <c r="B50" s="197" t="s">
        <v>182</v>
      </c>
      <c r="C50" s="186">
        <v>7</v>
      </c>
      <c r="D50" s="172"/>
      <c r="E50" s="186"/>
      <c r="F50" s="187"/>
      <c r="G50" s="198">
        <v>6</v>
      </c>
      <c r="H50" s="189">
        <f t="shared" si="13"/>
        <v>180</v>
      </c>
      <c r="I50" s="190">
        <f t="shared" si="16"/>
        <v>60</v>
      </c>
      <c r="J50" s="168">
        <v>30</v>
      </c>
      <c r="K50" s="168"/>
      <c r="L50" s="169">
        <v>30</v>
      </c>
      <c r="M50" s="191">
        <f t="shared" si="14"/>
        <v>120</v>
      </c>
      <c r="N50" s="189"/>
      <c r="O50" s="192"/>
      <c r="P50" s="168"/>
      <c r="Q50" s="168"/>
      <c r="R50" s="192"/>
      <c r="S50" s="192"/>
      <c r="T50" s="168">
        <v>4</v>
      </c>
      <c r="U50" s="183"/>
      <c r="V50" s="516">
        <f t="shared" si="15"/>
        <v>0.33333333333333331</v>
      </c>
      <c r="W50" s="42">
        <f t="shared" si="6"/>
        <v>4</v>
      </c>
      <c r="X50" s="42">
        <f t="shared" si="7"/>
        <v>60</v>
      </c>
      <c r="Y50" s="42">
        <f t="shared" si="8"/>
        <v>0</v>
      </c>
      <c r="Z50" s="60"/>
      <c r="AA50" s="61"/>
      <c r="AB50" s="61"/>
      <c r="AC50" s="61"/>
      <c r="AD50" s="61"/>
      <c r="AE50" s="61"/>
      <c r="AF50" s="62">
        <v>6</v>
      </c>
      <c r="AG50" s="63"/>
    </row>
    <row r="51" spans="1:33" x14ac:dyDescent="0.25">
      <c r="A51" s="184" t="s">
        <v>183</v>
      </c>
      <c r="B51" s="185" t="s">
        <v>184</v>
      </c>
      <c r="C51" s="186"/>
      <c r="D51" s="172">
        <v>6</v>
      </c>
      <c r="E51" s="186"/>
      <c r="F51" s="187"/>
      <c r="G51" s="195">
        <v>5</v>
      </c>
      <c r="H51" s="189">
        <f t="shared" si="13"/>
        <v>150</v>
      </c>
      <c r="I51" s="190">
        <f t="shared" si="16"/>
        <v>45</v>
      </c>
      <c r="J51" s="168">
        <v>30</v>
      </c>
      <c r="K51" s="168"/>
      <c r="L51" s="169">
        <v>15</v>
      </c>
      <c r="M51" s="191">
        <f t="shared" si="14"/>
        <v>105</v>
      </c>
      <c r="N51" s="189"/>
      <c r="O51" s="192"/>
      <c r="P51" s="168"/>
      <c r="Q51" s="168"/>
      <c r="R51" s="192"/>
      <c r="S51" s="192">
        <v>3</v>
      </c>
      <c r="T51" s="168"/>
      <c r="U51" s="183"/>
      <c r="V51" s="41">
        <f t="shared" si="15"/>
        <v>0.3</v>
      </c>
      <c r="W51" s="42">
        <f t="shared" si="6"/>
        <v>3</v>
      </c>
      <c r="X51" s="42">
        <f t="shared" si="7"/>
        <v>45</v>
      </c>
      <c r="Y51" s="42">
        <f t="shared" si="8"/>
        <v>0</v>
      </c>
      <c r="Z51" s="60"/>
      <c r="AA51" s="61"/>
      <c r="AB51" s="61"/>
      <c r="AC51" s="61"/>
      <c r="AD51" s="61"/>
      <c r="AE51" s="61">
        <v>5</v>
      </c>
      <c r="AF51" s="62"/>
      <c r="AG51" s="63"/>
    </row>
    <row r="52" spans="1:33" ht="15.75" thickBot="1" x14ac:dyDescent="0.3">
      <c r="A52" s="199" t="s">
        <v>185</v>
      </c>
      <c r="B52" s="200" t="s">
        <v>186</v>
      </c>
      <c r="C52" s="201"/>
      <c r="D52" s="202">
        <v>8</v>
      </c>
      <c r="E52" s="201"/>
      <c r="F52" s="203"/>
      <c r="G52" s="204">
        <v>5</v>
      </c>
      <c r="H52" s="205">
        <f t="shared" si="13"/>
        <v>150</v>
      </c>
      <c r="I52" s="512">
        <f t="shared" si="16"/>
        <v>50</v>
      </c>
      <c r="J52" s="557">
        <v>20</v>
      </c>
      <c r="K52" s="206"/>
      <c r="L52" s="207">
        <v>30</v>
      </c>
      <c r="M52" s="513">
        <f t="shared" si="14"/>
        <v>100</v>
      </c>
      <c r="N52" s="205"/>
      <c r="O52" s="514"/>
      <c r="P52" s="206"/>
      <c r="Q52" s="206"/>
      <c r="R52" s="514"/>
      <c r="S52" s="514"/>
      <c r="T52" s="206"/>
      <c r="U52" s="515">
        <v>5</v>
      </c>
      <c r="V52" s="41">
        <f t="shared" si="15"/>
        <v>0.33333333333333331</v>
      </c>
      <c r="W52" s="42">
        <f t="shared" si="6"/>
        <v>5</v>
      </c>
      <c r="X52" s="42">
        <f t="shared" si="7"/>
        <v>75</v>
      </c>
      <c r="Y52" s="42">
        <f t="shared" si="8"/>
        <v>25</v>
      </c>
      <c r="Z52" s="60"/>
      <c r="AA52" s="61"/>
      <c r="AB52" s="61"/>
      <c r="AC52" s="61"/>
      <c r="AD52" s="61"/>
      <c r="AE52" s="61"/>
      <c r="AF52" s="62"/>
      <c r="AG52" s="63">
        <v>5</v>
      </c>
    </row>
    <row r="53" spans="1:33" x14ac:dyDescent="0.25">
      <c r="A53" s="208" t="s">
        <v>187</v>
      </c>
      <c r="B53" s="209" t="s">
        <v>188</v>
      </c>
      <c r="C53" s="210"/>
      <c r="D53" s="29">
        <v>2</v>
      </c>
      <c r="E53" s="210"/>
      <c r="F53" s="211"/>
      <c r="G53" s="212">
        <v>3</v>
      </c>
      <c r="H53" s="213">
        <f t="shared" si="13"/>
        <v>90</v>
      </c>
      <c r="I53" s="214"/>
      <c r="J53" s="215"/>
      <c r="K53" s="215"/>
      <c r="L53" s="216"/>
      <c r="M53" s="217">
        <f t="shared" si="14"/>
        <v>90</v>
      </c>
      <c r="N53" s="213"/>
      <c r="O53" s="218"/>
      <c r="P53" s="215"/>
      <c r="Q53" s="215"/>
      <c r="R53" s="218"/>
      <c r="S53" s="218"/>
      <c r="T53" s="215"/>
      <c r="U53" s="219"/>
      <c r="V53" s="41"/>
      <c r="W53" s="41"/>
      <c r="X53" s="41"/>
      <c r="Y53" s="41"/>
      <c r="Z53" s="60"/>
      <c r="AA53" s="61">
        <v>3</v>
      </c>
      <c r="AB53" s="61"/>
      <c r="AC53" s="61"/>
      <c r="AD53" s="61"/>
      <c r="AE53" s="61"/>
      <c r="AF53" s="62"/>
      <c r="AG53" s="63"/>
    </row>
    <row r="54" spans="1:33" x14ac:dyDescent="0.25">
      <c r="A54" s="220" t="s">
        <v>189</v>
      </c>
      <c r="B54" s="221" t="s">
        <v>190</v>
      </c>
      <c r="C54" s="186"/>
      <c r="D54" s="172">
        <v>4</v>
      </c>
      <c r="E54" s="186"/>
      <c r="F54" s="187"/>
      <c r="G54" s="193">
        <v>3</v>
      </c>
      <c r="H54" s="189">
        <f t="shared" si="13"/>
        <v>90</v>
      </c>
      <c r="I54" s="190"/>
      <c r="J54" s="168"/>
      <c r="K54" s="168"/>
      <c r="L54" s="169"/>
      <c r="M54" s="191">
        <f t="shared" si="14"/>
        <v>90</v>
      </c>
      <c r="N54" s="189"/>
      <c r="O54" s="192"/>
      <c r="P54" s="168"/>
      <c r="Q54" s="168"/>
      <c r="R54" s="192"/>
      <c r="S54" s="192"/>
      <c r="T54" s="168"/>
      <c r="U54" s="183"/>
      <c r="V54" s="41"/>
      <c r="W54" s="41"/>
      <c r="X54" s="41"/>
      <c r="Y54" s="41"/>
      <c r="Z54" s="60"/>
      <c r="AA54" s="61"/>
      <c r="AB54" s="61"/>
      <c r="AC54" s="61">
        <v>3</v>
      </c>
      <c r="AD54" s="61"/>
      <c r="AE54" s="61"/>
      <c r="AF54" s="62"/>
      <c r="AG54" s="63"/>
    </row>
    <row r="55" spans="1:33" x14ac:dyDescent="0.25">
      <c r="A55" s="220" t="s">
        <v>191</v>
      </c>
      <c r="B55" s="221" t="s">
        <v>192</v>
      </c>
      <c r="C55" s="186"/>
      <c r="D55" s="172">
        <v>6</v>
      </c>
      <c r="E55" s="186"/>
      <c r="F55" s="187"/>
      <c r="G55" s="193">
        <v>3</v>
      </c>
      <c r="H55" s="189">
        <f t="shared" si="13"/>
        <v>90</v>
      </c>
      <c r="I55" s="190"/>
      <c r="J55" s="168"/>
      <c r="K55" s="168"/>
      <c r="L55" s="169"/>
      <c r="M55" s="191">
        <f t="shared" si="14"/>
        <v>90</v>
      </c>
      <c r="N55" s="189"/>
      <c r="O55" s="192"/>
      <c r="P55" s="168"/>
      <c r="Q55" s="168"/>
      <c r="R55" s="192"/>
      <c r="S55" s="192"/>
      <c r="T55" s="168"/>
      <c r="U55" s="183"/>
      <c r="V55" s="41"/>
      <c r="W55" s="41"/>
      <c r="X55" s="41"/>
      <c r="Y55" s="41"/>
      <c r="Z55" s="60"/>
      <c r="AA55" s="61"/>
      <c r="AB55" s="61"/>
      <c r="AC55" s="61"/>
      <c r="AD55" s="61"/>
      <c r="AE55" s="61">
        <v>3</v>
      </c>
      <c r="AF55" s="62"/>
      <c r="AG55" s="63"/>
    </row>
    <row r="56" spans="1:33" x14ac:dyDescent="0.25">
      <c r="A56" s="220" t="s">
        <v>193</v>
      </c>
      <c r="B56" s="221" t="s">
        <v>194</v>
      </c>
      <c r="C56" s="186"/>
      <c r="D56" s="172">
        <v>8</v>
      </c>
      <c r="E56" s="186"/>
      <c r="F56" s="187"/>
      <c r="G56" s="193">
        <v>6</v>
      </c>
      <c r="H56" s="189">
        <f t="shared" si="13"/>
        <v>180</v>
      </c>
      <c r="I56" s="190"/>
      <c r="J56" s="168"/>
      <c r="K56" s="168"/>
      <c r="L56" s="169"/>
      <c r="M56" s="191">
        <f t="shared" si="14"/>
        <v>180</v>
      </c>
      <c r="N56" s="189"/>
      <c r="O56" s="192"/>
      <c r="P56" s="168"/>
      <c r="Q56" s="168"/>
      <c r="R56" s="192"/>
      <c r="S56" s="192"/>
      <c r="T56" s="168"/>
      <c r="U56" s="183"/>
      <c r="V56" s="41"/>
      <c r="W56" s="41"/>
      <c r="X56" s="41"/>
      <c r="Y56" s="41"/>
      <c r="Z56" s="60"/>
      <c r="AA56" s="61"/>
      <c r="AB56" s="61"/>
      <c r="AC56" s="61"/>
      <c r="AD56" s="61"/>
      <c r="AE56" s="61"/>
      <c r="AF56" s="62"/>
      <c r="AG56" s="63">
        <v>6</v>
      </c>
    </row>
    <row r="57" spans="1:33" x14ac:dyDescent="0.25">
      <c r="A57" s="220"/>
      <c r="B57" s="222" t="s">
        <v>195</v>
      </c>
      <c r="C57" s="223">
        <v>8</v>
      </c>
      <c r="D57" s="224"/>
      <c r="E57" s="223"/>
      <c r="F57" s="187"/>
      <c r="G57" s="193">
        <v>2</v>
      </c>
      <c r="H57" s="189">
        <f>G57*30</f>
        <v>60</v>
      </c>
      <c r="I57" s="190"/>
      <c r="J57" s="168"/>
      <c r="K57" s="168"/>
      <c r="L57" s="169"/>
      <c r="M57" s="191">
        <f>H57-I57</f>
        <v>60</v>
      </c>
      <c r="N57" s="189"/>
      <c r="O57" s="192"/>
      <c r="P57" s="168"/>
      <c r="Q57" s="168"/>
      <c r="R57" s="192"/>
      <c r="S57" s="192"/>
      <c r="T57" s="168"/>
      <c r="U57" s="183"/>
      <c r="V57" s="41"/>
      <c r="W57" s="41"/>
      <c r="X57" s="41"/>
      <c r="Y57" s="41"/>
      <c r="Z57" s="60"/>
      <c r="AA57" s="61"/>
      <c r="AB57" s="61"/>
      <c r="AC57" s="61"/>
      <c r="AD57" s="61"/>
      <c r="AE57" s="61"/>
      <c r="AF57" s="62"/>
      <c r="AG57" s="63">
        <v>2</v>
      </c>
    </row>
    <row r="58" spans="1:33" ht="15.75" thickBot="1" x14ac:dyDescent="0.3">
      <c r="A58" s="225"/>
      <c r="B58" s="226" t="s">
        <v>61</v>
      </c>
      <c r="C58" s="223"/>
      <c r="D58" s="224"/>
      <c r="E58" s="223">
        <v>8</v>
      </c>
      <c r="F58" s="187"/>
      <c r="G58" s="517">
        <v>6</v>
      </c>
      <c r="H58" s="189">
        <f t="shared" si="13"/>
        <v>180</v>
      </c>
      <c r="I58" s="190"/>
      <c r="J58" s="168"/>
      <c r="K58" s="168"/>
      <c r="L58" s="169"/>
      <c r="M58" s="191">
        <f t="shared" si="14"/>
        <v>180</v>
      </c>
      <c r="N58" s="189"/>
      <c r="O58" s="192"/>
      <c r="P58" s="168"/>
      <c r="Q58" s="168"/>
      <c r="R58" s="192"/>
      <c r="S58" s="192"/>
      <c r="T58" s="168"/>
      <c r="U58" s="183"/>
      <c r="V58" s="41"/>
      <c r="W58" s="41"/>
      <c r="X58" s="41"/>
      <c r="Y58" s="41"/>
      <c r="Z58" s="60"/>
      <c r="AA58" s="61"/>
      <c r="AB58" s="61"/>
      <c r="AC58" s="61"/>
      <c r="AD58" s="61"/>
      <c r="AE58" s="61"/>
      <c r="AF58" s="62"/>
      <c r="AG58" s="473">
        <v>6</v>
      </c>
    </row>
    <row r="59" spans="1:33" ht="16.5" thickBot="1" x14ac:dyDescent="0.3">
      <c r="A59" s="836" t="s">
        <v>196</v>
      </c>
      <c r="B59" s="837"/>
      <c r="C59" s="227">
        <f>COUNTA(C35:C58)</f>
        <v>14</v>
      </c>
      <c r="D59" s="227">
        <v>19</v>
      </c>
      <c r="E59" s="227"/>
      <c r="F59" s="228"/>
      <c r="G59" s="518">
        <f>SUM(G35:G58)</f>
        <v>125</v>
      </c>
      <c r="H59" s="229">
        <f>G59*30</f>
        <v>3750</v>
      </c>
      <c r="I59" s="230">
        <f>SUM(I35:I58)</f>
        <v>1101</v>
      </c>
      <c r="J59" s="230">
        <f>SUM(J35:J58)</f>
        <v>607</v>
      </c>
      <c r="K59" s="230">
        <f>SUM(K35:K58)</f>
        <v>0</v>
      </c>
      <c r="L59" s="231">
        <f>SUM(L35:L58)</f>
        <v>494</v>
      </c>
      <c r="M59" s="232">
        <f>H59-I59</f>
        <v>2649</v>
      </c>
      <c r="N59" s="229">
        <f t="shared" ref="N59:U59" si="17">SUM(N35:N58)</f>
        <v>11</v>
      </c>
      <c r="O59" s="229">
        <f t="shared" si="17"/>
        <v>9</v>
      </c>
      <c r="P59" s="229">
        <f t="shared" si="17"/>
        <v>9</v>
      </c>
      <c r="Q59" s="229">
        <f t="shared" si="17"/>
        <v>14</v>
      </c>
      <c r="R59" s="229">
        <f t="shared" si="17"/>
        <v>6</v>
      </c>
      <c r="S59" s="229">
        <f t="shared" si="17"/>
        <v>8</v>
      </c>
      <c r="T59" s="229">
        <f t="shared" si="17"/>
        <v>12</v>
      </c>
      <c r="U59" s="229">
        <f t="shared" si="17"/>
        <v>7</v>
      </c>
      <c r="V59" s="41"/>
      <c r="W59" s="42"/>
      <c r="X59" s="42"/>
      <c r="Y59" s="42"/>
      <c r="Z59" s="60"/>
      <c r="AA59" s="61"/>
      <c r="AB59" s="61"/>
      <c r="AC59" s="61"/>
      <c r="AD59" s="61"/>
      <c r="AE59" s="61"/>
      <c r="AF59" s="62"/>
      <c r="AG59" s="63"/>
    </row>
    <row r="60" spans="1:33" s="236" customFormat="1" ht="16.5" thickBot="1" x14ac:dyDescent="0.3">
      <c r="A60" s="838" t="s">
        <v>197</v>
      </c>
      <c r="B60" s="839">
        <f t="shared" ref="B60:U60" si="18">SUM(B61:B93)</f>
        <v>0</v>
      </c>
      <c r="C60" s="839">
        <f t="shared" si="18"/>
        <v>0</v>
      </c>
      <c r="D60" s="839">
        <f t="shared" si="18"/>
        <v>177</v>
      </c>
      <c r="E60" s="839">
        <f t="shared" si="18"/>
        <v>0</v>
      </c>
      <c r="F60" s="839">
        <f t="shared" si="18"/>
        <v>0</v>
      </c>
      <c r="G60" s="839">
        <f t="shared" si="18"/>
        <v>176</v>
      </c>
      <c r="H60" s="839">
        <f t="shared" si="18"/>
        <v>5280</v>
      </c>
      <c r="I60" s="839">
        <f t="shared" si="18"/>
        <v>2025</v>
      </c>
      <c r="J60" s="839">
        <f t="shared" si="18"/>
        <v>945</v>
      </c>
      <c r="K60" s="839">
        <f t="shared" si="18"/>
        <v>0</v>
      </c>
      <c r="L60" s="839">
        <f t="shared" si="18"/>
        <v>1080</v>
      </c>
      <c r="M60" s="839">
        <f t="shared" si="18"/>
        <v>3105</v>
      </c>
      <c r="N60" s="839">
        <f t="shared" si="18"/>
        <v>0</v>
      </c>
      <c r="O60" s="839">
        <f t="shared" si="18"/>
        <v>0</v>
      </c>
      <c r="P60" s="839">
        <f t="shared" si="18"/>
        <v>0</v>
      </c>
      <c r="Q60" s="839">
        <f t="shared" si="18"/>
        <v>0</v>
      </c>
      <c r="R60" s="839">
        <f t="shared" si="18"/>
        <v>20</v>
      </c>
      <c r="S60" s="839">
        <f t="shared" si="18"/>
        <v>47</v>
      </c>
      <c r="T60" s="839">
        <f t="shared" si="18"/>
        <v>24</v>
      </c>
      <c r="U60" s="840">
        <f t="shared" si="18"/>
        <v>52</v>
      </c>
      <c r="V60" s="41"/>
      <c r="W60" s="42"/>
      <c r="X60" s="42"/>
      <c r="Y60" s="42"/>
      <c r="Z60" s="233"/>
      <c r="AA60" s="9"/>
      <c r="AB60" s="9"/>
      <c r="AC60" s="9"/>
      <c r="AD60" s="9"/>
      <c r="AE60" s="9"/>
      <c r="AF60" s="234"/>
      <c r="AG60" s="235"/>
    </row>
    <row r="61" spans="1:33" s="236" customFormat="1" ht="16.5" thickBot="1" x14ac:dyDescent="0.3">
      <c r="A61" s="841" t="s">
        <v>198</v>
      </c>
      <c r="B61" s="842"/>
      <c r="C61" s="237"/>
      <c r="D61" s="237">
        <v>6</v>
      </c>
      <c r="E61" s="237"/>
      <c r="F61" s="238"/>
      <c r="G61" s="239">
        <f t="shared" ref="G61:L61" si="19">SUM(G64:G69)</f>
        <v>33</v>
      </c>
      <c r="H61" s="240">
        <f t="shared" si="19"/>
        <v>990</v>
      </c>
      <c r="I61" s="240">
        <f t="shared" si="19"/>
        <v>375</v>
      </c>
      <c r="J61" s="240">
        <f t="shared" si="19"/>
        <v>180</v>
      </c>
      <c r="K61" s="240">
        <f t="shared" si="19"/>
        <v>0</v>
      </c>
      <c r="L61" s="240">
        <f t="shared" si="19"/>
        <v>195</v>
      </c>
      <c r="M61" s="239">
        <f>SUM(M93:M97)</f>
        <v>465</v>
      </c>
      <c r="N61" s="241">
        <f>SUM(N64:N69)</f>
        <v>0</v>
      </c>
      <c r="O61" s="241">
        <f t="shared" ref="O61:T61" si="20">SUM(O64:O69)</f>
        <v>0</v>
      </c>
      <c r="P61" s="241">
        <f t="shared" si="20"/>
        <v>0</v>
      </c>
      <c r="Q61" s="241">
        <f t="shared" si="20"/>
        <v>0</v>
      </c>
      <c r="R61" s="241">
        <f t="shared" si="20"/>
        <v>4</v>
      </c>
      <c r="S61" s="241">
        <f t="shared" si="20"/>
        <v>8</v>
      </c>
      <c r="T61" s="241">
        <f t="shared" si="20"/>
        <v>6</v>
      </c>
      <c r="U61" s="241">
        <f>SUM(U64:U69)</f>
        <v>11</v>
      </c>
      <c r="V61" s="41"/>
      <c r="W61" s="42">
        <f t="shared" si="6"/>
        <v>29</v>
      </c>
      <c r="X61" s="42">
        <f t="shared" si="7"/>
        <v>435</v>
      </c>
      <c r="Y61" s="42">
        <f t="shared" si="8"/>
        <v>60</v>
      </c>
      <c r="Z61" s="233"/>
      <c r="AA61" s="9"/>
      <c r="AB61" s="9"/>
      <c r="AC61" s="9"/>
      <c r="AD61" s="9"/>
      <c r="AE61" s="9"/>
      <c r="AF61" s="234"/>
      <c r="AG61" s="235"/>
    </row>
    <row r="62" spans="1:33" s="236" customFormat="1" ht="16.5" thickBot="1" x14ac:dyDescent="0.3">
      <c r="A62" s="838" t="s">
        <v>199</v>
      </c>
      <c r="B62" s="839"/>
      <c r="C62" s="839"/>
      <c r="D62" s="839"/>
      <c r="E62" s="839"/>
      <c r="F62" s="839"/>
      <c r="G62" s="839"/>
      <c r="H62" s="839"/>
      <c r="I62" s="839"/>
      <c r="J62" s="839"/>
      <c r="K62" s="839"/>
      <c r="L62" s="839"/>
      <c r="M62" s="839"/>
      <c r="N62" s="839"/>
      <c r="O62" s="839"/>
      <c r="P62" s="839"/>
      <c r="Q62" s="839"/>
      <c r="R62" s="839"/>
      <c r="S62" s="839"/>
      <c r="T62" s="839"/>
      <c r="U62" s="840"/>
      <c r="V62" s="41"/>
      <c r="W62" s="42"/>
      <c r="X62" s="42"/>
      <c r="Y62" s="42"/>
      <c r="Z62" s="233"/>
      <c r="AA62" s="9"/>
      <c r="AB62" s="9"/>
      <c r="AC62" s="9"/>
      <c r="AD62" s="9"/>
      <c r="AE62" s="9"/>
      <c r="AF62" s="234"/>
      <c r="AG62" s="235"/>
    </row>
    <row r="63" spans="1:33" s="236" customFormat="1" ht="16.5" thickBot="1" x14ac:dyDescent="0.3">
      <c r="A63" s="843" t="s">
        <v>241</v>
      </c>
      <c r="B63" s="844"/>
      <c r="C63" s="844"/>
      <c r="D63" s="844"/>
      <c r="E63" s="844"/>
      <c r="F63" s="844"/>
      <c r="G63" s="844"/>
      <c r="H63" s="844"/>
      <c r="I63" s="844"/>
      <c r="J63" s="844"/>
      <c r="K63" s="844"/>
      <c r="L63" s="844"/>
      <c r="M63" s="844"/>
      <c r="N63" s="845"/>
      <c r="O63" s="845"/>
      <c r="P63" s="845"/>
      <c r="Q63" s="845"/>
      <c r="R63" s="845"/>
      <c r="S63" s="845"/>
      <c r="T63" s="845"/>
      <c r="U63" s="846"/>
      <c r="V63" s="41"/>
      <c r="W63" s="42"/>
      <c r="X63" s="42"/>
      <c r="Y63" s="42"/>
      <c r="Z63" s="233"/>
      <c r="AA63" s="9"/>
      <c r="AB63" s="9"/>
      <c r="AC63" s="9"/>
      <c r="AD63" s="9"/>
      <c r="AE63" s="9"/>
      <c r="AF63" s="234"/>
      <c r="AG63" s="235"/>
    </row>
    <row r="64" spans="1:33" ht="15.75" x14ac:dyDescent="0.25">
      <c r="A64" s="242" t="s">
        <v>200</v>
      </c>
      <c r="B64" s="417" t="s">
        <v>245</v>
      </c>
      <c r="C64" s="243"/>
      <c r="D64" s="243">
        <v>5</v>
      </c>
      <c r="E64" s="243"/>
      <c r="F64" s="244"/>
      <c r="G64" s="245">
        <v>6</v>
      </c>
      <c r="H64" s="246">
        <f t="shared" ref="H64:H69" si="21">G64*30</f>
        <v>180</v>
      </c>
      <c r="I64" s="247">
        <f t="shared" ref="I64:I69" si="22">SUM(J64:L64)</f>
        <v>60</v>
      </c>
      <c r="J64" s="247">
        <v>30</v>
      </c>
      <c r="K64" s="247"/>
      <c r="L64" s="248">
        <v>30</v>
      </c>
      <c r="M64" s="249">
        <f t="shared" ref="M64:M69" si="23">H64-I64</f>
        <v>120</v>
      </c>
      <c r="N64" s="250"/>
      <c r="O64" s="251"/>
      <c r="P64" s="251"/>
      <c r="Q64" s="558"/>
      <c r="R64" s="558">
        <v>4</v>
      </c>
      <c r="S64" s="558"/>
      <c r="T64" s="558"/>
      <c r="U64" s="559"/>
      <c r="V64" s="516">
        <f>I64/H64</f>
        <v>0.33333333333333331</v>
      </c>
      <c r="W64" s="42">
        <f t="shared" si="6"/>
        <v>4</v>
      </c>
      <c r="X64" s="42">
        <f t="shared" si="7"/>
        <v>60</v>
      </c>
      <c r="Y64" s="42">
        <f t="shared" si="8"/>
        <v>0</v>
      </c>
      <c r="Z64" s="60"/>
      <c r="AA64" s="61"/>
      <c r="AB64" s="61"/>
      <c r="AC64" s="61"/>
      <c r="AD64" s="61">
        <v>6</v>
      </c>
      <c r="AE64" s="61"/>
      <c r="AF64" s="62"/>
      <c r="AG64" s="63"/>
    </row>
    <row r="65" spans="1:33" ht="15.75" x14ac:dyDescent="0.25">
      <c r="A65" s="252" t="s">
        <v>201</v>
      </c>
      <c r="B65" s="418" t="s">
        <v>242</v>
      </c>
      <c r="C65" s="253"/>
      <c r="D65" s="253">
        <v>6</v>
      </c>
      <c r="E65" s="253"/>
      <c r="F65" s="254"/>
      <c r="G65" s="255">
        <v>5</v>
      </c>
      <c r="H65" s="256">
        <f t="shared" si="21"/>
        <v>150</v>
      </c>
      <c r="I65" s="257">
        <f t="shared" si="22"/>
        <v>60</v>
      </c>
      <c r="J65" s="257">
        <v>30</v>
      </c>
      <c r="K65" s="257"/>
      <c r="L65" s="258">
        <v>30</v>
      </c>
      <c r="M65" s="259">
        <f t="shared" si="23"/>
        <v>90</v>
      </c>
      <c r="N65" s="260"/>
      <c r="O65" s="261"/>
      <c r="P65" s="261"/>
      <c r="Q65" s="560"/>
      <c r="R65" s="560"/>
      <c r="S65" s="560">
        <v>4</v>
      </c>
      <c r="T65" s="560"/>
      <c r="U65" s="561"/>
      <c r="V65" s="516">
        <f t="shared" si="15"/>
        <v>0.4</v>
      </c>
      <c r="W65" s="42">
        <f t="shared" si="6"/>
        <v>4</v>
      </c>
      <c r="X65" s="42">
        <f t="shared" si="7"/>
        <v>60</v>
      </c>
      <c r="Y65" s="42">
        <f t="shared" si="8"/>
        <v>0</v>
      </c>
      <c r="Z65" s="60"/>
      <c r="AA65" s="61"/>
      <c r="AB65" s="61"/>
      <c r="AC65" s="61"/>
      <c r="AD65" s="61"/>
      <c r="AE65" s="61">
        <v>5</v>
      </c>
      <c r="AF65" s="62"/>
      <c r="AG65" s="63"/>
    </row>
    <row r="66" spans="1:33" ht="15.75" x14ac:dyDescent="0.25">
      <c r="A66" s="252" t="s">
        <v>202</v>
      </c>
      <c r="B66" s="418" t="s">
        <v>244</v>
      </c>
      <c r="C66" s="253"/>
      <c r="D66" s="253">
        <v>6</v>
      </c>
      <c r="E66" s="253"/>
      <c r="F66" s="254"/>
      <c r="G66" s="255">
        <v>6</v>
      </c>
      <c r="H66" s="256">
        <f t="shared" si="21"/>
        <v>180</v>
      </c>
      <c r="I66" s="257">
        <f t="shared" si="22"/>
        <v>60</v>
      </c>
      <c r="J66" s="257">
        <v>30</v>
      </c>
      <c r="K66" s="257"/>
      <c r="L66" s="258">
        <v>30</v>
      </c>
      <c r="M66" s="259">
        <f t="shared" si="23"/>
        <v>120</v>
      </c>
      <c r="N66" s="260"/>
      <c r="O66" s="261"/>
      <c r="P66" s="261"/>
      <c r="Q66" s="560"/>
      <c r="R66" s="560"/>
      <c r="S66" s="560">
        <v>4</v>
      </c>
      <c r="T66" s="560"/>
      <c r="U66" s="561"/>
      <c r="V66" s="516">
        <f t="shared" si="15"/>
        <v>0.33333333333333331</v>
      </c>
      <c r="W66" s="42">
        <f t="shared" si="6"/>
        <v>4</v>
      </c>
      <c r="X66" s="42">
        <f t="shared" si="7"/>
        <v>60</v>
      </c>
      <c r="Y66" s="42">
        <f t="shared" si="8"/>
        <v>0</v>
      </c>
      <c r="Z66" s="60"/>
      <c r="AA66" s="61"/>
      <c r="AB66" s="61"/>
      <c r="AC66" s="61"/>
      <c r="AD66" s="61"/>
      <c r="AE66" s="61">
        <v>6</v>
      </c>
      <c r="AF66" s="62"/>
      <c r="AG66" s="63"/>
    </row>
    <row r="67" spans="1:33" ht="15.75" x14ac:dyDescent="0.25">
      <c r="A67" s="252" t="s">
        <v>203</v>
      </c>
      <c r="B67" s="418" t="s">
        <v>271</v>
      </c>
      <c r="C67" s="253"/>
      <c r="D67" s="253">
        <v>7</v>
      </c>
      <c r="E67" s="253"/>
      <c r="F67" s="254"/>
      <c r="G67" s="255">
        <v>6</v>
      </c>
      <c r="H67" s="256">
        <f t="shared" si="21"/>
        <v>180</v>
      </c>
      <c r="I67" s="257">
        <f t="shared" si="22"/>
        <v>60</v>
      </c>
      <c r="J67" s="257">
        <v>30</v>
      </c>
      <c r="K67" s="257"/>
      <c r="L67" s="258">
        <v>30</v>
      </c>
      <c r="M67" s="259">
        <f t="shared" si="23"/>
        <v>120</v>
      </c>
      <c r="N67" s="260"/>
      <c r="O67" s="261"/>
      <c r="P67" s="261"/>
      <c r="Q67" s="560"/>
      <c r="R67" s="560"/>
      <c r="S67" s="560"/>
      <c r="T67" s="560">
        <v>4</v>
      </c>
      <c r="U67" s="561"/>
      <c r="V67" s="516">
        <f t="shared" si="15"/>
        <v>0.33333333333333331</v>
      </c>
      <c r="W67" s="42">
        <f t="shared" si="6"/>
        <v>4</v>
      </c>
      <c r="X67" s="42">
        <f t="shared" si="7"/>
        <v>60</v>
      </c>
      <c r="Y67" s="42">
        <f t="shared" si="8"/>
        <v>0</v>
      </c>
      <c r="Z67" s="60"/>
      <c r="AA67" s="61"/>
      <c r="AB67" s="61"/>
      <c r="AC67" s="61"/>
      <c r="AD67" s="61"/>
      <c r="AE67" s="61"/>
      <c r="AF67" s="62">
        <v>6</v>
      </c>
      <c r="AG67" s="63"/>
    </row>
    <row r="68" spans="1:33" ht="15.75" x14ac:dyDescent="0.25">
      <c r="A68" s="252" t="s">
        <v>204</v>
      </c>
      <c r="B68" s="419" t="s">
        <v>263</v>
      </c>
      <c r="C68" s="262"/>
      <c r="D68" s="262">
        <v>8</v>
      </c>
      <c r="E68" s="262"/>
      <c r="F68" s="263"/>
      <c r="G68" s="255">
        <v>6</v>
      </c>
      <c r="H68" s="256">
        <f t="shared" si="21"/>
        <v>180</v>
      </c>
      <c r="I68" s="257">
        <f t="shared" si="22"/>
        <v>75</v>
      </c>
      <c r="J68" s="257">
        <v>30</v>
      </c>
      <c r="K68" s="257"/>
      <c r="L68" s="258">
        <v>45</v>
      </c>
      <c r="M68" s="259">
        <f t="shared" si="23"/>
        <v>105</v>
      </c>
      <c r="N68" s="264"/>
      <c r="O68" s="265"/>
      <c r="P68" s="265"/>
      <c r="Q68" s="562"/>
      <c r="R68" s="562"/>
      <c r="S68" s="562"/>
      <c r="T68" s="562">
        <v>1</v>
      </c>
      <c r="U68" s="563">
        <v>6</v>
      </c>
      <c r="V68" s="516">
        <f t="shared" si="15"/>
        <v>0.41666666666666669</v>
      </c>
      <c r="W68" s="42">
        <f>SUM(N68:U68)</f>
        <v>7</v>
      </c>
      <c r="X68" s="42">
        <f>W68*15</f>
        <v>105</v>
      </c>
      <c r="Y68" s="42">
        <f>X68-I68</f>
        <v>30</v>
      </c>
      <c r="Z68" s="60"/>
      <c r="AA68" s="61"/>
      <c r="AB68" s="61"/>
      <c r="AC68" s="61"/>
      <c r="AD68" s="61"/>
      <c r="AE68" s="61"/>
      <c r="AF68" s="62">
        <v>3</v>
      </c>
      <c r="AG68" s="63">
        <v>3</v>
      </c>
    </row>
    <row r="69" spans="1:33" ht="16.5" thickBot="1" x14ac:dyDescent="0.3">
      <c r="A69" s="266" t="s">
        <v>205</v>
      </c>
      <c r="B69" s="420" t="s">
        <v>253</v>
      </c>
      <c r="C69" s="267"/>
      <c r="D69" s="267">
        <v>8</v>
      </c>
      <c r="E69" s="267"/>
      <c r="F69" s="268"/>
      <c r="G69" s="269">
        <v>4</v>
      </c>
      <c r="H69" s="270">
        <f t="shared" si="21"/>
        <v>120</v>
      </c>
      <c r="I69" s="271">
        <f t="shared" si="22"/>
        <v>60</v>
      </c>
      <c r="J69" s="271">
        <v>30</v>
      </c>
      <c r="K69" s="271"/>
      <c r="L69" s="272">
        <v>30</v>
      </c>
      <c r="M69" s="273">
        <f t="shared" si="23"/>
        <v>60</v>
      </c>
      <c r="N69" s="264"/>
      <c r="O69" s="265"/>
      <c r="P69" s="265"/>
      <c r="Q69" s="562"/>
      <c r="R69" s="562"/>
      <c r="S69" s="562"/>
      <c r="T69" s="562">
        <v>1</v>
      </c>
      <c r="U69" s="563">
        <v>5</v>
      </c>
      <c r="V69" s="516">
        <f t="shared" si="15"/>
        <v>0.5</v>
      </c>
      <c r="W69" s="42">
        <f>SUM(N69:U69)</f>
        <v>6</v>
      </c>
      <c r="X69" s="42">
        <f>W69*15</f>
        <v>90</v>
      </c>
      <c r="Y69" s="42">
        <f>X69-I69</f>
        <v>30</v>
      </c>
      <c r="Z69" s="60"/>
      <c r="AA69" s="61"/>
      <c r="AB69" s="61"/>
      <c r="AC69" s="61"/>
      <c r="AD69" s="61"/>
      <c r="AE69" s="61"/>
      <c r="AF69" s="62">
        <v>3</v>
      </c>
      <c r="AG69" s="63">
        <v>1</v>
      </c>
    </row>
    <row r="70" spans="1:33" ht="15.75" customHeight="1" thickBot="1" x14ac:dyDescent="0.3">
      <c r="A70" s="847" t="s">
        <v>240</v>
      </c>
      <c r="B70" s="848"/>
      <c r="C70" s="848"/>
      <c r="D70" s="848"/>
      <c r="E70" s="848"/>
      <c r="F70" s="848"/>
      <c r="G70" s="848"/>
      <c r="H70" s="848"/>
      <c r="I70" s="848"/>
      <c r="J70" s="848"/>
      <c r="K70" s="848"/>
      <c r="L70" s="848"/>
      <c r="M70" s="848"/>
      <c r="N70" s="849"/>
      <c r="O70" s="849"/>
      <c r="P70" s="849"/>
      <c r="Q70" s="849"/>
      <c r="R70" s="849"/>
      <c r="S70" s="849"/>
      <c r="T70" s="849"/>
      <c r="U70" s="850"/>
      <c r="W70" s="42"/>
      <c r="X70" s="42"/>
      <c r="Y70" s="42"/>
      <c r="Z70" s="60"/>
      <c r="AA70" s="61"/>
      <c r="AB70" s="61"/>
      <c r="AC70" s="61"/>
      <c r="AD70" s="61"/>
      <c r="AE70" s="61"/>
      <c r="AF70" s="62"/>
      <c r="AG70" s="63"/>
    </row>
    <row r="71" spans="1:33" ht="15.75" x14ac:dyDescent="0.25">
      <c r="A71" s="274" t="s">
        <v>206</v>
      </c>
      <c r="B71" s="422" t="s">
        <v>250</v>
      </c>
      <c r="C71" s="275"/>
      <c r="D71" s="275">
        <v>5</v>
      </c>
      <c r="E71" s="275"/>
      <c r="F71" s="276"/>
      <c r="G71" s="277">
        <v>6</v>
      </c>
      <c r="H71" s="278">
        <f t="shared" ref="H71:H76" si="24">G71*30</f>
        <v>180</v>
      </c>
      <c r="I71" s="279">
        <f t="shared" ref="I71:I76" si="25">SUM(J71:L71)</f>
        <v>45</v>
      </c>
      <c r="J71" s="279">
        <v>15</v>
      </c>
      <c r="K71" s="279"/>
      <c r="L71" s="280">
        <v>30</v>
      </c>
      <c r="M71" s="281">
        <f t="shared" ref="M71:M76" si="26">H71-I71</f>
        <v>135</v>
      </c>
      <c r="N71" s="282"/>
      <c r="O71" s="283"/>
      <c r="P71" s="283"/>
      <c r="Q71" s="564"/>
      <c r="R71" s="564">
        <v>3</v>
      </c>
      <c r="S71" s="564"/>
      <c r="T71" s="564"/>
      <c r="U71" s="565"/>
      <c r="W71" s="42"/>
      <c r="X71" s="42"/>
      <c r="Y71" s="42"/>
      <c r="Z71" s="60"/>
      <c r="AA71" s="61"/>
      <c r="AB71" s="61"/>
      <c r="AC71" s="61"/>
      <c r="AD71" s="61"/>
      <c r="AE71" s="61"/>
      <c r="AF71" s="62"/>
      <c r="AG71" s="63"/>
    </row>
    <row r="72" spans="1:33" ht="15.75" x14ac:dyDescent="0.25">
      <c r="A72" s="284" t="s">
        <v>207</v>
      </c>
      <c r="B72" s="423" t="s">
        <v>247</v>
      </c>
      <c r="C72" s="285"/>
      <c r="D72" s="285">
        <v>6</v>
      </c>
      <c r="E72" s="285"/>
      <c r="F72" s="286"/>
      <c r="G72" s="287">
        <v>5</v>
      </c>
      <c r="H72" s="288">
        <f t="shared" si="24"/>
        <v>150</v>
      </c>
      <c r="I72" s="289">
        <f t="shared" si="25"/>
        <v>60</v>
      </c>
      <c r="J72" s="289">
        <v>30</v>
      </c>
      <c r="K72" s="289"/>
      <c r="L72" s="290">
        <v>30</v>
      </c>
      <c r="M72" s="291">
        <f t="shared" si="26"/>
        <v>90</v>
      </c>
      <c r="N72" s="292"/>
      <c r="O72" s="293"/>
      <c r="P72" s="293"/>
      <c r="Q72" s="566"/>
      <c r="R72" s="566"/>
      <c r="S72" s="566">
        <v>4</v>
      </c>
      <c r="T72" s="566"/>
      <c r="U72" s="567"/>
      <c r="W72" s="42"/>
      <c r="X72" s="42"/>
      <c r="Y72" s="42"/>
      <c r="Z72" s="60"/>
      <c r="AA72" s="61"/>
      <c r="AB72" s="61"/>
      <c r="AC72" s="61"/>
      <c r="AD72" s="61"/>
      <c r="AE72" s="61"/>
      <c r="AF72" s="62"/>
      <c r="AG72" s="63"/>
    </row>
    <row r="73" spans="1:33" ht="15.75" x14ac:dyDescent="0.25">
      <c r="A73" s="284" t="s">
        <v>208</v>
      </c>
      <c r="B73" s="423" t="s">
        <v>248</v>
      </c>
      <c r="C73" s="285"/>
      <c r="D73" s="285">
        <v>6</v>
      </c>
      <c r="E73" s="285"/>
      <c r="F73" s="286"/>
      <c r="G73" s="287">
        <v>6</v>
      </c>
      <c r="H73" s="288">
        <f t="shared" si="24"/>
        <v>180</v>
      </c>
      <c r="I73" s="289">
        <f t="shared" si="25"/>
        <v>75</v>
      </c>
      <c r="J73" s="289">
        <v>30</v>
      </c>
      <c r="K73" s="289"/>
      <c r="L73" s="290">
        <v>45</v>
      </c>
      <c r="M73" s="291">
        <f t="shared" si="26"/>
        <v>105</v>
      </c>
      <c r="N73" s="292"/>
      <c r="O73" s="293"/>
      <c r="P73" s="293"/>
      <c r="Q73" s="566"/>
      <c r="R73" s="566"/>
      <c r="S73" s="566">
        <v>5</v>
      </c>
      <c r="T73" s="566"/>
      <c r="U73" s="567"/>
      <c r="W73" s="42"/>
      <c r="X73" s="42"/>
      <c r="Y73" s="42"/>
      <c r="Z73" s="60"/>
      <c r="AA73" s="61"/>
      <c r="AB73" s="61"/>
      <c r="AC73" s="61" t="s">
        <v>316</v>
      </c>
      <c r="AD73" s="61"/>
      <c r="AE73" s="61"/>
      <c r="AF73" s="62"/>
      <c r="AG73" s="63"/>
    </row>
    <row r="74" spans="1:33" ht="15.75" x14ac:dyDescent="0.25">
      <c r="A74" s="284" t="s">
        <v>209</v>
      </c>
      <c r="B74" s="423" t="s">
        <v>249</v>
      </c>
      <c r="C74" s="285"/>
      <c r="D74" s="285">
        <v>7</v>
      </c>
      <c r="E74" s="285"/>
      <c r="F74" s="286"/>
      <c r="G74" s="287">
        <v>6</v>
      </c>
      <c r="H74" s="288">
        <f t="shared" si="24"/>
        <v>180</v>
      </c>
      <c r="I74" s="289">
        <f t="shared" si="25"/>
        <v>60</v>
      </c>
      <c r="J74" s="289">
        <v>30</v>
      </c>
      <c r="K74" s="289"/>
      <c r="L74" s="290">
        <v>30</v>
      </c>
      <c r="M74" s="291">
        <f t="shared" si="26"/>
        <v>120</v>
      </c>
      <c r="N74" s="292"/>
      <c r="O74" s="293"/>
      <c r="P74" s="293"/>
      <c r="Q74" s="566"/>
      <c r="R74" s="566"/>
      <c r="S74" s="566"/>
      <c r="T74" s="566">
        <v>4</v>
      </c>
      <c r="U74" s="567"/>
      <c r="W74" s="42"/>
      <c r="X74" s="42"/>
      <c r="Y74" s="42"/>
      <c r="Z74" s="60"/>
      <c r="AA74" s="61"/>
      <c r="AB74" s="61"/>
      <c r="AC74" s="61"/>
      <c r="AD74" s="61"/>
      <c r="AE74" s="61"/>
      <c r="AF74" s="62"/>
      <c r="AG74" s="63"/>
    </row>
    <row r="75" spans="1:33" ht="15.75" x14ac:dyDescent="0.25">
      <c r="A75" s="284" t="s">
        <v>210</v>
      </c>
      <c r="B75" s="423" t="s">
        <v>251</v>
      </c>
      <c r="C75" s="294"/>
      <c r="D75" s="294">
        <v>8</v>
      </c>
      <c r="E75" s="294"/>
      <c r="F75" s="295"/>
      <c r="G75" s="287">
        <v>5</v>
      </c>
      <c r="H75" s="288">
        <f t="shared" si="24"/>
        <v>150</v>
      </c>
      <c r="I75" s="289">
        <f t="shared" si="25"/>
        <v>75</v>
      </c>
      <c r="J75" s="289">
        <v>30</v>
      </c>
      <c r="K75" s="289"/>
      <c r="L75" s="290">
        <v>45</v>
      </c>
      <c r="M75" s="291">
        <f t="shared" si="26"/>
        <v>75</v>
      </c>
      <c r="N75" s="296"/>
      <c r="O75" s="297"/>
      <c r="P75" s="297"/>
      <c r="Q75" s="568"/>
      <c r="R75" s="568"/>
      <c r="S75" s="568"/>
      <c r="T75" s="568"/>
      <c r="U75" s="569">
        <v>5</v>
      </c>
      <c r="W75" s="42"/>
      <c r="X75" s="42"/>
      <c r="Y75" s="42"/>
      <c r="Z75" s="60"/>
      <c r="AA75" s="61"/>
      <c r="AB75" s="61"/>
      <c r="AC75" s="61"/>
      <c r="AD75" s="61"/>
      <c r="AE75" s="61"/>
      <c r="AF75" s="62"/>
      <c r="AG75" s="63"/>
    </row>
    <row r="76" spans="1:33" ht="16.5" thickBot="1" x14ac:dyDescent="0.3">
      <c r="A76" s="284" t="s">
        <v>211</v>
      </c>
      <c r="B76" s="421" t="s">
        <v>246</v>
      </c>
      <c r="C76" s="298"/>
      <c r="D76" s="298">
        <v>8</v>
      </c>
      <c r="E76" s="298"/>
      <c r="F76" s="299"/>
      <c r="G76" s="300">
        <v>5</v>
      </c>
      <c r="H76" s="301">
        <f t="shared" si="24"/>
        <v>150</v>
      </c>
      <c r="I76" s="302">
        <f t="shared" si="25"/>
        <v>75</v>
      </c>
      <c r="J76" s="302">
        <v>45</v>
      </c>
      <c r="K76" s="302"/>
      <c r="L76" s="303">
        <v>30</v>
      </c>
      <c r="M76" s="304">
        <f t="shared" si="26"/>
        <v>75</v>
      </c>
      <c r="N76" s="296"/>
      <c r="O76" s="297"/>
      <c r="P76" s="297"/>
      <c r="Q76" s="568"/>
      <c r="R76" s="568"/>
      <c r="S76" s="568"/>
      <c r="T76" s="568"/>
      <c r="U76" s="569">
        <v>5</v>
      </c>
      <c r="W76" s="42"/>
      <c r="X76" s="42"/>
      <c r="Y76" s="42"/>
      <c r="Z76" s="60"/>
      <c r="AA76" s="61"/>
      <c r="AB76" s="61"/>
      <c r="AC76" s="61"/>
      <c r="AD76" s="61"/>
      <c r="AE76" s="61"/>
      <c r="AF76" s="62"/>
      <c r="AG76" s="63"/>
    </row>
    <row r="77" spans="1:33" ht="15.75" customHeight="1" thickBot="1" x14ac:dyDescent="0.3">
      <c r="A77" s="851" t="s">
        <v>282</v>
      </c>
      <c r="B77" s="852"/>
      <c r="C77" s="852"/>
      <c r="D77" s="852"/>
      <c r="E77" s="852"/>
      <c r="F77" s="852"/>
      <c r="G77" s="852"/>
      <c r="H77" s="852"/>
      <c r="I77" s="852"/>
      <c r="J77" s="852"/>
      <c r="K77" s="852"/>
      <c r="L77" s="852"/>
      <c r="M77" s="852"/>
      <c r="N77" s="852"/>
      <c r="O77" s="852"/>
      <c r="P77" s="852"/>
      <c r="Q77" s="852"/>
      <c r="R77" s="852"/>
      <c r="S77" s="852"/>
      <c r="T77" s="852"/>
      <c r="U77" s="853"/>
      <c r="W77" s="42"/>
      <c r="X77" s="42"/>
      <c r="Y77" s="42"/>
      <c r="Z77" s="60"/>
      <c r="AA77" s="61"/>
      <c r="AB77" s="61"/>
      <c r="AC77" s="61"/>
      <c r="AD77" s="61"/>
      <c r="AE77" s="61"/>
      <c r="AF77" s="62"/>
      <c r="AG77" s="63"/>
    </row>
    <row r="78" spans="1:33" ht="15.75" x14ac:dyDescent="0.25">
      <c r="A78" s="305" t="s">
        <v>212</v>
      </c>
      <c r="B78" s="424" t="s">
        <v>257</v>
      </c>
      <c r="C78" s="306"/>
      <c r="D78" s="306">
        <v>5</v>
      </c>
      <c r="E78" s="306"/>
      <c r="F78" s="307"/>
      <c r="G78" s="308">
        <v>6</v>
      </c>
      <c r="H78" s="309">
        <f t="shared" ref="H78:H83" si="27">G78*30</f>
        <v>180</v>
      </c>
      <c r="I78" s="310">
        <f t="shared" ref="I78:I83" si="28">SUM(J78:L78)</f>
        <v>45</v>
      </c>
      <c r="J78" s="310">
        <v>15</v>
      </c>
      <c r="K78" s="310"/>
      <c r="L78" s="311">
        <v>30</v>
      </c>
      <c r="M78" s="312">
        <f t="shared" ref="M78:M83" si="29">H78-I78</f>
        <v>135</v>
      </c>
      <c r="N78" s="313"/>
      <c r="O78" s="314"/>
      <c r="P78" s="314"/>
      <c r="Q78" s="570"/>
      <c r="R78" s="570">
        <v>3</v>
      </c>
      <c r="S78" s="570"/>
      <c r="T78" s="570"/>
      <c r="U78" s="571"/>
      <c r="W78" s="42"/>
      <c r="X78" s="42"/>
      <c r="Y78" s="42"/>
      <c r="Z78" s="60"/>
      <c r="AA78" s="61"/>
      <c r="AB78" s="61"/>
      <c r="AC78" s="61"/>
      <c r="AD78" s="61"/>
      <c r="AE78" s="61"/>
      <c r="AF78" s="62"/>
      <c r="AG78" s="63"/>
    </row>
    <row r="79" spans="1:33" ht="15.75" x14ac:dyDescent="0.25">
      <c r="A79" s="305" t="s">
        <v>213</v>
      </c>
      <c r="B79" s="425" t="s">
        <v>254</v>
      </c>
      <c r="C79" s="315"/>
      <c r="D79" s="315">
        <v>6</v>
      </c>
      <c r="E79" s="315"/>
      <c r="F79" s="316"/>
      <c r="G79" s="317">
        <v>5</v>
      </c>
      <c r="H79" s="318">
        <f t="shared" si="27"/>
        <v>150</v>
      </c>
      <c r="I79" s="319">
        <f t="shared" si="28"/>
        <v>60</v>
      </c>
      <c r="J79" s="319">
        <v>30</v>
      </c>
      <c r="K79" s="319"/>
      <c r="L79" s="320">
        <v>30</v>
      </c>
      <c r="M79" s="321">
        <f t="shared" si="29"/>
        <v>90</v>
      </c>
      <c r="N79" s="322"/>
      <c r="O79" s="323"/>
      <c r="P79" s="323"/>
      <c r="Q79" s="572"/>
      <c r="R79" s="572"/>
      <c r="S79" s="572">
        <v>4</v>
      </c>
      <c r="T79" s="572"/>
      <c r="U79" s="573"/>
      <c r="W79" s="42"/>
      <c r="X79" s="42"/>
      <c r="Y79" s="42"/>
      <c r="Z79" s="60"/>
      <c r="AA79" s="61"/>
      <c r="AB79" s="61"/>
      <c r="AC79" s="61"/>
      <c r="AD79" s="61"/>
      <c r="AE79" s="61"/>
      <c r="AF79" s="62"/>
      <c r="AG79" s="63"/>
    </row>
    <row r="80" spans="1:33" ht="15.75" x14ac:dyDescent="0.25">
      <c r="A80" s="305" t="s">
        <v>214</v>
      </c>
      <c r="B80" s="425" t="s">
        <v>270</v>
      </c>
      <c r="C80" s="315"/>
      <c r="D80" s="315">
        <v>6</v>
      </c>
      <c r="E80" s="315"/>
      <c r="F80" s="316"/>
      <c r="G80" s="317">
        <v>6</v>
      </c>
      <c r="H80" s="318">
        <f t="shared" si="27"/>
        <v>180</v>
      </c>
      <c r="I80" s="319">
        <f t="shared" si="28"/>
        <v>75</v>
      </c>
      <c r="J80" s="319">
        <v>30</v>
      </c>
      <c r="K80" s="319"/>
      <c r="L80" s="320">
        <v>45</v>
      </c>
      <c r="M80" s="321">
        <f t="shared" si="29"/>
        <v>105</v>
      </c>
      <c r="N80" s="322"/>
      <c r="O80" s="323"/>
      <c r="P80" s="323"/>
      <c r="Q80" s="572"/>
      <c r="R80" s="572"/>
      <c r="S80" s="572">
        <v>5</v>
      </c>
      <c r="T80" s="572"/>
      <c r="U80" s="573"/>
      <c r="W80" s="42"/>
      <c r="X80" s="42"/>
      <c r="Y80" s="42"/>
      <c r="Z80" s="60"/>
      <c r="AA80" s="61"/>
      <c r="AB80" s="61"/>
      <c r="AC80" s="61"/>
      <c r="AD80" s="61"/>
      <c r="AE80" s="61"/>
      <c r="AF80" s="62"/>
      <c r="AG80" s="63"/>
    </row>
    <row r="81" spans="1:33" ht="15.75" x14ac:dyDescent="0.25">
      <c r="A81" s="305" t="s">
        <v>215</v>
      </c>
      <c r="B81" s="425" t="s">
        <v>255</v>
      </c>
      <c r="C81" s="315"/>
      <c r="D81" s="315">
        <v>7</v>
      </c>
      <c r="E81" s="315"/>
      <c r="F81" s="316"/>
      <c r="G81" s="317">
        <v>6</v>
      </c>
      <c r="H81" s="318">
        <f t="shared" si="27"/>
        <v>180</v>
      </c>
      <c r="I81" s="319">
        <f t="shared" si="28"/>
        <v>60</v>
      </c>
      <c r="J81" s="319">
        <v>30</v>
      </c>
      <c r="K81" s="319"/>
      <c r="L81" s="320">
        <v>30</v>
      </c>
      <c r="M81" s="321">
        <f t="shared" si="29"/>
        <v>120</v>
      </c>
      <c r="N81" s="322"/>
      <c r="O81" s="323"/>
      <c r="P81" s="323"/>
      <c r="Q81" s="572"/>
      <c r="R81" s="572"/>
      <c r="S81" s="572"/>
      <c r="T81" s="572">
        <v>4</v>
      </c>
      <c r="U81" s="573"/>
      <c r="W81" s="42"/>
      <c r="X81" s="42"/>
      <c r="Y81" s="42"/>
      <c r="Z81" s="60"/>
      <c r="AA81" s="61"/>
      <c r="AB81" s="61"/>
      <c r="AC81" s="61"/>
      <c r="AD81" s="61"/>
      <c r="AE81" s="61"/>
      <c r="AF81" s="62"/>
      <c r="AG81" s="63"/>
    </row>
    <row r="82" spans="1:33" ht="15.75" x14ac:dyDescent="0.25">
      <c r="A82" s="305" t="s">
        <v>216</v>
      </c>
      <c r="B82" s="425" t="s">
        <v>256</v>
      </c>
      <c r="C82" s="324"/>
      <c r="D82" s="324">
        <v>8</v>
      </c>
      <c r="E82" s="324"/>
      <c r="F82" s="325"/>
      <c r="G82" s="317">
        <v>5</v>
      </c>
      <c r="H82" s="318">
        <f t="shared" si="27"/>
        <v>150</v>
      </c>
      <c r="I82" s="319">
        <f t="shared" si="28"/>
        <v>75</v>
      </c>
      <c r="J82" s="319">
        <v>30</v>
      </c>
      <c r="K82" s="319"/>
      <c r="L82" s="320">
        <v>45</v>
      </c>
      <c r="M82" s="321">
        <f t="shared" si="29"/>
        <v>75</v>
      </c>
      <c r="N82" s="326"/>
      <c r="O82" s="327"/>
      <c r="P82" s="327"/>
      <c r="Q82" s="574"/>
      <c r="R82" s="574"/>
      <c r="S82" s="574"/>
      <c r="T82" s="574"/>
      <c r="U82" s="575">
        <v>5</v>
      </c>
      <c r="W82" s="42"/>
      <c r="X82" s="42"/>
      <c r="Y82" s="42"/>
      <c r="Z82" s="60"/>
      <c r="AA82" s="61"/>
      <c r="AB82" s="61"/>
      <c r="AC82" s="61"/>
      <c r="AD82" s="61"/>
      <c r="AE82" s="61"/>
      <c r="AF82" s="62"/>
      <c r="AG82" s="63"/>
    </row>
    <row r="83" spans="1:33" ht="16.5" thickBot="1" x14ac:dyDescent="0.3">
      <c r="A83" s="305" t="s">
        <v>217</v>
      </c>
      <c r="B83" s="426" t="s">
        <v>252</v>
      </c>
      <c r="C83" s="328"/>
      <c r="D83" s="328">
        <v>8</v>
      </c>
      <c r="E83" s="328"/>
      <c r="F83" s="329"/>
      <c r="G83" s="330">
        <v>5</v>
      </c>
      <c r="H83" s="331">
        <f t="shared" si="27"/>
        <v>150</v>
      </c>
      <c r="I83" s="332">
        <f t="shared" si="28"/>
        <v>75</v>
      </c>
      <c r="J83" s="332">
        <v>45</v>
      </c>
      <c r="K83" s="332"/>
      <c r="L83" s="333">
        <v>30</v>
      </c>
      <c r="M83" s="334">
        <f t="shared" si="29"/>
        <v>75</v>
      </c>
      <c r="N83" s="326"/>
      <c r="O83" s="327"/>
      <c r="P83" s="327"/>
      <c r="Q83" s="574"/>
      <c r="R83" s="574"/>
      <c r="S83" s="574"/>
      <c r="T83" s="574"/>
      <c r="U83" s="575">
        <v>5</v>
      </c>
      <c r="W83" s="42"/>
      <c r="X83" s="42"/>
      <c r="Y83" s="42"/>
      <c r="Z83" s="60"/>
      <c r="AA83" s="61"/>
      <c r="AB83" s="61"/>
      <c r="AC83" s="61"/>
      <c r="AD83" s="61"/>
      <c r="AE83" s="61"/>
      <c r="AF83" s="62"/>
      <c r="AG83" s="63"/>
    </row>
    <row r="84" spans="1:33" ht="15.75" customHeight="1" thickBot="1" x14ac:dyDescent="0.3">
      <c r="A84" s="854" t="s">
        <v>264</v>
      </c>
      <c r="B84" s="855"/>
      <c r="C84" s="855"/>
      <c r="D84" s="855"/>
      <c r="E84" s="855"/>
      <c r="F84" s="855"/>
      <c r="G84" s="855"/>
      <c r="H84" s="855"/>
      <c r="I84" s="855"/>
      <c r="J84" s="855"/>
      <c r="K84" s="855"/>
      <c r="L84" s="855"/>
      <c r="M84" s="855"/>
      <c r="N84" s="855"/>
      <c r="O84" s="855"/>
      <c r="P84" s="855"/>
      <c r="Q84" s="855"/>
      <c r="R84" s="855"/>
      <c r="S84" s="855"/>
      <c r="T84" s="855"/>
      <c r="U84" s="856"/>
      <c r="W84" s="42"/>
      <c r="X84" s="42"/>
      <c r="Y84" s="42"/>
      <c r="Z84" s="60"/>
      <c r="AA84" s="61"/>
      <c r="AB84" s="61"/>
      <c r="AC84" s="61"/>
      <c r="AD84" s="61"/>
      <c r="AE84" s="61"/>
      <c r="AF84" s="62"/>
      <c r="AG84" s="63"/>
    </row>
    <row r="85" spans="1:33" ht="15.75" x14ac:dyDescent="0.25">
      <c r="A85" s="335" t="s">
        <v>218</v>
      </c>
      <c r="B85" s="427" t="s">
        <v>265</v>
      </c>
      <c r="C85" s="336"/>
      <c r="D85" s="336">
        <v>5</v>
      </c>
      <c r="E85" s="336"/>
      <c r="F85" s="337"/>
      <c r="G85" s="338">
        <v>6</v>
      </c>
      <c r="H85" s="339">
        <f t="shared" ref="H85:H90" si="30">G85*30</f>
        <v>180</v>
      </c>
      <c r="I85" s="340">
        <f t="shared" ref="I85:I90" si="31">SUM(J85:L85)</f>
        <v>45</v>
      </c>
      <c r="J85" s="340">
        <v>15</v>
      </c>
      <c r="K85" s="340"/>
      <c r="L85" s="341">
        <v>30</v>
      </c>
      <c r="M85" s="342">
        <f t="shared" ref="M85:M90" si="32">H85-I85</f>
        <v>135</v>
      </c>
      <c r="N85" s="343"/>
      <c r="O85" s="344"/>
      <c r="P85" s="344"/>
      <c r="Q85" s="576"/>
      <c r="R85" s="576">
        <v>3</v>
      </c>
      <c r="S85" s="576"/>
      <c r="T85" s="576"/>
      <c r="U85" s="577"/>
      <c r="W85" s="42"/>
      <c r="X85" s="42"/>
      <c r="Y85" s="42"/>
      <c r="Z85" s="60"/>
      <c r="AA85" s="61"/>
      <c r="AB85" s="61"/>
      <c r="AC85" s="61"/>
      <c r="AD85" s="61"/>
      <c r="AE85" s="61"/>
      <c r="AF85" s="62"/>
      <c r="AG85" s="63"/>
    </row>
    <row r="86" spans="1:33" ht="15.75" x14ac:dyDescent="0.25">
      <c r="A86" s="335" t="s">
        <v>219</v>
      </c>
      <c r="B86" s="428" t="s">
        <v>266</v>
      </c>
      <c r="C86" s="345"/>
      <c r="D86" s="345">
        <v>6</v>
      </c>
      <c r="E86" s="345"/>
      <c r="F86" s="346"/>
      <c r="G86" s="347">
        <v>5</v>
      </c>
      <c r="H86" s="348">
        <f t="shared" si="30"/>
        <v>150</v>
      </c>
      <c r="I86" s="349">
        <f t="shared" si="31"/>
        <v>60</v>
      </c>
      <c r="J86" s="349">
        <v>30</v>
      </c>
      <c r="K86" s="349"/>
      <c r="L86" s="350">
        <v>30</v>
      </c>
      <c r="M86" s="351">
        <f t="shared" si="32"/>
        <v>90</v>
      </c>
      <c r="N86" s="352"/>
      <c r="O86" s="353"/>
      <c r="P86" s="353"/>
      <c r="Q86" s="578"/>
      <c r="R86" s="578"/>
      <c r="S86" s="578">
        <v>4</v>
      </c>
      <c r="T86" s="578"/>
      <c r="U86" s="579"/>
      <c r="W86" s="42"/>
      <c r="X86" s="42"/>
      <c r="Y86" s="42"/>
      <c r="Z86" s="60"/>
      <c r="AA86" s="61"/>
      <c r="AB86" s="61"/>
      <c r="AC86" s="61"/>
      <c r="AD86" s="61"/>
      <c r="AE86" s="61"/>
      <c r="AF86" s="62"/>
      <c r="AG86" s="63"/>
    </row>
    <row r="87" spans="1:33" ht="15.75" x14ac:dyDescent="0.25">
      <c r="A87" s="335" t="s">
        <v>220</v>
      </c>
      <c r="B87" s="428" t="s">
        <v>267</v>
      </c>
      <c r="C87" s="345"/>
      <c r="D87" s="345">
        <v>6</v>
      </c>
      <c r="E87" s="345"/>
      <c r="F87" s="346"/>
      <c r="G87" s="347">
        <v>6</v>
      </c>
      <c r="H87" s="348">
        <f t="shared" si="30"/>
        <v>180</v>
      </c>
      <c r="I87" s="349">
        <f t="shared" si="31"/>
        <v>75</v>
      </c>
      <c r="J87" s="349">
        <v>30</v>
      </c>
      <c r="K87" s="349"/>
      <c r="L87" s="350">
        <v>45</v>
      </c>
      <c r="M87" s="351">
        <f t="shared" si="32"/>
        <v>105</v>
      </c>
      <c r="N87" s="352"/>
      <c r="O87" s="353"/>
      <c r="P87" s="353"/>
      <c r="Q87" s="578"/>
      <c r="R87" s="578"/>
      <c r="S87" s="578">
        <v>5</v>
      </c>
      <c r="T87" s="578"/>
      <c r="U87" s="579"/>
      <c r="W87" s="42"/>
      <c r="X87" s="42"/>
      <c r="Y87" s="42"/>
      <c r="Z87" s="60"/>
      <c r="AA87" s="61"/>
      <c r="AB87" s="61"/>
      <c r="AC87" s="61"/>
      <c r="AD87" s="61"/>
      <c r="AE87" s="61"/>
      <c r="AF87" s="62"/>
      <c r="AG87" s="63"/>
    </row>
    <row r="88" spans="1:33" ht="15.75" x14ac:dyDescent="0.25">
      <c r="A88" s="335" t="s">
        <v>221</v>
      </c>
      <c r="B88" s="428" t="s">
        <v>253</v>
      </c>
      <c r="C88" s="345"/>
      <c r="D88" s="345">
        <v>7</v>
      </c>
      <c r="E88" s="345"/>
      <c r="F88" s="346"/>
      <c r="G88" s="347">
        <v>6</v>
      </c>
      <c r="H88" s="348">
        <f t="shared" si="30"/>
        <v>180</v>
      </c>
      <c r="I88" s="349">
        <f t="shared" si="31"/>
        <v>60</v>
      </c>
      <c r="J88" s="349">
        <v>30</v>
      </c>
      <c r="K88" s="349"/>
      <c r="L88" s="350">
        <v>30</v>
      </c>
      <c r="M88" s="351">
        <f t="shared" si="32"/>
        <v>120</v>
      </c>
      <c r="N88" s="352"/>
      <c r="O88" s="353"/>
      <c r="P88" s="353"/>
      <c r="Q88" s="578"/>
      <c r="R88" s="578"/>
      <c r="S88" s="578"/>
      <c r="T88" s="578">
        <v>4</v>
      </c>
      <c r="U88" s="579"/>
      <c r="W88" s="42"/>
      <c r="X88" s="42"/>
      <c r="Y88" s="42"/>
      <c r="Z88" s="60"/>
      <c r="AA88" s="61"/>
      <c r="AB88" s="61"/>
      <c r="AC88" s="61"/>
      <c r="AD88" s="61"/>
      <c r="AE88" s="61"/>
      <c r="AF88" s="62"/>
      <c r="AG88" s="63"/>
    </row>
    <row r="89" spans="1:33" ht="15.75" x14ac:dyDescent="0.25">
      <c r="A89" s="335" t="s">
        <v>222</v>
      </c>
      <c r="B89" s="428" t="s">
        <v>243</v>
      </c>
      <c r="C89" s="354"/>
      <c r="D89" s="354">
        <v>8</v>
      </c>
      <c r="E89" s="354"/>
      <c r="F89" s="355"/>
      <c r="G89" s="347">
        <v>5</v>
      </c>
      <c r="H89" s="348">
        <f t="shared" si="30"/>
        <v>150</v>
      </c>
      <c r="I89" s="349">
        <f t="shared" si="31"/>
        <v>75</v>
      </c>
      <c r="J89" s="349">
        <v>30</v>
      </c>
      <c r="K89" s="349"/>
      <c r="L89" s="350">
        <v>45</v>
      </c>
      <c r="M89" s="351">
        <f t="shared" si="32"/>
        <v>75</v>
      </c>
      <c r="N89" s="356"/>
      <c r="O89" s="357"/>
      <c r="P89" s="357"/>
      <c r="Q89" s="580"/>
      <c r="R89" s="580"/>
      <c r="S89" s="580"/>
      <c r="T89" s="580"/>
      <c r="U89" s="581">
        <v>5</v>
      </c>
      <c r="W89" s="42"/>
      <c r="X89" s="42"/>
      <c r="Y89" s="42"/>
      <c r="Z89" s="60"/>
      <c r="AA89" s="61"/>
      <c r="AB89" s="61"/>
      <c r="AC89" s="61"/>
      <c r="AD89" s="61"/>
      <c r="AE89" s="61"/>
      <c r="AF89" s="62"/>
      <c r="AG89" s="63"/>
    </row>
    <row r="90" spans="1:33" ht="16.5" thickBot="1" x14ac:dyDescent="0.3">
      <c r="A90" s="335" t="s">
        <v>223</v>
      </c>
      <c r="B90" s="429" t="s">
        <v>269</v>
      </c>
      <c r="C90" s="358"/>
      <c r="D90" s="358">
        <v>8</v>
      </c>
      <c r="E90" s="358"/>
      <c r="F90" s="359"/>
      <c r="G90" s="360">
        <v>5</v>
      </c>
      <c r="H90" s="361">
        <f t="shared" si="30"/>
        <v>150</v>
      </c>
      <c r="I90" s="362">
        <f t="shared" si="31"/>
        <v>75</v>
      </c>
      <c r="J90" s="362">
        <v>45</v>
      </c>
      <c r="K90" s="362"/>
      <c r="L90" s="363">
        <v>30</v>
      </c>
      <c r="M90" s="364">
        <f t="shared" si="32"/>
        <v>75</v>
      </c>
      <c r="N90" s="356"/>
      <c r="O90" s="357"/>
      <c r="P90" s="357"/>
      <c r="Q90" s="580"/>
      <c r="R90" s="580"/>
      <c r="S90" s="580"/>
      <c r="T90" s="580"/>
      <c r="U90" s="581">
        <v>5</v>
      </c>
      <c r="W90" s="42"/>
      <c r="X90" s="42"/>
      <c r="Y90" s="42"/>
      <c r="Z90" s="60"/>
      <c r="AA90" s="61"/>
      <c r="AB90" s="61"/>
      <c r="AC90" s="61"/>
      <c r="AD90" s="61"/>
      <c r="AE90" s="61"/>
      <c r="AF90" s="62"/>
      <c r="AG90" s="63"/>
    </row>
    <row r="91" spans="1:33" ht="16.5" thickBot="1" x14ac:dyDescent="0.3">
      <c r="A91" s="823" t="s">
        <v>286</v>
      </c>
      <c r="B91" s="824"/>
      <c r="C91" s="824"/>
      <c r="D91" s="824"/>
      <c r="E91" s="824"/>
      <c r="F91" s="824"/>
      <c r="G91" s="824"/>
      <c r="H91" s="824"/>
      <c r="I91" s="824"/>
      <c r="J91" s="824"/>
      <c r="K91" s="824"/>
      <c r="L91" s="824"/>
      <c r="M91" s="824"/>
      <c r="N91" s="824"/>
      <c r="O91" s="824"/>
      <c r="P91" s="824"/>
      <c r="Q91" s="824"/>
      <c r="R91" s="824"/>
      <c r="S91" s="824"/>
      <c r="T91" s="824"/>
      <c r="U91" s="825"/>
      <c r="W91" s="42">
        <f t="shared" si="6"/>
        <v>0</v>
      </c>
      <c r="X91" s="42">
        <f t="shared" si="7"/>
        <v>0</v>
      </c>
      <c r="Y91" s="42">
        <f t="shared" ref="Y91:Y97" si="33">X91-I91</f>
        <v>0</v>
      </c>
      <c r="Z91" s="60"/>
      <c r="AA91" s="61"/>
      <c r="AB91" s="61"/>
      <c r="AC91" s="61"/>
      <c r="AD91" s="61"/>
      <c r="AE91" s="61"/>
      <c r="AF91" s="62"/>
      <c r="AG91" s="63"/>
    </row>
    <row r="92" spans="1:33" ht="15.75" x14ac:dyDescent="0.25">
      <c r="A92" s="436" t="s">
        <v>224</v>
      </c>
      <c r="B92" s="437" t="s">
        <v>258</v>
      </c>
      <c r="C92" s="438"/>
      <c r="D92" s="438">
        <v>5</v>
      </c>
      <c r="E92" s="438"/>
      <c r="F92" s="439"/>
      <c r="G92" s="440">
        <v>6</v>
      </c>
      <c r="H92" s="441">
        <f t="shared" ref="H92:H97" si="34">G92*30</f>
        <v>180</v>
      </c>
      <c r="I92" s="442">
        <f t="shared" ref="I92:I97" si="35">SUM(J92:L92)</f>
        <v>45</v>
      </c>
      <c r="J92" s="442">
        <v>15</v>
      </c>
      <c r="K92" s="442"/>
      <c r="L92" s="443">
        <v>30</v>
      </c>
      <c r="M92" s="444">
        <f t="shared" ref="M92:M97" si="36">H92-I92</f>
        <v>135</v>
      </c>
      <c r="N92" s="445"/>
      <c r="O92" s="401"/>
      <c r="P92" s="401"/>
      <c r="Q92" s="582"/>
      <c r="R92" s="582">
        <v>3</v>
      </c>
      <c r="S92" s="582"/>
      <c r="T92" s="582"/>
      <c r="U92" s="583"/>
      <c r="W92" s="42">
        <f t="shared" si="6"/>
        <v>3</v>
      </c>
      <c r="X92" s="42">
        <f t="shared" si="7"/>
        <v>45</v>
      </c>
      <c r="Y92" s="42">
        <f t="shared" si="33"/>
        <v>0</v>
      </c>
      <c r="Z92" s="60"/>
      <c r="AA92" s="61"/>
      <c r="AB92" s="61"/>
      <c r="AC92" s="61"/>
      <c r="AD92" s="61"/>
      <c r="AE92" s="61"/>
      <c r="AF92" s="62"/>
      <c r="AG92" s="63"/>
    </row>
    <row r="93" spans="1:33" ht="15.75" x14ac:dyDescent="0.25">
      <c r="A93" s="436" t="s">
        <v>225</v>
      </c>
      <c r="B93" s="469" t="s">
        <v>260</v>
      </c>
      <c r="C93" s="446"/>
      <c r="D93" s="446">
        <v>6</v>
      </c>
      <c r="E93" s="446"/>
      <c r="F93" s="447"/>
      <c r="G93" s="448">
        <v>5</v>
      </c>
      <c r="H93" s="449">
        <f t="shared" si="34"/>
        <v>150</v>
      </c>
      <c r="I93" s="450">
        <f t="shared" si="35"/>
        <v>60</v>
      </c>
      <c r="J93" s="450">
        <v>30</v>
      </c>
      <c r="K93" s="450"/>
      <c r="L93" s="451">
        <v>30</v>
      </c>
      <c r="M93" s="452">
        <f t="shared" si="36"/>
        <v>90</v>
      </c>
      <c r="N93" s="453"/>
      <c r="O93" s="454"/>
      <c r="P93" s="454"/>
      <c r="Q93" s="406"/>
      <c r="R93" s="406"/>
      <c r="S93" s="406">
        <v>4</v>
      </c>
      <c r="T93" s="406"/>
      <c r="U93" s="407"/>
      <c r="V93" s="41">
        <f>I93/H93</f>
        <v>0.4</v>
      </c>
      <c r="W93" s="42">
        <f t="shared" si="6"/>
        <v>4</v>
      </c>
      <c r="X93" s="42">
        <f t="shared" si="7"/>
        <v>60</v>
      </c>
      <c r="Y93" s="42">
        <f t="shared" si="33"/>
        <v>0</v>
      </c>
      <c r="Z93" s="60"/>
      <c r="AA93" s="61"/>
      <c r="AB93" s="61"/>
      <c r="AC93" s="61"/>
      <c r="AD93" s="61"/>
      <c r="AE93" s="61"/>
      <c r="AF93" s="62"/>
      <c r="AG93" s="63"/>
    </row>
    <row r="94" spans="1:33" ht="15.75" x14ac:dyDescent="0.25">
      <c r="A94" s="436" t="s">
        <v>226</v>
      </c>
      <c r="B94" s="469" t="s">
        <v>261</v>
      </c>
      <c r="C94" s="446"/>
      <c r="D94" s="446">
        <v>6</v>
      </c>
      <c r="E94" s="446"/>
      <c r="F94" s="447"/>
      <c r="G94" s="448">
        <v>6</v>
      </c>
      <c r="H94" s="449">
        <f t="shared" si="34"/>
        <v>180</v>
      </c>
      <c r="I94" s="450">
        <f t="shared" si="35"/>
        <v>75</v>
      </c>
      <c r="J94" s="450">
        <v>30</v>
      </c>
      <c r="K94" s="450"/>
      <c r="L94" s="451">
        <v>45</v>
      </c>
      <c r="M94" s="452">
        <f t="shared" si="36"/>
        <v>105</v>
      </c>
      <c r="N94" s="453"/>
      <c r="O94" s="454"/>
      <c r="P94" s="454"/>
      <c r="Q94" s="406"/>
      <c r="R94" s="406"/>
      <c r="S94" s="406">
        <v>5</v>
      </c>
      <c r="T94" s="406"/>
      <c r="U94" s="407"/>
      <c r="V94" s="41"/>
      <c r="W94" s="42"/>
      <c r="X94" s="42"/>
      <c r="Y94" s="42"/>
      <c r="Z94" s="60"/>
      <c r="AA94" s="61"/>
      <c r="AB94" s="61"/>
      <c r="AC94" s="61"/>
      <c r="AD94" s="61"/>
      <c r="AE94" s="61"/>
      <c r="AF94" s="62"/>
      <c r="AG94" s="63"/>
    </row>
    <row r="95" spans="1:33" ht="15.75" x14ac:dyDescent="0.25">
      <c r="A95" s="436" t="s">
        <v>283</v>
      </c>
      <c r="B95" s="470" t="s">
        <v>262</v>
      </c>
      <c r="C95" s="446"/>
      <c r="D95" s="446">
        <v>7</v>
      </c>
      <c r="E95" s="446"/>
      <c r="F95" s="447"/>
      <c r="G95" s="448">
        <v>6</v>
      </c>
      <c r="H95" s="449">
        <f t="shared" si="34"/>
        <v>180</v>
      </c>
      <c r="I95" s="450">
        <f t="shared" si="35"/>
        <v>60</v>
      </c>
      <c r="J95" s="450">
        <v>30</v>
      </c>
      <c r="K95" s="450"/>
      <c r="L95" s="451">
        <v>30</v>
      </c>
      <c r="M95" s="452">
        <f t="shared" si="36"/>
        <v>120</v>
      </c>
      <c r="N95" s="453"/>
      <c r="O95" s="454"/>
      <c r="P95" s="454"/>
      <c r="Q95" s="406"/>
      <c r="R95" s="406"/>
      <c r="S95" s="406"/>
      <c r="T95" s="406">
        <v>4</v>
      </c>
      <c r="U95" s="407"/>
      <c r="V95" s="41">
        <f>I95/H95</f>
        <v>0.33333333333333331</v>
      </c>
      <c r="W95" s="42">
        <f t="shared" si="6"/>
        <v>4</v>
      </c>
      <c r="X95" s="42">
        <f t="shared" si="7"/>
        <v>60</v>
      </c>
      <c r="Y95" s="42">
        <f t="shared" si="33"/>
        <v>0</v>
      </c>
      <c r="Z95" s="60"/>
      <c r="AA95" s="61"/>
      <c r="AB95" s="61"/>
      <c r="AC95" s="61"/>
      <c r="AD95" s="61"/>
      <c r="AE95" s="61"/>
      <c r="AF95" s="62"/>
      <c r="AG95" s="63"/>
    </row>
    <row r="96" spans="1:33" ht="15.75" x14ac:dyDescent="0.25">
      <c r="A96" s="436" t="s">
        <v>284</v>
      </c>
      <c r="B96" s="470" t="s">
        <v>259</v>
      </c>
      <c r="C96" s="455"/>
      <c r="D96" s="455">
        <v>8</v>
      </c>
      <c r="E96" s="455"/>
      <c r="F96" s="456"/>
      <c r="G96" s="448">
        <v>5</v>
      </c>
      <c r="H96" s="449">
        <f t="shared" si="34"/>
        <v>150</v>
      </c>
      <c r="I96" s="450">
        <f t="shared" si="35"/>
        <v>75</v>
      </c>
      <c r="J96" s="450">
        <v>30</v>
      </c>
      <c r="K96" s="450"/>
      <c r="L96" s="451">
        <v>45</v>
      </c>
      <c r="M96" s="452">
        <f t="shared" si="36"/>
        <v>75</v>
      </c>
      <c r="N96" s="457"/>
      <c r="O96" s="458"/>
      <c r="P96" s="458"/>
      <c r="Q96" s="413"/>
      <c r="R96" s="413"/>
      <c r="S96" s="413"/>
      <c r="T96" s="413"/>
      <c r="U96" s="584">
        <v>5</v>
      </c>
      <c r="V96" s="41">
        <f>I96/H96</f>
        <v>0.5</v>
      </c>
      <c r="W96" s="42">
        <f t="shared" si="6"/>
        <v>5</v>
      </c>
      <c r="X96" s="42">
        <f t="shared" si="7"/>
        <v>75</v>
      </c>
      <c r="Y96" s="42">
        <f t="shared" si="33"/>
        <v>0</v>
      </c>
      <c r="Z96" s="60"/>
      <c r="AA96" s="61"/>
      <c r="AB96" s="61"/>
      <c r="AC96" s="61"/>
      <c r="AD96" s="61"/>
      <c r="AE96" s="61"/>
      <c r="AF96" s="62"/>
      <c r="AG96" s="63"/>
    </row>
    <row r="97" spans="1:33" ht="16.5" thickBot="1" x14ac:dyDescent="0.3">
      <c r="A97" s="459" t="s">
        <v>285</v>
      </c>
      <c r="B97" s="471" t="s">
        <v>268</v>
      </c>
      <c r="C97" s="460"/>
      <c r="D97" s="460">
        <v>8</v>
      </c>
      <c r="E97" s="460"/>
      <c r="F97" s="461"/>
      <c r="G97" s="462">
        <v>5</v>
      </c>
      <c r="H97" s="463">
        <f t="shared" si="34"/>
        <v>150</v>
      </c>
      <c r="I97" s="464">
        <f t="shared" si="35"/>
        <v>75</v>
      </c>
      <c r="J97" s="464">
        <v>45</v>
      </c>
      <c r="K97" s="464"/>
      <c r="L97" s="465">
        <v>30</v>
      </c>
      <c r="M97" s="466">
        <f t="shared" si="36"/>
        <v>75</v>
      </c>
      <c r="N97" s="467"/>
      <c r="O97" s="468"/>
      <c r="P97" s="468"/>
      <c r="Q97" s="415"/>
      <c r="R97" s="415"/>
      <c r="S97" s="415"/>
      <c r="T97" s="415"/>
      <c r="U97" s="416">
        <v>5</v>
      </c>
      <c r="V97" s="41">
        <f>I97/H97</f>
        <v>0.5</v>
      </c>
      <c r="W97" s="42">
        <f>SUM(N97:U97)</f>
        <v>5</v>
      </c>
      <c r="X97" s="42">
        <f>W97*15</f>
        <v>75</v>
      </c>
      <c r="Y97" s="42">
        <f t="shared" si="33"/>
        <v>0</v>
      </c>
      <c r="Z97" s="60"/>
      <c r="AA97" s="61"/>
      <c r="AB97" s="61"/>
      <c r="AC97" s="61"/>
      <c r="AD97" s="61"/>
      <c r="AE97" s="61"/>
      <c r="AF97" s="62"/>
      <c r="AG97" s="63"/>
    </row>
    <row r="98" spans="1:33" ht="16.5" thickBot="1" x14ac:dyDescent="0.3">
      <c r="A98" s="863" t="s">
        <v>227</v>
      </c>
      <c r="B98" s="864"/>
      <c r="C98" s="365">
        <f t="shared" ref="C98:U98" si="37">SUM(C61+C59)</f>
        <v>14</v>
      </c>
      <c r="D98" s="365">
        <f t="shared" si="37"/>
        <v>25</v>
      </c>
      <c r="E98" s="366">
        <f t="shared" si="37"/>
        <v>0</v>
      </c>
      <c r="F98" s="367">
        <f t="shared" si="37"/>
        <v>0</v>
      </c>
      <c r="G98" s="368">
        <f t="shared" si="37"/>
        <v>158</v>
      </c>
      <c r="H98" s="369">
        <f t="shared" si="37"/>
        <v>4740</v>
      </c>
      <c r="I98" s="366">
        <f t="shared" si="37"/>
        <v>1476</v>
      </c>
      <c r="J98" s="366">
        <f t="shared" si="37"/>
        <v>787</v>
      </c>
      <c r="K98" s="366">
        <f t="shared" si="37"/>
        <v>0</v>
      </c>
      <c r="L98" s="370">
        <f t="shared" si="37"/>
        <v>689</v>
      </c>
      <c r="M98" s="368">
        <f t="shared" si="37"/>
        <v>3114</v>
      </c>
      <c r="N98" s="369">
        <f t="shared" si="37"/>
        <v>11</v>
      </c>
      <c r="O98" s="366">
        <f t="shared" si="37"/>
        <v>9</v>
      </c>
      <c r="P98" s="366">
        <f t="shared" si="37"/>
        <v>9</v>
      </c>
      <c r="Q98" s="366">
        <f t="shared" si="37"/>
        <v>14</v>
      </c>
      <c r="R98" s="365">
        <f t="shared" si="37"/>
        <v>10</v>
      </c>
      <c r="S98" s="365">
        <f t="shared" si="37"/>
        <v>16</v>
      </c>
      <c r="T98" s="366">
        <f t="shared" si="37"/>
        <v>18</v>
      </c>
      <c r="U98" s="371">
        <f t="shared" si="37"/>
        <v>18</v>
      </c>
      <c r="Z98" s="60"/>
      <c r="AA98" s="61"/>
      <c r="AB98" s="61"/>
      <c r="AC98" s="61"/>
      <c r="AD98" s="61"/>
      <c r="AE98" s="61"/>
      <c r="AF98" s="62"/>
      <c r="AG98" s="63"/>
    </row>
    <row r="99" spans="1:33" ht="27.6" customHeight="1" thickBot="1" x14ac:dyDescent="0.3">
      <c r="A99" s="865" t="s">
        <v>228</v>
      </c>
      <c r="B99" s="866"/>
      <c r="C99" s="372"/>
      <c r="D99" s="372"/>
      <c r="E99" s="372"/>
      <c r="F99" s="372"/>
      <c r="G99" s="373"/>
      <c r="H99" s="374">
        <f>G32/G102</f>
        <v>0.34166666666666667</v>
      </c>
      <c r="I99" s="375"/>
      <c r="J99" s="376"/>
      <c r="K99" s="376"/>
      <c r="L99" s="377"/>
      <c r="M99" s="373"/>
      <c r="N99" s="378"/>
      <c r="O99" s="379"/>
      <c r="P99" s="376"/>
      <c r="Q99" s="376"/>
      <c r="R99" s="375"/>
      <c r="S99" s="375"/>
      <c r="T99" s="376"/>
      <c r="U99" s="380"/>
      <c r="Z99" s="60"/>
      <c r="AA99" s="61"/>
      <c r="AB99" s="61"/>
      <c r="AC99" s="61"/>
      <c r="AD99" s="61"/>
      <c r="AE99" s="61"/>
      <c r="AF99" s="62"/>
      <c r="AG99" s="63"/>
    </row>
    <row r="100" spans="1:33" ht="27.6" customHeight="1" thickBot="1" x14ac:dyDescent="0.3">
      <c r="A100" s="867" t="s">
        <v>229</v>
      </c>
      <c r="B100" s="868"/>
      <c r="C100" s="381"/>
      <c r="D100" s="381"/>
      <c r="E100" s="381"/>
      <c r="F100" s="381"/>
      <c r="G100" s="382"/>
      <c r="H100" s="383">
        <f>(G61+G26)/G102</f>
        <v>0.25416666666666665</v>
      </c>
      <c r="I100" s="381"/>
      <c r="J100" s="384"/>
      <c r="K100" s="384"/>
      <c r="L100" s="385"/>
      <c r="M100" s="382"/>
      <c r="N100" s="381"/>
      <c r="O100" s="381"/>
      <c r="P100" s="384"/>
      <c r="Q100" s="384"/>
      <c r="R100" s="381"/>
      <c r="S100" s="381"/>
      <c r="T100" s="384"/>
      <c r="U100" s="386"/>
      <c r="Z100" s="60"/>
      <c r="AA100" s="61"/>
      <c r="AB100" s="61"/>
      <c r="AC100" s="61"/>
      <c r="AD100" s="61"/>
      <c r="AE100" s="61"/>
      <c r="AF100" s="62"/>
      <c r="AG100" s="63"/>
    </row>
    <row r="101" spans="1:33" ht="16.5" thickBot="1" x14ac:dyDescent="0.3">
      <c r="A101" s="869" t="s">
        <v>230</v>
      </c>
      <c r="B101" s="870"/>
      <c r="C101" s="870"/>
      <c r="D101" s="870"/>
      <c r="E101" s="870"/>
      <c r="F101" s="870"/>
      <c r="G101" s="870"/>
      <c r="H101" s="870"/>
      <c r="I101" s="870"/>
      <c r="J101" s="870"/>
      <c r="K101" s="870"/>
      <c r="L101" s="870"/>
      <c r="M101" s="870"/>
      <c r="N101" s="870"/>
      <c r="O101" s="870"/>
      <c r="P101" s="870"/>
      <c r="Q101" s="870"/>
      <c r="R101" s="870"/>
      <c r="S101" s="870"/>
      <c r="T101" s="870"/>
      <c r="U101" s="871"/>
      <c r="Z101" s="60"/>
      <c r="AA101" s="61"/>
      <c r="AB101" s="61"/>
      <c r="AC101" s="61"/>
      <c r="AD101" s="61"/>
      <c r="AE101" s="61"/>
      <c r="AF101" s="62"/>
      <c r="AG101" s="63"/>
    </row>
    <row r="102" spans="1:33" ht="16.5" thickBot="1" x14ac:dyDescent="0.3">
      <c r="A102" s="387"/>
      <c r="B102" s="388"/>
      <c r="C102" s="389">
        <f t="shared" ref="C102:U102" si="38">SUM(C98,C32)</f>
        <v>20</v>
      </c>
      <c r="D102" s="390">
        <f t="shared" si="38"/>
        <v>45</v>
      </c>
      <c r="E102" s="390">
        <f t="shared" si="38"/>
        <v>0</v>
      </c>
      <c r="F102" s="391">
        <f t="shared" si="38"/>
        <v>0</v>
      </c>
      <c r="G102" s="390">
        <f t="shared" si="38"/>
        <v>240</v>
      </c>
      <c r="H102" s="393">
        <f t="shared" si="38"/>
        <v>7200</v>
      </c>
      <c r="I102" s="390">
        <f t="shared" si="38"/>
        <v>2406</v>
      </c>
      <c r="J102" s="390">
        <f t="shared" si="38"/>
        <v>1131</v>
      </c>
      <c r="K102" s="390">
        <f t="shared" si="38"/>
        <v>0</v>
      </c>
      <c r="L102" s="391">
        <f t="shared" si="38"/>
        <v>1275</v>
      </c>
      <c r="M102" s="392">
        <f t="shared" si="38"/>
        <v>4644</v>
      </c>
      <c r="N102" s="393">
        <f t="shared" si="38"/>
        <v>22</v>
      </c>
      <c r="O102" s="390">
        <f t="shared" si="38"/>
        <v>22</v>
      </c>
      <c r="P102" s="390">
        <f t="shared" si="38"/>
        <v>22</v>
      </c>
      <c r="Q102" s="390">
        <f t="shared" si="38"/>
        <v>21</v>
      </c>
      <c r="R102" s="390">
        <f t="shared" si="38"/>
        <v>20</v>
      </c>
      <c r="S102" s="390">
        <f t="shared" si="38"/>
        <v>20</v>
      </c>
      <c r="T102" s="390">
        <f t="shared" si="38"/>
        <v>20</v>
      </c>
      <c r="U102" s="394">
        <f t="shared" si="38"/>
        <v>21</v>
      </c>
      <c r="V102" s="395">
        <f t="shared" ref="V102:V107" si="39">SUM(N102:U102)</f>
        <v>168</v>
      </c>
      <c r="W102" s="395"/>
      <c r="X102" s="395"/>
      <c r="Z102" s="396">
        <f t="shared" ref="Z102:AG102" si="40">SUM(Z11:Z101)</f>
        <v>30</v>
      </c>
      <c r="AA102" s="397">
        <f t="shared" si="40"/>
        <v>30</v>
      </c>
      <c r="AB102" s="397">
        <f t="shared" si="40"/>
        <v>30</v>
      </c>
      <c r="AC102" s="397">
        <f t="shared" si="40"/>
        <v>30</v>
      </c>
      <c r="AD102" s="397">
        <f t="shared" si="40"/>
        <v>30</v>
      </c>
      <c r="AE102" s="397">
        <f t="shared" si="40"/>
        <v>30</v>
      </c>
      <c r="AF102" s="397">
        <f t="shared" si="40"/>
        <v>30</v>
      </c>
      <c r="AG102" s="397">
        <f t="shared" si="40"/>
        <v>30</v>
      </c>
    </row>
    <row r="103" spans="1:33" ht="15.75" x14ac:dyDescent="0.25">
      <c r="A103" s="398"/>
      <c r="B103" s="399"/>
      <c r="C103" s="872" t="s">
        <v>231</v>
      </c>
      <c r="D103" s="873"/>
      <c r="E103" s="873"/>
      <c r="F103" s="873"/>
      <c r="G103" s="873"/>
      <c r="H103" s="873"/>
      <c r="I103" s="873"/>
      <c r="J103" s="873"/>
      <c r="K103" s="873"/>
      <c r="L103" s="873"/>
      <c r="M103" s="873"/>
      <c r="N103" s="400">
        <v>22</v>
      </c>
      <c r="O103" s="400">
        <v>22</v>
      </c>
      <c r="P103" s="401">
        <v>21</v>
      </c>
      <c r="Q103" s="401">
        <v>21</v>
      </c>
      <c r="R103" s="400">
        <v>20</v>
      </c>
      <c r="S103" s="400">
        <v>20</v>
      </c>
      <c r="T103" s="401">
        <v>20</v>
      </c>
      <c r="U103" s="402">
        <v>20</v>
      </c>
      <c r="V103" s="395">
        <f t="shared" si="39"/>
        <v>166</v>
      </c>
      <c r="W103" s="395"/>
      <c r="X103" s="395"/>
      <c r="Z103" s="403">
        <v>30</v>
      </c>
      <c r="AA103" s="403">
        <v>30</v>
      </c>
      <c r="AB103" s="403">
        <v>30</v>
      </c>
      <c r="AC103" s="403">
        <v>30</v>
      </c>
      <c r="AD103" s="403">
        <v>30</v>
      </c>
      <c r="AE103" s="403">
        <v>30</v>
      </c>
      <c r="AF103" s="403">
        <v>30</v>
      </c>
      <c r="AG103" s="403">
        <v>30</v>
      </c>
    </row>
    <row r="104" spans="1:33" ht="15.75" x14ac:dyDescent="0.25">
      <c r="A104" s="398"/>
      <c r="B104" s="399"/>
      <c r="C104" s="857" t="s">
        <v>232</v>
      </c>
      <c r="D104" s="858"/>
      <c r="E104" s="858"/>
      <c r="F104" s="858"/>
      <c r="G104" s="858"/>
      <c r="H104" s="858"/>
      <c r="I104" s="858"/>
      <c r="J104" s="858"/>
      <c r="K104" s="858"/>
      <c r="L104" s="858"/>
      <c r="M104" s="858"/>
      <c r="N104" s="404">
        <v>1</v>
      </c>
      <c r="O104" s="405">
        <v>3</v>
      </c>
      <c r="P104" s="406">
        <v>3</v>
      </c>
      <c r="Q104" s="406">
        <v>5</v>
      </c>
      <c r="R104" s="404">
        <v>1</v>
      </c>
      <c r="S104" s="404">
        <v>3</v>
      </c>
      <c r="T104" s="406">
        <v>2</v>
      </c>
      <c r="U104" s="407">
        <v>3</v>
      </c>
      <c r="V104" s="395">
        <f t="shared" si="39"/>
        <v>21</v>
      </c>
      <c r="W104" s="395"/>
      <c r="X104" s="395"/>
      <c r="Z104" s="408" t="str">
        <f>IF(Z103-Z102=0,"",Z103-Z102)</f>
        <v/>
      </c>
      <c r="AA104" s="408" t="str">
        <f t="shared" ref="AA104:AG104" si="41">IF(AA103-AA102=0,"",AA103-AA102)</f>
        <v/>
      </c>
      <c r="AB104" s="408" t="str">
        <f t="shared" si="41"/>
        <v/>
      </c>
      <c r="AC104" s="408" t="str">
        <f t="shared" si="41"/>
        <v/>
      </c>
      <c r="AD104" s="408" t="str">
        <f t="shared" si="41"/>
        <v/>
      </c>
      <c r="AE104" s="408" t="str">
        <f t="shared" si="41"/>
        <v/>
      </c>
      <c r="AF104" s="408" t="str">
        <f t="shared" si="41"/>
        <v/>
      </c>
      <c r="AG104" s="408" t="str">
        <f t="shared" si="41"/>
        <v/>
      </c>
    </row>
    <row r="105" spans="1:33" ht="15.75" x14ac:dyDescent="0.25">
      <c r="A105" s="399"/>
      <c r="B105" s="399"/>
      <c r="C105" s="857" t="s">
        <v>233</v>
      </c>
      <c r="D105" s="858"/>
      <c r="E105" s="858"/>
      <c r="F105" s="858"/>
      <c r="G105" s="858"/>
      <c r="H105" s="858"/>
      <c r="I105" s="858"/>
      <c r="J105" s="858"/>
      <c r="K105" s="858"/>
      <c r="L105" s="858"/>
      <c r="M105" s="858"/>
      <c r="N105" s="409">
        <v>8</v>
      </c>
      <c r="O105" s="409">
        <v>8</v>
      </c>
      <c r="P105" s="410">
        <v>5</v>
      </c>
      <c r="Q105" s="410">
        <v>4</v>
      </c>
      <c r="R105" s="404">
        <v>7</v>
      </c>
      <c r="S105" s="404">
        <v>5</v>
      </c>
      <c r="T105" s="406">
        <v>4</v>
      </c>
      <c r="U105" s="407">
        <v>4</v>
      </c>
      <c r="V105" s="395">
        <f t="shared" si="39"/>
        <v>45</v>
      </c>
      <c r="W105" s="395"/>
      <c r="X105" s="395"/>
    </row>
    <row r="106" spans="1:33" ht="15.75" x14ac:dyDescent="0.25">
      <c r="A106" s="399"/>
      <c r="B106" s="399"/>
      <c r="C106" s="859" t="s">
        <v>234</v>
      </c>
      <c r="D106" s="860"/>
      <c r="E106" s="860"/>
      <c r="F106" s="860"/>
      <c r="G106" s="860"/>
      <c r="H106" s="860"/>
      <c r="I106" s="860"/>
      <c r="J106" s="860"/>
      <c r="K106" s="860"/>
      <c r="L106" s="860"/>
      <c r="M106" s="860"/>
      <c r="N106" s="411"/>
      <c r="O106" s="412"/>
      <c r="P106" s="413"/>
      <c r="Q106" s="413"/>
      <c r="R106" s="404"/>
      <c r="S106" s="404"/>
      <c r="T106" s="406"/>
      <c r="U106" s="407"/>
      <c r="V106" s="395">
        <f t="shared" si="39"/>
        <v>0</v>
      </c>
      <c r="W106" s="395"/>
      <c r="X106" s="395"/>
    </row>
    <row r="107" spans="1:33" ht="16.5" thickBot="1" x14ac:dyDescent="0.3">
      <c r="A107" s="399"/>
      <c r="B107" s="399"/>
      <c r="C107" s="861" t="s">
        <v>235</v>
      </c>
      <c r="D107" s="862"/>
      <c r="E107" s="862"/>
      <c r="F107" s="862"/>
      <c r="G107" s="862"/>
      <c r="H107" s="862"/>
      <c r="I107" s="862"/>
      <c r="J107" s="862"/>
      <c r="K107" s="862"/>
      <c r="L107" s="862"/>
      <c r="M107" s="862"/>
      <c r="N107" s="414"/>
      <c r="O107" s="414">
        <v>1</v>
      </c>
      <c r="P107" s="415"/>
      <c r="Q107" s="415">
        <v>1</v>
      </c>
      <c r="R107" s="414"/>
      <c r="S107" s="414">
        <v>1</v>
      </c>
      <c r="T107" s="415"/>
      <c r="U107" s="416"/>
      <c r="V107" s="395">
        <f t="shared" si="39"/>
        <v>3</v>
      </c>
      <c r="W107" s="395"/>
      <c r="X107" s="395"/>
    </row>
    <row r="110" spans="1:33" ht="15.75" x14ac:dyDescent="0.25">
      <c r="B110" s="430"/>
      <c r="C110" s="431"/>
      <c r="D110" s="432"/>
      <c r="E110" s="431"/>
      <c r="F110" s="432"/>
      <c r="G110" s="430"/>
      <c r="H110" s="430"/>
      <c r="I110" s="430"/>
      <c r="J110" s="430"/>
      <c r="K110" s="430"/>
      <c r="L110" s="430"/>
      <c r="M110" s="430"/>
      <c r="N110" s="433"/>
      <c r="O110" s="433"/>
      <c r="P110" s="433"/>
    </row>
    <row r="111" spans="1:33" ht="15.75" x14ac:dyDescent="0.25">
      <c r="B111" s="430"/>
      <c r="C111" s="434"/>
      <c r="D111" s="434"/>
      <c r="E111" s="432"/>
      <c r="F111" s="431"/>
      <c r="G111" s="431"/>
      <c r="H111" s="431"/>
      <c r="I111" s="430"/>
      <c r="J111" s="430"/>
      <c r="K111" s="430"/>
      <c r="L111" s="434"/>
      <c r="M111" s="433"/>
      <c r="N111" s="430"/>
      <c r="O111" s="433"/>
      <c r="P111" s="431"/>
    </row>
    <row r="112" spans="1:33" s="589" customFormat="1" ht="15.75" x14ac:dyDescent="0.25">
      <c r="B112" s="435" t="s">
        <v>272</v>
      </c>
      <c r="C112" s="435"/>
      <c r="D112" s="585"/>
      <c r="E112" s="586"/>
      <c r="F112" s="586"/>
      <c r="G112" s="586"/>
      <c r="H112" s="587"/>
      <c r="I112" s="587"/>
      <c r="J112" s="587"/>
      <c r="K112" s="435" t="s">
        <v>272</v>
      </c>
      <c r="L112" s="588"/>
      <c r="M112" s="587"/>
      <c r="N112" s="588"/>
      <c r="O112" s="586"/>
      <c r="P112" s="587"/>
      <c r="Z112" s="590"/>
      <c r="AA112" s="590"/>
      <c r="AB112" s="590"/>
      <c r="AC112" s="590"/>
      <c r="AD112" s="590"/>
      <c r="AE112" s="590"/>
      <c r="AF112" s="590"/>
      <c r="AG112" s="590"/>
    </row>
    <row r="113" spans="2:33" s="589" customFormat="1" ht="15.75" x14ac:dyDescent="0.25">
      <c r="B113" s="435" t="s">
        <v>273</v>
      </c>
      <c r="C113" s="591"/>
      <c r="D113" s="591"/>
      <c r="E113" s="591"/>
      <c r="F113" s="586"/>
      <c r="G113" s="587"/>
      <c r="H113" s="587"/>
      <c r="I113" s="588"/>
      <c r="J113" s="587"/>
      <c r="K113" s="435" t="s">
        <v>274</v>
      </c>
      <c r="L113" s="588"/>
      <c r="M113" s="587"/>
      <c r="N113" s="588"/>
      <c r="O113" s="586"/>
      <c r="P113" s="587"/>
      <c r="Z113" s="590"/>
      <c r="AA113" s="590"/>
      <c r="AB113" s="590"/>
      <c r="AC113" s="590"/>
      <c r="AD113" s="590"/>
      <c r="AE113" s="590"/>
      <c r="AF113" s="590"/>
      <c r="AG113" s="590"/>
    </row>
    <row r="114" spans="2:33" s="589" customFormat="1" ht="15.75" x14ac:dyDescent="0.25">
      <c r="B114" s="591"/>
      <c r="C114" s="435" t="s">
        <v>272</v>
      </c>
      <c r="D114" s="588"/>
      <c r="E114" s="588"/>
      <c r="F114" s="588"/>
      <c r="G114" s="592"/>
      <c r="H114" s="587"/>
      <c r="I114" s="587"/>
      <c r="J114" s="587"/>
      <c r="K114" s="435"/>
      <c r="L114" s="588"/>
      <c r="M114" s="587"/>
      <c r="N114" s="588"/>
      <c r="O114" s="586"/>
      <c r="P114" s="587"/>
      <c r="Z114" s="590"/>
      <c r="AA114" s="590"/>
      <c r="AB114" s="590"/>
      <c r="AC114" s="590"/>
      <c r="AD114" s="590"/>
      <c r="AE114" s="590"/>
      <c r="AF114" s="590"/>
      <c r="AG114" s="590"/>
    </row>
    <row r="115" spans="2:33" s="589" customFormat="1" ht="15.75" x14ac:dyDescent="0.25">
      <c r="B115" s="591" t="s">
        <v>275</v>
      </c>
      <c r="C115" s="435" t="s">
        <v>276</v>
      </c>
      <c r="D115" s="588"/>
      <c r="E115" s="588"/>
      <c r="F115" s="588"/>
      <c r="G115" s="593"/>
      <c r="H115" s="587"/>
      <c r="I115" s="587"/>
      <c r="J115" s="587"/>
      <c r="K115" s="435" t="s">
        <v>277</v>
      </c>
      <c r="L115" s="588"/>
      <c r="M115" s="587"/>
      <c r="N115" s="588"/>
      <c r="O115" s="586"/>
      <c r="P115" s="587"/>
      <c r="Z115" s="590"/>
      <c r="AA115" s="590"/>
      <c r="AB115" s="590"/>
      <c r="AC115" s="590"/>
      <c r="AD115" s="590"/>
      <c r="AE115" s="590"/>
      <c r="AF115" s="590"/>
      <c r="AG115" s="590"/>
    </row>
    <row r="116" spans="2:33" s="589" customFormat="1" ht="15.75" x14ac:dyDescent="0.25">
      <c r="B116" s="594" t="s">
        <v>295</v>
      </c>
      <c r="C116" s="591" t="s">
        <v>278</v>
      </c>
      <c r="D116" s="588"/>
      <c r="E116" s="588"/>
      <c r="F116" s="588"/>
      <c r="G116" s="587"/>
      <c r="H116" s="587"/>
      <c r="I116" s="587"/>
      <c r="J116" s="587"/>
      <c r="K116" s="594" t="s">
        <v>296</v>
      </c>
      <c r="L116" s="588"/>
      <c r="M116" s="587"/>
      <c r="N116" s="588"/>
      <c r="O116" s="586"/>
      <c r="P116" s="587"/>
      <c r="Z116" s="590"/>
      <c r="AA116" s="590"/>
      <c r="AB116" s="590"/>
      <c r="AC116" s="590"/>
      <c r="AD116" s="590"/>
      <c r="AE116" s="590"/>
      <c r="AF116" s="590"/>
      <c r="AG116" s="590"/>
    </row>
    <row r="117" spans="2:33" s="589" customFormat="1" ht="15.75" x14ac:dyDescent="0.25">
      <c r="B117" s="587"/>
      <c r="C117" s="591" t="s">
        <v>281</v>
      </c>
      <c r="D117" s="588"/>
      <c r="E117" s="588"/>
      <c r="F117" s="588"/>
      <c r="G117" s="587"/>
      <c r="H117" s="587"/>
      <c r="I117" s="587"/>
      <c r="J117" s="587"/>
      <c r="K117" s="587"/>
      <c r="L117" s="588"/>
      <c r="M117" s="587"/>
      <c r="N117" s="588"/>
      <c r="O117" s="587"/>
      <c r="P117" s="587"/>
      <c r="Z117" s="590"/>
      <c r="AA117" s="590"/>
      <c r="AB117" s="590"/>
      <c r="AC117" s="590"/>
      <c r="AD117" s="590"/>
      <c r="AE117" s="590"/>
      <c r="AF117" s="590"/>
      <c r="AG117" s="590"/>
    </row>
    <row r="118" spans="2:33" s="589" customFormat="1" ht="15.75" x14ac:dyDescent="0.25">
      <c r="B118" s="435" t="s">
        <v>272</v>
      </c>
      <c r="C118" s="594" t="s">
        <v>295</v>
      </c>
      <c r="D118" s="588"/>
      <c r="E118" s="588"/>
      <c r="F118" s="588"/>
      <c r="G118" s="585"/>
      <c r="H118" s="587"/>
      <c r="I118" s="587"/>
      <c r="J118" s="587"/>
      <c r="K118" s="595" t="s">
        <v>272</v>
      </c>
      <c r="L118" s="596"/>
      <c r="M118" s="595"/>
      <c r="N118" s="597"/>
      <c r="O118" s="597"/>
      <c r="P118" s="596"/>
      <c r="Z118" s="590"/>
      <c r="AA118" s="590"/>
      <c r="AB118" s="590"/>
      <c r="AC118" s="590"/>
      <c r="AD118" s="590"/>
      <c r="AE118" s="590"/>
      <c r="AF118" s="590"/>
      <c r="AG118" s="590"/>
    </row>
    <row r="119" spans="2:33" s="589" customFormat="1" ht="15.75" x14ac:dyDescent="0.25">
      <c r="B119" s="435" t="s">
        <v>279</v>
      </c>
      <c r="C119" s="591"/>
      <c r="D119" s="591"/>
      <c r="E119" s="588"/>
      <c r="F119" s="586"/>
      <c r="G119" s="585"/>
      <c r="H119" s="587"/>
      <c r="I119" s="587"/>
      <c r="J119" s="587"/>
      <c r="K119" s="768" t="s">
        <v>297</v>
      </c>
      <c r="L119" s="768"/>
      <c r="M119" s="768"/>
      <c r="N119" s="768"/>
      <c r="O119" s="768"/>
      <c r="P119" s="768"/>
      <c r="Z119" s="590"/>
      <c r="AA119" s="590"/>
      <c r="AB119" s="590"/>
      <c r="AC119" s="590"/>
      <c r="AD119" s="590"/>
      <c r="AE119" s="590"/>
      <c r="AF119" s="590"/>
      <c r="AG119" s="590"/>
    </row>
    <row r="120" spans="2:33" s="589" customFormat="1" ht="15.75" x14ac:dyDescent="0.25">
      <c r="B120" s="591"/>
      <c r="C120" s="591"/>
      <c r="D120" s="586"/>
      <c r="E120" s="586"/>
      <c r="F120" s="586"/>
      <c r="G120" s="592"/>
      <c r="H120" s="587"/>
      <c r="I120" s="587"/>
      <c r="J120" s="587"/>
      <c r="K120" s="768"/>
      <c r="L120" s="768"/>
      <c r="M120" s="768"/>
      <c r="N120" s="768"/>
      <c r="O120" s="768"/>
      <c r="P120" s="768"/>
      <c r="Z120" s="590"/>
      <c r="AA120" s="590"/>
      <c r="AB120" s="590"/>
      <c r="AC120" s="590"/>
      <c r="AD120" s="590"/>
      <c r="AE120" s="590"/>
      <c r="AF120" s="590"/>
      <c r="AG120" s="590"/>
    </row>
    <row r="121" spans="2:33" s="589" customFormat="1" ht="15.75" x14ac:dyDescent="0.25">
      <c r="B121" s="591" t="s">
        <v>280</v>
      </c>
      <c r="C121" s="598"/>
      <c r="D121" s="599"/>
      <c r="E121" s="599"/>
      <c r="F121" s="586"/>
      <c r="G121" s="593"/>
      <c r="H121" s="587"/>
      <c r="I121" s="587"/>
      <c r="J121" s="587"/>
      <c r="K121" s="768"/>
      <c r="L121" s="768"/>
      <c r="M121" s="768"/>
      <c r="N121" s="768"/>
      <c r="O121" s="768"/>
      <c r="P121" s="768"/>
      <c r="Z121" s="590"/>
      <c r="AA121" s="590"/>
      <c r="AB121" s="590"/>
      <c r="AC121" s="590"/>
      <c r="AD121" s="590"/>
      <c r="AE121" s="590"/>
      <c r="AF121" s="590"/>
      <c r="AG121" s="590"/>
    </row>
    <row r="122" spans="2:33" s="589" customFormat="1" x14ac:dyDescent="0.25">
      <c r="B122" s="594" t="s">
        <v>295</v>
      </c>
      <c r="C122" s="588"/>
      <c r="D122" s="588"/>
      <c r="E122" s="588"/>
      <c r="F122" s="588"/>
      <c r="G122" s="588"/>
      <c r="H122" s="588"/>
      <c r="I122" s="588"/>
      <c r="J122" s="588"/>
      <c r="K122" s="600" t="s">
        <v>298</v>
      </c>
      <c r="L122" s="596"/>
      <c r="M122" s="600"/>
      <c r="N122" s="601"/>
      <c r="O122" s="601"/>
      <c r="P122" s="596"/>
      <c r="Z122" s="590"/>
      <c r="AA122" s="590"/>
      <c r="AB122" s="590"/>
      <c r="AC122" s="590"/>
      <c r="AD122" s="590"/>
      <c r="AE122" s="590"/>
      <c r="AF122" s="590"/>
      <c r="AG122" s="590"/>
    </row>
    <row r="123" spans="2:33" s="589" customFormat="1" x14ac:dyDescent="0.25">
      <c r="B123" s="588"/>
      <c r="C123" s="588"/>
      <c r="D123" s="588"/>
      <c r="E123" s="588"/>
      <c r="F123" s="588"/>
      <c r="G123" s="588"/>
      <c r="H123" s="588"/>
      <c r="I123" s="588"/>
      <c r="J123" s="588"/>
      <c r="K123" s="600" t="s">
        <v>295</v>
      </c>
      <c r="L123" s="596"/>
      <c r="M123" s="602"/>
      <c r="N123" s="551"/>
      <c r="O123" s="551"/>
      <c r="P123" s="596"/>
      <c r="Z123" s="590"/>
      <c r="AA123" s="590"/>
      <c r="AB123" s="590"/>
      <c r="AC123" s="590"/>
      <c r="AD123" s="590"/>
      <c r="AE123" s="590"/>
      <c r="AF123" s="590"/>
      <c r="AG123" s="590"/>
    </row>
    <row r="124" spans="2:33" x14ac:dyDescent="0.25">
      <c r="B124" s="433"/>
      <c r="C124" s="433"/>
      <c r="D124" s="433"/>
      <c r="E124" s="433"/>
      <c r="F124" s="433"/>
      <c r="G124" s="433"/>
      <c r="H124" s="433"/>
      <c r="I124" s="433"/>
      <c r="J124" s="433"/>
      <c r="K124" s="433"/>
      <c r="L124" s="433"/>
      <c r="M124" s="433"/>
      <c r="N124" s="433"/>
      <c r="O124" s="433"/>
      <c r="P124" s="433"/>
    </row>
  </sheetData>
  <mergeCells count="54">
    <mergeCell ref="C105:M105"/>
    <mergeCell ref="C106:M106"/>
    <mergeCell ref="C107:M107"/>
    <mergeCell ref="A98:B98"/>
    <mergeCell ref="A99:B99"/>
    <mergeCell ref="A100:B100"/>
    <mergeCell ref="A101:U101"/>
    <mergeCell ref="C103:M103"/>
    <mergeCell ref="C104:M104"/>
    <mergeCell ref="A91:U91"/>
    <mergeCell ref="A32:B32"/>
    <mergeCell ref="A33:U33"/>
    <mergeCell ref="A34:U34"/>
    <mergeCell ref="A59:B59"/>
    <mergeCell ref="A60:U60"/>
    <mergeCell ref="A61:B61"/>
    <mergeCell ref="A62:U62"/>
    <mergeCell ref="A63:U63"/>
    <mergeCell ref="A70:U70"/>
    <mergeCell ref="A77:U77"/>
    <mergeCell ref="A84:U84"/>
    <mergeCell ref="A9:U9"/>
    <mergeCell ref="Z9:AG9"/>
    <mergeCell ref="A10:U10"/>
    <mergeCell ref="A24:B24"/>
    <mergeCell ref="A25:U25"/>
    <mergeCell ref="H3:H7"/>
    <mergeCell ref="I3:L3"/>
    <mergeCell ref="M3:M7"/>
    <mergeCell ref="N3:O3"/>
    <mergeCell ref="P3:Q3"/>
    <mergeCell ref="I4:I7"/>
    <mergeCell ref="J4:L4"/>
    <mergeCell ref="N4:U4"/>
    <mergeCell ref="J5:J7"/>
    <mergeCell ref="K5:K7"/>
    <mergeCell ref="L5:L7"/>
    <mergeCell ref="N6:U6"/>
    <mergeCell ref="K119:P121"/>
    <mergeCell ref="R3:S3"/>
    <mergeCell ref="A1:U1"/>
    <mergeCell ref="A2:A7"/>
    <mergeCell ref="B2:B7"/>
    <mergeCell ref="C2:F2"/>
    <mergeCell ref="G2:G7"/>
    <mergeCell ref="H2:M2"/>
    <mergeCell ref="N2:U2"/>
    <mergeCell ref="C3:C7"/>
    <mergeCell ref="D3:D7"/>
    <mergeCell ref="E3:F3"/>
    <mergeCell ref="B27:B31"/>
    <mergeCell ref="T3:U3"/>
    <mergeCell ref="E4:E7"/>
    <mergeCell ref="F4:F7"/>
  </mergeCells>
  <pageMargins left="0.7" right="0.7" top="0.75" bottom="0.75" header="0.3" footer="0.3"/>
  <pageSetup paperSize="9" scale="67" orientation="landscape" r:id="rId1"/>
  <rowBreaks count="1" manualBreakCount="1">
    <brk id="90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opLeftCell="A61" workbookViewId="0">
      <selection activeCell="J22" sqref="J22:J27"/>
    </sheetView>
  </sheetViews>
  <sheetFormatPr defaultColWidth="9.140625" defaultRowHeight="15" x14ac:dyDescent="0.25"/>
  <cols>
    <col min="1" max="1" width="7.28515625" style="533" customWidth="1"/>
    <col min="2" max="2" width="14.5703125" style="533" customWidth="1"/>
    <col min="3" max="3" width="5" style="533" customWidth="1"/>
    <col min="4" max="4" width="4.5703125" style="533" customWidth="1"/>
    <col min="5" max="5" width="3.85546875" style="533" customWidth="1"/>
    <col min="6" max="6" width="3" style="533" customWidth="1"/>
    <col min="7" max="7" width="3.5703125" style="533" customWidth="1"/>
    <col min="8" max="8" width="4" style="533" customWidth="1"/>
    <col min="9" max="9" width="3.85546875" style="533" customWidth="1"/>
    <col min="10" max="10" width="4" style="533" customWidth="1"/>
    <col min="11" max="11" width="17.85546875" style="533" customWidth="1"/>
    <col min="12" max="12" width="6.7109375" style="533" customWidth="1"/>
    <col min="13" max="13" width="12.7109375" style="533" customWidth="1"/>
    <col min="14" max="14" width="21.28515625" style="533" customWidth="1"/>
    <col min="15" max="15" width="21.7109375" style="533" customWidth="1"/>
    <col min="16" max="16" width="21" style="533" customWidth="1"/>
    <col min="17" max="256" width="9.140625" style="533"/>
    <col min="257" max="257" width="7.28515625" style="533" customWidth="1"/>
    <col min="258" max="258" width="14.5703125" style="533" customWidth="1"/>
    <col min="259" max="259" width="5" style="533" customWidth="1"/>
    <col min="260" max="260" width="4.5703125" style="533" customWidth="1"/>
    <col min="261" max="261" width="3.85546875" style="533" customWidth="1"/>
    <col min="262" max="262" width="3" style="533" customWidth="1"/>
    <col min="263" max="263" width="3.5703125" style="533" customWidth="1"/>
    <col min="264" max="264" width="4" style="533" customWidth="1"/>
    <col min="265" max="265" width="3.85546875" style="533" customWidth="1"/>
    <col min="266" max="266" width="4" style="533" customWidth="1"/>
    <col min="267" max="267" width="17.85546875" style="533" customWidth="1"/>
    <col min="268" max="268" width="6.7109375" style="533" customWidth="1"/>
    <col min="269" max="269" width="7" style="533" customWidth="1"/>
    <col min="270" max="270" width="13.5703125" style="533" customWidth="1"/>
    <col min="271" max="271" width="21.7109375" style="533" customWidth="1"/>
    <col min="272" max="272" width="21" style="533" customWidth="1"/>
    <col min="273" max="512" width="9.140625" style="533"/>
    <col min="513" max="513" width="7.28515625" style="533" customWidth="1"/>
    <col min="514" max="514" width="14.5703125" style="533" customWidth="1"/>
    <col min="515" max="515" width="5" style="533" customWidth="1"/>
    <col min="516" max="516" width="4.5703125" style="533" customWidth="1"/>
    <col min="517" max="517" width="3.85546875" style="533" customWidth="1"/>
    <col min="518" max="518" width="3" style="533" customWidth="1"/>
    <col min="519" max="519" width="3.5703125" style="533" customWidth="1"/>
    <col min="520" max="520" width="4" style="533" customWidth="1"/>
    <col min="521" max="521" width="3.85546875" style="533" customWidth="1"/>
    <col min="522" max="522" width="4" style="533" customWidth="1"/>
    <col min="523" max="523" width="17.85546875" style="533" customWidth="1"/>
    <col min="524" max="524" width="6.7109375" style="533" customWidth="1"/>
    <col min="525" max="525" width="7" style="533" customWidth="1"/>
    <col min="526" max="526" width="13.5703125" style="533" customWidth="1"/>
    <col min="527" max="527" width="21.7109375" style="533" customWidth="1"/>
    <col min="528" max="528" width="21" style="533" customWidth="1"/>
    <col min="529" max="768" width="9.140625" style="533"/>
    <col min="769" max="769" width="7.28515625" style="533" customWidth="1"/>
    <col min="770" max="770" width="14.5703125" style="533" customWidth="1"/>
    <col min="771" max="771" width="5" style="533" customWidth="1"/>
    <col min="772" max="772" width="4.5703125" style="533" customWidth="1"/>
    <col min="773" max="773" width="3.85546875" style="533" customWidth="1"/>
    <col min="774" max="774" width="3" style="533" customWidth="1"/>
    <col min="775" max="775" width="3.5703125" style="533" customWidth="1"/>
    <col min="776" max="776" width="4" style="533" customWidth="1"/>
    <col min="777" max="777" width="3.85546875" style="533" customWidth="1"/>
    <col min="778" max="778" width="4" style="533" customWidth="1"/>
    <col min="779" max="779" width="17.85546875" style="533" customWidth="1"/>
    <col min="780" max="780" width="6.7109375" style="533" customWidth="1"/>
    <col min="781" max="781" width="7" style="533" customWidth="1"/>
    <col min="782" max="782" width="13.5703125" style="533" customWidth="1"/>
    <col min="783" max="783" width="21.7109375" style="533" customWidth="1"/>
    <col min="784" max="784" width="21" style="533" customWidth="1"/>
    <col min="785" max="1024" width="9.140625" style="533"/>
    <col min="1025" max="1025" width="7.28515625" style="533" customWidth="1"/>
    <col min="1026" max="1026" width="14.5703125" style="533" customWidth="1"/>
    <col min="1027" max="1027" width="5" style="533" customWidth="1"/>
    <col min="1028" max="1028" width="4.5703125" style="533" customWidth="1"/>
    <col min="1029" max="1029" width="3.85546875" style="533" customWidth="1"/>
    <col min="1030" max="1030" width="3" style="533" customWidth="1"/>
    <col min="1031" max="1031" width="3.5703125" style="533" customWidth="1"/>
    <col min="1032" max="1032" width="4" style="533" customWidth="1"/>
    <col min="1033" max="1033" width="3.85546875" style="533" customWidth="1"/>
    <col min="1034" max="1034" width="4" style="533" customWidth="1"/>
    <col min="1035" max="1035" width="17.85546875" style="533" customWidth="1"/>
    <col min="1036" max="1036" width="6.7109375" style="533" customWidth="1"/>
    <col min="1037" max="1037" width="7" style="533" customWidth="1"/>
    <col min="1038" max="1038" width="13.5703125" style="533" customWidth="1"/>
    <col min="1039" max="1039" width="21.7109375" style="533" customWidth="1"/>
    <col min="1040" max="1040" width="21" style="533" customWidth="1"/>
    <col min="1041" max="1280" width="9.140625" style="533"/>
    <col min="1281" max="1281" width="7.28515625" style="533" customWidth="1"/>
    <col min="1282" max="1282" width="14.5703125" style="533" customWidth="1"/>
    <col min="1283" max="1283" width="5" style="533" customWidth="1"/>
    <col min="1284" max="1284" width="4.5703125" style="533" customWidth="1"/>
    <col min="1285" max="1285" width="3.85546875" style="533" customWidth="1"/>
    <col min="1286" max="1286" width="3" style="533" customWidth="1"/>
    <col min="1287" max="1287" width="3.5703125" style="533" customWidth="1"/>
    <col min="1288" max="1288" width="4" style="533" customWidth="1"/>
    <col min="1289" max="1289" width="3.85546875" style="533" customWidth="1"/>
    <col min="1290" max="1290" width="4" style="533" customWidth="1"/>
    <col min="1291" max="1291" width="17.85546875" style="533" customWidth="1"/>
    <col min="1292" max="1292" width="6.7109375" style="533" customWidth="1"/>
    <col min="1293" max="1293" width="7" style="533" customWidth="1"/>
    <col min="1294" max="1294" width="13.5703125" style="533" customWidth="1"/>
    <col min="1295" max="1295" width="21.7109375" style="533" customWidth="1"/>
    <col min="1296" max="1296" width="21" style="533" customWidth="1"/>
    <col min="1297" max="1536" width="9.140625" style="533"/>
    <col min="1537" max="1537" width="7.28515625" style="533" customWidth="1"/>
    <col min="1538" max="1538" width="14.5703125" style="533" customWidth="1"/>
    <col min="1539" max="1539" width="5" style="533" customWidth="1"/>
    <col min="1540" max="1540" width="4.5703125" style="533" customWidth="1"/>
    <col min="1541" max="1541" width="3.85546875" style="533" customWidth="1"/>
    <col min="1542" max="1542" width="3" style="533" customWidth="1"/>
    <col min="1543" max="1543" width="3.5703125" style="533" customWidth="1"/>
    <col min="1544" max="1544" width="4" style="533" customWidth="1"/>
    <col min="1545" max="1545" width="3.85546875" style="533" customWidth="1"/>
    <col min="1546" max="1546" width="4" style="533" customWidth="1"/>
    <col min="1547" max="1547" width="17.85546875" style="533" customWidth="1"/>
    <col min="1548" max="1548" width="6.7109375" style="533" customWidth="1"/>
    <col min="1549" max="1549" width="7" style="533" customWidth="1"/>
    <col min="1550" max="1550" width="13.5703125" style="533" customWidth="1"/>
    <col min="1551" max="1551" width="21.7109375" style="533" customWidth="1"/>
    <col min="1552" max="1552" width="21" style="533" customWidth="1"/>
    <col min="1553" max="1792" width="9.140625" style="533"/>
    <col min="1793" max="1793" width="7.28515625" style="533" customWidth="1"/>
    <col min="1794" max="1794" width="14.5703125" style="533" customWidth="1"/>
    <col min="1795" max="1795" width="5" style="533" customWidth="1"/>
    <col min="1796" max="1796" width="4.5703125" style="533" customWidth="1"/>
    <col min="1797" max="1797" width="3.85546875" style="533" customWidth="1"/>
    <col min="1798" max="1798" width="3" style="533" customWidth="1"/>
    <col min="1799" max="1799" width="3.5703125" style="533" customWidth="1"/>
    <col min="1800" max="1800" width="4" style="533" customWidth="1"/>
    <col min="1801" max="1801" width="3.85546875" style="533" customWidth="1"/>
    <col min="1802" max="1802" width="4" style="533" customWidth="1"/>
    <col min="1803" max="1803" width="17.85546875" style="533" customWidth="1"/>
    <col min="1804" max="1804" width="6.7109375" style="533" customWidth="1"/>
    <col min="1805" max="1805" width="7" style="533" customWidth="1"/>
    <col min="1806" max="1806" width="13.5703125" style="533" customWidth="1"/>
    <col min="1807" max="1807" width="21.7109375" style="533" customWidth="1"/>
    <col min="1808" max="1808" width="21" style="533" customWidth="1"/>
    <col min="1809" max="2048" width="9.140625" style="533"/>
    <col min="2049" max="2049" width="7.28515625" style="533" customWidth="1"/>
    <col min="2050" max="2050" width="14.5703125" style="533" customWidth="1"/>
    <col min="2051" max="2051" width="5" style="533" customWidth="1"/>
    <col min="2052" max="2052" width="4.5703125" style="533" customWidth="1"/>
    <col min="2053" max="2053" width="3.85546875" style="533" customWidth="1"/>
    <col min="2054" max="2054" width="3" style="533" customWidth="1"/>
    <col min="2055" max="2055" width="3.5703125" style="533" customWidth="1"/>
    <col min="2056" max="2056" width="4" style="533" customWidth="1"/>
    <col min="2057" max="2057" width="3.85546875" style="533" customWidth="1"/>
    <col min="2058" max="2058" width="4" style="533" customWidth="1"/>
    <col min="2059" max="2059" width="17.85546875" style="533" customWidth="1"/>
    <col min="2060" max="2060" width="6.7109375" style="533" customWidth="1"/>
    <col min="2061" max="2061" width="7" style="533" customWidth="1"/>
    <col min="2062" max="2062" width="13.5703125" style="533" customWidth="1"/>
    <col min="2063" max="2063" width="21.7109375" style="533" customWidth="1"/>
    <col min="2064" max="2064" width="21" style="533" customWidth="1"/>
    <col min="2065" max="2304" width="9.140625" style="533"/>
    <col min="2305" max="2305" width="7.28515625" style="533" customWidth="1"/>
    <col min="2306" max="2306" width="14.5703125" style="533" customWidth="1"/>
    <col min="2307" max="2307" width="5" style="533" customWidth="1"/>
    <col min="2308" max="2308" width="4.5703125" style="533" customWidth="1"/>
    <col min="2309" max="2309" width="3.85546875" style="533" customWidth="1"/>
    <col min="2310" max="2310" width="3" style="533" customWidth="1"/>
    <col min="2311" max="2311" width="3.5703125" style="533" customWidth="1"/>
    <col min="2312" max="2312" width="4" style="533" customWidth="1"/>
    <col min="2313" max="2313" width="3.85546875" style="533" customWidth="1"/>
    <col min="2314" max="2314" width="4" style="533" customWidth="1"/>
    <col min="2315" max="2315" width="17.85546875" style="533" customWidth="1"/>
    <col min="2316" max="2316" width="6.7109375" style="533" customWidth="1"/>
    <col min="2317" max="2317" width="7" style="533" customWidth="1"/>
    <col min="2318" max="2318" width="13.5703125" style="533" customWidth="1"/>
    <col min="2319" max="2319" width="21.7109375" style="533" customWidth="1"/>
    <col min="2320" max="2320" width="21" style="533" customWidth="1"/>
    <col min="2321" max="2560" width="9.140625" style="533"/>
    <col min="2561" max="2561" width="7.28515625" style="533" customWidth="1"/>
    <col min="2562" max="2562" width="14.5703125" style="533" customWidth="1"/>
    <col min="2563" max="2563" width="5" style="533" customWidth="1"/>
    <col min="2564" max="2564" width="4.5703125" style="533" customWidth="1"/>
    <col min="2565" max="2565" width="3.85546875" style="533" customWidth="1"/>
    <col min="2566" max="2566" width="3" style="533" customWidth="1"/>
    <col min="2567" max="2567" width="3.5703125" style="533" customWidth="1"/>
    <col min="2568" max="2568" width="4" style="533" customWidth="1"/>
    <col min="2569" max="2569" width="3.85546875" style="533" customWidth="1"/>
    <col min="2570" max="2570" width="4" style="533" customWidth="1"/>
    <col min="2571" max="2571" width="17.85546875" style="533" customWidth="1"/>
    <col min="2572" max="2572" width="6.7109375" style="533" customWidth="1"/>
    <col min="2573" max="2573" width="7" style="533" customWidth="1"/>
    <col min="2574" max="2574" width="13.5703125" style="533" customWidth="1"/>
    <col min="2575" max="2575" width="21.7109375" style="533" customWidth="1"/>
    <col min="2576" max="2576" width="21" style="533" customWidth="1"/>
    <col min="2577" max="2816" width="9.140625" style="533"/>
    <col min="2817" max="2817" width="7.28515625" style="533" customWidth="1"/>
    <col min="2818" max="2818" width="14.5703125" style="533" customWidth="1"/>
    <col min="2819" max="2819" width="5" style="533" customWidth="1"/>
    <col min="2820" max="2820" width="4.5703125" style="533" customWidth="1"/>
    <col min="2821" max="2821" width="3.85546875" style="533" customWidth="1"/>
    <col min="2822" max="2822" width="3" style="533" customWidth="1"/>
    <col min="2823" max="2823" width="3.5703125" style="533" customWidth="1"/>
    <col min="2824" max="2824" width="4" style="533" customWidth="1"/>
    <col min="2825" max="2825" width="3.85546875" style="533" customWidth="1"/>
    <col min="2826" max="2826" width="4" style="533" customWidth="1"/>
    <col min="2827" max="2827" width="17.85546875" style="533" customWidth="1"/>
    <col min="2828" max="2828" width="6.7109375" style="533" customWidth="1"/>
    <col min="2829" max="2829" width="7" style="533" customWidth="1"/>
    <col min="2830" max="2830" width="13.5703125" style="533" customWidth="1"/>
    <col min="2831" max="2831" width="21.7109375" style="533" customWidth="1"/>
    <col min="2832" max="2832" width="21" style="533" customWidth="1"/>
    <col min="2833" max="3072" width="9.140625" style="533"/>
    <col min="3073" max="3073" width="7.28515625" style="533" customWidth="1"/>
    <col min="3074" max="3074" width="14.5703125" style="533" customWidth="1"/>
    <col min="3075" max="3075" width="5" style="533" customWidth="1"/>
    <col min="3076" max="3076" width="4.5703125" style="533" customWidth="1"/>
    <col min="3077" max="3077" width="3.85546875" style="533" customWidth="1"/>
    <col min="3078" max="3078" width="3" style="533" customWidth="1"/>
    <col min="3079" max="3079" width="3.5703125" style="533" customWidth="1"/>
    <col min="3080" max="3080" width="4" style="533" customWidth="1"/>
    <col min="3081" max="3081" width="3.85546875" style="533" customWidth="1"/>
    <col min="3082" max="3082" width="4" style="533" customWidth="1"/>
    <col min="3083" max="3083" width="17.85546875" style="533" customWidth="1"/>
    <col min="3084" max="3084" width="6.7109375" style="533" customWidth="1"/>
    <col min="3085" max="3085" width="7" style="533" customWidth="1"/>
    <col min="3086" max="3086" width="13.5703125" style="533" customWidth="1"/>
    <col min="3087" max="3087" width="21.7109375" style="533" customWidth="1"/>
    <col min="3088" max="3088" width="21" style="533" customWidth="1"/>
    <col min="3089" max="3328" width="9.140625" style="533"/>
    <col min="3329" max="3329" width="7.28515625" style="533" customWidth="1"/>
    <col min="3330" max="3330" width="14.5703125" style="533" customWidth="1"/>
    <col min="3331" max="3331" width="5" style="533" customWidth="1"/>
    <col min="3332" max="3332" width="4.5703125" style="533" customWidth="1"/>
    <col min="3333" max="3333" width="3.85546875" style="533" customWidth="1"/>
    <col min="3334" max="3334" width="3" style="533" customWidth="1"/>
    <col min="3335" max="3335" width="3.5703125" style="533" customWidth="1"/>
    <col min="3336" max="3336" width="4" style="533" customWidth="1"/>
    <col min="3337" max="3337" width="3.85546875" style="533" customWidth="1"/>
    <col min="3338" max="3338" width="4" style="533" customWidth="1"/>
    <col min="3339" max="3339" width="17.85546875" style="533" customWidth="1"/>
    <col min="3340" max="3340" width="6.7109375" style="533" customWidth="1"/>
    <col min="3341" max="3341" width="7" style="533" customWidth="1"/>
    <col min="3342" max="3342" width="13.5703125" style="533" customWidth="1"/>
    <col min="3343" max="3343" width="21.7109375" style="533" customWidth="1"/>
    <col min="3344" max="3344" width="21" style="533" customWidth="1"/>
    <col min="3345" max="3584" width="9.140625" style="533"/>
    <col min="3585" max="3585" width="7.28515625" style="533" customWidth="1"/>
    <col min="3586" max="3586" width="14.5703125" style="533" customWidth="1"/>
    <col min="3587" max="3587" width="5" style="533" customWidth="1"/>
    <col min="3588" max="3588" width="4.5703125" style="533" customWidth="1"/>
    <col min="3589" max="3589" width="3.85546875" style="533" customWidth="1"/>
    <col min="3590" max="3590" width="3" style="533" customWidth="1"/>
    <col min="3591" max="3591" width="3.5703125" style="533" customWidth="1"/>
    <col min="3592" max="3592" width="4" style="533" customWidth="1"/>
    <col min="3593" max="3593" width="3.85546875" style="533" customWidth="1"/>
    <col min="3594" max="3594" width="4" style="533" customWidth="1"/>
    <col min="3595" max="3595" width="17.85546875" style="533" customWidth="1"/>
    <col min="3596" max="3596" width="6.7109375" style="533" customWidth="1"/>
    <col min="3597" max="3597" width="7" style="533" customWidth="1"/>
    <col min="3598" max="3598" width="13.5703125" style="533" customWidth="1"/>
    <col min="3599" max="3599" width="21.7109375" style="533" customWidth="1"/>
    <col min="3600" max="3600" width="21" style="533" customWidth="1"/>
    <col min="3601" max="3840" width="9.140625" style="533"/>
    <col min="3841" max="3841" width="7.28515625" style="533" customWidth="1"/>
    <col min="3842" max="3842" width="14.5703125" style="533" customWidth="1"/>
    <col min="3843" max="3843" width="5" style="533" customWidth="1"/>
    <col min="3844" max="3844" width="4.5703125" style="533" customWidth="1"/>
    <col min="3845" max="3845" width="3.85546875" style="533" customWidth="1"/>
    <col min="3846" max="3846" width="3" style="533" customWidth="1"/>
    <col min="3847" max="3847" width="3.5703125" style="533" customWidth="1"/>
    <col min="3848" max="3848" width="4" style="533" customWidth="1"/>
    <col min="3849" max="3849" width="3.85546875" style="533" customWidth="1"/>
    <col min="3850" max="3850" width="4" style="533" customWidth="1"/>
    <col min="3851" max="3851" width="17.85546875" style="533" customWidth="1"/>
    <col min="3852" max="3852" width="6.7109375" style="533" customWidth="1"/>
    <col min="3853" max="3853" width="7" style="533" customWidth="1"/>
    <col min="3854" max="3854" width="13.5703125" style="533" customWidth="1"/>
    <col min="3855" max="3855" width="21.7109375" style="533" customWidth="1"/>
    <col min="3856" max="3856" width="21" style="533" customWidth="1"/>
    <col min="3857" max="4096" width="9.140625" style="533"/>
    <col min="4097" max="4097" width="7.28515625" style="533" customWidth="1"/>
    <col min="4098" max="4098" width="14.5703125" style="533" customWidth="1"/>
    <col min="4099" max="4099" width="5" style="533" customWidth="1"/>
    <col min="4100" max="4100" width="4.5703125" style="533" customWidth="1"/>
    <col min="4101" max="4101" width="3.85546875" style="533" customWidth="1"/>
    <col min="4102" max="4102" width="3" style="533" customWidth="1"/>
    <col min="4103" max="4103" width="3.5703125" style="533" customWidth="1"/>
    <col min="4104" max="4104" width="4" style="533" customWidth="1"/>
    <col min="4105" max="4105" width="3.85546875" style="533" customWidth="1"/>
    <col min="4106" max="4106" width="4" style="533" customWidth="1"/>
    <col min="4107" max="4107" width="17.85546875" style="533" customWidth="1"/>
    <col min="4108" max="4108" width="6.7109375" style="533" customWidth="1"/>
    <col min="4109" max="4109" width="7" style="533" customWidth="1"/>
    <col min="4110" max="4110" width="13.5703125" style="533" customWidth="1"/>
    <col min="4111" max="4111" width="21.7109375" style="533" customWidth="1"/>
    <col min="4112" max="4112" width="21" style="533" customWidth="1"/>
    <col min="4113" max="4352" width="9.140625" style="533"/>
    <col min="4353" max="4353" width="7.28515625" style="533" customWidth="1"/>
    <col min="4354" max="4354" width="14.5703125" style="533" customWidth="1"/>
    <col min="4355" max="4355" width="5" style="533" customWidth="1"/>
    <col min="4356" max="4356" width="4.5703125" style="533" customWidth="1"/>
    <col min="4357" max="4357" width="3.85546875" style="533" customWidth="1"/>
    <col min="4358" max="4358" width="3" style="533" customWidth="1"/>
    <col min="4359" max="4359" width="3.5703125" style="533" customWidth="1"/>
    <col min="4360" max="4360" width="4" style="533" customWidth="1"/>
    <col min="4361" max="4361" width="3.85546875" style="533" customWidth="1"/>
    <col min="4362" max="4362" width="4" style="533" customWidth="1"/>
    <col min="4363" max="4363" width="17.85546875" style="533" customWidth="1"/>
    <col min="4364" max="4364" width="6.7109375" style="533" customWidth="1"/>
    <col min="4365" max="4365" width="7" style="533" customWidth="1"/>
    <col min="4366" max="4366" width="13.5703125" style="533" customWidth="1"/>
    <col min="4367" max="4367" width="21.7109375" style="533" customWidth="1"/>
    <col min="4368" max="4368" width="21" style="533" customWidth="1"/>
    <col min="4369" max="4608" width="9.140625" style="533"/>
    <col min="4609" max="4609" width="7.28515625" style="533" customWidth="1"/>
    <col min="4610" max="4610" width="14.5703125" style="533" customWidth="1"/>
    <col min="4611" max="4611" width="5" style="533" customWidth="1"/>
    <col min="4612" max="4612" width="4.5703125" style="533" customWidth="1"/>
    <col min="4613" max="4613" width="3.85546875" style="533" customWidth="1"/>
    <col min="4614" max="4614" width="3" style="533" customWidth="1"/>
    <col min="4615" max="4615" width="3.5703125" style="533" customWidth="1"/>
    <col min="4616" max="4616" width="4" style="533" customWidth="1"/>
    <col min="4617" max="4617" width="3.85546875" style="533" customWidth="1"/>
    <col min="4618" max="4618" width="4" style="533" customWidth="1"/>
    <col min="4619" max="4619" width="17.85546875" style="533" customWidth="1"/>
    <col min="4620" max="4620" width="6.7109375" style="533" customWidth="1"/>
    <col min="4621" max="4621" width="7" style="533" customWidth="1"/>
    <col min="4622" max="4622" width="13.5703125" style="533" customWidth="1"/>
    <col min="4623" max="4623" width="21.7109375" style="533" customWidth="1"/>
    <col min="4624" max="4624" width="21" style="533" customWidth="1"/>
    <col min="4625" max="4864" width="9.140625" style="533"/>
    <col min="4865" max="4865" width="7.28515625" style="533" customWidth="1"/>
    <col min="4866" max="4866" width="14.5703125" style="533" customWidth="1"/>
    <col min="4867" max="4867" width="5" style="533" customWidth="1"/>
    <col min="4868" max="4868" width="4.5703125" style="533" customWidth="1"/>
    <col min="4869" max="4869" width="3.85546875" style="533" customWidth="1"/>
    <col min="4870" max="4870" width="3" style="533" customWidth="1"/>
    <col min="4871" max="4871" width="3.5703125" style="533" customWidth="1"/>
    <col min="4872" max="4872" width="4" style="533" customWidth="1"/>
    <col min="4873" max="4873" width="3.85546875" style="533" customWidth="1"/>
    <col min="4874" max="4874" width="4" style="533" customWidth="1"/>
    <col min="4875" max="4875" width="17.85546875" style="533" customWidth="1"/>
    <col min="4876" max="4876" width="6.7109375" style="533" customWidth="1"/>
    <col min="4877" max="4877" width="7" style="533" customWidth="1"/>
    <col min="4878" max="4878" width="13.5703125" style="533" customWidth="1"/>
    <col min="4879" max="4879" width="21.7109375" style="533" customWidth="1"/>
    <col min="4880" max="4880" width="21" style="533" customWidth="1"/>
    <col min="4881" max="5120" width="9.140625" style="533"/>
    <col min="5121" max="5121" width="7.28515625" style="533" customWidth="1"/>
    <col min="5122" max="5122" width="14.5703125" style="533" customWidth="1"/>
    <col min="5123" max="5123" width="5" style="533" customWidth="1"/>
    <col min="5124" max="5124" width="4.5703125" style="533" customWidth="1"/>
    <col min="5125" max="5125" width="3.85546875" style="533" customWidth="1"/>
    <col min="5126" max="5126" width="3" style="533" customWidth="1"/>
    <col min="5127" max="5127" width="3.5703125" style="533" customWidth="1"/>
    <col min="5128" max="5128" width="4" style="533" customWidth="1"/>
    <col min="5129" max="5129" width="3.85546875" style="533" customWidth="1"/>
    <col min="5130" max="5130" width="4" style="533" customWidth="1"/>
    <col min="5131" max="5131" width="17.85546875" style="533" customWidth="1"/>
    <col min="5132" max="5132" width="6.7109375" style="533" customWidth="1"/>
    <col min="5133" max="5133" width="7" style="533" customWidth="1"/>
    <col min="5134" max="5134" width="13.5703125" style="533" customWidth="1"/>
    <col min="5135" max="5135" width="21.7109375" style="533" customWidth="1"/>
    <col min="5136" max="5136" width="21" style="533" customWidth="1"/>
    <col min="5137" max="5376" width="9.140625" style="533"/>
    <col min="5377" max="5377" width="7.28515625" style="533" customWidth="1"/>
    <col min="5378" max="5378" width="14.5703125" style="533" customWidth="1"/>
    <col min="5379" max="5379" width="5" style="533" customWidth="1"/>
    <col min="5380" max="5380" width="4.5703125" style="533" customWidth="1"/>
    <col min="5381" max="5381" width="3.85546875" style="533" customWidth="1"/>
    <col min="5382" max="5382" width="3" style="533" customWidth="1"/>
    <col min="5383" max="5383" width="3.5703125" style="533" customWidth="1"/>
    <col min="5384" max="5384" width="4" style="533" customWidth="1"/>
    <col min="5385" max="5385" width="3.85546875" style="533" customWidth="1"/>
    <col min="5386" max="5386" width="4" style="533" customWidth="1"/>
    <col min="5387" max="5387" width="17.85546875" style="533" customWidth="1"/>
    <col min="5388" max="5388" width="6.7109375" style="533" customWidth="1"/>
    <col min="5389" max="5389" width="7" style="533" customWidth="1"/>
    <col min="5390" max="5390" width="13.5703125" style="533" customWidth="1"/>
    <col min="5391" max="5391" width="21.7109375" style="533" customWidth="1"/>
    <col min="5392" max="5392" width="21" style="533" customWidth="1"/>
    <col min="5393" max="5632" width="9.140625" style="533"/>
    <col min="5633" max="5633" width="7.28515625" style="533" customWidth="1"/>
    <col min="5634" max="5634" width="14.5703125" style="533" customWidth="1"/>
    <col min="5635" max="5635" width="5" style="533" customWidth="1"/>
    <col min="5636" max="5636" width="4.5703125" style="533" customWidth="1"/>
    <col min="5637" max="5637" width="3.85546875" style="533" customWidth="1"/>
    <col min="5638" max="5638" width="3" style="533" customWidth="1"/>
    <col min="5639" max="5639" width="3.5703125" style="533" customWidth="1"/>
    <col min="5640" max="5640" width="4" style="533" customWidth="1"/>
    <col min="5641" max="5641" width="3.85546875" style="533" customWidth="1"/>
    <col min="5642" max="5642" width="4" style="533" customWidth="1"/>
    <col min="5643" max="5643" width="17.85546875" style="533" customWidth="1"/>
    <col min="5644" max="5644" width="6.7109375" style="533" customWidth="1"/>
    <col min="5645" max="5645" width="7" style="533" customWidth="1"/>
    <col min="5646" max="5646" width="13.5703125" style="533" customWidth="1"/>
    <col min="5647" max="5647" width="21.7109375" style="533" customWidth="1"/>
    <col min="5648" max="5648" width="21" style="533" customWidth="1"/>
    <col min="5649" max="5888" width="9.140625" style="533"/>
    <col min="5889" max="5889" width="7.28515625" style="533" customWidth="1"/>
    <col min="5890" max="5890" width="14.5703125" style="533" customWidth="1"/>
    <col min="5891" max="5891" width="5" style="533" customWidth="1"/>
    <col min="5892" max="5892" width="4.5703125" style="533" customWidth="1"/>
    <col min="5893" max="5893" width="3.85546875" style="533" customWidth="1"/>
    <col min="5894" max="5894" width="3" style="533" customWidth="1"/>
    <col min="5895" max="5895" width="3.5703125" style="533" customWidth="1"/>
    <col min="5896" max="5896" width="4" style="533" customWidth="1"/>
    <col min="5897" max="5897" width="3.85546875" style="533" customWidth="1"/>
    <col min="5898" max="5898" width="4" style="533" customWidth="1"/>
    <col min="5899" max="5899" width="17.85546875" style="533" customWidth="1"/>
    <col min="5900" max="5900" width="6.7109375" style="533" customWidth="1"/>
    <col min="5901" max="5901" width="7" style="533" customWidth="1"/>
    <col min="5902" max="5902" width="13.5703125" style="533" customWidth="1"/>
    <col min="5903" max="5903" width="21.7109375" style="533" customWidth="1"/>
    <col min="5904" max="5904" width="21" style="533" customWidth="1"/>
    <col min="5905" max="6144" width="9.140625" style="533"/>
    <col min="6145" max="6145" width="7.28515625" style="533" customWidth="1"/>
    <col min="6146" max="6146" width="14.5703125" style="533" customWidth="1"/>
    <col min="6147" max="6147" width="5" style="533" customWidth="1"/>
    <col min="6148" max="6148" width="4.5703125" style="533" customWidth="1"/>
    <col min="6149" max="6149" width="3.85546875" style="533" customWidth="1"/>
    <col min="6150" max="6150" width="3" style="533" customWidth="1"/>
    <col min="6151" max="6151" width="3.5703125" style="533" customWidth="1"/>
    <col min="6152" max="6152" width="4" style="533" customWidth="1"/>
    <col min="6153" max="6153" width="3.85546875" style="533" customWidth="1"/>
    <col min="6154" max="6154" width="4" style="533" customWidth="1"/>
    <col min="6155" max="6155" width="17.85546875" style="533" customWidth="1"/>
    <col min="6156" max="6156" width="6.7109375" style="533" customWidth="1"/>
    <col min="6157" max="6157" width="7" style="533" customWidth="1"/>
    <col min="6158" max="6158" width="13.5703125" style="533" customWidth="1"/>
    <col min="6159" max="6159" width="21.7109375" style="533" customWidth="1"/>
    <col min="6160" max="6160" width="21" style="533" customWidth="1"/>
    <col min="6161" max="6400" width="9.140625" style="533"/>
    <col min="6401" max="6401" width="7.28515625" style="533" customWidth="1"/>
    <col min="6402" max="6402" width="14.5703125" style="533" customWidth="1"/>
    <col min="6403" max="6403" width="5" style="533" customWidth="1"/>
    <col min="6404" max="6404" width="4.5703125" style="533" customWidth="1"/>
    <col min="6405" max="6405" width="3.85546875" style="533" customWidth="1"/>
    <col min="6406" max="6406" width="3" style="533" customWidth="1"/>
    <col min="6407" max="6407" width="3.5703125" style="533" customWidth="1"/>
    <col min="6408" max="6408" width="4" style="533" customWidth="1"/>
    <col min="6409" max="6409" width="3.85546875" style="533" customWidth="1"/>
    <col min="6410" max="6410" width="4" style="533" customWidth="1"/>
    <col min="6411" max="6411" width="17.85546875" style="533" customWidth="1"/>
    <col min="6412" max="6412" width="6.7109375" style="533" customWidth="1"/>
    <col min="6413" max="6413" width="7" style="533" customWidth="1"/>
    <col min="6414" max="6414" width="13.5703125" style="533" customWidth="1"/>
    <col min="6415" max="6415" width="21.7109375" style="533" customWidth="1"/>
    <col min="6416" max="6416" width="21" style="533" customWidth="1"/>
    <col min="6417" max="6656" width="9.140625" style="533"/>
    <col min="6657" max="6657" width="7.28515625" style="533" customWidth="1"/>
    <col min="6658" max="6658" width="14.5703125" style="533" customWidth="1"/>
    <col min="6659" max="6659" width="5" style="533" customWidth="1"/>
    <col min="6660" max="6660" width="4.5703125" style="533" customWidth="1"/>
    <col min="6661" max="6661" width="3.85546875" style="533" customWidth="1"/>
    <col min="6662" max="6662" width="3" style="533" customWidth="1"/>
    <col min="6663" max="6663" width="3.5703125" style="533" customWidth="1"/>
    <col min="6664" max="6664" width="4" style="533" customWidth="1"/>
    <col min="6665" max="6665" width="3.85546875" style="533" customWidth="1"/>
    <col min="6666" max="6666" width="4" style="533" customWidth="1"/>
    <col min="6667" max="6667" width="17.85546875" style="533" customWidth="1"/>
    <col min="6668" max="6668" width="6.7109375" style="533" customWidth="1"/>
    <col min="6669" max="6669" width="7" style="533" customWidth="1"/>
    <col min="6670" max="6670" width="13.5703125" style="533" customWidth="1"/>
    <col min="6671" max="6671" width="21.7109375" style="533" customWidth="1"/>
    <col min="6672" max="6672" width="21" style="533" customWidth="1"/>
    <col min="6673" max="6912" width="9.140625" style="533"/>
    <col min="6913" max="6913" width="7.28515625" style="533" customWidth="1"/>
    <col min="6914" max="6914" width="14.5703125" style="533" customWidth="1"/>
    <col min="6915" max="6915" width="5" style="533" customWidth="1"/>
    <col min="6916" max="6916" width="4.5703125" style="533" customWidth="1"/>
    <col min="6917" max="6917" width="3.85546875" style="533" customWidth="1"/>
    <col min="6918" max="6918" width="3" style="533" customWidth="1"/>
    <col min="6919" max="6919" width="3.5703125" style="533" customWidth="1"/>
    <col min="6920" max="6920" width="4" style="533" customWidth="1"/>
    <col min="6921" max="6921" width="3.85546875" style="533" customWidth="1"/>
    <col min="6922" max="6922" width="4" style="533" customWidth="1"/>
    <col min="6923" max="6923" width="17.85546875" style="533" customWidth="1"/>
    <col min="6924" max="6924" width="6.7109375" style="533" customWidth="1"/>
    <col min="6925" max="6925" width="7" style="533" customWidth="1"/>
    <col min="6926" max="6926" width="13.5703125" style="533" customWidth="1"/>
    <col min="6927" max="6927" width="21.7109375" style="533" customWidth="1"/>
    <col min="6928" max="6928" width="21" style="533" customWidth="1"/>
    <col min="6929" max="7168" width="9.140625" style="533"/>
    <col min="7169" max="7169" width="7.28515625" style="533" customWidth="1"/>
    <col min="7170" max="7170" width="14.5703125" style="533" customWidth="1"/>
    <col min="7171" max="7171" width="5" style="533" customWidth="1"/>
    <col min="7172" max="7172" width="4.5703125" style="533" customWidth="1"/>
    <col min="7173" max="7173" width="3.85546875" style="533" customWidth="1"/>
    <col min="7174" max="7174" width="3" style="533" customWidth="1"/>
    <col min="7175" max="7175" width="3.5703125" style="533" customWidth="1"/>
    <col min="7176" max="7176" width="4" style="533" customWidth="1"/>
    <col min="7177" max="7177" width="3.85546875" style="533" customWidth="1"/>
    <col min="7178" max="7178" width="4" style="533" customWidth="1"/>
    <col min="7179" max="7179" width="17.85546875" style="533" customWidth="1"/>
    <col min="7180" max="7180" width="6.7109375" style="533" customWidth="1"/>
    <col min="7181" max="7181" width="7" style="533" customWidth="1"/>
    <col min="7182" max="7182" width="13.5703125" style="533" customWidth="1"/>
    <col min="7183" max="7183" width="21.7109375" style="533" customWidth="1"/>
    <col min="7184" max="7184" width="21" style="533" customWidth="1"/>
    <col min="7185" max="7424" width="9.140625" style="533"/>
    <col min="7425" max="7425" width="7.28515625" style="533" customWidth="1"/>
    <col min="7426" max="7426" width="14.5703125" style="533" customWidth="1"/>
    <col min="7427" max="7427" width="5" style="533" customWidth="1"/>
    <col min="7428" max="7428" width="4.5703125" style="533" customWidth="1"/>
    <col min="7429" max="7429" width="3.85546875" style="533" customWidth="1"/>
    <col min="7430" max="7430" width="3" style="533" customWidth="1"/>
    <col min="7431" max="7431" width="3.5703125" style="533" customWidth="1"/>
    <col min="7432" max="7432" width="4" style="533" customWidth="1"/>
    <col min="7433" max="7433" width="3.85546875" style="533" customWidth="1"/>
    <col min="7434" max="7434" width="4" style="533" customWidth="1"/>
    <col min="7435" max="7435" width="17.85546875" style="533" customWidth="1"/>
    <col min="7436" max="7436" width="6.7109375" style="533" customWidth="1"/>
    <col min="7437" max="7437" width="7" style="533" customWidth="1"/>
    <col min="7438" max="7438" width="13.5703125" style="533" customWidth="1"/>
    <col min="7439" max="7439" width="21.7109375" style="533" customWidth="1"/>
    <col min="7440" max="7440" width="21" style="533" customWidth="1"/>
    <col min="7441" max="7680" width="9.140625" style="533"/>
    <col min="7681" max="7681" width="7.28515625" style="533" customWidth="1"/>
    <col min="7682" max="7682" width="14.5703125" style="533" customWidth="1"/>
    <col min="7683" max="7683" width="5" style="533" customWidth="1"/>
    <col min="7684" max="7684" width="4.5703125" style="533" customWidth="1"/>
    <col min="7685" max="7685" width="3.85546875" style="533" customWidth="1"/>
    <col min="7686" max="7686" width="3" style="533" customWidth="1"/>
    <col min="7687" max="7687" width="3.5703125" style="533" customWidth="1"/>
    <col min="7688" max="7688" width="4" style="533" customWidth="1"/>
    <col min="7689" max="7689" width="3.85546875" style="533" customWidth="1"/>
    <col min="7690" max="7690" width="4" style="533" customWidth="1"/>
    <col min="7691" max="7691" width="17.85546875" style="533" customWidth="1"/>
    <col min="7692" max="7692" width="6.7109375" style="533" customWidth="1"/>
    <col min="7693" max="7693" width="7" style="533" customWidth="1"/>
    <col min="7694" max="7694" width="13.5703125" style="533" customWidth="1"/>
    <col min="7695" max="7695" width="21.7109375" style="533" customWidth="1"/>
    <col min="7696" max="7696" width="21" style="533" customWidth="1"/>
    <col min="7697" max="7936" width="9.140625" style="533"/>
    <col min="7937" max="7937" width="7.28515625" style="533" customWidth="1"/>
    <col min="7938" max="7938" width="14.5703125" style="533" customWidth="1"/>
    <col min="7939" max="7939" width="5" style="533" customWidth="1"/>
    <col min="7940" max="7940" width="4.5703125" style="533" customWidth="1"/>
    <col min="7941" max="7941" width="3.85546875" style="533" customWidth="1"/>
    <col min="7942" max="7942" width="3" style="533" customWidth="1"/>
    <col min="7943" max="7943" width="3.5703125" style="533" customWidth="1"/>
    <col min="7944" max="7944" width="4" style="533" customWidth="1"/>
    <col min="7945" max="7945" width="3.85546875" style="533" customWidth="1"/>
    <col min="7946" max="7946" width="4" style="533" customWidth="1"/>
    <col min="7947" max="7947" width="17.85546875" style="533" customWidth="1"/>
    <col min="7948" max="7948" width="6.7109375" style="533" customWidth="1"/>
    <col min="7949" max="7949" width="7" style="533" customWidth="1"/>
    <col min="7950" max="7950" width="13.5703125" style="533" customWidth="1"/>
    <col min="7951" max="7951" width="21.7109375" style="533" customWidth="1"/>
    <col min="7952" max="7952" width="21" style="533" customWidth="1"/>
    <col min="7953" max="8192" width="9.140625" style="533"/>
    <col min="8193" max="8193" width="7.28515625" style="533" customWidth="1"/>
    <col min="8194" max="8194" width="14.5703125" style="533" customWidth="1"/>
    <col min="8195" max="8195" width="5" style="533" customWidth="1"/>
    <col min="8196" max="8196" width="4.5703125" style="533" customWidth="1"/>
    <col min="8197" max="8197" width="3.85546875" style="533" customWidth="1"/>
    <col min="8198" max="8198" width="3" style="533" customWidth="1"/>
    <col min="8199" max="8199" width="3.5703125" style="533" customWidth="1"/>
    <col min="8200" max="8200" width="4" style="533" customWidth="1"/>
    <col min="8201" max="8201" width="3.85546875" style="533" customWidth="1"/>
    <col min="8202" max="8202" width="4" style="533" customWidth="1"/>
    <col min="8203" max="8203" width="17.85546875" style="533" customWidth="1"/>
    <col min="8204" max="8204" width="6.7109375" style="533" customWidth="1"/>
    <col min="8205" max="8205" width="7" style="533" customWidth="1"/>
    <col min="8206" max="8206" width="13.5703125" style="533" customWidth="1"/>
    <col min="8207" max="8207" width="21.7109375" style="533" customWidth="1"/>
    <col min="8208" max="8208" width="21" style="533" customWidth="1"/>
    <col min="8209" max="8448" width="9.140625" style="533"/>
    <col min="8449" max="8449" width="7.28515625" style="533" customWidth="1"/>
    <col min="8450" max="8450" width="14.5703125" style="533" customWidth="1"/>
    <col min="8451" max="8451" width="5" style="533" customWidth="1"/>
    <col min="8452" max="8452" width="4.5703125" style="533" customWidth="1"/>
    <col min="8453" max="8453" width="3.85546875" style="533" customWidth="1"/>
    <col min="8454" max="8454" width="3" style="533" customWidth="1"/>
    <col min="8455" max="8455" width="3.5703125" style="533" customWidth="1"/>
    <col min="8456" max="8456" width="4" style="533" customWidth="1"/>
    <col min="8457" max="8457" width="3.85546875" style="533" customWidth="1"/>
    <col min="8458" max="8458" width="4" style="533" customWidth="1"/>
    <col min="8459" max="8459" width="17.85546875" style="533" customWidth="1"/>
    <col min="8460" max="8460" width="6.7109375" style="533" customWidth="1"/>
    <col min="8461" max="8461" width="7" style="533" customWidth="1"/>
    <col min="8462" max="8462" width="13.5703125" style="533" customWidth="1"/>
    <col min="8463" max="8463" width="21.7109375" style="533" customWidth="1"/>
    <col min="8464" max="8464" width="21" style="533" customWidth="1"/>
    <col min="8465" max="8704" width="9.140625" style="533"/>
    <col min="8705" max="8705" width="7.28515625" style="533" customWidth="1"/>
    <col min="8706" max="8706" width="14.5703125" style="533" customWidth="1"/>
    <col min="8707" max="8707" width="5" style="533" customWidth="1"/>
    <col min="8708" max="8708" width="4.5703125" style="533" customWidth="1"/>
    <col min="8709" max="8709" width="3.85546875" style="533" customWidth="1"/>
    <col min="8710" max="8710" width="3" style="533" customWidth="1"/>
    <col min="8711" max="8711" width="3.5703125" style="533" customWidth="1"/>
    <col min="8712" max="8712" width="4" style="533" customWidth="1"/>
    <col min="8713" max="8713" width="3.85546875" style="533" customWidth="1"/>
    <col min="8714" max="8714" width="4" style="533" customWidth="1"/>
    <col min="8715" max="8715" width="17.85546875" style="533" customWidth="1"/>
    <col min="8716" max="8716" width="6.7109375" style="533" customWidth="1"/>
    <col min="8717" max="8717" width="7" style="533" customWidth="1"/>
    <col min="8718" max="8718" width="13.5703125" style="533" customWidth="1"/>
    <col min="8719" max="8719" width="21.7109375" style="533" customWidth="1"/>
    <col min="8720" max="8720" width="21" style="533" customWidth="1"/>
    <col min="8721" max="8960" width="9.140625" style="533"/>
    <col min="8961" max="8961" width="7.28515625" style="533" customWidth="1"/>
    <col min="8962" max="8962" width="14.5703125" style="533" customWidth="1"/>
    <col min="8963" max="8963" width="5" style="533" customWidth="1"/>
    <col min="8964" max="8964" width="4.5703125" style="533" customWidth="1"/>
    <col min="8965" max="8965" width="3.85546875" style="533" customWidth="1"/>
    <col min="8966" max="8966" width="3" style="533" customWidth="1"/>
    <col min="8967" max="8967" width="3.5703125" style="533" customWidth="1"/>
    <col min="8968" max="8968" width="4" style="533" customWidth="1"/>
    <col min="8969" max="8969" width="3.85546875" style="533" customWidth="1"/>
    <col min="8970" max="8970" width="4" style="533" customWidth="1"/>
    <col min="8971" max="8971" width="17.85546875" style="533" customWidth="1"/>
    <col min="8972" max="8972" width="6.7109375" style="533" customWidth="1"/>
    <col min="8973" max="8973" width="7" style="533" customWidth="1"/>
    <col min="8974" max="8974" width="13.5703125" style="533" customWidth="1"/>
    <col min="8975" max="8975" width="21.7109375" style="533" customWidth="1"/>
    <col min="8976" max="8976" width="21" style="533" customWidth="1"/>
    <col min="8977" max="9216" width="9.140625" style="533"/>
    <col min="9217" max="9217" width="7.28515625" style="533" customWidth="1"/>
    <col min="9218" max="9218" width="14.5703125" style="533" customWidth="1"/>
    <col min="9219" max="9219" width="5" style="533" customWidth="1"/>
    <col min="9220" max="9220" width="4.5703125" style="533" customWidth="1"/>
    <col min="9221" max="9221" width="3.85546875" style="533" customWidth="1"/>
    <col min="9222" max="9222" width="3" style="533" customWidth="1"/>
    <col min="9223" max="9223" width="3.5703125" style="533" customWidth="1"/>
    <col min="9224" max="9224" width="4" style="533" customWidth="1"/>
    <col min="9225" max="9225" width="3.85546875" style="533" customWidth="1"/>
    <col min="9226" max="9226" width="4" style="533" customWidth="1"/>
    <col min="9227" max="9227" width="17.85546875" style="533" customWidth="1"/>
    <col min="9228" max="9228" width="6.7109375" style="533" customWidth="1"/>
    <col min="9229" max="9229" width="7" style="533" customWidth="1"/>
    <col min="9230" max="9230" width="13.5703125" style="533" customWidth="1"/>
    <col min="9231" max="9231" width="21.7109375" style="533" customWidth="1"/>
    <col min="9232" max="9232" width="21" style="533" customWidth="1"/>
    <col min="9233" max="9472" width="9.140625" style="533"/>
    <col min="9473" max="9473" width="7.28515625" style="533" customWidth="1"/>
    <col min="9474" max="9474" width="14.5703125" style="533" customWidth="1"/>
    <col min="9475" max="9475" width="5" style="533" customWidth="1"/>
    <col min="9476" max="9476" width="4.5703125" style="533" customWidth="1"/>
    <col min="9477" max="9477" width="3.85546875" style="533" customWidth="1"/>
    <col min="9478" max="9478" width="3" style="533" customWidth="1"/>
    <col min="9479" max="9479" width="3.5703125" style="533" customWidth="1"/>
    <col min="9480" max="9480" width="4" style="533" customWidth="1"/>
    <col min="9481" max="9481" width="3.85546875" style="533" customWidth="1"/>
    <col min="9482" max="9482" width="4" style="533" customWidth="1"/>
    <col min="9483" max="9483" width="17.85546875" style="533" customWidth="1"/>
    <col min="9484" max="9484" width="6.7109375" style="533" customWidth="1"/>
    <col min="9485" max="9485" width="7" style="533" customWidth="1"/>
    <col min="9486" max="9486" width="13.5703125" style="533" customWidth="1"/>
    <col min="9487" max="9487" width="21.7109375" style="533" customWidth="1"/>
    <col min="9488" max="9488" width="21" style="533" customWidth="1"/>
    <col min="9489" max="9728" width="9.140625" style="533"/>
    <col min="9729" max="9729" width="7.28515625" style="533" customWidth="1"/>
    <col min="9730" max="9730" width="14.5703125" style="533" customWidth="1"/>
    <col min="9731" max="9731" width="5" style="533" customWidth="1"/>
    <col min="9732" max="9732" width="4.5703125" style="533" customWidth="1"/>
    <col min="9733" max="9733" width="3.85546875" style="533" customWidth="1"/>
    <col min="9734" max="9734" width="3" style="533" customWidth="1"/>
    <col min="9735" max="9735" width="3.5703125" style="533" customWidth="1"/>
    <col min="9736" max="9736" width="4" style="533" customWidth="1"/>
    <col min="9737" max="9737" width="3.85546875" style="533" customWidth="1"/>
    <col min="9738" max="9738" width="4" style="533" customWidth="1"/>
    <col min="9739" max="9739" width="17.85546875" style="533" customWidth="1"/>
    <col min="9740" max="9740" width="6.7109375" style="533" customWidth="1"/>
    <col min="9741" max="9741" width="7" style="533" customWidth="1"/>
    <col min="9742" max="9742" width="13.5703125" style="533" customWidth="1"/>
    <col min="9743" max="9743" width="21.7109375" style="533" customWidth="1"/>
    <col min="9744" max="9744" width="21" style="533" customWidth="1"/>
    <col min="9745" max="9984" width="9.140625" style="533"/>
    <col min="9985" max="9985" width="7.28515625" style="533" customWidth="1"/>
    <col min="9986" max="9986" width="14.5703125" style="533" customWidth="1"/>
    <col min="9987" max="9987" width="5" style="533" customWidth="1"/>
    <col min="9988" max="9988" width="4.5703125" style="533" customWidth="1"/>
    <col min="9989" max="9989" width="3.85546875" style="533" customWidth="1"/>
    <col min="9990" max="9990" width="3" style="533" customWidth="1"/>
    <col min="9991" max="9991" width="3.5703125" style="533" customWidth="1"/>
    <col min="9992" max="9992" width="4" style="533" customWidth="1"/>
    <col min="9993" max="9993" width="3.85546875" style="533" customWidth="1"/>
    <col min="9994" max="9994" width="4" style="533" customWidth="1"/>
    <col min="9995" max="9995" width="17.85546875" style="533" customWidth="1"/>
    <col min="9996" max="9996" width="6.7109375" style="533" customWidth="1"/>
    <col min="9997" max="9997" width="7" style="533" customWidth="1"/>
    <col min="9998" max="9998" width="13.5703125" style="533" customWidth="1"/>
    <col min="9999" max="9999" width="21.7109375" style="533" customWidth="1"/>
    <col min="10000" max="10000" width="21" style="533" customWidth="1"/>
    <col min="10001" max="10240" width="9.140625" style="533"/>
    <col min="10241" max="10241" width="7.28515625" style="533" customWidth="1"/>
    <col min="10242" max="10242" width="14.5703125" style="533" customWidth="1"/>
    <col min="10243" max="10243" width="5" style="533" customWidth="1"/>
    <col min="10244" max="10244" width="4.5703125" style="533" customWidth="1"/>
    <col min="10245" max="10245" width="3.85546875" style="533" customWidth="1"/>
    <col min="10246" max="10246" width="3" style="533" customWidth="1"/>
    <col min="10247" max="10247" width="3.5703125" style="533" customWidth="1"/>
    <col min="10248" max="10248" width="4" style="533" customWidth="1"/>
    <col min="10249" max="10249" width="3.85546875" style="533" customWidth="1"/>
    <col min="10250" max="10250" width="4" style="533" customWidth="1"/>
    <col min="10251" max="10251" width="17.85546875" style="533" customWidth="1"/>
    <col min="10252" max="10252" width="6.7109375" style="533" customWidth="1"/>
    <col min="10253" max="10253" width="7" style="533" customWidth="1"/>
    <col min="10254" max="10254" width="13.5703125" style="533" customWidth="1"/>
    <col min="10255" max="10255" width="21.7109375" style="533" customWidth="1"/>
    <col min="10256" max="10256" width="21" style="533" customWidth="1"/>
    <col min="10257" max="10496" width="9.140625" style="533"/>
    <col min="10497" max="10497" width="7.28515625" style="533" customWidth="1"/>
    <col min="10498" max="10498" width="14.5703125" style="533" customWidth="1"/>
    <col min="10499" max="10499" width="5" style="533" customWidth="1"/>
    <col min="10500" max="10500" width="4.5703125" style="533" customWidth="1"/>
    <col min="10501" max="10501" width="3.85546875" style="533" customWidth="1"/>
    <col min="10502" max="10502" width="3" style="533" customWidth="1"/>
    <col min="10503" max="10503" width="3.5703125" style="533" customWidth="1"/>
    <col min="10504" max="10504" width="4" style="533" customWidth="1"/>
    <col min="10505" max="10505" width="3.85546875" style="533" customWidth="1"/>
    <col min="10506" max="10506" width="4" style="533" customWidth="1"/>
    <col min="10507" max="10507" width="17.85546875" style="533" customWidth="1"/>
    <col min="10508" max="10508" width="6.7109375" style="533" customWidth="1"/>
    <col min="10509" max="10509" width="7" style="533" customWidth="1"/>
    <col min="10510" max="10510" width="13.5703125" style="533" customWidth="1"/>
    <col min="10511" max="10511" width="21.7109375" style="533" customWidth="1"/>
    <col min="10512" max="10512" width="21" style="533" customWidth="1"/>
    <col min="10513" max="10752" width="9.140625" style="533"/>
    <col min="10753" max="10753" width="7.28515625" style="533" customWidth="1"/>
    <col min="10754" max="10754" width="14.5703125" style="533" customWidth="1"/>
    <col min="10755" max="10755" width="5" style="533" customWidth="1"/>
    <col min="10756" max="10756" width="4.5703125" style="533" customWidth="1"/>
    <col min="10757" max="10757" width="3.85546875" style="533" customWidth="1"/>
    <col min="10758" max="10758" width="3" style="533" customWidth="1"/>
    <col min="10759" max="10759" width="3.5703125" style="533" customWidth="1"/>
    <col min="10760" max="10760" width="4" style="533" customWidth="1"/>
    <col min="10761" max="10761" width="3.85546875" style="533" customWidth="1"/>
    <col min="10762" max="10762" width="4" style="533" customWidth="1"/>
    <col min="10763" max="10763" width="17.85546875" style="533" customWidth="1"/>
    <col min="10764" max="10764" width="6.7109375" style="533" customWidth="1"/>
    <col min="10765" max="10765" width="7" style="533" customWidth="1"/>
    <col min="10766" max="10766" width="13.5703125" style="533" customWidth="1"/>
    <col min="10767" max="10767" width="21.7109375" style="533" customWidth="1"/>
    <col min="10768" max="10768" width="21" style="533" customWidth="1"/>
    <col min="10769" max="11008" width="9.140625" style="533"/>
    <col min="11009" max="11009" width="7.28515625" style="533" customWidth="1"/>
    <col min="11010" max="11010" width="14.5703125" style="533" customWidth="1"/>
    <col min="11011" max="11011" width="5" style="533" customWidth="1"/>
    <col min="11012" max="11012" width="4.5703125" style="533" customWidth="1"/>
    <col min="11013" max="11013" width="3.85546875" style="533" customWidth="1"/>
    <col min="11014" max="11014" width="3" style="533" customWidth="1"/>
    <col min="11015" max="11015" width="3.5703125" style="533" customWidth="1"/>
    <col min="11016" max="11016" width="4" style="533" customWidth="1"/>
    <col min="11017" max="11017" width="3.85546875" style="533" customWidth="1"/>
    <col min="11018" max="11018" width="4" style="533" customWidth="1"/>
    <col min="11019" max="11019" width="17.85546875" style="533" customWidth="1"/>
    <col min="11020" max="11020" width="6.7109375" style="533" customWidth="1"/>
    <col min="11021" max="11021" width="7" style="533" customWidth="1"/>
    <col min="11022" max="11022" width="13.5703125" style="533" customWidth="1"/>
    <col min="11023" max="11023" width="21.7109375" style="533" customWidth="1"/>
    <col min="11024" max="11024" width="21" style="533" customWidth="1"/>
    <col min="11025" max="11264" width="9.140625" style="533"/>
    <col min="11265" max="11265" width="7.28515625" style="533" customWidth="1"/>
    <col min="11266" max="11266" width="14.5703125" style="533" customWidth="1"/>
    <col min="11267" max="11267" width="5" style="533" customWidth="1"/>
    <col min="11268" max="11268" width="4.5703125" style="533" customWidth="1"/>
    <col min="11269" max="11269" width="3.85546875" style="533" customWidth="1"/>
    <col min="11270" max="11270" width="3" style="533" customWidth="1"/>
    <col min="11271" max="11271" width="3.5703125" style="533" customWidth="1"/>
    <col min="11272" max="11272" width="4" style="533" customWidth="1"/>
    <col min="11273" max="11273" width="3.85546875" style="533" customWidth="1"/>
    <col min="11274" max="11274" width="4" style="533" customWidth="1"/>
    <col min="11275" max="11275" width="17.85546875" style="533" customWidth="1"/>
    <col min="11276" max="11276" width="6.7109375" style="533" customWidth="1"/>
    <col min="11277" max="11277" width="7" style="533" customWidth="1"/>
    <col min="11278" max="11278" width="13.5703125" style="533" customWidth="1"/>
    <col min="11279" max="11279" width="21.7109375" style="533" customWidth="1"/>
    <col min="11280" max="11280" width="21" style="533" customWidth="1"/>
    <col min="11281" max="11520" width="9.140625" style="533"/>
    <col min="11521" max="11521" width="7.28515625" style="533" customWidth="1"/>
    <col min="11522" max="11522" width="14.5703125" style="533" customWidth="1"/>
    <col min="11523" max="11523" width="5" style="533" customWidth="1"/>
    <col min="11524" max="11524" width="4.5703125" style="533" customWidth="1"/>
    <col min="11525" max="11525" width="3.85546875" style="533" customWidth="1"/>
    <col min="11526" max="11526" width="3" style="533" customWidth="1"/>
    <col min="11527" max="11527" width="3.5703125" style="533" customWidth="1"/>
    <col min="11528" max="11528" width="4" style="533" customWidth="1"/>
    <col min="11529" max="11529" width="3.85546875" style="533" customWidth="1"/>
    <col min="11530" max="11530" width="4" style="533" customWidth="1"/>
    <col min="11531" max="11531" width="17.85546875" style="533" customWidth="1"/>
    <col min="11532" max="11532" width="6.7109375" style="533" customWidth="1"/>
    <col min="11533" max="11533" width="7" style="533" customWidth="1"/>
    <col min="11534" max="11534" width="13.5703125" style="533" customWidth="1"/>
    <col min="11535" max="11535" width="21.7109375" style="533" customWidth="1"/>
    <col min="11536" max="11536" width="21" style="533" customWidth="1"/>
    <col min="11537" max="11776" width="9.140625" style="533"/>
    <col min="11777" max="11777" width="7.28515625" style="533" customWidth="1"/>
    <col min="11778" max="11778" width="14.5703125" style="533" customWidth="1"/>
    <col min="11779" max="11779" width="5" style="533" customWidth="1"/>
    <col min="11780" max="11780" width="4.5703125" style="533" customWidth="1"/>
    <col min="11781" max="11781" width="3.85546875" style="533" customWidth="1"/>
    <col min="11782" max="11782" width="3" style="533" customWidth="1"/>
    <col min="11783" max="11783" width="3.5703125" style="533" customWidth="1"/>
    <col min="11784" max="11784" width="4" style="533" customWidth="1"/>
    <col min="11785" max="11785" width="3.85546875" style="533" customWidth="1"/>
    <col min="11786" max="11786" width="4" style="533" customWidth="1"/>
    <col min="11787" max="11787" width="17.85546875" style="533" customWidth="1"/>
    <col min="11788" max="11788" width="6.7109375" style="533" customWidth="1"/>
    <col min="11789" max="11789" width="7" style="533" customWidth="1"/>
    <col min="11790" max="11790" width="13.5703125" style="533" customWidth="1"/>
    <col min="11791" max="11791" width="21.7109375" style="533" customWidth="1"/>
    <col min="11792" max="11792" width="21" style="533" customWidth="1"/>
    <col min="11793" max="12032" width="9.140625" style="533"/>
    <col min="12033" max="12033" width="7.28515625" style="533" customWidth="1"/>
    <col min="12034" max="12034" width="14.5703125" style="533" customWidth="1"/>
    <col min="12035" max="12035" width="5" style="533" customWidth="1"/>
    <col min="12036" max="12036" width="4.5703125" style="533" customWidth="1"/>
    <col min="12037" max="12037" width="3.85546875" style="533" customWidth="1"/>
    <col min="12038" max="12038" width="3" style="533" customWidth="1"/>
    <col min="12039" max="12039" width="3.5703125" style="533" customWidth="1"/>
    <col min="12040" max="12040" width="4" style="533" customWidth="1"/>
    <col min="12041" max="12041" width="3.85546875" style="533" customWidth="1"/>
    <col min="12042" max="12042" width="4" style="533" customWidth="1"/>
    <col min="12043" max="12043" width="17.85546875" style="533" customWidth="1"/>
    <col min="12044" max="12044" width="6.7109375" style="533" customWidth="1"/>
    <col min="12045" max="12045" width="7" style="533" customWidth="1"/>
    <col min="12046" max="12046" width="13.5703125" style="533" customWidth="1"/>
    <col min="12047" max="12047" width="21.7109375" style="533" customWidth="1"/>
    <col min="12048" max="12048" width="21" style="533" customWidth="1"/>
    <col min="12049" max="12288" width="9.140625" style="533"/>
    <col min="12289" max="12289" width="7.28515625" style="533" customWidth="1"/>
    <col min="12290" max="12290" width="14.5703125" style="533" customWidth="1"/>
    <col min="12291" max="12291" width="5" style="533" customWidth="1"/>
    <col min="12292" max="12292" width="4.5703125" style="533" customWidth="1"/>
    <col min="12293" max="12293" width="3.85546875" style="533" customWidth="1"/>
    <col min="12294" max="12294" width="3" style="533" customWidth="1"/>
    <col min="12295" max="12295" width="3.5703125" style="533" customWidth="1"/>
    <col min="12296" max="12296" width="4" style="533" customWidth="1"/>
    <col min="12297" max="12297" width="3.85546875" style="533" customWidth="1"/>
    <col min="12298" max="12298" width="4" style="533" customWidth="1"/>
    <col min="12299" max="12299" width="17.85546875" style="533" customWidth="1"/>
    <col min="12300" max="12300" width="6.7109375" style="533" customWidth="1"/>
    <col min="12301" max="12301" width="7" style="533" customWidth="1"/>
    <col min="12302" max="12302" width="13.5703125" style="533" customWidth="1"/>
    <col min="12303" max="12303" width="21.7109375" style="533" customWidth="1"/>
    <col min="12304" max="12304" width="21" style="533" customWidth="1"/>
    <col min="12305" max="12544" width="9.140625" style="533"/>
    <col min="12545" max="12545" width="7.28515625" style="533" customWidth="1"/>
    <col min="12546" max="12546" width="14.5703125" style="533" customWidth="1"/>
    <col min="12547" max="12547" width="5" style="533" customWidth="1"/>
    <col min="12548" max="12548" width="4.5703125" style="533" customWidth="1"/>
    <col min="12549" max="12549" width="3.85546875" style="533" customWidth="1"/>
    <col min="12550" max="12550" width="3" style="533" customWidth="1"/>
    <col min="12551" max="12551" width="3.5703125" style="533" customWidth="1"/>
    <col min="12552" max="12552" width="4" style="533" customWidth="1"/>
    <col min="12553" max="12553" width="3.85546875" style="533" customWidth="1"/>
    <col min="12554" max="12554" width="4" style="533" customWidth="1"/>
    <col min="12555" max="12555" width="17.85546875" style="533" customWidth="1"/>
    <col min="12556" max="12556" width="6.7109375" style="533" customWidth="1"/>
    <col min="12557" max="12557" width="7" style="533" customWidth="1"/>
    <col min="12558" max="12558" width="13.5703125" style="533" customWidth="1"/>
    <col min="12559" max="12559" width="21.7109375" style="533" customWidth="1"/>
    <col min="12560" max="12560" width="21" style="533" customWidth="1"/>
    <col min="12561" max="12800" width="9.140625" style="533"/>
    <col min="12801" max="12801" width="7.28515625" style="533" customWidth="1"/>
    <col min="12802" max="12802" width="14.5703125" style="533" customWidth="1"/>
    <col min="12803" max="12803" width="5" style="533" customWidth="1"/>
    <col min="12804" max="12804" width="4.5703125" style="533" customWidth="1"/>
    <col min="12805" max="12805" width="3.85546875" style="533" customWidth="1"/>
    <col min="12806" max="12806" width="3" style="533" customWidth="1"/>
    <col min="12807" max="12807" width="3.5703125" style="533" customWidth="1"/>
    <col min="12808" max="12808" width="4" style="533" customWidth="1"/>
    <col min="12809" max="12809" width="3.85546875" style="533" customWidth="1"/>
    <col min="12810" max="12810" width="4" style="533" customWidth="1"/>
    <col min="12811" max="12811" width="17.85546875" style="533" customWidth="1"/>
    <col min="12812" max="12812" width="6.7109375" style="533" customWidth="1"/>
    <col min="12813" max="12813" width="7" style="533" customWidth="1"/>
    <col min="12814" max="12814" width="13.5703125" style="533" customWidth="1"/>
    <col min="12815" max="12815" width="21.7109375" style="533" customWidth="1"/>
    <col min="12816" max="12816" width="21" style="533" customWidth="1"/>
    <col min="12817" max="13056" width="9.140625" style="533"/>
    <col min="13057" max="13057" width="7.28515625" style="533" customWidth="1"/>
    <col min="13058" max="13058" width="14.5703125" style="533" customWidth="1"/>
    <col min="13059" max="13059" width="5" style="533" customWidth="1"/>
    <col min="13060" max="13060" width="4.5703125" style="533" customWidth="1"/>
    <col min="13061" max="13061" width="3.85546875" style="533" customWidth="1"/>
    <col min="13062" max="13062" width="3" style="533" customWidth="1"/>
    <col min="13063" max="13063" width="3.5703125" style="533" customWidth="1"/>
    <col min="13064" max="13064" width="4" style="533" customWidth="1"/>
    <col min="13065" max="13065" width="3.85546875" style="533" customWidth="1"/>
    <col min="13066" max="13066" width="4" style="533" customWidth="1"/>
    <col min="13067" max="13067" width="17.85546875" style="533" customWidth="1"/>
    <col min="13068" max="13068" width="6.7109375" style="533" customWidth="1"/>
    <col min="13069" max="13069" width="7" style="533" customWidth="1"/>
    <col min="13070" max="13070" width="13.5703125" style="533" customWidth="1"/>
    <col min="13071" max="13071" width="21.7109375" style="533" customWidth="1"/>
    <col min="13072" max="13072" width="21" style="533" customWidth="1"/>
    <col min="13073" max="13312" width="9.140625" style="533"/>
    <col min="13313" max="13313" width="7.28515625" style="533" customWidth="1"/>
    <col min="13314" max="13314" width="14.5703125" style="533" customWidth="1"/>
    <col min="13315" max="13315" width="5" style="533" customWidth="1"/>
    <col min="13316" max="13316" width="4.5703125" style="533" customWidth="1"/>
    <col min="13317" max="13317" width="3.85546875" style="533" customWidth="1"/>
    <col min="13318" max="13318" width="3" style="533" customWidth="1"/>
    <col min="13319" max="13319" width="3.5703125" style="533" customWidth="1"/>
    <col min="13320" max="13320" width="4" style="533" customWidth="1"/>
    <col min="13321" max="13321" width="3.85546875" style="533" customWidth="1"/>
    <col min="13322" max="13322" width="4" style="533" customWidth="1"/>
    <col min="13323" max="13323" width="17.85546875" style="533" customWidth="1"/>
    <col min="13324" max="13324" width="6.7109375" style="533" customWidth="1"/>
    <col min="13325" max="13325" width="7" style="533" customWidth="1"/>
    <col min="13326" max="13326" width="13.5703125" style="533" customWidth="1"/>
    <col min="13327" max="13327" width="21.7109375" style="533" customWidth="1"/>
    <col min="13328" max="13328" width="21" style="533" customWidth="1"/>
    <col min="13329" max="13568" width="9.140625" style="533"/>
    <col min="13569" max="13569" width="7.28515625" style="533" customWidth="1"/>
    <col min="13570" max="13570" width="14.5703125" style="533" customWidth="1"/>
    <col min="13571" max="13571" width="5" style="533" customWidth="1"/>
    <col min="13572" max="13572" width="4.5703125" style="533" customWidth="1"/>
    <col min="13573" max="13573" width="3.85546875" style="533" customWidth="1"/>
    <col min="13574" max="13574" width="3" style="533" customWidth="1"/>
    <col min="13575" max="13575" width="3.5703125" style="533" customWidth="1"/>
    <col min="13576" max="13576" width="4" style="533" customWidth="1"/>
    <col min="13577" max="13577" width="3.85546875" style="533" customWidth="1"/>
    <col min="13578" max="13578" width="4" style="533" customWidth="1"/>
    <col min="13579" max="13579" width="17.85546875" style="533" customWidth="1"/>
    <col min="13580" max="13580" width="6.7109375" style="533" customWidth="1"/>
    <col min="13581" max="13581" width="7" style="533" customWidth="1"/>
    <col min="13582" max="13582" width="13.5703125" style="533" customWidth="1"/>
    <col min="13583" max="13583" width="21.7109375" style="533" customWidth="1"/>
    <col min="13584" max="13584" width="21" style="533" customWidth="1"/>
    <col min="13585" max="13824" width="9.140625" style="533"/>
    <col min="13825" max="13825" width="7.28515625" style="533" customWidth="1"/>
    <col min="13826" max="13826" width="14.5703125" style="533" customWidth="1"/>
    <col min="13827" max="13827" width="5" style="533" customWidth="1"/>
    <col min="13828" max="13828" width="4.5703125" style="533" customWidth="1"/>
    <col min="13829" max="13829" width="3.85546875" style="533" customWidth="1"/>
    <col min="13830" max="13830" width="3" style="533" customWidth="1"/>
    <col min="13831" max="13831" width="3.5703125" style="533" customWidth="1"/>
    <col min="13832" max="13832" width="4" style="533" customWidth="1"/>
    <col min="13833" max="13833" width="3.85546875" style="533" customWidth="1"/>
    <col min="13834" max="13834" width="4" style="533" customWidth="1"/>
    <col min="13835" max="13835" width="17.85546875" style="533" customWidth="1"/>
    <col min="13836" max="13836" width="6.7109375" style="533" customWidth="1"/>
    <col min="13837" max="13837" width="7" style="533" customWidth="1"/>
    <col min="13838" max="13838" width="13.5703125" style="533" customWidth="1"/>
    <col min="13839" max="13839" width="21.7109375" style="533" customWidth="1"/>
    <col min="13840" max="13840" width="21" style="533" customWidth="1"/>
    <col min="13841" max="14080" width="9.140625" style="533"/>
    <col min="14081" max="14081" width="7.28515625" style="533" customWidth="1"/>
    <col min="14082" max="14082" width="14.5703125" style="533" customWidth="1"/>
    <col min="14083" max="14083" width="5" style="533" customWidth="1"/>
    <col min="14084" max="14084" width="4.5703125" style="533" customWidth="1"/>
    <col min="14085" max="14085" width="3.85546875" style="533" customWidth="1"/>
    <col min="14086" max="14086" width="3" style="533" customWidth="1"/>
    <col min="14087" max="14087" width="3.5703125" style="533" customWidth="1"/>
    <col min="14088" max="14088" width="4" style="533" customWidth="1"/>
    <col min="14089" max="14089" width="3.85546875" style="533" customWidth="1"/>
    <col min="14090" max="14090" width="4" style="533" customWidth="1"/>
    <col min="14091" max="14091" width="17.85546875" style="533" customWidth="1"/>
    <col min="14092" max="14092" width="6.7109375" style="533" customWidth="1"/>
    <col min="14093" max="14093" width="7" style="533" customWidth="1"/>
    <col min="14094" max="14094" width="13.5703125" style="533" customWidth="1"/>
    <col min="14095" max="14095" width="21.7109375" style="533" customWidth="1"/>
    <col min="14096" max="14096" width="21" style="533" customWidth="1"/>
    <col min="14097" max="14336" width="9.140625" style="533"/>
    <col min="14337" max="14337" width="7.28515625" style="533" customWidth="1"/>
    <col min="14338" max="14338" width="14.5703125" style="533" customWidth="1"/>
    <col min="14339" max="14339" width="5" style="533" customWidth="1"/>
    <col min="14340" max="14340" width="4.5703125" style="533" customWidth="1"/>
    <col min="14341" max="14341" width="3.85546875" style="533" customWidth="1"/>
    <col min="14342" max="14342" width="3" style="533" customWidth="1"/>
    <col min="14343" max="14343" width="3.5703125" style="533" customWidth="1"/>
    <col min="14344" max="14344" width="4" style="533" customWidth="1"/>
    <col min="14345" max="14345" width="3.85546875" style="533" customWidth="1"/>
    <col min="14346" max="14346" width="4" style="533" customWidth="1"/>
    <col min="14347" max="14347" width="17.85546875" style="533" customWidth="1"/>
    <col min="14348" max="14348" width="6.7109375" style="533" customWidth="1"/>
    <col min="14349" max="14349" width="7" style="533" customWidth="1"/>
    <col min="14350" max="14350" width="13.5703125" style="533" customWidth="1"/>
    <col min="14351" max="14351" width="21.7109375" style="533" customWidth="1"/>
    <col min="14352" max="14352" width="21" style="533" customWidth="1"/>
    <col min="14353" max="14592" width="9.140625" style="533"/>
    <col min="14593" max="14593" width="7.28515625" style="533" customWidth="1"/>
    <col min="14594" max="14594" width="14.5703125" style="533" customWidth="1"/>
    <col min="14595" max="14595" width="5" style="533" customWidth="1"/>
    <col min="14596" max="14596" width="4.5703125" style="533" customWidth="1"/>
    <col min="14597" max="14597" width="3.85546875" style="533" customWidth="1"/>
    <col min="14598" max="14598" width="3" style="533" customWidth="1"/>
    <col min="14599" max="14599" width="3.5703125" style="533" customWidth="1"/>
    <col min="14600" max="14600" width="4" style="533" customWidth="1"/>
    <col min="14601" max="14601" width="3.85546875" style="533" customWidth="1"/>
    <col min="14602" max="14602" width="4" style="533" customWidth="1"/>
    <col min="14603" max="14603" width="17.85546875" style="533" customWidth="1"/>
    <col min="14604" max="14604" width="6.7109375" style="533" customWidth="1"/>
    <col min="14605" max="14605" width="7" style="533" customWidth="1"/>
    <col min="14606" max="14606" width="13.5703125" style="533" customWidth="1"/>
    <col min="14607" max="14607" width="21.7109375" style="533" customWidth="1"/>
    <col min="14608" max="14608" width="21" style="533" customWidth="1"/>
    <col min="14609" max="14848" width="9.140625" style="533"/>
    <col min="14849" max="14849" width="7.28515625" style="533" customWidth="1"/>
    <col min="14850" max="14850" width="14.5703125" style="533" customWidth="1"/>
    <col min="14851" max="14851" width="5" style="533" customWidth="1"/>
    <col min="14852" max="14852" width="4.5703125" style="533" customWidth="1"/>
    <col min="14853" max="14853" width="3.85546875" style="533" customWidth="1"/>
    <col min="14854" max="14854" width="3" style="533" customWidth="1"/>
    <col min="14855" max="14855" width="3.5703125" style="533" customWidth="1"/>
    <col min="14856" max="14856" width="4" style="533" customWidth="1"/>
    <col min="14857" max="14857" width="3.85546875" style="533" customWidth="1"/>
    <col min="14858" max="14858" width="4" style="533" customWidth="1"/>
    <col min="14859" max="14859" width="17.85546875" style="533" customWidth="1"/>
    <col min="14860" max="14860" width="6.7109375" style="533" customWidth="1"/>
    <col min="14861" max="14861" width="7" style="533" customWidth="1"/>
    <col min="14862" max="14862" width="13.5703125" style="533" customWidth="1"/>
    <col min="14863" max="14863" width="21.7109375" style="533" customWidth="1"/>
    <col min="14864" max="14864" width="21" style="533" customWidth="1"/>
    <col min="14865" max="15104" width="9.140625" style="533"/>
    <col min="15105" max="15105" width="7.28515625" style="533" customWidth="1"/>
    <col min="15106" max="15106" width="14.5703125" style="533" customWidth="1"/>
    <col min="15107" max="15107" width="5" style="533" customWidth="1"/>
    <col min="15108" max="15108" width="4.5703125" style="533" customWidth="1"/>
    <col min="15109" max="15109" width="3.85546875" style="533" customWidth="1"/>
    <col min="15110" max="15110" width="3" style="533" customWidth="1"/>
    <col min="15111" max="15111" width="3.5703125" style="533" customWidth="1"/>
    <col min="15112" max="15112" width="4" style="533" customWidth="1"/>
    <col min="15113" max="15113" width="3.85546875" style="533" customWidth="1"/>
    <col min="15114" max="15114" width="4" style="533" customWidth="1"/>
    <col min="15115" max="15115" width="17.85546875" style="533" customWidth="1"/>
    <col min="15116" max="15116" width="6.7109375" style="533" customWidth="1"/>
    <col min="15117" max="15117" width="7" style="533" customWidth="1"/>
    <col min="15118" max="15118" width="13.5703125" style="533" customWidth="1"/>
    <col min="15119" max="15119" width="21.7109375" style="533" customWidth="1"/>
    <col min="15120" max="15120" width="21" style="533" customWidth="1"/>
    <col min="15121" max="15360" width="9.140625" style="533"/>
    <col min="15361" max="15361" width="7.28515625" style="533" customWidth="1"/>
    <col min="15362" max="15362" width="14.5703125" style="533" customWidth="1"/>
    <col min="15363" max="15363" width="5" style="533" customWidth="1"/>
    <col min="15364" max="15364" width="4.5703125" style="533" customWidth="1"/>
    <col min="15365" max="15365" width="3.85546875" style="533" customWidth="1"/>
    <col min="15366" max="15366" width="3" style="533" customWidth="1"/>
    <col min="15367" max="15367" width="3.5703125" style="533" customWidth="1"/>
    <col min="15368" max="15368" width="4" style="533" customWidth="1"/>
    <col min="15369" max="15369" width="3.85546875" style="533" customWidth="1"/>
    <col min="15370" max="15370" width="4" style="533" customWidth="1"/>
    <col min="15371" max="15371" width="17.85546875" style="533" customWidth="1"/>
    <col min="15372" max="15372" width="6.7109375" style="533" customWidth="1"/>
    <col min="15373" max="15373" width="7" style="533" customWidth="1"/>
    <col min="15374" max="15374" width="13.5703125" style="533" customWidth="1"/>
    <col min="15375" max="15375" width="21.7109375" style="533" customWidth="1"/>
    <col min="15376" max="15376" width="21" style="533" customWidth="1"/>
    <col min="15377" max="15616" width="9.140625" style="533"/>
    <col min="15617" max="15617" width="7.28515625" style="533" customWidth="1"/>
    <col min="15618" max="15618" width="14.5703125" style="533" customWidth="1"/>
    <col min="15619" max="15619" width="5" style="533" customWidth="1"/>
    <col min="15620" max="15620" width="4.5703125" style="533" customWidth="1"/>
    <col min="15621" max="15621" width="3.85546875" style="533" customWidth="1"/>
    <col min="15622" max="15622" width="3" style="533" customWidth="1"/>
    <col min="15623" max="15623" width="3.5703125" style="533" customWidth="1"/>
    <col min="15624" max="15624" width="4" style="533" customWidth="1"/>
    <col min="15625" max="15625" width="3.85546875" style="533" customWidth="1"/>
    <col min="15626" max="15626" width="4" style="533" customWidth="1"/>
    <col min="15627" max="15627" width="17.85546875" style="533" customWidth="1"/>
    <col min="15628" max="15628" width="6.7109375" style="533" customWidth="1"/>
    <col min="15629" max="15629" width="7" style="533" customWidth="1"/>
    <col min="15630" max="15630" width="13.5703125" style="533" customWidth="1"/>
    <col min="15631" max="15631" width="21.7109375" style="533" customWidth="1"/>
    <col min="15632" max="15632" width="21" style="533" customWidth="1"/>
    <col min="15633" max="15872" width="9.140625" style="533"/>
    <col min="15873" max="15873" width="7.28515625" style="533" customWidth="1"/>
    <col min="15874" max="15874" width="14.5703125" style="533" customWidth="1"/>
    <col min="15875" max="15875" width="5" style="533" customWidth="1"/>
    <col min="15876" max="15876" width="4.5703125" style="533" customWidth="1"/>
    <col min="15877" max="15877" width="3.85546875" style="533" customWidth="1"/>
    <col min="15878" max="15878" width="3" style="533" customWidth="1"/>
    <col min="15879" max="15879" width="3.5703125" style="533" customWidth="1"/>
    <col min="15880" max="15880" width="4" style="533" customWidth="1"/>
    <col min="15881" max="15881" width="3.85546875" style="533" customWidth="1"/>
    <col min="15882" max="15882" width="4" style="533" customWidth="1"/>
    <col min="15883" max="15883" width="17.85546875" style="533" customWidth="1"/>
    <col min="15884" max="15884" width="6.7109375" style="533" customWidth="1"/>
    <col min="15885" max="15885" width="7" style="533" customWidth="1"/>
    <col min="15886" max="15886" width="13.5703125" style="533" customWidth="1"/>
    <col min="15887" max="15887" width="21.7109375" style="533" customWidth="1"/>
    <col min="15888" max="15888" width="21" style="533" customWidth="1"/>
    <col min="15889" max="16128" width="9.140625" style="533"/>
    <col min="16129" max="16129" width="7.28515625" style="533" customWidth="1"/>
    <col min="16130" max="16130" width="14.5703125" style="533" customWidth="1"/>
    <col min="16131" max="16131" width="5" style="533" customWidth="1"/>
    <col min="16132" max="16132" width="4.5703125" style="533" customWidth="1"/>
    <col min="16133" max="16133" width="3.85546875" style="533" customWidth="1"/>
    <col min="16134" max="16134" width="3" style="533" customWidth="1"/>
    <col min="16135" max="16135" width="3.5703125" style="533" customWidth="1"/>
    <col min="16136" max="16136" width="4" style="533" customWidth="1"/>
    <col min="16137" max="16137" width="3.85546875" style="533" customWidth="1"/>
    <col min="16138" max="16138" width="4" style="533" customWidth="1"/>
    <col min="16139" max="16139" width="17.85546875" style="533" customWidth="1"/>
    <col min="16140" max="16140" width="6.7109375" style="533" customWidth="1"/>
    <col min="16141" max="16141" width="7" style="533" customWidth="1"/>
    <col min="16142" max="16142" width="13.5703125" style="533" customWidth="1"/>
    <col min="16143" max="16143" width="21.7109375" style="533" customWidth="1"/>
    <col min="16144" max="16144" width="21" style="533" customWidth="1"/>
    <col min="16145" max="16384" width="9.140625" style="533"/>
  </cols>
  <sheetData>
    <row r="1" spans="1:16" ht="15.75" x14ac:dyDescent="0.25">
      <c r="A1" s="531"/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2" t="s">
        <v>300</v>
      </c>
    </row>
    <row r="2" spans="1:16" s="534" customFormat="1" ht="18.75" x14ac:dyDescent="0.25">
      <c r="C2" s="535" t="s">
        <v>301</v>
      </c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</row>
    <row r="3" spans="1:16" ht="15.75" thickBot="1" x14ac:dyDescent="0.3">
      <c r="A3" s="531"/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</row>
    <row r="4" spans="1:16" ht="15" customHeight="1" x14ac:dyDescent="0.25">
      <c r="A4" s="773" t="s">
        <v>77</v>
      </c>
      <c r="B4" s="778" t="s">
        <v>78</v>
      </c>
      <c r="C4" s="890" t="s">
        <v>80</v>
      </c>
      <c r="D4" s="783" t="s">
        <v>81</v>
      </c>
      <c r="E4" s="783"/>
      <c r="F4" s="783"/>
      <c r="G4" s="783"/>
      <c r="H4" s="783"/>
      <c r="I4" s="783"/>
      <c r="J4" s="884" t="s">
        <v>302</v>
      </c>
      <c r="K4" s="884" t="s">
        <v>303</v>
      </c>
      <c r="L4" s="884" t="s">
        <v>304</v>
      </c>
      <c r="M4" s="884" t="s">
        <v>305</v>
      </c>
      <c r="N4" s="874" t="s">
        <v>306</v>
      </c>
      <c r="O4" s="874" t="s">
        <v>307</v>
      </c>
      <c r="P4" s="877" t="s">
        <v>308</v>
      </c>
    </row>
    <row r="5" spans="1:16" ht="15" customHeight="1" x14ac:dyDescent="0.25">
      <c r="A5" s="774"/>
      <c r="B5" s="888"/>
      <c r="C5" s="891"/>
      <c r="D5" s="891" t="s">
        <v>86</v>
      </c>
      <c r="E5" s="883" t="s">
        <v>87</v>
      </c>
      <c r="F5" s="883"/>
      <c r="G5" s="883"/>
      <c r="H5" s="883"/>
      <c r="I5" s="787" t="s">
        <v>88</v>
      </c>
      <c r="J5" s="885"/>
      <c r="K5" s="885"/>
      <c r="L5" s="885"/>
      <c r="M5" s="885"/>
      <c r="N5" s="875"/>
      <c r="O5" s="875"/>
      <c r="P5" s="878"/>
    </row>
    <row r="6" spans="1:16" ht="14.25" customHeight="1" x14ac:dyDescent="0.25">
      <c r="A6" s="774"/>
      <c r="B6" s="888"/>
      <c r="C6" s="891"/>
      <c r="D6" s="891"/>
      <c r="E6" s="881" t="s">
        <v>95</v>
      </c>
      <c r="F6" s="883" t="s">
        <v>96</v>
      </c>
      <c r="G6" s="883"/>
      <c r="H6" s="883"/>
      <c r="I6" s="787"/>
      <c r="J6" s="885"/>
      <c r="K6" s="885"/>
      <c r="L6" s="885"/>
      <c r="M6" s="885"/>
      <c r="N6" s="875"/>
      <c r="O6" s="875"/>
      <c r="P6" s="878"/>
    </row>
    <row r="7" spans="1:16" ht="22.5" customHeight="1" x14ac:dyDescent="0.25">
      <c r="A7" s="774"/>
      <c r="B7" s="888"/>
      <c r="C7" s="891"/>
      <c r="D7" s="891"/>
      <c r="E7" s="881"/>
      <c r="F7" s="881" t="s">
        <v>98</v>
      </c>
      <c r="G7" s="881" t="s">
        <v>99</v>
      </c>
      <c r="H7" s="881" t="s">
        <v>100</v>
      </c>
      <c r="I7" s="787"/>
      <c r="J7" s="885"/>
      <c r="K7" s="885"/>
      <c r="L7" s="885"/>
      <c r="M7" s="885"/>
      <c r="N7" s="875"/>
      <c r="O7" s="875"/>
      <c r="P7" s="878"/>
    </row>
    <row r="8" spans="1:16" ht="20.25" customHeight="1" x14ac:dyDescent="0.25">
      <c r="A8" s="774"/>
      <c r="B8" s="888"/>
      <c r="C8" s="891"/>
      <c r="D8" s="891"/>
      <c r="E8" s="881"/>
      <c r="F8" s="881"/>
      <c r="G8" s="881"/>
      <c r="H8" s="881"/>
      <c r="I8" s="787"/>
      <c r="J8" s="885"/>
      <c r="K8" s="885"/>
      <c r="L8" s="885"/>
      <c r="M8" s="885"/>
      <c r="N8" s="875"/>
      <c r="O8" s="875"/>
      <c r="P8" s="878"/>
    </row>
    <row r="9" spans="1:16" ht="15.75" thickBot="1" x14ac:dyDescent="0.3">
      <c r="A9" s="887"/>
      <c r="B9" s="889"/>
      <c r="C9" s="892"/>
      <c r="D9" s="892"/>
      <c r="E9" s="882"/>
      <c r="F9" s="882"/>
      <c r="G9" s="882"/>
      <c r="H9" s="882"/>
      <c r="I9" s="880"/>
      <c r="J9" s="886"/>
      <c r="K9" s="886"/>
      <c r="L9" s="886"/>
      <c r="M9" s="886"/>
      <c r="N9" s="876"/>
      <c r="O9" s="876"/>
      <c r="P9" s="879"/>
    </row>
    <row r="10" spans="1:16" ht="16.149999999999999" customHeight="1" thickBot="1" x14ac:dyDescent="0.3">
      <c r="A10" s="893" t="s">
        <v>309</v>
      </c>
      <c r="B10" s="894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5"/>
    </row>
    <row r="11" spans="1:16" ht="57" customHeight="1" thickBot="1" x14ac:dyDescent="0.3">
      <c r="A11" s="537" t="s">
        <v>142</v>
      </c>
      <c r="B11" s="635" t="s">
        <v>170</v>
      </c>
      <c r="C11" s="636">
        <v>5</v>
      </c>
      <c r="D11" s="538">
        <f t="shared" ref="D11:D18" si="0">C11*30</f>
        <v>150</v>
      </c>
      <c r="E11" s="539">
        <v>60</v>
      </c>
      <c r="F11" s="540">
        <v>30</v>
      </c>
      <c r="G11" s="540"/>
      <c r="H11" s="540">
        <v>30</v>
      </c>
      <c r="I11" s="540">
        <f t="shared" ref="I11:I18" si="1">D11-E11</f>
        <v>90</v>
      </c>
      <c r="J11" s="637" t="s">
        <v>310</v>
      </c>
      <c r="K11" s="541" t="s">
        <v>315</v>
      </c>
      <c r="L11" s="637" t="s">
        <v>311</v>
      </c>
      <c r="M11" s="541" t="s">
        <v>312</v>
      </c>
      <c r="N11" s="541" t="s">
        <v>318</v>
      </c>
      <c r="O11" s="541" t="s">
        <v>319</v>
      </c>
      <c r="P11" s="638" t="s">
        <v>320</v>
      </c>
    </row>
    <row r="12" spans="1:16" ht="57" customHeight="1" thickBot="1" x14ac:dyDescent="0.3">
      <c r="A12" s="542" t="s">
        <v>144</v>
      </c>
      <c r="B12" s="639" t="s">
        <v>174</v>
      </c>
      <c r="C12" s="640">
        <v>5</v>
      </c>
      <c r="D12" s="543">
        <f t="shared" si="0"/>
        <v>150</v>
      </c>
      <c r="E12" s="544">
        <v>45</v>
      </c>
      <c r="F12" s="545">
        <v>30</v>
      </c>
      <c r="G12" s="545"/>
      <c r="H12" s="545">
        <v>15</v>
      </c>
      <c r="I12" s="545">
        <f t="shared" si="1"/>
        <v>105</v>
      </c>
      <c r="J12" s="548" t="s">
        <v>310</v>
      </c>
      <c r="K12" s="547" t="s">
        <v>315</v>
      </c>
      <c r="L12" s="641" t="s">
        <v>311</v>
      </c>
      <c r="M12" s="547" t="s">
        <v>312</v>
      </c>
      <c r="N12" s="549" t="s">
        <v>321</v>
      </c>
      <c r="O12" s="541" t="s">
        <v>322</v>
      </c>
      <c r="P12" s="642" t="s">
        <v>323</v>
      </c>
    </row>
    <row r="13" spans="1:16" ht="57" customHeight="1" x14ac:dyDescent="0.25">
      <c r="A13" s="542" t="s">
        <v>145</v>
      </c>
      <c r="B13" s="639" t="s">
        <v>176</v>
      </c>
      <c r="C13" s="640">
        <v>6</v>
      </c>
      <c r="D13" s="543">
        <f t="shared" si="0"/>
        <v>180</v>
      </c>
      <c r="E13" s="544">
        <v>60</v>
      </c>
      <c r="F13" s="545">
        <v>45</v>
      </c>
      <c r="G13" s="545"/>
      <c r="H13" s="545">
        <v>15</v>
      </c>
      <c r="I13" s="545">
        <f t="shared" si="1"/>
        <v>120</v>
      </c>
      <c r="J13" s="643" t="s">
        <v>310</v>
      </c>
      <c r="K13" s="644" t="s">
        <v>315</v>
      </c>
      <c r="L13" s="643" t="s">
        <v>311</v>
      </c>
      <c r="M13" s="644" t="s">
        <v>312</v>
      </c>
      <c r="N13" s="644" t="s">
        <v>324</v>
      </c>
      <c r="O13" s="645" t="s">
        <v>325</v>
      </c>
      <c r="P13" s="646" t="s">
        <v>323</v>
      </c>
    </row>
    <row r="14" spans="1:16" ht="57" customHeight="1" x14ac:dyDescent="0.25">
      <c r="A14" s="647" t="s">
        <v>146</v>
      </c>
      <c r="B14" s="648" t="s">
        <v>182</v>
      </c>
      <c r="C14" s="649">
        <v>6</v>
      </c>
      <c r="D14" s="650">
        <f t="shared" si="0"/>
        <v>180</v>
      </c>
      <c r="E14" s="651">
        <v>60</v>
      </c>
      <c r="F14" s="652">
        <v>30</v>
      </c>
      <c r="G14" s="652"/>
      <c r="H14" s="652">
        <v>30</v>
      </c>
      <c r="I14" s="652">
        <f t="shared" si="1"/>
        <v>120</v>
      </c>
      <c r="J14" s="548" t="s">
        <v>310</v>
      </c>
      <c r="K14" s="549" t="s">
        <v>315</v>
      </c>
      <c r="L14" s="548" t="s">
        <v>311</v>
      </c>
      <c r="M14" s="549" t="s">
        <v>312</v>
      </c>
      <c r="N14" s="549" t="s">
        <v>326</v>
      </c>
      <c r="O14" s="549" t="s">
        <v>327</v>
      </c>
      <c r="P14" s="549" t="s">
        <v>323</v>
      </c>
    </row>
    <row r="15" spans="1:16" ht="21" customHeight="1" x14ac:dyDescent="0.25">
      <c r="A15" s="647" t="s">
        <v>147</v>
      </c>
      <c r="B15" s="639" t="s">
        <v>184</v>
      </c>
      <c r="C15" s="640">
        <v>5</v>
      </c>
      <c r="D15" s="543">
        <f t="shared" si="0"/>
        <v>150</v>
      </c>
      <c r="E15" s="544">
        <v>45</v>
      </c>
      <c r="F15" s="545">
        <v>30</v>
      </c>
      <c r="G15" s="545"/>
      <c r="H15" s="545">
        <v>15</v>
      </c>
      <c r="I15" s="545">
        <f t="shared" si="1"/>
        <v>105</v>
      </c>
      <c r="J15" s="548" t="s">
        <v>310</v>
      </c>
      <c r="K15" s="549" t="s">
        <v>315</v>
      </c>
      <c r="L15" s="548" t="s">
        <v>311</v>
      </c>
      <c r="M15" s="549" t="s">
        <v>312</v>
      </c>
      <c r="N15" s="549" t="s">
        <v>328</v>
      </c>
      <c r="O15" s="549" t="s">
        <v>329</v>
      </c>
      <c r="P15" s="549" t="s">
        <v>330</v>
      </c>
    </row>
    <row r="16" spans="1:16" s="532" customFormat="1" ht="38.25" x14ac:dyDescent="0.25">
      <c r="A16" s="647" t="s">
        <v>331</v>
      </c>
      <c r="B16" s="639" t="s">
        <v>332</v>
      </c>
      <c r="C16" s="640">
        <v>5</v>
      </c>
      <c r="D16" s="543">
        <f t="shared" si="0"/>
        <v>150</v>
      </c>
      <c r="E16" s="544">
        <v>45</v>
      </c>
      <c r="F16" s="545">
        <v>30</v>
      </c>
      <c r="G16" s="545"/>
      <c r="H16" s="545">
        <v>15</v>
      </c>
      <c r="I16" s="545">
        <f t="shared" si="1"/>
        <v>105</v>
      </c>
      <c r="J16" s="548" t="s">
        <v>310</v>
      </c>
      <c r="K16" s="549" t="s">
        <v>315</v>
      </c>
      <c r="L16" s="548" t="s">
        <v>311</v>
      </c>
      <c r="M16" s="549" t="s">
        <v>312</v>
      </c>
      <c r="N16" s="549" t="s">
        <v>333</v>
      </c>
      <c r="O16" s="549" t="s">
        <v>334</v>
      </c>
      <c r="P16" s="549" t="s">
        <v>330</v>
      </c>
    </row>
    <row r="17" spans="1:16" s="534" customFormat="1" ht="38.25" x14ac:dyDescent="0.25">
      <c r="A17" s="647" t="s">
        <v>335</v>
      </c>
      <c r="B17" s="639" t="s">
        <v>336</v>
      </c>
      <c r="C17" s="640">
        <v>5</v>
      </c>
      <c r="D17" s="543">
        <f t="shared" si="0"/>
        <v>150</v>
      </c>
      <c r="E17" s="544">
        <v>45</v>
      </c>
      <c r="F17" s="545">
        <v>30</v>
      </c>
      <c r="G17" s="545"/>
      <c r="H17" s="545">
        <v>15</v>
      </c>
      <c r="I17" s="545">
        <f t="shared" si="1"/>
        <v>105</v>
      </c>
      <c r="J17" s="548"/>
      <c r="K17" s="549" t="s">
        <v>337</v>
      </c>
      <c r="L17" s="548" t="s">
        <v>311</v>
      </c>
      <c r="M17" s="549" t="s">
        <v>312</v>
      </c>
      <c r="N17" s="549"/>
      <c r="O17" s="549"/>
      <c r="P17" s="549" t="s">
        <v>338</v>
      </c>
    </row>
    <row r="18" spans="1:16" ht="25.5" x14ac:dyDescent="0.25">
      <c r="A18" s="647" t="s">
        <v>339</v>
      </c>
      <c r="B18" s="639" t="s">
        <v>340</v>
      </c>
      <c r="C18" s="640">
        <v>5</v>
      </c>
      <c r="D18" s="543">
        <f t="shared" si="0"/>
        <v>150</v>
      </c>
      <c r="E18" s="544">
        <v>45</v>
      </c>
      <c r="F18" s="545">
        <v>30</v>
      </c>
      <c r="G18" s="545"/>
      <c r="H18" s="545">
        <v>15</v>
      </c>
      <c r="I18" s="545">
        <f t="shared" si="1"/>
        <v>105</v>
      </c>
      <c r="J18" s="548" t="s">
        <v>310</v>
      </c>
      <c r="K18" s="549" t="s">
        <v>315</v>
      </c>
      <c r="L18" s="548" t="s">
        <v>311</v>
      </c>
      <c r="M18" s="549" t="s">
        <v>312</v>
      </c>
      <c r="N18" s="549" t="s">
        <v>341</v>
      </c>
      <c r="O18" s="549" t="s">
        <v>341</v>
      </c>
      <c r="P18" s="549" t="s">
        <v>342</v>
      </c>
    </row>
    <row r="19" spans="1:16" x14ac:dyDescent="0.25">
      <c r="A19" s="663"/>
      <c r="B19" s="689"/>
      <c r="C19" s="690"/>
      <c r="D19" s="691"/>
      <c r="E19" s="692"/>
      <c r="F19" s="693"/>
      <c r="G19" s="693"/>
      <c r="H19" s="693"/>
      <c r="I19" s="693"/>
      <c r="J19" s="551"/>
      <c r="K19" s="694"/>
      <c r="L19" s="551"/>
      <c r="M19" s="694"/>
      <c r="N19" s="694"/>
      <c r="O19" s="694"/>
      <c r="P19" s="694"/>
    </row>
    <row r="20" spans="1:16" x14ac:dyDescent="0.25">
      <c r="A20" s="663"/>
      <c r="B20" s="689"/>
      <c r="C20" s="690"/>
      <c r="D20" s="691"/>
      <c r="E20" s="692"/>
      <c r="F20" s="693"/>
      <c r="G20" s="693"/>
      <c r="H20" s="693"/>
      <c r="I20" s="693"/>
      <c r="J20" s="551"/>
      <c r="K20" s="694"/>
      <c r="L20" s="551"/>
      <c r="M20" s="694"/>
      <c r="N20" s="694"/>
      <c r="O20" s="694"/>
      <c r="P20" s="694"/>
    </row>
    <row r="21" spans="1:16" ht="15" customHeight="1" thickBot="1" x14ac:dyDescent="0.3">
      <c r="A21" s="534"/>
      <c r="B21" s="534"/>
      <c r="C21" s="535" t="s">
        <v>313</v>
      </c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4"/>
    </row>
    <row r="22" spans="1:16" x14ac:dyDescent="0.25">
      <c r="A22" s="773" t="s">
        <v>77</v>
      </c>
      <c r="B22" s="778" t="s">
        <v>78</v>
      </c>
      <c r="C22" s="890" t="s">
        <v>80</v>
      </c>
      <c r="D22" s="783" t="s">
        <v>81</v>
      </c>
      <c r="E22" s="783"/>
      <c r="F22" s="783"/>
      <c r="G22" s="783"/>
      <c r="H22" s="783"/>
      <c r="I22" s="783"/>
      <c r="J22" s="884" t="s">
        <v>302</v>
      </c>
      <c r="K22" s="884" t="s">
        <v>303</v>
      </c>
      <c r="L22" s="884" t="s">
        <v>304</v>
      </c>
      <c r="M22" s="884" t="s">
        <v>305</v>
      </c>
      <c r="N22" s="874" t="s">
        <v>306</v>
      </c>
      <c r="O22" s="874" t="s">
        <v>307</v>
      </c>
      <c r="P22" s="877" t="s">
        <v>308</v>
      </c>
    </row>
    <row r="23" spans="1:16" x14ac:dyDescent="0.25">
      <c r="A23" s="774"/>
      <c r="B23" s="888"/>
      <c r="C23" s="891"/>
      <c r="D23" s="891" t="s">
        <v>86</v>
      </c>
      <c r="E23" s="883" t="s">
        <v>87</v>
      </c>
      <c r="F23" s="883"/>
      <c r="G23" s="883"/>
      <c r="H23" s="883"/>
      <c r="I23" s="787" t="s">
        <v>88</v>
      </c>
      <c r="J23" s="885"/>
      <c r="K23" s="885"/>
      <c r="L23" s="885"/>
      <c r="M23" s="885"/>
      <c r="N23" s="875"/>
      <c r="O23" s="875"/>
      <c r="P23" s="878"/>
    </row>
    <row r="24" spans="1:16" x14ac:dyDescent="0.25">
      <c r="A24" s="774"/>
      <c r="B24" s="888"/>
      <c r="C24" s="891"/>
      <c r="D24" s="891"/>
      <c r="E24" s="881" t="s">
        <v>95</v>
      </c>
      <c r="F24" s="883" t="s">
        <v>96</v>
      </c>
      <c r="G24" s="883"/>
      <c r="H24" s="883"/>
      <c r="I24" s="787"/>
      <c r="J24" s="885"/>
      <c r="K24" s="885"/>
      <c r="L24" s="885"/>
      <c r="M24" s="885"/>
      <c r="N24" s="875"/>
      <c r="O24" s="875"/>
      <c r="P24" s="878"/>
    </row>
    <row r="25" spans="1:16" x14ac:dyDescent="0.25">
      <c r="A25" s="774"/>
      <c r="B25" s="888"/>
      <c r="C25" s="891"/>
      <c r="D25" s="891"/>
      <c r="E25" s="881"/>
      <c r="F25" s="881" t="s">
        <v>98</v>
      </c>
      <c r="G25" s="881" t="s">
        <v>99</v>
      </c>
      <c r="H25" s="881" t="s">
        <v>100</v>
      </c>
      <c r="I25" s="787"/>
      <c r="J25" s="885"/>
      <c r="K25" s="885"/>
      <c r="L25" s="885"/>
      <c r="M25" s="885"/>
      <c r="N25" s="875"/>
      <c r="O25" s="875"/>
      <c r="P25" s="878"/>
    </row>
    <row r="26" spans="1:16" x14ac:dyDescent="0.25">
      <c r="A26" s="774"/>
      <c r="B26" s="888"/>
      <c r="C26" s="891"/>
      <c r="D26" s="891"/>
      <c r="E26" s="881"/>
      <c r="F26" s="881"/>
      <c r="G26" s="881"/>
      <c r="H26" s="881"/>
      <c r="I26" s="787"/>
      <c r="J26" s="885"/>
      <c r="K26" s="885"/>
      <c r="L26" s="885"/>
      <c r="M26" s="885"/>
      <c r="N26" s="875"/>
      <c r="O26" s="875"/>
      <c r="P26" s="878"/>
    </row>
    <row r="27" spans="1:16" ht="15.75" thickBot="1" x14ac:dyDescent="0.3">
      <c r="A27" s="887"/>
      <c r="B27" s="889"/>
      <c r="C27" s="892"/>
      <c r="D27" s="892"/>
      <c r="E27" s="882"/>
      <c r="F27" s="882"/>
      <c r="G27" s="882"/>
      <c r="H27" s="882"/>
      <c r="I27" s="880"/>
      <c r="J27" s="886"/>
      <c r="K27" s="886"/>
      <c r="L27" s="886"/>
      <c r="M27" s="886"/>
      <c r="N27" s="876"/>
      <c r="O27" s="876"/>
      <c r="P27" s="879"/>
    </row>
    <row r="28" spans="1:16" ht="15.75" x14ac:dyDescent="0.25">
      <c r="A28" s="896" t="s">
        <v>309</v>
      </c>
      <c r="B28" s="897"/>
      <c r="C28" s="897"/>
      <c r="D28" s="897"/>
      <c r="E28" s="897"/>
      <c r="F28" s="897"/>
      <c r="G28" s="897"/>
      <c r="H28" s="897"/>
      <c r="I28" s="897"/>
      <c r="J28" s="897"/>
      <c r="K28" s="897"/>
      <c r="L28" s="897"/>
      <c r="M28" s="897"/>
      <c r="N28" s="897"/>
      <c r="O28" s="897"/>
      <c r="P28" s="898"/>
    </row>
    <row r="29" spans="1:16" ht="15.75" x14ac:dyDescent="0.25">
      <c r="A29" s="899" t="s">
        <v>241</v>
      </c>
      <c r="B29" s="899"/>
      <c r="C29" s="899"/>
      <c r="D29" s="899"/>
      <c r="E29" s="899"/>
      <c r="F29" s="899"/>
      <c r="G29" s="899"/>
      <c r="H29" s="899"/>
      <c r="I29" s="899"/>
      <c r="J29" s="899"/>
      <c r="K29" s="899"/>
      <c r="L29" s="899"/>
      <c r="M29" s="899"/>
      <c r="N29" s="899"/>
      <c r="O29" s="899"/>
      <c r="P29" s="899"/>
    </row>
    <row r="30" spans="1:16" ht="39" thickBot="1" x14ac:dyDescent="0.3">
      <c r="A30" s="653" t="s">
        <v>200</v>
      </c>
      <c r="B30" s="654" t="s">
        <v>245</v>
      </c>
      <c r="C30" s="655">
        <v>6</v>
      </c>
      <c r="D30" s="656">
        <v>180</v>
      </c>
      <c r="E30" s="657">
        <v>60</v>
      </c>
      <c r="F30" s="658">
        <v>30</v>
      </c>
      <c r="G30" s="659"/>
      <c r="H30" s="659">
        <v>30</v>
      </c>
      <c r="I30" s="659">
        <f>D30-E30</f>
        <v>120</v>
      </c>
      <c r="J30" s="659">
        <v>3</v>
      </c>
      <c r="K30" s="609" t="s">
        <v>315</v>
      </c>
      <c r="L30" s="546" t="s">
        <v>311</v>
      </c>
      <c r="M30" s="547" t="s">
        <v>312</v>
      </c>
      <c r="N30" s="547" t="s">
        <v>343</v>
      </c>
      <c r="O30" s="660" t="s">
        <v>344</v>
      </c>
      <c r="P30" s="661" t="s">
        <v>345</v>
      </c>
    </row>
    <row r="31" spans="1:16" ht="39" thickBot="1" x14ac:dyDescent="0.3">
      <c r="A31" s="542" t="s">
        <v>201</v>
      </c>
      <c r="B31" s="662" t="s">
        <v>242</v>
      </c>
      <c r="C31" s="639">
        <v>5</v>
      </c>
      <c r="D31" s="640">
        <v>150</v>
      </c>
      <c r="E31" s="543">
        <v>60</v>
      </c>
      <c r="F31" s="544">
        <v>30</v>
      </c>
      <c r="G31" s="545"/>
      <c r="H31" s="545">
        <v>30</v>
      </c>
      <c r="I31" s="540">
        <f>D31-E31</f>
        <v>90</v>
      </c>
      <c r="J31" s="548" t="s">
        <v>310</v>
      </c>
      <c r="K31" s="609" t="s">
        <v>315</v>
      </c>
      <c r="L31" s="607" t="s">
        <v>311</v>
      </c>
      <c r="M31" s="549" t="s">
        <v>312</v>
      </c>
      <c r="N31" s="549" t="s">
        <v>346</v>
      </c>
      <c r="O31" s="645" t="s">
        <v>347</v>
      </c>
      <c r="P31" s="642" t="s">
        <v>348</v>
      </c>
    </row>
    <row r="32" spans="1:16" ht="51.75" thickBot="1" x14ac:dyDescent="0.3">
      <c r="A32" s="542" t="s">
        <v>202</v>
      </c>
      <c r="B32" s="662" t="s">
        <v>244</v>
      </c>
      <c r="C32" s="639">
        <v>6</v>
      </c>
      <c r="D32" s="640">
        <v>180</v>
      </c>
      <c r="E32" s="543">
        <v>60</v>
      </c>
      <c r="F32" s="544">
        <v>30</v>
      </c>
      <c r="G32" s="545"/>
      <c r="H32" s="545">
        <v>30</v>
      </c>
      <c r="I32" s="540">
        <f>D32-E32</f>
        <v>120</v>
      </c>
      <c r="J32" s="548" t="s">
        <v>310</v>
      </c>
      <c r="K32" s="609" t="s">
        <v>315</v>
      </c>
      <c r="L32" s="607" t="s">
        <v>311</v>
      </c>
      <c r="M32" s="549" t="s">
        <v>312</v>
      </c>
      <c r="N32" s="549" t="s">
        <v>349</v>
      </c>
      <c r="O32" s="645" t="s">
        <v>350</v>
      </c>
      <c r="P32" s="549" t="s">
        <v>330</v>
      </c>
    </row>
    <row r="33" spans="1:16" ht="64.5" thickBot="1" x14ac:dyDescent="0.3">
      <c r="A33" s="542" t="s">
        <v>203</v>
      </c>
      <c r="B33" s="662" t="s">
        <v>351</v>
      </c>
      <c r="C33" s="639">
        <v>6</v>
      </c>
      <c r="D33" s="640">
        <v>180</v>
      </c>
      <c r="E33" s="543">
        <v>60</v>
      </c>
      <c r="F33" s="544">
        <v>30</v>
      </c>
      <c r="G33" s="545"/>
      <c r="H33" s="545">
        <v>30</v>
      </c>
      <c r="I33" s="540">
        <f t="shared" ref="I33:I37" si="2">D33-E33</f>
        <v>120</v>
      </c>
      <c r="J33" s="548" t="s">
        <v>310</v>
      </c>
      <c r="K33" s="609" t="s">
        <v>315</v>
      </c>
      <c r="L33" s="607" t="s">
        <v>311</v>
      </c>
      <c r="M33" s="549" t="s">
        <v>312</v>
      </c>
      <c r="N33" s="549" t="s">
        <v>352</v>
      </c>
      <c r="O33" s="645" t="s">
        <v>353</v>
      </c>
      <c r="P33" s="638" t="s">
        <v>345</v>
      </c>
    </row>
    <row r="34" spans="1:16" ht="64.5" thickBot="1" x14ac:dyDescent="0.3">
      <c r="A34" s="542" t="s">
        <v>204</v>
      </c>
      <c r="B34" s="662" t="s">
        <v>263</v>
      </c>
      <c r="C34" s="639">
        <v>6</v>
      </c>
      <c r="D34" s="640">
        <v>180</v>
      </c>
      <c r="E34" s="543">
        <v>75</v>
      </c>
      <c r="F34" s="544">
        <v>30</v>
      </c>
      <c r="G34" s="545"/>
      <c r="H34" s="545">
        <v>45</v>
      </c>
      <c r="I34" s="540">
        <f t="shared" si="2"/>
        <v>105</v>
      </c>
      <c r="J34" s="548" t="s">
        <v>310</v>
      </c>
      <c r="K34" s="609" t="s">
        <v>315</v>
      </c>
      <c r="L34" s="607" t="s">
        <v>311</v>
      </c>
      <c r="M34" s="549" t="s">
        <v>312</v>
      </c>
      <c r="N34" s="549" t="s">
        <v>354</v>
      </c>
      <c r="O34" s="645" t="s">
        <v>353</v>
      </c>
      <c r="P34" s="642" t="s">
        <v>355</v>
      </c>
    </row>
    <row r="35" spans="1:16" ht="63.75" x14ac:dyDescent="0.25">
      <c r="A35" s="542" t="s">
        <v>205</v>
      </c>
      <c r="B35" s="662" t="s">
        <v>356</v>
      </c>
      <c r="C35" s="639">
        <v>4</v>
      </c>
      <c r="D35" s="640">
        <v>120</v>
      </c>
      <c r="E35" s="543">
        <v>60</v>
      </c>
      <c r="F35" s="544">
        <v>30</v>
      </c>
      <c r="G35" s="545"/>
      <c r="H35" s="545">
        <v>30</v>
      </c>
      <c r="I35" s="540">
        <f t="shared" si="2"/>
        <v>60</v>
      </c>
      <c r="J35" s="548" t="s">
        <v>310</v>
      </c>
      <c r="K35" s="609" t="s">
        <v>315</v>
      </c>
      <c r="L35" s="607" t="s">
        <v>311</v>
      </c>
      <c r="M35" s="549" t="s">
        <v>312</v>
      </c>
      <c r="N35" s="549" t="s">
        <v>357</v>
      </c>
      <c r="O35" s="549" t="s">
        <v>358</v>
      </c>
      <c r="P35" s="549" t="s">
        <v>330</v>
      </c>
    </row>
    <row r="36" spans="1:16" ht="15.75" thickBot="1" x14ac:dyDescent="0.3">
      <c r="A36" s="900" t="s">
        <v>240</v>
      </c>
      <c r="B36" s="901"/>
      <c r="C36" s="901"/>
      <c r="D36" s="901"/>
      <c r="E36" s="901"/>
      <c r="F36" s="901"/>
      <c r="G36" s="901"/>
      <c r="H36" s="901"/>
      <c r="I36" s="901"/>
      <c r="J36" s="901"/>
      <c r="K36" s="901"/>
      <c r="L36" s="901"/>
      <c r="M36" s="901"/>
      <c r="N36" s="901"/>
      <c r="O36" s="901"/>
      <c r="P36" s="901"/>
    </row>
    <row r="37" spans="1:16" ht="39" thickBot="1" x14ac:dyDescent="0.3">
      <c r="A37" s="542" t="s">
        <v>206</v>
      </c>
      <c r="B37" s="635" t="s">
        <v>359</v>
      </c>
      <c r="C37" s="664">
        <v>6</v>
      </c>
      <c r="D37" s="665">
        <f t="shared" ref="D37:D42" si="3">C37*30</f>
        <v>180</v>
      </c>
      <c r="E37" s="543">
        <v>45</v>
      </c>
      <c r="F37" s="544">
        <v>15</v>
      </c>
      <c r="G37" s="545"/>
      <c r="H37" s="545">
        <v>30</v>
      </c>
      <c r="I37" s="540">
        <f t="shared" si="2"/>
        <v>135</v>
      </c>
      <c r="J37" s="548" t="s">
        <v>310</v>
      </c>
      <c r="K37" s="609" t="s">
        <v>315</v>
      </c>
      <c r="L37" s="607" t="s">
        <v>311</v>
      </c>
      <c r="M37" s="549" t="s">
        <v>312</v>
      </c>
      <c r="N37" s="549" t="s">
        <v>360</v>
      </c>
      <c r="O37" s="645" t="s">
        <v>353</v>
      </c>
      <c r="P37" s="642" t="s">
        <v>361</v>
      </c>
    </row>
    <row r="38" spans="1:16" ht="39" thickBot="1" x14ac:dyDescent="0.3">
      <c r="A38" s="542" t="s">
        <v>207</v>
      </c>
      <c r="B38" s="639" t="s">
        <v>247</v>
      </c>
      <c r="C38" s="666">
        <v>5</v>
      </c>
      <c r="D38" s="667">
        <f t="shared" si="3"/>
        <v>150</v>
      </c>
      <c r="E38" s="543">
        <v>60</v>
      </c>
      <c r="F38" s="544">
        <v>30</v>
      </c>
      <c r="G38" s="545"/>
      <c r="H38" s="545">
        <v>30</v>
      </c>
      <c r="I38" s="540">
        <f>D38-E38</f>
        <v>90</v>
      </c>
      <c r="J38" s="548" t="s">
        <v>310</v>
      </c>
      <c r="K38" s="609" t="s">
        <v>315</v>
      </c>
      <c r="L38" s="607" t="s">
        <v>311</v>
      </c>
      <c r="M38" s="549" t="s">
        <v>312</v>
      </c>
      <c r="N38" s="549" t="s">
        <v>362</v>
      </c>
      <c r="O38" s="645" t="s">
        <v>363</v>
      </c>
      <c r="P38" s="646" t="s">
        <v>364</v>
      </c>
    </row>
    <row r="39" spans="1:16" ht="39" thickBot="1" x14ac:dyDescent="0.3">
      <c r="A39" s="542" t="s">
        <v>208</v>
      </c>
      <c r="B39" s="639" t="s">
        <v>248</v>
      </c>
      <c r="C39" s="666">
        <v>6</v>
      </c>
      <c r="D39" s="667">
        <f t="shared" si="3"/>
        <v>180</v>
      </c>
      <c r="E39" s="543">
        <v>75</v>
      </c>
      <c r="F39" s="544">
        <v>30</v>
      </c>
      <c r="G39" s="545"/>
      <c r="H39" s="545">
        <v>45</v>
      </c>
      <c r="I39" s="540">
        <f>D39-E39</f>
        <v>105</v>
      </c>
      <c r="J39" s="548" t="s">
        <v>310</v>
      </c>
      <c r="K39" s="609" t="s">
        <v>315</v>
      </c>
      <c r="L39" s="607" t="s">
        <v>311</v>
      </c>
      <c r="M39" s="549" t="s">
        <v>312</v>
      </c>
      <c r="N39" s="549" t="s">
        <v>365</v>
      </c>
      <c r="O39" s="645" t="s">
        <v>353</v>
      </c>
      <c r="P39" s="549" t="s">
        <v>330</v>
      </c>
    </row>
    <row r="40" spans="1:16" ht="64.5" thickBot="1" x14ac:dyDescent="0.3">
      <c r="A40" s="552" t="s">
        <v>209</v>
      </c>
      <c r="B40" s="639" t="s">
        <v>249</v>
      </c>
      <c r="C40" s="666">
        <v>6</v>
      </c>
      <c r="D40" s="667">
        <f t="shared" si="3"/>
        <v>180</v>
      </c>
      <c r="E40" s="543">
        <v>60</v>
      </c>
      <c r="F40" s="544">
        <v>30</v>
      </c>
      <c r="G40" s="545"/>
      <c r="H40" s="545">
        <v>30</v>
      </c>
      <c r="I40" s="540">
        <f t="shared" ref="I40:I63" si="4">D40-E40</f>
        <v>120</v>
      </c>
      <c r="J40" s="548" t="s">
        <v>310</v>
      </c>
      <c r="K40" s="609" t="s">
        <v>315</v>
      </c>
      <c r="L40" s="607" t="s">
        <v>311</v>
      </c>
      <c r="M40" s="549" t="s">
        <v>312</v>
      </c>
      <c r="N40" s="549" t="s">
        <v>366</v>
      </c>
      <c r="O40" s="645" t="s">
        <v>353</v>
      </c>
      <c r="P40" s="646" t="s">
        <v>364</v>
      </c>
    </row>
    <row r="41" spans="1:16" ht="39" thickBot="1" x14ac:dyDescent="0.3">
      <c r="A41" s="552" t="s">
        <v>210</v>
      </c>
      <c r="B41" s="639" t="s">
        <v>251</v>
      </c>
      <c r="C41" s="666">
        <v>5</v>
      </c>
      <c r="D41" s="667">
        <f t="shared" si="3"/>
        <v>150</v>
      </c>
      <c r="E41" s="543">
        <v>75</v>
      </c>
      <c r="F41" s="544">
        <v>30</v>
      </c>
      <c r="G41" s="545"/>
      <c r="H41" s="545">
        <v>45</v>
      </c>
      <c r="I41" s="540">
        <f t="shared" si="4"/>
        <v>75</v>
      </c>
      <c r="J41" s="548" t="s">
        <v>310</v>
      </c>
      <c r="K41" s="609" t="s">
        <v>315</v>
      </c>
      <c r="L41" s="607" t="s">
        <v>311</v>
      </c>
      <c r="M41" s="549" t="s">
        <v>312</v>
      </c>
      <c r="N41" s="549" t="s">
        <v>367</v>
      </c>
      <c r="O41" s="645" t="s">
        <v>353</v>
      </c>
      <c r="P41" s="642" t="s">
        <v>355</v>
      </c>
    </row>
    <row r="42" spans="1:16" ht="38.25" x14ac:dyDescent="0.25">
      <c r="A42" s="668" t="s">
        <v>211</v>
      </c>
      <c r="B42" s="669" t="s">
        <v>246</v>
      </c>
      <c r="C42" s="670">
        <v>5</v>
      </c>
      <c r="D42" s="671">
        <f t="shared" si="3"/>
        <v>150</v>
      </c>
      <c r="E42" s="672">
        <v>75</v>
      </c>
      <c r="F42" s="673">
        <v>45</v>
      </c>
      <c r="G42" s="674"/>
      <c r="H42" s="674">
        <v>30</v>
      </c>
      <c r="I42" s="675">
        <f t="shared" si="4"/>
        <v>75</v>
      </c>
      <c r="J42" s="643" t="s">
        <v>310</v>
      </c>
      <c r="K42" s="608" t="s">
        <v>315</v>
      </c>
      <c r="L42" s="676" t="s">
        <v>311</v>
      </c>
      <c r="M42" s="644" t="s">
        <v>312</v>
      </c>
      <c r="N42" s="644" t="s">
        <v>368</v>
      </c>
      <c r="O42" s="645" t="s">
        <v>353</v>
      </c>
      <c r="P42" s="646" t="s">
        <v>364</v>
      </c>
    </row>
    <row r="43" spans="1:16" ht="16.5" thickBot="1" x14ac:dyDescent="0.3">
      <c r="A43" s="902" t="s">
        <v>282</v>
      </c>
      <c r="B43" s="903"/>
      <c r="C43" s="903"/>
      <c r="D43" s="903"/>
      <c r="E43" s="903"/>
      <c r="F43" s="903"/>
      <c r="G43" s="903"/>
      <c r="H43" s="903"/>
      <c r="I43" s="903"/>
      <c r="J43" s="903"/>
      <c r="K43" s="903"/>
      <c r="L43" s="903"/>
      <c r="M43" s="903"/>
      <c r="N43" s="903"/>
      <c r="O43" s="903"/>
      <c r="P43" s="903"/>
    </row>
    <row r="44" spans="1:16" ht="26.25" thickBot="1" x14ac:dyDescent="0.25">
      <c r="A44" s="550" t="s">
        <v>212</v>
      </c>
      <c r="B44" s="655" t="s">
        <v>257</v>
      </c>
      <c r="C44" s="664">
        <v>6</v>
      </c>
      <c r="D44" s="665">
        <f t="shared" ref="D44:D49" si="5">C44*30</f>
        <v>180</v>
      </c>
      <c r="E44" s="677">
        <f t="shared" ref="E44:E49" si="6">SUM(F44:H44)</f>
        <v>45</v>
      </c>
      <c r="F44" s="677">
        <v>15</v>
      </c>
      <c r="G44" s="659"/>
      <c r="H44" s="678">
        <v>30</v>
      </c>
      <c r="I44" s="659">
        <f t="shared" si="4"/>
        <v>135</v>
      </c>
      <c r="J44" s="641" t="s">
        <v>310</v>
      </c>
      <c r="K44" s="609" t="s">
        <v>315</v>
      </c>
      <c r="L44" s="546" t="s">
        <v>311</v>
      </c>
      <c r="M44" s="547" t="s">
        <v>312</v>
      </c>
      <c r="N44" s="679" t="s">
        <v>369</v>
      </c>
      <c r="O44" s="645" t="s">
        <v>370</v>
      </c>
      <c r="P44" s="638" t="s">
        <v>320</v>
      </c>
    </row>
    <row r="45" spans="1:16" ht="39" thickBot="1" x14ac:dyDescent="0.3">
      <c r="A45" s="552" t="s">
        <v>213</v>
      </c>
      <c r="B45" s="639" t="s">
        <v>254</v>
      </c>
      <c r="C45" s="666">
        <v>5</v>
      </c>
      <c r="D45" s="667">
        <f t="shared" si="5"/>
        <v>150</v>
      </c>
      <c r="E45" s="680">
        <f t="shared" si="6"/>
        <v>60</v>
      </c>
      <c r="F45" s="680">
        <v>30</v>
      </c>
      <c r="G45" s="545"/>
      <c r="H45" s="681">
        <v>30</v>
      </c>
      <c r="I45" s="540">
        <f t="shared" si="4"/>
        <v>90</v>
      </c>
      <c r="J45" s="548" t="s">
        <v>310</v>
      </c>
      <c r="K45" s="609" t="s">
        <v>315</v>
      </c>
      <c r="L45" s="607" t="s">
        <v>311</v>
      </c>
      <c r="M45" s="549" t="s">
        <v>312</v>
      </c>
      <c r="N45" s="549" t="s">
        <v>371</v>
      </c>
      <c r="O45" s="645" t="s">
        <v>372</v>
      </c>
      <c r="P45" s="549" t="s">
        <v>323</v>
      </c>
    </row>
    <row r="46" spans="1:16" ht="39" thickBot="1" x14ac:dyDescent="0.3">
      <c r="A46" s="552" t="s">
        <v>214</v>
      </c>
      <c r="B46" s="639" t="s">
        <v>270</v>
      </c>
      <c r="C46" s="666">
        <v>6</v>
      </c>
      <c r="D46" s="667">
        <f t="shared" si="5"/>
        <v>180</v>
      </c>
      <c r="E46" s="680">
        <f t="shared" si="6"/>
        <v>75</v>
      </c>
      <c r="F46" s="680">
        <v>30</v>
      </c>
      <c r="G46" s="545"/>
      <c r="H46" s="681">
        <v>45</v>
      </c>
      <c r="I46" s="540">
        <f t="shared" si="4"/>
        <v>105</v>
      </c>
      <c r="J46" s="548" t="s">
        <v>310</v>
      </c>
      <c r="K46" s="609" t="s">
        <v>315</v>
      </c>
      <c r="L46" s="607" t="s">
        <v>311</v>
      </c>
      <c r="M46" s="549" t="s">
        <v>312</v>
      </c>
      <c r="N46" s="549" t="s">
        <v>333</v>
      </c>
      <c r="O46" s="645" t="s">
        <v>373</v>
      </c>
      <c r="P46" s="549" t="s">
        <v>330</v>
      </c>
    </row>
    <row r="47" spans="1:16" ht="39" thickBot="1" x14ac:dyDescent="0.3">
      <c r="A47" s="552" t="s">
        <v>215</v>
      </c>
      <c r="B47" s="639" t="s">
        <v>255</v>
      </c>
      <c r="C47" s="666">
        <v>6</v>
      </c>
      <c r="D47" s="667">
        <f t="shared" si="5"/>
        <v>180</v>
      </c>
      <c r="E47" s="680">
        <f t="shared" si="6"/>
        <v>60</v>
      </c>
      <c r="F47" s="680">
        <v>30</v>
      </c>
      <c r="G47" s="545"/>
      <c r="H47" s="681">
        <v>30</v>
      </c>
      <c r="I47" s="540">
        <f t="shared" si="4"/>
        <v>120</v>
      </c>
      <c r="J47" s="548" t="s">
        <v>310</v>
      </c>
      <c r="K47" s="609" t="s">
        <v>315</v>
      </c>
      <c r="L47" s="607" t="s">
        <v>311</v>
      </c>
      <c r="M47" s="549" t="s">
        <v>312</v>
      </c>
      <c r="N47" s="549" t="s">
        <v>374</v>
      </c>
      <c r="O47" s="645" t="s">
        <v>375</v>
      </c>
      <c r="P47" s="646" t="s">
        <v>376</v>
      </c>
    </row>
    <row r="48" spans="1:16" ht="38.25" x14ac:dyDescent="0.25">
      <c r="A48" s="668" t="s">
        <v>216</v>
      </c>
      <c r="B48" s="669" t="s">
        <v>256</v>
      </c>
      <c r="C48" s="670">
        <v>5</v>
      </c>
      <c r="D48" s="671">
        <f t="shared" si="5"/>
        <v>150</v>
      </c>
      <c r="E48" s="682">
        <f t="shared" si="6"/>
        <v>75</v>
      </c>
      <c r="F48" s="682">
        <v>30</v>
      </c>
      <c r="G48" s="674"/>
      <c r="H48" s="683">
        <v>45</v>
      </c>
      <c r="I48" s="675">
        <f t="shared" si="4"/>
        <v>75</v>
      </c>
      <c r="J48" s="643" t="s">
        <v>310</v>
      </c>
      <c r="K48" s="608" t="s">
        <v>315</v>
      </c>
      <c r="L48" s="676" t="s">
        <v>311</v>
      </c>
      <c r="M48" s="644" t="s">
        <v>312</v>
      </c>
      <c r="N48" s="684" t="s">
        <v>377</v>
      </c>
      <c r="O48" s="645" t="s">
        <v>378</v>
      </c>
      <c r="P48" s="646" t="s">
        <v>376</v>
      </c>
    </row>
    <row r="49" spans="1:16" ht="38.25" x14ac:dyDescent="0.25">
      <c r="A49" s="685" t="s">
        <v>217</v>
      </c>
      <c r="B49" s="639" t="s">
        <v>252</v>
      </c>
      <c r="C49" s="680">
        <v>5</v>
      </c>
      <c r="D49" s="680">
        <f t="shared" si="5"/>
        <v>150</v>
      </c>
      <c r="E49" s="680">
        <f t="shared" si="6"/>
        <v>75</v>
      </c>
      <c r="F49" s="680">
        <v>45</v>
      </c>
      <c r="G49" s="545"/>
      <c r="H49" s="680">
        <v>30</v>
      </c>
      <c r="I49" s="545">
        <f t="shared" si="4"/>
        <v>75</v>
      </c>
      <c r="J49" s="548" t="s">
        <v>310</v>
      </c>
      <c r="K49" s="610" t="s">
        <v>315</v>
      </c>
      <c r="L49" s="607" t="s">
        <v>311</v>
      </c>
      <c r="M49" s="549" t="s">
        <v>312</v>
      </c>
      <c r="N49" s="686" t="s">
        <v>379</v>
      </c>
      <c r="O49" s="549" t="s">
        <v>380</v>
      </c>
      <c r="P49" s="549" t="s">
        <v>376</v>
      </c>
    </row>
    <row r="50" spans="1:16" ht="15.75" thickBot="1" x14ac:dyDescent="0.3">
      <c r="A50" s="900" t="s">
        <v>264</v>
      </c>
      <c r="B50" s="901"/>
      <c r="C50" s="901"/>
      <c r="D50" s="901"/>
      <c r="E50" s="901"/>
      <c r="F50" s="901"/>
      <c r="G50" s="901"/>
      <c r="H50" s="901"/>
      <c r="I50" s="901"/>
      <c r="J50" s="901"/>
      <c r="K50" s="901"/>
      <c r="L50" s="901"/>
      <c r="M50" s="901"/>
      <c r="N50" s="901"/>
      <c r="O50" s="901"/>
      <c r="P50" s="904"/>
    </row>
    <row r="51" spans="1:16" ht="39" thickBot="1" x14ac:dyDescent="0.3">
      <c r="A51" s="552" t="s">
        <v>218</v>
      </c>
      <c r="B51" s="639" t="s">
        <v>265</v>
      </c>
      <c r="C51" s="664">
        <v>6</v>
      </c>
      <c r="D51" s="665">
        <f t="shared" ref="D51:D56" si="7">C51*30</f>
        <v>180</v>
      </c>
      <c r="E51" s="677">
        <f t="shared" ref="E51:E56" si="8">SUM(F51:H51)</f>
        <v>45</v>
      </c>
      <c r="F51" s="677">
        <v>15</v>
      </c>
      <c r="G51" s="545"/>
      <c r="H51" s="678">
        <v>30</v>
      </c>
      <c r="I51" s="540">
        <f t="shared" si="4"/>
        <v>135</v>
      </c>
      <c r="J51" s="548" t="s">
        <v>310</v>
      </c>
      <c r="K51" s="547" t="s">
        <v>315</v>
      </c>
      <c r="L51" s="548" t="s">
        <v>311</v>
      </c>
      <c r="M51" s="549" t="s">
        <v>312</v>
      </c>
      <c r="N51" s="549" t="s">
        <v>381</v>
      </c>
      <c r="O51" s="645" t="s">
        <v>353</v>
      </c>
      <c r="P51" s="646" t="s">
        <v>382</v>
      </c>
    </row>
    <row r="52" spans="1:16" ht="39" thickBot="1" x14ac:dyDescent="0.3">
      <c r="A52" s="552" t="s">
        <v>219</v>
      </c>
      <c r="B52" s="639" t="s">
        <v>266</v>
      </c>
      <c r="C52" s="666">
        <v>5</v>
      </c>
      <c r="D52" s="667">
        <f t="shared" si="7"/>
        <v>150</v>
      </c>
      <c r="E52" s="680">
        <f t="shared" si="8"/>
        <v>60</v>
      </c>
      <c r="F52" s="680">
        <v>30</v>
      </c>
      <c r="G52" s="545"/>
      <c r="H52" s="681">
        <v>30</v>
      </c>
      <c r="I52" s="540">
        <f t="shared" si="4"/>
        <v>90</v>
      </c>
      <c r="J52" s="548" t="s">
        <v>310</v>
      </c>
      <c r="K52" s="547" t="s">
        <v>315</v>
      </c>
      <c r="L52" s="548" t="s">
        <v>311</v>
      </c>
      <c r="M52" s="549" t="s">
        <v>312</v>
      </c>
      <c r="N52" s="549" t="s">
        <v>383</v>
      </c>
      <c r="O52" s="645" t="s">
        <v>384</v>
      </c>
      <c r="P52" s="646" t="s">
        <v>376</v>
      </c>
    </row>
    <row r="53" spans="1:16" ht="51.75" thickBot="1" x14ac:dyDescent="0.3">
      <c r="A53" s="552" t="s">
        <v>220</v>
      </c>
      <c r="B53" s="639" t="s">
        <v>267</v>
      </c>
      <c r="C53" s="666">
        <v>6</v>
      </c>
      <c r="D53" s="667">
        <f t="shared" si="7"/>
        <v>180</v>
      </c>
      <c r="E53" s="680">
        <f t="shared" si="8"/>
        <v>75</v>
      </c>
      <c r="F53" s="680">
        <v>30</v>
      </c>
      <c r="G53" s="545"/>
      <c r="H53" s="681">
        <v>45</v>
      </c>
      <c r="I53" s="540">
        <f t="shared" si="4"/>
        <v>105</v>
      </c>
      <c r="J53" s="548" t="s">
        <v>310</v>
      </c>
      <c r="K53" s="547" t="s">
        <v>315</v>
      </c>
      <c r="L53" s="548" t="s">
        <v>311</v>
      </c>
      <c r="M53" s="549" t="s">
        <v>312</v>
      </c>
      <c r="N53" s="549" t="s">
        <v>385</v>
      </c>
      <c r="O53" s="645" t="s">
        <v>353</v>
      </c>
      <c r="P53" s="646" t="s">
        <v>382</v>
      </c>
    </row>
    <row r="54" spans="1:16" ht="64.5" thickBot="1" x14ac:dyDescent="0.3">
      <c r="A54" s="552" t="s">
        <v>221</v>
      </c>
      <c r="B54" s="639" t="s">
        <v>253</v>
      </c>
      <c r="C54" s="666">
        <v>6</v>
      </c>
      <c r="D54" s="667">
        <f t="shared" si="7"/>
        <v>180</v>
      </c>
      <c r="E54" s="680">
        <f t="shared" si="8"/>
        <v>60</v>
      </c>
      <c r="F54" s="680">
        <v>30</v>
      </c>
      <c r="G54" s="545"/>
      <c r="H54" s="681">
        <v>30</v>
      </c>
      <c r="I54" s="540">
        <f t="shared" si="4"/>
        <v>120</v>
      </c>
      <c r="J54" s="548" t="s">
        <v>310</v>
      </c>
      <c r="K54" s="547" t="s">
        <v>315</v>
      </c>
      <c r="L54" s="548" t="s">
        <v>311</v>
      </c>
      <c r="M54" s="549" t="s">
        <v>312</v>
      </c>
      <c r="N54" s="549" t="s">
        <v>357</v>
      </c>
      <c r="O54" s="549" t="s">
        <v>358</v>
      </c>
      <c r="P54" s="549" t="s">
        <v>330</v>
      </c>
    </row>
    <row r="55" spans="1:16" ht="39" thickBot="1" x14ac:dyDescent="0.3">
      <c r="A55" s="552" t="s">
        <v>222</v>
      </c>
      <c r="B55" s="639" t="s">
        <v>243</v>
      </c>
      <c r="C55" s="666">
        <v>5</v>
      </c>
      <c r="D55" s="667">
        <f t="shared" si="7"/>
        <v>150</v>
      </c>
      <c r="E55" s="680">
        <f t="shared" si="8"/>
        <v>75</v>
      </c>
      <c r="F55" s="680">
        <v>30</v>
      </c>
      <c r="G55" s="545"/>
      <c r="H55" s="681">
        <v>45</v>
      </c>
      <c r="I55" s="540">
        <f t="shared" si="4"/>
        <v>75</v>
      </c>
      <c r="J55" s="548" t="s">
        <v>310</v>
      </c>
      <c r="K55" s="547" t="s">
        <v>315</v>
      </c>
      <c r="L55" s="548" t="s">
        <v>311</v>
      </c>
      <c r="M55" s="549" t="s">
        <v>312</v>
      </c>
      <c r="N55" s="549" t="s">
        <v>386</v>
      </c>
      <c r="O55" s="645" t="s">
        <v>387</v>
      </c>
      <c r="P55" s="549" t="s">
        <v>330</v>
      </c>
    </row>
    <row r="56" spans="1:16" ht="38.25" x14ac:dyDescent="0.25">
      <c r="A56" s="668" t="s">
        <v>223</v>
      </c>
      <c r="B56" s="687" t="s">
        <v>269</v>
      </c>
      <c r="C56" s="670">
        <v>5</v>
      </c>
      <c r="D56" s="671">
        <f t="shared" si="7"/>
        <v>150</v>
      </c>
      <c r="E56" s="682">
        <f t="shared" si="8"/>
        <v>75</v>
      </c>
      <c r="F56" s="682">
        <v>45</v>
      </c>
      <c r="G56" s="674"/>
      <c r="H56" s="683">
        <v>30</v>
      </c>
      <c r="I56" s="675">
        <f t="shared" si="4"/>
        <v>75</v>
      </c>
      <c r="J56" s="643" t="s">
        <v>310</v>
      </c>
      <c r="K56" s="660" t="s">
        <v>315</v>
      </c>
      <c r="L56" s="643" t="s">
        <v>311</v>
      </c>
      <c r="M56" s="644" t="s">
        <v>312</v>
      </c>
      <c r="N56" s="644" t="s">
        <v>388</v>
      </c>
      <c r="O56" s="645" t="s">
        <v>353</v>
      </c>
      <c r="P56" s="644" t="s">
        <v>330</v>
      </c>
    </row>
    <row r="57" spans="1:16" ht="15.75" thickBot="1" x14ac:dyDescent="0.3">
      <c r="A57" s="905" t="s">
        <v>286</v>
      </c>
      <c r="B57" s="906"/>
      <c r="C57" s="906"/>
      <c r="D57" s="906"/>
      <c r="E57" s="906"/>
      <c r="F57" s="906"/>
      <c r="G57" s="906"/>
      <c r="H57" s="906"/>
      <c r="I57" s="906"/>
      <c r="J57" s="906"/>
      <c r="K57" s="906"/>
      <c r="L57" s="906"/>
      <c r="M57" s="906"/>
      <c r="N57" s="906"/>
      <c r="O57" s="906"/>
      <c r="P57" s="907"/>
    </row>
    <row r="58" spans="1:16" ht="26.25" thickBot="1" x14ac:dyDescent="0.3">
      <c r="A58" s="550" t="s">
        <v>224</v>
      </c>
      <c r="B58" s="655" t="s">
        <v>258</v>
      </c>
      <c r="C58" s="664">
        <v>6</v>
      </c>
      <c r="D58" s="665">
        <f t="shared" ref="D58:D63" si="9">C58*30</f>
        <v>180</v>
      </c>
      <c r="E58" s="677">
        <f t="shared" ref="E58:E63" si="10">SUM(F58:H58)</f>
        <v>45</v>
      </c>
      <c r="F58" s="677">
        <v>15</v>
      </c>
      <c r="G58" s="659"/>
      <c r="H58" s="678">
        <v>30</v>
      </c>
      <c r="I58" s="659">
        <f t="shared" si="4"/>
        <v>135</v>
      </c>
      <c r="J58" s="641" t="s">
        <v>310</v>
      </c>
      <c r="K58" s="547" t="s">
        <v>315</v>
      </c>
      <c r="L58" s="641" t="s">
        <v>311</v>
      </c>
      <c r="M58" s="547" t="s">
        <v>312</v>
      </c>
      <c r="N58" s="547" t="s">
        <v>389</v>
      </c>
      <c r="O58" s="660" t="s">
        <v>390</v>
      </c>
      <c r="P58" s="549" t="s">
        <v>323</v>
      </c>
    </row>
    <row r="59" spans="1:16" ht="39" thickBot="1" x14ac:dyDescent="0.3">
      <c r="A59" s="552" t="s">
        <v>225</v>
      </c>
      <c r="B59" s="688" t="s">
        <v>260</v>
      </c>
      <c r="C59" s="666">
        <v>5</v>
      </c>
      <c r="D59" s="667">
        <f t="shared" si="9"/>
        <v>150</v>
      </c>
      <c r="E59" s="680">
        <f t="shared" si="10"/>
        <v>60</v>
      </c>
      <c r="F59" s="680">
        <v>30</v>
      </c>
      <c r="G59" s="545"/>
      <c r="H59" s="681">
        <v>30</v>
      </c>
      <c r="I59" s="540">
        <f t="shared" si="4"/>
        <v>90</v>
      </c>
      <c r="J59" s="548" t="s">
        <v>310</v>
      </c>
      <c r="K59" s="547" t="s">
        <v>315</v>
      </c>
      <c r="L59" s="548" t="s">
        <v>311</v>
      </c>
      <c r="M59" s="549" t="s">
        <v>312</v>
      </c>
      <c r="N59" s="549" t="s">
        <v>391</v>
      </c>
      <c r="O59" s="645" t="s">
        <v>392</v>
      </c>
      <c r="P59" s="644" t="s">
        <v>330</v>
      </c>
    </row>
    <row r="60" spans="1:16" ht="51.75" thickBot="1" x14ac:dyDescent="0.3">
      <c r="A60" s="552" t="s">
        <v>226</v>
      </c>
      <c r="B60" s="688" t="s">
        <v>261</v>
      </c>
      <c r="C60" s="666">
        <v>6</v>
      </c>
      <c r="D60" s="667">
        <f t="shared" si="9"/>
        <v>180</v>
      </c>
      <c r="E60" s="680">
        <f t="shared" si="10"/>
        <v>75</v>
      </c>
      <c r="F60" s="680">
        <v>30</v>
      </c>
      <c r="G60" s="545"/>
      <c r="H60" s="681">
        <v>45</v>
      </c>
      <c r="I60" s="540">
        <f t="shared" si="4"/>
        <v>105</v>
      </c>
      <c r="J60" s="548" t="s">
        <v>310</v>
      </c>
      <c r="K60" s="547" t="s">
        <v>315</v>
      </c>
      <c r="L60" s="548" t="s">
        <v>311</v>
      </c>
      <c r="M60" s="549" t="s">
        <v>312</v>
      </c>
      <c r="N60" s="549" t="s">
        <v>393</v>
      </c>
      <c r="O60" s="645" t="s">
        <v>353</v>
      </c>
      <c r="P60" s="549" t="s">
        <v>323</v>
      </c>
    </row>
    <row r="61" spans="1:16" ht="26.25" thickBot="1" x14ac:dyDescent="0.3">
      <c r="A61" s="552" t="s">
        <v>283</v>
      </c>
      <c r="B61" s="662" t="s">
        <v>262</v>
      </c>
      <c r="C61" s="666">
        <v>6</v>
      </c>
      <c r="D61" s="667">
        <f t="shared" si="9"/>
        <v>180</v>
      </c>
      <c r="E61" s="680">
        <f t="shared" si="10"/>
        <v>60</v>
      </c>
      <c r="F61" s="680">
        <v>30</v>
      </c>
      <c r="G61" s="545"/>
      <c r="H61" s="681">
        <v>30</v>
      </c>
      <c r="I61" s="540">
        <f t="shared" si="4"/>
        <v>120</v>
      </c>
      <c r="J61" s="548" t="s">
        <v>310</v>
      </c>
      <c r="K61" s="547" t="s">
        <v>315</v>
      </c>
      <c r="L61" s="548" t="s">
        <v>311</v>
      </c>
      <c r="M61" s="549" t="s">
        <v>312</v>
      </c>
      <c r="N61" s="549" t="s">
        <v>394</v>
      </c>
      <c r="O61" s="645" t="s">
        <v>395</v>
      </c>
      <c r="P61" s="646" t="s">
        <v>396</v>
      </c>
    </row>
    <row r="62" spans="1:16" ht="51" x14ac:dyDescent="0.25">
      <c r="A62" s="668" t="s">
        <v>284</v>
      </c>
      <c r="B62" s="662" t="s">
        <v>259</v>
      </c>
      <c r="C62" s="666">
        <v>5</v>
      </c>
      <c r="D62" s="667">
        <f t="shared" si="9"/>
        <v>150</v>
      </c>
      <c r="E62" s="680">
        <f t="shared" si="10"/>
        <v>75</v>
      </c>
      <c r="F62" s="680">
        <v>30</v>
      </c>
      <c r="G62" s="674"/>
      <c r="H62" s="681">
        <v>45</v>
      </c>
      <c r="I62" s="675">
        <f t="shared" si="4"/>
        <v>75</v>
      </c>
      <c r="J62" s="643" t="s">
        <v>310</v>
      </c>
      <c r="K62" s="660" t="s">
        <v>315</v>
      </c>
      <c r="L62" s="643" t="s">
        <v>311</v>
      </c>
      <c r="M62" s="644" t="s">
        <v>312</v>
      </c>
      <c r="N62" s="644" t="s">
        <v>397</v>
      </c>
      <c r="O62" s="645" t="s">
        <v>398</v>
      </c>
      <c r="P62" s="549" t="s">
        <v>323</v>
      </c>
    </row>
    <row r="63" spans="1:16" ht="38.25" x14ac:dyDescent="0.25">
      <c r="A63" s="685" t="s">
        <v>285</v>
      </c>
      <c r="B63" s="662" t="s">
        <v>268</v>
      </c>
      <c r="C63" s="680">
        <v>5</v>
      </c>
      <c r="D63" s="680">
        <f t="shared" si="9"/>
        <v>150</v>
      </c>
      <c r="E63" s="680">
        <f t="shared" si="10"/>
        <v>75</v>
      </c>
      <c r="F63" s="680">
        <v>45</v>
      </c>
      <c r="G63" s="545"/>
      <c r="H63" s="680">
        <v>30</v>
      </c>
      <c r="I63" s="545">
        <f t="shared" si="4"/>
        <v>75</v>
      </c>
      <c r="J63" s="548" t="s">
        <v>310</v>
      </c>
      <c r="K63" s="549" t="s">
        <v>315</v>
      </c>
      <c r="L63" s="548" t="s">
        <v>311</v>
      </c>
      <c r="M63" s="549" t="s">
        <v>312</v>
      </c>
      <c r="N63" s="549" t="s">
        <v>399</v>
      </c>
      <c r="O63" s="549" t="s">
        <v>400</v>
      </c>
      <c r="P63" s="642" t="s">
        <v>355</v>
      </c>
    </row>
    <row r="65" spans="2:16" ht="15.75" x14ac:dyDescent="0.25">
      <c r="B65" s="553"/>
    </row>
    <row r="66" spans="2:16" x14ac:dyDescent="0.25">
      <c r="B66" s="908" t="s">
        <v>279</v>
      </c>
      <c r="C66" s="908"/>
      <c r="D66" s="908"/>
      <c r="E66" s="908"/>
      <c r="O66" s="908" t="s">
        <v>314</v>
      </c>
      <c r="P66" s="908"/>
    </row>
    <row r="67" spans="2:16" x14ac:dyDescent="0.25">
      <c r="B67" s="908" t="s">
        <v>401</v>
      </c>
      <c r="C67" s="908"/>
      <c r="D67" s="908"/>
      <c r="E67" s="908"/>
      <c r="F67" s="908"/>
      <c r="G67" s="908"/>
      <c r="H67" s="908"/>
      <c r="O67" s="908" t="s">
        <v>402</v>
      </c>
      <c r="P67" s="908"/>
    </row>
    <row r="68" spans="2:16" x14ac:dyDescent="0.25">
      <c r="B68" s="554"/>
    </row>
  </sheetData>
  <mergeCells count="49">
    <mergeCell ref="A50:P50"/>
    <mergeCell ref="A57:P57"/>
    <mergeCell ref="B66:E66"/>
    <mergeCell ref="O66:P66"/>
    <mergeCell ref="B67:H67"/>
    <mergeCell ref="O67:P67"/>
    <mergeCell ref="A10:P10"/>
    <mergeCell ref="A28:P28"/>
    <mergeCell ref="A29:P29"/>
    <mergeCell ref="A36:P36"/>
    <mergeCell ref="A43:P43"/>
    <mergeCell ref="K22:K27"/>
    <mergeCell ref="F25:F27"/>
    <mergeCell ref="G25:G27"/>
    <mergeCell ref="H25:H27"/>
    <mergeCell ref="A22:A27"/>
    <mergeCell ref="B22:B27"/>
    <mergeCell ref="C22:C27"/>
    <mergeCell ref="D22:I22"/>
    <mergeCell ref="J22:J27"/>
    <mergeCell ref="D23:D27"/>
    <mergeCell ref="E23:H23"/>
    <mergeCell ref="P4:P9"/>
    <mergeCell ref="D5:D9"/>
    <mergeCell ref="E5:H5"/>
    <mergeCell ref="I5:I9"/>
    <mergeCell ref="E6:E9"/>
    <mergeCell ref="F6:H6"/>
    <mergeCell ref="F7:F9"/>
    <mergeCell ref="G7:G9"/>
    <mergeCell ref="H7:H9"/>
    <mergeCell ref="K4:K9"/>
    <mergeCell ref="L4:L9"/>
    <mergeCell ref="M4:M9"/>
    <mergeCell ref="N4:N9"/>
    <mergeCell ref="O4:O9"/>
    <mergeCell ref="A4:A9"/>
    <mergeCell ref="B4:B9"/>
    <mergeCell ref="C4:C9"/>
    <mergeCell ref="D4:I4"/>
    <mergeCell ref="J4:J9"/>
    <mergeCell ref="N22:N27"/>
    <mergeCell ref="O22:O27"/>
    <mergeCell ref="P22:P27"/>
    <mergeCell ref="I23:I27"/>
    <mergeCell ref="E24:E27"/>
    <mergeCell ref="F24:H24"/>
    <mergeCell ref="L22:L27"/>
    <mergeCell ref="M22:M27"/>
  </mergeCells>
  <hyperlinks>
    <hyperlink ref="P11" r:id="rId1" display="http://vo.ukraine.edu.ua/course/view.php?id=797"/>
    <hyperlink ref="P12" r:id="rId2" display="http://vo.ukraine.edu.ua/course/view.php?id=787"/>
    <hyperlink ref="P13" r:id="rId3" display="http://vo.ukraine.edu.ua/course/view.php?id=787"/>
    <hyperlink ref="P14" r:id="rId4" display="http://vo.ukraine.edu.ua/course/view.php?id=787"/>
    <hyperlink ref="P15" r:id="rId5" display="http://vo.ukraine.edu.ua/course/view.php?id=787"/>
    <hyperlink ref="P16" r:id="rId6" display="http://vo.ukraine.edu.ua/course/view.php?id=787"/>
    <hyperlink ref="P30" r:id="rId7" display="http://vo.ukraine.edu.ua/course/view.php?id=797"/>
    <hyperlink ref="P31" r:id="rId8" display="http://vo.ukraine.edu.ua/course/view.php?id=787"/>
    <hyperlink ref="P32" r:id="rId9" display="http://vo.ukraine.edu.ua/course/view.php?id=787"/>
    <hyperlink ref="P33" r:id="rId10" display="http://vo.ukraine.edu.ua/course/view.php?id=797"/>
    <hyperlink ref="P35" r:id="rId11" display="http://vo.ukraine.edu.ua/course/view.php?id=787"/>
    <hyperlink ref="P39" r:id="rId12" display="http://vo.ukraine.edu.ua/course/view.php?id=787"/>
    <hyperlink ref="P44" r:id="rId13" display="http://vo.ukraine.edu.ua/course/view.php?id=797"/>
    <hyperlink ref="N44" r:id="rId14"/>
    <hyperlink ref="P45" r:id="rId15" display="http://vo.ukraine.edu.ua/course/view.php?id=787"/>
    <hyperlink ref="P46" r:id="rId16" display="http://vo.ukraine.edu.ua/course/view.php?id=787"/>
    <hyperlink ref="N48" r:id="rId17"/>
    <hyperlink ref="N49" r:id="rId18"/>
    <hyperlink ref="P54" r:id="rId19" display="http://vo.ukraine.edu.ua/course/view.php?id=787"/>
    <hyperlink ref="P55" r:id="rId20" display="http://vo.ukraine.edu.ua/course/view.php?id=787"/>
    <hyperlink ref="P56" r:id="rId21" display="http://vo.ukraine.edu.ua/course/view.php?id=787"/>
    <hyperlink ref="P58" r:id="rId22" display="http://vo.ukraine.edu.ua/course/view.php?id=787"/>
    <hyperlink ref="P60" r:id="rId23" display="http://vo.ukraine.edu.ua/course/view.php?id=787"/>
    <hyperlink ref="P62" r:id="rId24" display="http://vo.ukraine.edu.ua/course/view.php?id=787"/>
    <hyperlink ref="P59" r:id="rId25" display="http://vo.ukraine.edu.ua/course/view.php?id=7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титулка</vt:lpstr>
      <vt:lpstr>бакалавр</vt:lpstr>
      <vt:lpstr>вибіркові</vt:lpstr>
      <vt:lpstr>титулка!Область_печати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Баула Вікторія Миколаївна</cp:lastModifiedBy>
  <cp:lastPrinted>2021-02-01T15:28:12Z</cp:lastPrinted>
  <dcterms:created xsi:type="dcterms:W3CDTF">2021-02-01T12:21:37Z</dcterms:created>
  <dcterms:modified xsi:type="dcterms:W3CDTF">2021-08-19T09:41:24Z</dcterms:modified>
</cp:coreProperties>
</file>