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lector\Downloads\016231_socialna_robota\"/>
    </mc:Choice>
  </mc:AlternateContent>
  <bookViews>
    <workbookView xWindow="0" yWindow="0" windowWidth="23040" windowHeight="8916" activeTab="2"/>
  </bookViews>
  <sheets>
    <sheet name="Титул бакалавр СО" sheetId="2" r:id="rId1"/>
    <sheet name="бакалавр" sheetId="4" r:id="rId2"/>
    <sheet name="Вибіркові" sheetId="6" r:id="rId3"/>
  </sheets>
  <definedNames>
    <definedName name="_xlnm.Print_Area" localSheetId="1">бакалавр!$A$1:$U$91</definedName>
    <definedName name="_xlnm.Print_Area" localSheetId="0">'Титул бакалавр СО'!$A$1:$BA$40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" i="4" l="1"/>
  <c r="H23" i="4"/>
  <c r="V23" i="4" l="1"/>
  <c r="W23" i="4" s="1"/>
  <c r="M23" i="4"/>
  <c r="F32" i="4" l="1"/>
  <c r="E32" i="4"/>
  <c r="D32" i="4"/>
  <c r="D27" i="6" l="1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28" i="6"/>
  <c r="F73" i="6" l="1"/>
  <c r="F72" i="6"/>
  <c r="F71" i="6"/>
  <c r="F70" i="6"/>
  <c r="F69" i="6"/>
  <c r="F67" i="6"/>
  <c r="F66" i="6"/>
  <c r="F65" i="6"/>
  <c r="F64" i="6"/>
  <c r="F63" i="6"/>
  <c r="F61" i="6"/>
  <c r="F60" i="6"/>
  <c r="F59" i="6"/>
  <c r="F58" i="6"/>
  <c r="F57" i="6"/>
  <c r="F55" i="6"/>
  <c r="F54" i="6"/>
  <c r="F53" i="6"/>
  <c r="F52" i="6"/>
  <c r="F51" i="6"/>
  <c r="F49" i="6"/>
  <c r="J49" i="6" s="1"/>
  <c r="F48" i="6"/>
  <c r="J48" i="6" s="1"/>
  <c r="J47" i="6"/>
  <c r="F47" i="6"/>
  <c r="F46" i="6"/>
  <c r="J46" i="6" s="1"/>
  <c r="F45" i="6"/>
  <c r="J45" i="6" s="1"/>
  <c r="F44" i="6"/>
  <c r="J44" i="6" s="1"/>
  <c r="J43" i="6"/>
  <c r="F43" i="6"/>
  <c r="F42" i="6"/>
  <c r="J42" i="6" s="1"/>
  <c r="F41" i="6"/>
  <c r="J41" i="6" s="1"/>
  <c r="F40" i="6"/>
  <c r="J40" i="6" s="1"/>
  <c r="J39" i="6"/>
  <c r="F39" i="6"/>
  <c r="F38" i="6"/>
  <c r="J38" i="6" s="1"/>
  <c r="F28" i="6"/>
  <c r="J28" i="6" s="1"/>
  <c r="F27" i="6"/>
  <c r="J27" i="6" s="1"/>
  <c r="J26" i="6"/>
  <c r="F26" i="6"/>
  <c r="F25" i="6"/>
  <c r="J25" i="6" s="1"/>
  <c r="F24" i="6"/>
  <c r="J24" i="6" s="1"/>
  <c r="F23" i="6"/>
  <c r="J23" i="6" s="1"/>
  <c r="J22" i="6"/>
  <c r="F22" i="6"/>
  <c r="F21" i="6"/>
  <c r="J21" i="6" s="1"/>
  <c r="F20" i="6"/>
  <c r="J20" i="6" s="1"/>
  <c r="F19" i="6"/>
  <c r="J19" i="6" s="1"/>
  <c r="F18" i="6"/>
  <c r="J18" i="6" s="1"/>
  <c r="F17" i="6"/>
  <c r="J17" i="6" s="1"/>
  <c r="F16" i="6"/>
  <c r="J16" i="6" s="1"/>
  <c r="F15" i="6"/>
  <c r="J15" i="6" s="1"/>
  <c r="J14" i="6"/>
  <c r="F14" i="6"/>
  <c r="F13" i="6"/>
  <c r="J13" i="6" s="1"/>
  <c r="F12" i="6"/>
  <c r="J12" i="6" s="1"/>
  <c r="F11" i="6"/>
  <c r="J11" i="6" s="1"/>
  <c r="J10" i="6"/>
  <c r="F10" i="6"/>
  <c r="I39" i="4" l="1"/>
  <c r="AE77" i="4"/>
  <c r="AE79" i="4" s="1"/>
  <c r="AD77" i="4"/>
  <c r="AD79" i="4" s="1"/>
  <c r="AC77" i="4"/>
  <c r="AC79" i="4" s="1"/>
  <c r="AB77" i="4"/>
  <c r="AB79" i="4" s="1"/>
  <c r="AA77" i="4"/>
  <c r="AA79" i="4" s="1"/>
  <c r="Z77" i="4"/>
  <c r="Z79" i="4" s="1"/>
  <c r="Y77" i="4"/>
  <c r="Y79" i="4" s="1"/>
  <c r="X77" i="4"/>
  <c r="X79" i="4" s="1"/>
  <c r="V77" i="4"/>
  <c r="V75" i="4"/>
  <c r="V74" i="4"/>
  <c r="V73" i="4"/>
  <c r="W68" i="4"/>
  <c r="F68" i="4"/>
  <c r="F72" i="4" s="1"/>
  <c r="E68" i="4"/>
  <c r="E72" i="4" s="1"/>
  <c r="D68" i="4"/>
  <c r="C68" i="4"/>
  <c r="I67" i="4"/>
  <c r="H67" i="4"/>
  <c r="I66" i="4"/>
  <c r="H66" i="4"/>
  <c r="I64" i="4"/>
  <c r="H64" i="4"/>
  <c r="I63" i="4"/>
  <c r="H63" i="4"/>
  <c r="I62" i="4"/>
  <c r="H62" i="4"/>
  <c r="I65" i="4"/>
  <c r="H65" i="4"/>
  <c r="I61" i="4"/>
  <c r="H61" i="4"/>
  <c r="I60" i="4"/>
  <c r="H60" i="4"/>
  <c r="U59" i="4"/>
  <c r="T59" i="4"/>
  <c r="S59" i="4"/>
  <c r="R59" i="4"/>
  <c r="Q59" i="4"/>
  <c r="P59" i="4"/>
  <c r="O59" i="4"/>
  <c r="N59" i="4"/>
  <c r="L59" i="4"/>
  <c r="K59" i="4"/>
  <c r="J59" i="4"/>
  <c r="G59" i="4"/>
  <c r="U57" i="4"/>
  <c r="T57" i="4"/>
  <c r="S57" i="4"/>
  <c r="R57" i="4"/>
  <c r="Q57" i="4"/>
  <c r="P57" i="4"/>
  <c r="O57" i="4"/>
  <c r="N57" i="4"/>
  <c r="L57" i="4"/>
  <c r="K57" i="4"/>
  <c r="J57" i="4"/>
  <c r="G57" i="4"/>
  <c r="H56" i="4"/>
  <c r="M56" i="4" s="1"/>
  <c r="H55" i="4"/>
  <c r="M55" i="4" s="1"/>
  <c r="H54" i="4"/>
  <c r="M54" i="4" s="1"/>
  <c r="H53" i="4"/>
  <c r="M53" i="4" s="1"/>
  <c r="H52" i="4"/>
  <c r="M52" i="4" s="1"/>
  <c r="I44" i="4"/>
  <c r="H44" i="4"/>
  <c r="I48" i="4"/>
  <c r="H48" i="4"/>
  <c r="I49" i="4"/>
  <c r="H49" i="4"/>
  <c r="I43" i="4"/>
  <c r="H43" i="4"/>
  <c r="I51" i="4"/>
  <c r="H51" i="4"/>
  <c r="I45" i="4"/>
  <c r="H45" i="4"/>
  <c r="I41" i="4"/>
  <c r="H41" i="4"/>
  <c r="I47" i="4"/>
  <c r="H47" i="4"/>
  <c r="I46" i="4"/>
  <c r="H46" i="4"/>
  <c r="I42" i="4"/>
  <c r="H42" i="4"/>
  <c r="I40" i="4"/>
  <c r="H40" i="4"/>
  <c r="I38" i="4"/>
  <c r="H38" i="4"/>
  <c r="H39" i="4"/>
  <c r="I37" i="4"/>
  <c r="H37" i="4"/>
  <c r="I36" i="4"/>
  <c r="H36" i="4"/>
  <c r="I35" i="4"/>
  <c r="H35" i="4"/>
  <c r="I50" i="4"/>
  <c r="H50" i="4"/>
  <c r="C32" i="4"/>
  <c r="I30" i="4"/>
  <c r="H30" i="4"/>
  <c r="I31" i="4"/>
  <c r="H31" i="4"/>
  <c r="I29" i="4"/>
  <c r="H29" i="4"/>
  <c r="I28" i="4"/>
  <c r="H28" i="4"/>
  <c r="U27" i="4"/>
  <c r="T27" i="4"/>
  <c r="S27" i="4"/>
  <c r="R27" i="4"/>
  <c r="Q27" i="4"/>
  <c r="P27" i="4"/>
  <c r="O27" i="4"/>
  <c r="N27" i="4"/>
  <c r="L27" i="4"/>
  <c r="K27" i="4"/>
  <c r="J27" i="4"/>
  <c r="G27" i="4"/>
  <c r="U25" i="4"/>
  <c r="T25" i="4"/>
  <c r="S25" i="4"/>
  <c r="R25" i="4"/>
  <c r="Q25" i="4"/>
  <c r="P25" i="4"/>
  <c r="O25" i="4"/>
  <c r="N25" i="4"/>
  <c r="L25" i="4"/>
  <c r="K25" i="4"/>
  <c r="J25" i="4"/>
  <c r="G25" i="4"/>
  <c r="I24" i="4"/>
  <c r="H24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4" i="4"/>
  <c r="H14" i="4"/>
  <c r="I13" i="4"/>
  <c r="H13" i="4"/>
  <c r="I12" i="4"/>
  <c r="H12" i="4"/>
  <c r="I11" i="4"/>
  <c r="H11" i="4"/>
  <c r="B8" i="4"/>
  <c r="C8" i="4" s="1"/>
  <c r="D8" i="4" s="1"/>
  <c r="E8" i="4" s="1"/>
  <c r="F8" i="4" s="1"/>
  <c r="G8" i="4" s="1"/>
  <c r="H8" i="4" s="1"/>
  <c r="I8" i="4" s="1"/>
  <c r="J8" i="4" s="1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O5" i="4"/>
  <c r="P5" i="4" s="1"/>
  <c r="Q5" i="4" s="1"/>
  <c r="R5" i="4" s="1"/>
  <c r="S5" i="4" s="1"/>
  <c r="T5" i="4" s="1"/>
  <c r="U5" i="4" s="1"/>
  <c r="J32" i="4" l="1"/>
  <c r="S32" i="4"/>
  <c r="K68" i="4"/>
  <c r="T68" i="4"/>
  <c r="L32" i="4"/>
  <c r="U32" i="4"/>
  <c r="N68" i="4"/>
  <c r="K32" i="4"/>
  <c r="T32" i="4"/>
  <c r="M65" i="4"/>
  <c r="N32" i="4"/>
  <c r="O32" i="4"/>
  <c r="V31" i="4"/>
  <c r="M12" i="4"/>
  <c r="M16" i="4"/>
  <c r="M43" i="4"/>
  <c r="P32" i="4"/>
  <c r="V49" i="4"/>
  <c r="W49" i="4" s="1"/>
  <c r="Q32" i="4"/>
  <c r="M30" i="4"/>
  <c r="M42" i="4"/>
  <c r="M45" i="4"/>
  <c r="M20" i="4"/>
  <c r="G32" i="4"/>
  <c r="R32" i="4"/>
  <c r="G68" i="4"/>
  <c r="R68" i="4"/>
  <c r="S68" i="4"/>
  <c r="S72" i="4" s="1"/>
  <c r="M67" i="4"/>
  <c r="V15" i="4"/>
  <c r="W15" i="4" s="1"/>
  <c r="V48" i="4"/>
  <c r="W48" i="4" s="1"/>
  <c r="V11" i="4"/>
  <c r="W11" i="4" s="1"/>
  <c r="V63" i="4"/>
  <c r="W63" i="4" s="1"/>
  <c r="M24" i="4"/>
  <c r="V19" i="4"/>
  <c r="W19" i="4" s="1"/>
  <c r="V30" i="4"/>
  <c r="V24" i="4"/>
  <c r="W24" i="4" s="1"/>
  <c r="M36" i="4"/>
  <c r="V66" i="4"/>
  <c r="W66" i="4" s="1"/>
  <c r="V29" i="4"/>
  <c r="W29" i="4" s="1"/>
  <c r="V67" i="4"/>
  <c r="W67" i="4" s="1"/>
  <c r="M31" i="4"/>
  <c r="M48" i="4"/>
  <c r="M63" i="4"/>
  <c r="M35" i="4"/>
  <c r="M18" i="4"/>
  <c r="C72" i="4"/>
  <c r="V20" i="4"/>
  <c r="W20" i="4" s="1"/>
  <c r="V12" i="4"/>
  <c r="W12" i="4" s="1"/>
  <c r="V16" i="4"/>
  <c r="W16" i="4" s="1"/>
  <c r="V35" i="4"/>
  <c r="W35" i="4" s="1"/>
  <c r="M40" i="4"/>
  <c r="L68" i="4"/>
  <c r="L72" i="4" s="1"/>
  <c r="U68" i="4"/>
  <c r="U72" i="4" s="1"/>
  <c r="V61" i="4"/>
  <c r="V41" i="4"/>
  <c r="W41" i="4" s="1"/>
  <c r="V36" i="4"/>
  <c r="W36" i="4" s="1"/>
  <c r="O68" i="4"/>
  <c r="M14" i="4"/>
  <c r="V42" i="4"/>
  <c r="W42" i="4" s="1"/>
  <c r="V45" i="4"/>
  <c r="W45" i="4" s="1"/>
  <c r="P68" i="4"/>
  <c r="V62" i="4"/>
  <c r="W62" i="4" s="1"/>
  <c r="D72" i="4"/>
  <c r="V40" i="4"/>
  <c r="W40" i="4" s="1"/>
  <c r="V50" i="4"/>
  <c r="W50" i="4" s="1"/>
  <c r="Q68" i="4"/>
  <c r="M47" i="4"/>
  <c r="V60" i="4"/>
  <c r="V65" i="4"/>
  <c r="W65" i="4" s="1"/>
  <c r="M19" i="4"/>
  <c r="M29" i="4"/>
  <c r="M50" i="4"/>
  <c r="M38" i="4"/>
  <c r="M49" i="4"/>
  <c r="M61" i="4"/>
  <c r="M62" i="4"/>
  <c r="M15" i="4"/>
  <c r="M22" i="4"/>
  <c r="M41" i="4"/>
  <c r="M66" i="4"/>
  <c r="M37" i="4"/>
  <c r="V37" i="4"/>
  <c r="W37" i="4" s="1"/>
  <c r="V14" i="4"/>
  <c r="W14" i="4" s="1"/>
  <c r="V18" i="4"/>
  <c r="W18" i="4" s="1"/>
  <c r="V22" i="4"/>
  <c r="W22" i="4" s="1"/>
  <c r="V28" i="4"/>
  <c r="W28" i="4" s="1"/>
  <c r="V39" i="4"/>
  <c r="W39" i="4" s="1"/>
  <c r="M39" i="4"/>
  <c r="M46" i="4"/>
  <c r="V46" i="4"/>
  <c r="W46" i="4" s="1"/>
  <c r="V51" i="4"/>
  <c r="W51" i="4" s="1"/>
  <c r="M51" i="4"/>
  <c r="M44" i="4"/>
  <c r="V44" i="4"/>
  <c r="W44" i="4" s="1"/>
  <c r="J68" i="4"/>
  <c r="J72" i="4" s="1"/>
  <c r="M60" i="4"/>
  <c r="H59" i="4"/>
  <c r="M28" i="4"/>
  <c r="H27" i="4"/>
  <c r="I57" i="4"/>
  <c r="V64" i="4"/>
  <c r="W64" i="4" s="1"/>
  <c r="M64" i="4"/>
  <c r="H25" i="4"/>
  <c r="M13" i="4"/>
  <c r="V13" i="4"/>
  <c r="W13" i="4" s="1"/>
  <c r="V17" i="4"/>
  <c r="W17" i="4" s="1"/>
  <c r="M17" i="4"/>
  <c r="M21" i="4"/>
  <c r="V21" i="4"/>
  <c r="W21" i="4" s="1"/>
  <c r="I25" i="4"/>
  <c r="H57" i="4"/>
  <c r="V38" i="4"/>
  <c r="W38" i="4" s="1"/>
  <c r="V47" i="4"/>
  <c r="W47" i="4" s="1"/>
  <c r="V43" i="4"/>
  <c r="W43" i="4" s="1"/>
  <c r="M11" i="4"/>
  <c r="I27" i="4"/>
  <c r="I59" i="4"/>
  <c r="C24" i="2"/>
  <c r="D24" i="2" s="1"/>
  <c r="E24" i="2" s="1"/>
  <c r="F24" i="2" s="1"/>
  <c r="G24" i="2" s="1"/>
  <c r="H24" i="2" s="1"/>
  <c r="I24" i="2" s="1"/>
  <c r="J24" i="2" s="1"/>
  <c r="K24" i="2" s="1"/>
  <c r="L24" i="2" s="1"/>
  <c r="M24" i="2" s="1"/>
  <c r="N24" i="2" s="1"/>
  <c r="O24" i="2" s="1"/>
  <c r="P24" i="2" s="1"/>
  <c r="Q24" i="2" s="1"/>
  <c r="R24" i="2" s="1"/>
  <c r="S24" i="2" s="1"/>
  <c r="T24" i="2" s="1"/>
  <c r="U24" i="2" s="1"/>
  <c r="V24" i="2" s="1"/>
  <c r="W24" i="2" s="1"/>
  <c r="X24" i="2" s="1"/>
  <c r="Y24" i="2" s="1"/>
  <c r="Z24" i="2" s="1"/>
  <c r="AA24" i="2" s="1"/>
  <c r="AB24" i="2" s="1"/>
  <c r="AC24" i="2" s="1"/>
  <c r="AD24" i="2" s="1"/>
  <c r="AE24" i="2" s="1"/>
  <c r="AF24" i="2" s="1"/>
  <c r="AG24" i="2" s="1"/>
  <c r="AH24" i="2" s="1"/>
  <c r="AI24" i="2" s="1"/>
  <c r="AJ24" i="2" s="1"/>
  <c r="AK24" i="2" s="1"/>
  <c r="AL24" i="2" s="1"/>
  <c r="AM24" i="2" s="1"/>
  <c r="AN24" i="2" s="1"/>
  <c r="AO24" i="2" s="1"/>
  <c r="AP24" i="2" s="1"/>
  <c r="AQ24" i="2" s="1"/>
  <c r="AR24" i="2" s="1"/>
  <c r="AS24" i="2" s="1"/>
  <c r="AT24" i="2" s="1"/>
  <c r="AU24" i="2" s="1"/>
  <c r="AV24" i="2" s="1"/>
  <c r="AW24" i="2" s="1"/>
  <c r="AX24" i="2" s="1"/>
  <c r="AY24" i="2" s="1"/>
  <c r="AZ24" i="2" s="1"/>
  <c r="BA24" i="2" s="1"/>
  <c r="N72" i="4" l="1"/>
  <c r="T72" i="4"/>
  <c r="K72" i="4"/>
  <c r="G72" i="4"/>
  <c r="H69" i="4" s="1"/>
  <c r="P72" i="4"/>
  <c r="R72" i="4"/>
  <c r="O72" i="4"/>
  <c r="H32" i="4"/>
  <c r="I32" i="4"/>
  <c r="H68" i="4"/>
  <c r="M27" i="4"/>
  <c r="Q72" i="4"/>
  <c r="M57" i="4"/>
  <c r="H70" i="4"/>
  <c r="I68" i="4"/>
  <c r="M25" i="4"/>
  <c r="M59" i="4"/>
  <c r="H72" i="4" l="1"/>
  <c r="V72" i="4"/>
  <c r="I72" i="4"/>
  <c r="M32" i="4"/>
  <c r="M68" i="4"/>
  <c r="M72" i="4" l="1"/>
  <c r="M40" i="2"/>
  <c r="K40" i="2"/>
  <c r="H40" i="2"/>
  <c r="F40" i="2"/>
  <c r="D40" i="2"/>
  <c r="B40" i="2"/>
  <c r="O39" i="2"/>
  <c r="O38" i="2"/>
  <c r="O37" i="2"/>
  <c r="O36" i="2"/>
  <c r="O40" i="2" l="1"/>
</calcChain>
</file>

<file path=xl/sharedStrings.xml><?xml version="1.0" encoding="utf-8"?>
<sst xmlns="http://schemas.openxmlformats.org/spreadsheetml/2006/main" count="904" uniqueCount="397">
  <si>
    <t>V. ПЛАН НАВЧАЛЬНОГО ПРОЦЕСУ</t>
  </si>
  <si>
    <t>Шифр за ОПП</t>
  </si>
  <si>
    <t>НАЗВА НАВЧАЛЬНОЇ ДИСЦИПЛІНИ</t>
  </si>
  <si>
    <t>Розподіл за семестрами</t>
  </si>
  <si>
    <t>Кількість кредитів ЄКТС</t>
  </si>
  <si>
    <t>Кількість годин</t>
  </si>
  <si>
    <t>Розподіл годин на тиждень за курсами і семестрами</t>
  </si>
  <si>
    <t>екзамени</t>
  </si>
  <si>
    <t>заліки</t>
  </si>
  <si>
    <t>курсові</t>
  </si>
  <si>
    <t>загальний обсяг</t>
  </si>
  <si>
    <t>аудиторних</t>
  </si>
  <si>
    <t>самостійна робота</t>
  </si>
  <si>
    <t>I курс</t>
  </si>
  <si>
    <t>II курс</t>
  </si>
  <si>
    <t>III курс</t>
  </si>
  <si>
    <t>IV курс</t>
  </si>
  <si>
    <t>роботи</t>
  </si>
  <si>
    <t>розрахункові роботи</t>
  </si>
  <si>
    <t>всього</t>
  </si>
  <si>
    <t>у тому числі:</t>
  </si>
  <si>
    <t>семестри</t>
  </si>
  <si>
    <t>лекції</t>
  </si>
  <si>
    <t>лабораторні</t>
  </si>
  <si>
    <t>практичні</t>
  </si>
  <si>
    <t>кількість тижнів у семестрі</t>
  </si>
  <si>
    <t>І. ЦИКЛ ЗАГАЛЬНОЇ ПІДГОТОВКИ</t>
  </si>
  <si>
    <t>1.1. Обов’язкові компоненти освітньої програми</t>
  </si>
  <si>
    <t>ОК 1.1</t>
  </si>
  <si>
    <t>Україна в контексті світового розвитку</t>
  </si>
  <si>
    <t>ОК 1.2</t>
  </si>
  <si>
    <t>Українська мова (за професійним спрямуванням)</t>
  </si>
  <si>
    <t>ОК 1.3</t>
  </si>
  <si>
    <t>ОК 1.4</t>
  </si>
  <si>
    <t>Інформаційні технології</t>
  </si>
  <si>
    <t>ОК 1.5</t>
  </si>
  <si>
    <t>Основи наукових досліджень та академічного письма</t>
  </si>
  <si>
    <t>ОК 1.6</t>
  </si>
  <si>
    <t>Інклюзивне суспільство</t>
  </si>
  <si>
    <t>ОК 1.7</t>
  </si>
  <si>
    <t>Основи навчання студентів (самоуправління навчанням)</t>
  </si>
  <si>
    <t>ОК 1.8</t>
  </si>
  <si>
    <t>Іноземна мова</t>
  </si>
  <si>
    <t>ОК 1.9</t>
  </si>
  <si>
    <t>Іноземна мова (за професійним спрямуванням)</t>
  </si>
  <si>
    <t>ОК 1.10</t>
  </si>
  <si>
    <t>Іноземна мова поглибленого вивчення</t>
  </si>
  <si>
    <t>ОК 1.11</t>
  </si>
  <si>
    <t>Філософія</t>
  </si>
  <si>
    <t>ОК 1.12</t>
  </si>
  <si>
    <t>Права людини та верховенство права в сучасних реаліях</t>
  </si>
  <si>
    <t>ОК 1.13</t>
  </si>
  <si>
    <t>Екологія та екологічна етика</t>
  </si>
  <si>
    <t>Всього ОК за циклом загальної підготовки</t>
  </si>
  <si>
    <t>1.2. Вибіркові компоненти освітньої програми</t>
  </si>
  <si>
    <t>Всього ВК за циклом загальної підготовки</t>
  </si>
  <si>
    <t>ВК 1.1</t>
  </si>
  <si>
    <t>Всього за циклом загальної підготовки</t>
  </si>
  <si>
    <t>Відкритий міжнародний університет розвитку людини "Україна"</t>
  </si>
  <si>
    <t>Президент Відкритого</t>
  </si>
  <si>
    <t>міжнародного університету</t>
  </si>
  <si>
    <t>Н А В Ч А Л Ь Н И Й    П Л А Н</t>
  </si>
  <si>
    <t>розвитку людини "Україна"</t>
  </si>
  <si>
    <t xml:space="preserve">                                                        </t>
  </si>
  <si>
    <t xml:space="preserve">                                                                                                 </t>
  </si>
  <si>
    <r>
      <t>Строк навчання</t>
    </r>
    <r>
      <rPr>
        <sz val="12"/>
        <rFont val="Times New Roman"/>
        <family val="1"/>
        <charset val="204"/>
      </rPr>
      <t xml:space="preserve"> </t>
    </r>
    <r>
      <rPr>
        <u/>
        <sz val="12"/>
        <rFont val="Times New Roman"/>
        <family val="1"/>
        <charset val="204"/>
      </rPr>
      <t>3 роки і 10 місяців</t>
    </r>
  </si>
  <si>
    <t>І . ГРАФІК НАВЧАЛЬНОГО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</si>
  <si>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</si>
  <si>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</si>
  <si>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</si>
  <si>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</si>
  <si>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</si>
  <si>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</si>
  <si>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</si>
  <si>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</si>
  <si>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</si>
  <si>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</si>
  <si>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</si>
  <si>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</si>
  <si>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</si>
  <si>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</si>
  <si>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</si>
  <si>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С</t>
  </si>
  <si>
    <t>К</t>
  </si>
  <si>
    <t>П</t>
  </si>
  <si>
    <t>II</t>
  </si>
  <si>
    <t>III</t>
  </si>
  <si>
    <t>IV</t>
  </si>
  <si>
    <t>Е</t>
  </si>
  <si>
    <t>II. ЗВЕДЕНІ ДАНІ ПРО БЮДЖЕТ ЧАСУ, тижні</t>
  </si>
  <si>
    <t>ІІІ. ПРАКТИКА</t>
  </si>
  <si>
    <t>IV.  АТЕСТАЦІЯ</t>
  </si>
  <si>
    <t>Теоретичне 
навчання</t>
  </si>
  <si>
    <t>Практика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</si>
  <si>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</si>
  <si>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</si>
  <si>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</si>
  <si>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</si>
  <si>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</si>
  <si>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</si>
  <si>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Ознайомча</t>
  </si>
  <si>
    <t>Логопедія</t>
  </si>
  <si>
    <t>Навчальна</t>
  </si>
  <si>
    <t>Педагогічна</t>
  </si>
  <si>
    <t>Спецметодика розвитку мовлення</t>
  </si>
  <si>
    <t>Виробнича</t>
  </si>
  <si>
    <t>Разом</t>
  </si>
  <si>
    <t>Загальна, вікова та педагогічна логопсихологія</t>
  </si>
  <si>
    <t>Спецметодика  дошкільного виховання</t>
  </si>
  <si>
    <t>ІІ. ЦИКЛ ПРОФЕСІЙНОЇ ПІДГОТОВКИ</t>
  </si>
  <si>
    <t>2.1. Обов’язкові компоненти освітньої програми</t>
  </si>
  <si>
    <t>ОК 2.1</t>
  </si>
  <si>
    <t>ОК 2.2</t>
  </si>
  <si>
    <t>Інформаційні технології в галузі</t>
  </si>
  <si>
    <t>ОК 2.3</t>
  </si>
  <si>
    <t>ОК 2.4</t>
  </si>
  <si>
    <t>Педагогіка</t>
  </si>
  <si>
    <t>ОК 2.5</t>
  </si>
  <si>
    <t>Психологія</t>
  </si>
  <si>
    <t>ОК 2.6</t>
  </si>
  <si>
    <t>ОК 2.7</t>
  </si>
  <si>
    <t>ОК 2.8</t>
  </si>
  <si>
    <t>ОК 2.9</t>
  </si>
  <si>
    <t>ОК 2.10</t>
  </si>
  <si>
    <t>Неврологічні основи логопедії</t>
  </si>
  <si>
    <t>ОК 2.11</t>
  </si>
  <si>
    <t>Спецметодика дошкільного виховання</t>
  </si>
  <si>
    <t>ОК 2.12</t>
  </si>
  <si>
    <t>Риторика, культура мовлення корекційного педагога</t>
  </si>
  <si>
    <t>ОК 2.13</t>
  </si>
  <si>
    <t>Спеціальна (корекційна) психологія</t>
  </si>
  <si>
    <t>ОК 2.14</t>
  </si>
  <si>
    <t>ОК 2.15</t>
  </si>
  <si>
    <t>Психоневропатологія</t>
  </si>
  <si>
    <t>ОК 2.16</t>
  </si>
  <si>
    <t>ОК 2.17</t>
  </si>
  <si>
    <t>Клініка інтелектуальних порушень</t>
  </si>
  <si>
    <t>ПР 1</t>
  </si>
  <si>
    <t>Ознайомча практика</t>
  </si>
  <si>
    <t>ПР 2</t>
  </si>
  <si>
    <t>Навчальна практика</t>
  </si>
  <si>
    <t>ПР 3</t>
  </si>
  <si>
    <t>Педагогічна практика</t>
  </si>
  <si>
    <t>ПР 4</t>
  </si>
  <si>
    <t>Виробнича практика</t>
  </si>
  <si>
    <t>2.2. Вибіркові компоненти освітньої програми</t>
  </si>
  <si>
    <t>ВК 2.1</t>
  </si>
  <si>
    <t>ВК 2.2</t>
  </si>
  <si>
    <t>ВК 2.3</t>
  </si>
  <si>
    <t>ВК 2.4</t>
  </si>
  <si>
    <t>ВК 2.5</t>
  </si>
  <si>
    <t>ВК 2.6</t>
  </si>
  <si>
    <t>ВК 2.7</t>
  </si>
  <si>
    <t>ВК 2.8</t>
  </si>
  <si>
    <t xml:space="preserve">ЗАГАЛЬНА КІЛЬКІСТЬ ГОДИН </t>
  </si>
  <si>
    <t>Максимально можлива кількість годин на тиждень</t>
  </si>
  <si>
    <t>Кількість екзаменів</t>
  </si>
  <si>
    <t>Кількість заліків</t>
  </si>
  <si>
    <t>Кількість курсових робіт</t>
  </si>
  <si>
    <t>ПОГОДЖЕНО</t>
  </si>
  <si>
    <t>Педіатрія з основами медичних знань</t>
  </si>
  <si>
    <t>Мовленнєві і сенсорні системи та їх порушення</t>
  </si>
  <si>
    <t>Анатомія людини</t>
  </si>
  <si>
    <t>ВК 1.2</t>
  </si>
  <si>
    <t>ВК 1.3</t>
  </si>
  <si>
    <t>ВК 1.4</t>
  </si>
  <si>
    <t>6,8</t>
  </si>
  <si>
    <t>Частка компонент загального циклу в загальному обсязі освітньої програми, %</t>
  </si>
  <si>
    <t>Частка вибіркових компонент у загальному обсязі освітньої програми, %</t>
  </si>
  <si>
    <t>Всього за циклом професійної підготовки</t>
  </si>
  <si>
    <t>Всього ОК за циклом професійної підготовки</t>
  </si>
  <si>
    <t>Всього ВК за циклом професійної підготовки</t>
  </si>
  <si>
    <t>Спецметодики навчання дисциплін у закладах середньої освіти</t>
  </si>
  <si>
    <t>Теорія і методика виховання дітей із вадами мовлення</t>
  </si>
  <si>
    <t>Екзаменаційна сесія</t>
  </si>
  <si>
    <t>Кількість курсових проєктів</t>
  </si>
  <si>
    <t>Виконання дипломного проєкту 
(роботи)</t>
  </si>
  <si>
    <t>Комплексний атестаційний іспит</t>
  </si>
  <si>
    <t>Кредити на семестр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</si>
  <si>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</si>
  <si>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</si>
  <si>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</si>
  <si>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</si>
  <si>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</si>
  <si>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</si>
  <si>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</si>
  <si>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</si>
  <si>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>ЗАТВЕРДЖУЮ</t>
  </si>
  <si>
    <t>ЗАТВЕРДЖЕНО</t>
  </si>
  <si>
    <t>рішенням Вченої ради</t>
  </si>
  <si>
    <t>Відкритого міжнародного університету</t>
  </si>
  <si>
    <t>Освітньо-професійна програма</t>
  </si>
  <si>
    <r>
      <rPr>
        <sz val="12"/>
        <rFont val="Times New Roman"/>
        <family val="1"/>
        <charset val="204"/>
      </rPr>
      <t>підготовки</t>
    </r>
    <r>
      <rPr>
        <b/>
        <sz val="12"/>
        <rFont val="Times New Roman"/>
        <family val="1"/>
        <charset val="204"/>
      </rPr>
      <t xml:space="preserve"> </t>
    </r>
    <r>
      <rPr>
        <b/>
        <u/>
        <sz val="14"/>
        <rFont val="Times New Roman"/>
        <family val="1"/>
        <charset val="204"/>
      </rPr>
      <t>бакалавра</t>
    </r>
  </si>
  <si>
    <t>першого рівня вищої освіти</t>
  </si>
  <si>
    <t>на основі повної середньої освіти</t>
  </si>
  <si>
    <t>Дисципліни вільного вибору студентів із загальноуніверситетського каталогу дисциплін циклу загальної підготовки</t>
  </si>
  <si>
    <t>Дисципліни вільного вибору студентів із загальноуніверситетського каталогу дисциплін циклу професійної підготовки</t>
  </si>
  <si>
    <t>Назва</t>
  </si>
  <si>
    <t>Форма атестації          (іспит, дипломний проєкт (робота))</t>
  </si>
  <si>
    <t>Форма контролю</t>
  </si>
  <si>
    <t>Кафедра/циклова комісія</t>
  </si>
  <si>
    <t>Навчально-виховний підрозділ</t>
  </si>
  <si>
    <t>Форма навчання</t>
  </si>
  <si>
    <t>Назва електронного курсу (з посиланням на курс дисципліни на платформі Moodle)</t>
  </si>
  <si>
    <t>Посилання на анотацію дисципліни</t>
  </si>
  <si>
    <t>Викладач ПІБ (з посиланням на особисту сторінку, якщо є)</t>
  </si>
  <si>
    <t>https://ab.uu.edu.ua/edu-discipline/sotsialna_pedagogika</t>
  </si>
  <si>
    <t>Основи інклюзивної освіти</t>
  </si>
  <si>
    <t>Педагогічна майстерність</t>
  </si>
  <si>
    <t>https://ab.uu.edu.ua/edu-discipline/pedagogichna_maisternist</t>
  </si>
  <si>
    <t>Психологія здоров'я та здорового способу життя</t>
  </si>
  <si>
    <t>https://ab.uu.edu.ua/edu-discipline/psikhologiya_zdorov_ya_i_zdorovii_sposib_zhittya</t>
  </si>
  <si>
    <t>Проректор з освітньої</t>
  </si>
  <si>
    <t>діяльності</t>
  </si>
  <si>
    <t xml:space="preserve">Голова Науково-методичного </t>
  </si>
  <si>
    <t>ВК 1.5</t>
  </si>
  <si>
    <t>ВК 1.6</t>
  </si>
  <si>
    <t>ВК 2.9</t>
  </si>
  <si>
    <t>ВК 2.10</t>
  </si>
  <si>
    <t>ВК 2.11</t>
  </si>
  <si>
    <t>ВК 2.12</t>
  </si>
  <si>
    <t>ВК 2.13</t>
  </si>
  <si>
    <t>ВК 2.14</t>
  </si>
  <si>
    <t>ВК 2.15</t>
  </si>
  <si>
    <t>ВК 2.16</t>
  </si>
  <si>
    <t>ВК 2.17</t>
  </si>
  <si>
    <t>ВК 2.18</t>
  </si>
  <si>
    <t>ВК 2.19</t>
  </si>
  <si>
    <t>ВК 2.20</t>
  </si>
  <si>
    <t>ВК 2.21</t>
  </si>
  <si>
    <t>ВК 2.22</t>
  </si>
  <si>
    <t>СПЕЦІАЛЬНА ОСВІТА</t>
  </si>
  <si>
    <r>
      <t xml:space="preserve">Галузь знань: </t>
    </r>
    <r>
      <rPr>
        <b/>
        <u/>
        <sz val="12"/>
        <rFont val="Times New Roman"/>
        <family val="1"/>
        <charset val="204"/>
      </rPr>
      <t>01 Освіта</t>
    </r>
  </si>
  <si>
    <r>
      <t xml:space="preserve">Спеціальність: </t>
    </r>
    <r>
      <rPr>
        <b/>
        <u/>
        <sz val="12"/>
        <rFont val="Times New Roman"/>
        <family val="1"/>
        <charset val="204"/>
      </rPr>
      <t>016 Спеціальна освіта</t>
    </r>
  </si>
  <si>
    <r>
      <t>Кваліфікація:</t>
    </r>
    <r>
      <rPr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бакалавр зі спеціальної освіти</t>
    </r>
  </si>
  <si>
    <r>
      <t xml:space="preserve">Форма навчання: </t>
    </r>
    <r>
      <rPr>
        <b/>
        <u/>
        <sz val="12"/>
        <rFont val="Times New Roman"/>
        <family val="1"/>
        <charset val="204"/>
      </rPr>
      <t>денна, заочна</t>
    </r>
  </si>
  <si>
    <r>
      <t>Строк навчання:</t>
    </r>
    <r>
      <rPr>
        <sz val="12"/>
        <rFont val="Times New Roman"/>
        <family val="1"/>
        <charset val="204"/>
      </rPr>
      <t xml:space="preserve"> </t>
    </r>
    <r>
      <rPr>
        <b/>
        <u/>
        <sz val="12"/>
        <rFont val="Times New Roman"/>
        <family val="1"/>
        <charset val="204"/>
      </rPr>
      <t>3 роки і 10 місяців</t>
    </r>
  </si>
  <si>
    <r>
      <t>ПОЗНАЧЕННЯ:</t>
    </r>
    <r>
      <rPr>
        <sz val="8"/>
        <rFont val="Times New Roman"/>
        <family val="1"/>
        <charset val="204"/>
      </rPr>
      <t xml:space="preserve"> Т – теоретичне навчання; С – екзаменаційна сесія; П – практика; К – канікули; Е – складання атестаційного екзамену</t>
    </r>
  </si>
  <si>
    <t>ВК 1.7</t>
  </si>
  <si>
    <t>ВК 1.8</t>
  </si>
  <si>
    <t>ВК 2.23</t>
  </si>
  <si>
    <t>ВК 2.24</t>
  </si>
  <si>
    <t>ВК 2.25</t>
  </si>
  <si>
    <t>ВК 2.26</t>
  </si>
  <si>
    <t>Психодіагностика</t>
  </si>
  <si>
    <t>https://ab.uu.edu.ua/edu-discipline/reabilitatsiina_psikhologiya</t>
  </si>
  <si>
    <t xml:space="preserve">об'єднання з соціальної роботи </t>
  </si>
  <si>
    <t>та спеціальної освіти</t>
  </si>
  <si>
    <t>___________ Оксана КОЛЯДА</t>
  </si>
  <si>
    <t>__________________ Петро ТАЛАНЧУК</t>
  </si>
  <si>
    <t>Фізична культура (Фізичне виховання. Основи здорового способу життя. Психологія стресу і стресостійкості особистості)</t>
  </si>
  <si>
    <t>______________  Ірина МАСЛЯНІКОВА</t>
  </si>
  <si>
    <t>ВК 2.27</t>
  </si>
  <si>
    <t>ВК 2.28</t>
  </si>
  <si>
    <t>ВК 2.29</t>
  </si>
  <si>
    <t>ВК 2.30</t>
  </si>
  <si>
    <t>"27" квітня 2023 року</t>
  </si>
  <si>
    <t>від "27" квітня 2023 року</t>
  </si>
  <si>
    <t>"10" квітня 2023 р.</t>
  </si>
  <si>
    <t>"14" березня 2023 р.</t>
  </si>
  <si>
    <t>"13"  квітня 2023 р.</t>
  </si>
  <si>
    <t>"20" квітня 2023 р.</t>
  </si>
  <si>
    <t>Інститут соціальних технологій</t>
  </si>
  <si>
    <t xml:space="preserve">В.о. директора Інституту </t>
  </si>
  <si>
    <t>соціальних технологій</t>
  </si>
  <si>
    <t>______________ Олеся ХОЛОДОВА</t>
  </si>
  <si>
    <t>Завідувач кафедри соціальної роботи та педагогіки</t>
  </si>
  <si>
    <t xml:space="preserve"> ______________Ірина МАСЛЯНІКОВА</t>
  </si>
  <si>
    <t>Пропозиції кафедри до загальноуніверситетського каталогу вибіркових дисциплін</t>
  </si>
  <si>
    <t>семестр</t>
  </si>
  <si>
    <t>Пропозиції кафедри до каталогу вибіркових дисциплін циклу загальної підготовки</t>
  </si>
  <si>
    <t>непарний</t>
  </si>
  <si>
    <t>з</t>
  </si>
  <si>
    <t>Кафедра соціальної роботи і педагогіки</t>
  </si>
  <si>
    <t>ІСТ</t>
  </si>
  <si>
    <t>денна, заочна, дистанційна</t>
  </si>
  <si>
    <t>http://vo.ukraine.edu.ua/course/view.php?id=6767</t>
  </si>
  <si>
    <t>Психологія і соціологія батьківства</t>
  </si>
  <si>
    <t>https://ab.uu.edu.ua/edu-discipline/psihologiya_ta_sociologiya_batkivstva</t>
  </si>
  <si>
    <t>Дика В.А.</t>
  </si>
  <si>
    <t>Загальна педагогіка</t>
  </si>
  <si>
    <t>http://vo.ukraine.edu.ua/course/view.php?id=6769</t>
  </si>
  <si>
    <t>https://ab.uu.edu.ua/edu-discipline/pedagogy_cp</t>
  </si>
  <si>
    <t>Культура ділового спілкування</t>
  </si>
  <si>
    <t>http://vo.ukraine.edu.ua/course/view.php?id=9680</t>
  </si>
  <si>
    <t>https://ab.uu.edu.ua/edu-discipline/kultura_dilovogo_spilkuvannya</t>
  </si>
  <si>
    <t>https://ab.uu.edu.ua/edu-discipline/osnovi_incluzivnoi_osviti</t>
  </si>
  <si>
    <t>Кириленко В.Г.</t>
  </si>
  <si>
    <t>Технологія PR діяльності</t>
  </si>
  <si>
    <t>https://ab.uu.edu.ua/edu-discipline/tehnologiya_pr_d_ti</t>
  </si>
  <si>
    <t>Фандрейзинг у соціальній сфері</t>
  </si>
  <si>
    <t>https://ab.uu.edu.ua/edu-discipline/fundraising_u_soc_sferi</t>
  </si>
  <si>
    <t>Тренінг комунікативної компетентності</t>
  </si>
  <si>
    <t>https://ab.uu.edu.ua/edu-discipline/trening_comunicat_competentnosti</t>
  </si>
  <si>
    <t>ВК 1.9</t>
  </si>
  <si>
    <t>Соціальний бізнес</t>
  </si>
  <si>
    <t>http://vo.ukraine.edu.ua/course/view.php?id=9676</t>
  </si>
  <si>
    <t>https://ab.uu.edu.ua/edu-discipline/sotsialnii_biznes</t>
  </si>
  <si>
    <t>Гребенюк А.О.</t>
  </si>
  <si>
    <t>ВК 1.10</t>
  </si>
  <si>
    <t>Комерціалізація стартап проєктів</t>
  </si>
  <si>
    <t>https://ab.uu.edu.ua/edu-discipline/komertsializatsiya_startap_proektiv_piep</t>
  </si>
  <si>
    <t>ВК 1.11</t>
  </si>
  <si>
    <t>Соціальне підприємництво</t>
  </si>
  <si>
    <t>https://ab.uu.edu.ua/edu-discipline/soc_pidpriemnitstvo</t>
  </si>
  <si>
    <t>ВК 1.12</t>
  </si>
  <si>
    <t>Соціологія і психологія дитинства</t>
  </si>
  <si>
    <t>ВК 1.13</t>
  </si>
  <si>
    <t>ВК 1.14</t>
  </si>
  <si>
    <t>Соціальний капітал і соціальна активність особистості</t>
  </si>
  <si>
    <t>https://ab.uu.edu.ua/edu-discipline/soc_capital_i_soc_activnist_osobistosti</t>
  </si>
  <si>
    <t>ВК 1.15</t>
  </si>
  <si>
    <t>Соціологія виховання</t>
  </si>
  <si>
    <t>https://ab.uu.edu.ua/edu-discipline/sociologiya_vihovannya</t>
  </si>
  <si>
    <t>ВК 1.16</t>
  </si>
  <si>
    <t>Соціологія громадської думки</t>
  </si>
  <si>
    <t>https://ab.uu.edu.ua/edu-discipline/sotsiologiya_gromadskoyi_dumki</t>
  </si>
  <si>
    <t>ВК 1.17</t>
  </si>
  <si>
    <t>Соціальні проблеми масової культури</t>
  </si>
  <si>
    <t>https://ab.uu.edu.ua/edu-discipline/soc_problemi_mas_culturi</t>
  </si>
  <si>
    <t>ВК 1.18</t>
  </si>
  <si>
    <t>Соціальна структура сучасного українського суспільства</t>
  </si>
  <si>
    <t>https://ab.uu.edu.ua/edu-discipline/soc_structura_such_ukr_suspilstva</t>
  </si>
  <si>
    <t>ВК 1.19</t>
  </si>
  <si>
    <t>Соціологія інформаційних процесів</t>
  </si>
  <si>
    <t>https://ab.uu.edu.ua/edu-discipline/sociologiya_inform_procesiv</t>
  </si>
  <si>
    <t>Для ОС "бакалавр"</t>
  </si>
  <si>
    <t>Пропозиції кафедри до каталогу вибіркових дисциплін циклу професійної підготовки</t>
  </si>
  <si>
    <t>Формування відповідального батьківства молоді</t>
  </si>
  <si>
    <t>https://ab.uu.edu.ua/edu-discipline/fprmuv_vidpovid_batkivstva_molodi</t>
  </si>
  <si>
    <t>Соціальне та психологічне консультування</t>
  </si>
  <si>
    <t>https://ab.uu.edu.ua/edu-discipline/soc_ta_psiholog_consultuvannya</t>
  </si>
  <si>
    <t>Соціальна педагогіка</t>
  </si>
  <si>
    <t>парний</t>
  </si>
  <si>
    <t>http://vo.ukraine.edu.ua/course/view.php?id=6774</t>
  </si>
  <si>
    <t>Литовченко О.В.</t>
  </si>
  <si>
    <t>Спеціальна педагогіка і спеціальна психологія</t>
  </si>
  <si>
    <t>http://vo.ukraine.edu.ua/course/view.php?id=6776</t>
  </si>
  <si>
    <t>https://ab.uu.edu.ua/edu-discipline/spetsialna_pedagogika_i_spetsialna_psikhologiya</t>
  </si>
  <si>
    <t>Прикладна соціологія</t>
  </si>
  <si>
    <t>http://vo.ukraine.edu.ua/course/view.php?id=6771</t>
  </si>
  <si>
    <t>https://ab.uu.edu.ua/edu-discipline/prikladna_sotsiologiya</t>
  </si>
  <si>
    <t>Психологія безпечного шкільного середовища</t>
  </si>
  <si>
    <t>https://ab.uu.edu.ua/edu-discipline/psihologiya_bezpechnogo_shkilnogo_seredovischa</t>
  </si>
  <si>
    <t>Розвивально-корекційна робота з дітьми</t>
  </si>
  <si>
    <t>Розвивально-корекційна робота з дітьми та основи інклюзивної освіти</t>
  </si>
  <si>
    <t>Психологічні проблеми девіантної поведінки</t>
  </si>
  <si>
    <t>https://ab.uu.edu.ua/edu-discipline/psikhologichni_problemi_deviantnoyi_povedinki</t>
  </si>
  <si>
    <t>Реабілітаційна психологія</t>
  </si>
  <si>
    <t>Соціологія кризових станів</t>
  </si>
  <si>
    <t>Реабілітаційна педагогіка</t>
  </si>
  <si>
    <t>https://ab.uu.edu.ua/edu-discipline/reabilitac_pedagogica</t>
  </si>
  <si>
    <t>Соціальна робота з людьми з інвалідністю</t>
  </si>
  <si>
    <t>https://ab.uu.edu.ua/edu-discipline/socialna_robota_z_osobami_z_invalidnistyu</t>
  </si>
  <si>
    <t>Мейджор "Соціальна педагогіка у сфері інклюзії"</t>
  </si>
  <si>
    <t>Вікова та педагогічна психологія</t>
  </si>
  <si>
    <t xml:space="preserve">Кафедра психології </t>
  </si>
  <si>
    <t>https://vo.uu.edu.ua/course/view.php?id=12969</t>
  </si>
  <si>
    <t>Маслянікова І.В.</t>
  </si>
  <si>
    <t>https://vo.uu.edu.ua/course/view.php?id=554</t>
  </si>
  <si>
    <t>Співак Л.М.</t>
  </si>
  <si>
    <t>непарний, парний</t>
  </si>
  <si>
    <t>https://vo.uu.edu.ua/course/view.php?id=10307</t>
  </si>
  <si>
    <t>парний, непарний</t>
  </si>
  <si>
    <t>https://vo.uu.edu.ua/course/view.php?id=6776</t>
  </si>
  <si>
    <t>Мейджор "Управління міжнародними програмами і проєктами"</t>
  </si>
  <si>
    <t>https://vo.uu.edu.ua/course/view.php?id=13458</t>
  </si>
  <si>
    <t>https://vo.uu.edu.ua/course/view.php?id=6771</t>
  </si>
  <si>
    <t>https://vo.uu.edu.ua/course/view.php?id=9676</t>
  </si>
  <si>
    <t xml:space="preserve">Мейджор "Тренінгові технології в соціальній роботі" </t>
  </si>
  <si>
    <t xml:space="preserve">Тренінгові технології асертивності та впевненості в собі </t>
  </si>
  <si>
    <t xml:space="preserve">Тренінгові технології цілепокладання та прийняття групових рішень </t>
  </si>
  <si>
    <t xml:space="preserve">Тренінгові технології командоутворення </t>
  </si>
  <si>
    <t xml:space="preserve">Тренінгові технології резильєнтності </t>
  </si>
  <si>
    <t xml:space="preserve">Тренінгові технології розвитку професійної комунікації та майстерності публічного виступу </t>
  </si>
  <si>
    <t xml:space="preserve">Мейджор "Практична психологія у соціальній роботі" </t>
  </si>
  <si>
    <t xml:space="preserve">Арт-методи в соціальній роботі </t>
  </si>
  <si>
    <t xml:space="preserve">Когнітивні методи в соціальній роботі </t>
  </si>
  <si>
    <t xml:space="preserve">Методи позитивної терапії в соціальній роботі </t>
  </si>
  <si>
    <t>ВК 2.31</t>
  </si>
  <si>
    <t xml:space="preserve">Поведінкові методи в соціальній роботі  </t>
  </si>
  <si>
    <t>ВК 2.32</t>
  </si>
  <si>
    <t xml:space="preserve">Трансактний аналіз у соціальній роботі  </t>
  </si>
  <si>
    <t xml:space="preserve"> ______________ Ірина МАСЛЯНІКОВА </t>
  </si>
  <si>
    <t xml:space="preserve">________________________Олеся ХОЛОДОВА </t>
  </si>
  <si>
    <t>https://ab.uu.edu.ua/edu-discipline/spec_pedagogika_i_spec_psihologiya</t>
  </si>
  <si>
    <t>https://ab.uu.edu.ua/edu-discipline/vikova_ta_pedagogichna_psihologiya</t>
  </si>
  <si>
    <t>https://ab.uu.edu.ua/edu-discipline/osnovi_incluzivnoi_osviti1</t>
  </si>
  <si>
    <t>https://ab.uu.edu.ua/edu-discipline/psikhodiagnostika</t>
  </si>
  <si>
    <t>https://ab.uu.edu.ua/edu-discipline/komertsializatsiya_startap_proektiv</t>
  </si>
  <si>
    <t>Охорона праці, безпека життєдіяльності та цивільний захист</t>
  </si>
  <si>
    <t>ОК 1.14</t>
  </si>
  <si>
    <t>ID 46967</t>
  </si>
  <si>
    <t>протокол № 4</t>
  </si>
  <si>
    <t>В.о. директора Інституту соціальних технологій</t>
  </si>
  <si>
    <t>Начальник відділу методичної роботи</t>
  </si>
  <si>
    <t>______________Вікторія БАУЛА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</si>
</sst>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\1\.00"/>
    <numFmt numFmtId="165" formatCode="\2\.0"/>
    <numFmt numFmtId="166" formatCode="0.0"/>
    <numFmt numFmtId="167" formatCode="\3\.00"/>
  </numFmts>
  <fonts count="4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sz val="11"/>
      <color rgb="FF00206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002060"/>
      <name val="Times New Roman"/>
      <family val="1"/>
      <charset val="204"/>
    </font>
    <font>
      <sz val="11"/>
      <color rgb="FF00206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4"/>
      <color indexed="12"/>
      <name val="Arial Cyr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b/>
      <i/>
      <u/>
      <sz val="1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9" fontId="23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700">
    <xf numFmtId="0" fontId="0" fillId="0" borderId="0" xfId="0"/>
    <xf numFmtId="0" fontId="4" fillId="0" borderId="20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Continuous" vertical="center"/>
    </xf>
    <xf numFmtId="0" fontId="4" fillId="0" borderId="22" xfId="0" applyFont="1" applyBorder="1" applyAlignment="1">
      <alignment horizontal="centerContinuous" vertical="center"/>
    </xf>
    <xf numFmtId="0" fontId="4" fillId="0" borderId="23" xfId="0" applyFont="1" applyBorder="1" applyAlignment="1">
      <alignment horizontal="centerContinuous" vertical="center"/>
    </xf>
    <xf numFmtId="0" fontId="4" fillId="0" borderId="24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8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9" fillId="0" borderId="0" xfId="1" applyFont="1" applyAlignment="1">
      <alignment vertical="center"/>
    </xf>
    <xf numFmtId="0" fontId="12" fillId="0" borderId="0" xfId="1" applyFont="1" applyAlignment="1">
      <alignment vertical="center" wrapText="1"/>
    </xf>
    <xf numFmtId="0" fontId="4" fillId="0" borderId="0" xfId="1" applyFont="1"/>
    <xf numFmtId="0" fontId="2" fillId="0" borderId="0" xfId="1" applyFont="1"/>
    <xf numFmtId="0" fontId="14" fillId="0" borderId="0" xfId="1" applyFont="1" applyAlignment="1">
      <alignment horizontal="center" vertical="top"/>
    </xf>
    <xf numFmtId="0" fontId="4" fillId="0" borderId="0" xfId="1" applyFont="1" applyAlignment="1">
      <alignment horizontal="left"/>
    </xf>
    <xf numFmtId="0" fontId="2" fillId="0" borderId="0" xfId="1" applyFont="1" applyAlignment="1">
      <alignment vertical="top" wrapText="1"/>
    </xf>
    <xf numFmtId="0" fontId="13" fillId="0" borderId="0" xfId="1" applyFont="1" applyAlignment="1">
      <alignment horizontal="center" vertical="top" wrapText="1"/>
    </xf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11" fillId="0" borderId="0" xfId="1" applyFont="1"/>
    <xf numFmtId="0" fontId="14" fillId="0" borderId="0" xfId="1" applyFont="1"/>
    <xf numFmtId="0" fontId="18" fillId="0" borderId="26" xfId="1" applyFont="1" applyBorder="1" applyAlignment="1">
      <alignment horizontal="left"/>
    </xf>
    <xf numFmtId="0" fontId="19" fillId="0" borderId="0" xfId="1" applyFont="1"/>
    <xf numFmtId="0" fontId="14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 textRotation="90" wrapText="1"/>
    </xf>
    <xf numFmtId="0" fontId="18" fillId="0" borderId="0" xfId="1" applyFont="1" applyAlignment="1">
      <alignment horizontal="center" vertical="center" textRotation="90" wrapText="1"/>
    </xf>
    <xf numFmtId="0" fontId="18" fillId="0" borderId="0" xfId="1" applyFont="1" applyAlignment="1">
      <alignment horizontal="center"/>
    </xf>
    <xf numFmtId="0" fontId="18" fillId="0" borderId="43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1" fontId="1" fillId="6" borderId="29" xfId="0" applyNumberFormat="1" applyFont="1" applyFill="1" applyBorder="1" applyAlignment="1">
      <alignment horizontal="center"/>
    </xf>
    <xf numFmtId="1" fontId="1" fillId="6" borderId="38" xfId="0" applyNumberFormat="1" applyFont="1" applyFill="1" applyBorder="1" applyAlignment="1">
      <alignment horizontal="center"/>
    </xf>
    <xf numFmtId="1" fontId="1" fillId="6" borderId="39" xfId="0" applyNumberFormat="1" applyFont="1" applyFill="1" applyBorder="1" applyAlignment="1">
      <alignment horizontal="center"/>
    </xf>
    <xf numFmtId="1" fontId="1" fillId="6" borderId="40" xfId="0" applyNumberFormat="1" applyFont="1" applyFill="1" applyBorder="1" applyAlignment="1">
      <alignment horizontal="center"/>
    </xf>
    <xf numFmtId="1" fontId="1" fillId="6" borderId="30" xfId="0" applyNumberFormat="1" applyFont="1" applyFill="1" applyBorder="1" applyAlignment="1">
      <alignment horizontal="center"/>
    </xf>
    <xf numFmtId="0" fontId="20" fillId="0" borderId="0" xfId="0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vertical="center"/>
    </xf>
    <xf numFmtId="1" fontId="1" fillId="6" borderId="28" xfId="0" applyNumberFormat="1" applyFont="1" applyFill="1" applyBorder="1" applyAlignment="1">
      <alignment horizontal="center" vertical="center"/>
    </xf>
    <xf numFmtId="1" fontId="1" fillId="6" borderId="29" xfId="0" applyNumberFormat="1" applyFont="1" applyFill="1" applyBorder="1" applyAlignment="1">
      <alignment horizontal="center" vertical="center"/>
    </xf>
    <xf numFmtId="1" fontId="1" fillId="6" borderId="30" xfId="0" applyNumberFormat="1" applyFont="1" applyFill="1" applyBorder="1" applyAlignment="1">
      <alignment horizontal="center" vertical="center"/>
    </xf>
    <xf numFmtId="167" fontId="20" fillId="0" borderId="0" xfId="0" applyNumberFormat="1" applyFont="1"/>
    <xf numFmtId="0" fontId="22" fillId="0" borderId="0" xfId="0" applyFont="1"/>
    <xf numFmtId="1" fontId="7" fillId="5" borderId="29" xfId="0" applyNumberFormat="1" applyFont="1" applyFill="1" applyBorder="1" applyAlignment="1">
      <alignment horizontal="center" vertical="center"/>
    </xf>
    <xf numFmtId="1" fontId="7" fillId="6" borderId="39" xfId="0" applyNumberFormat="1" applyFont="1" applyFill="1" applyBorder="1" applyAlignment="1">
      <alignment horizontal="center" vertical="center"/>
    </xf>
    <xf numFmtId="1" fontId="7" fillId="6" borderId="36" xfId="0" applyNumberFormat="1" applyFont="1" applyFill="1" applyBorder="1" applyAlignment="1">
      <alignment horizontal="center" vertical="center"/>
    </xf>
    <xf numFmtId="1" fontId="7" fillId="6" borderId="29" xfId="0" applyNumberFormat="1" applyFont="1" applyFill="1" applyBorder="1" applyAlignment="1">
      <alignment horizontal="center" vertical="center"/>
    </xf>
    <xf numFmtId="1" fontId="7" fillId="6" borderId="41" xfId="0" applyNumberFormat="1" applyFont="1" applyFill="1" applyBorder="1" applyAlignment="1">
      <alignment horizontal="center" vertical="center"/>
    </xf>
    <xf numFmtId="1" fontId="7" fillId="6" borderId="3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4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" fontId="1" fillId="2" borderId="58" xfId="0" applyNumberFormat="1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1" fontId="12" fillId="2" borderId="10" xfId="0" applyNumberFormat="1" applyFont="1" applyFill="1" applyBorder="1" applyAlignment="1">
      <alignment horizontal="center"/>
    </xf>
    <xf numFmtId="1" fontId="12" fillId="2" borderId="11" xfId="0" applyNumberFormat="1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 vertical="center"/>
    </xf>
    <xf numFmtId="1" fontId="7" fillId="5" borderId="39" xfId="0" applyNumberFormat="1" applyFont="1" applyFill="1" applyBorder="1" applyAlignment="1">
      <alignment horizontal="center" vertical="center"/>
    </xf>
    <xf numFmtId="9" fontId="7" fillId="5" borderId="40" xfId="2" applyFont="1" applyFill="1" applyBorder="1" applyAlignment="1">
      <alignment horizontal="center" vertical="center"/>
    </xf>
    <xf numFmtId="1" fontId="7" fillId="5" borderId="38" xfId="0" applyNumberFormat="1" applyFont="1" applyFill="1" applyBorder="1" applyAlignment="1">
      <alignment horizontal="center" vertical="center"/>
    </xf>
    <xf numFmtId="166" fontId="7" fillId="5" borderId="29" xfId="0" applyNumberFormat="1" applyFont="1" applyFill="1" applyBorder="1" applyAlignment="1">
      <alignment horizontal="center" vertical="center"/>
    </xf>
    <xf numFmtId="166" fontId="7" fillId="5" borderId="40" xfId="0" applyNumberFormat="1" applyFont="1" applyFill="1" applyBorder="1" applyAlignment="1">
      <alignment horizontal="center" vertical="center"/>
    </xf>
    <xf numFmtId="1" fontId="7" fillId="5" borderId="28" xfId="0" applyNumberFormat="1" applyFont="1" applyFill="1" applyBorder="1" applyAlignment="1">
      <alignment horizontal="center" vertical="center"/>
    </xf>
    <xf numFmtId="166" fontId="7" fillId="5" borderId="30" xfId="0" applyNumberFormat="1" applyFont="1" applyFill="1" applyBorder="1" applyAlignment="1">
      <alignment horizontal="center" vertical="center"/>
    </xf>
    <xf numFmtId="0" fontId="26" fillId="0" borderId="0" xfId="0" applyFont="1"/>
    <xf numFmtId="0" fontId="1" fillId="8" borderId="29" xfId="0" applyFont="1" applyFill="1" applyBorder="1" applyAlignment="1">
      <alignment horizontal="center" vertical="center"/>
    </xf>
    <xf numFmtId="0" fontId="1" fillId="8" borderId="39" xfId="0" applyFont="1" applyFill="1" applyBorder="1" applyAlignment="1">
      <alignment horizontal="center" vertical="center"/>
    </xf>
    <xf numFmtId="9" fontId="1" fillId="8" borderId="40" xfId="2" applyFont="1" applyFill="1" applyBorder="1" applyAlignment="1">
      <alignment horizontal="center" vertical="center"/>
    </xf>
    <xf numFmtId="0" fontId="1" fillId="8" borderId="38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30" xfId="0" applyFont="1" applyFill="1" applyBorder="1" applyAlignment="1">
      <alignment horizontal="center" vertical="center"/>
    </xf>
    <xf numFmtId="0" fontId="2" fillId="0" borderId="0" xfId="1" applyFont="1" applyAlignment="1">
      <alignment horizontal="left" vertical="center"/>
    </xf>
    <xf numFmtId="9" fontId="2" fillId="0" borderId="0" xfId="2" applyFont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9" fillId="0" borderId="0" xfId="0" applyFont="1"/>
    <xf numFmtId="0" fontId="30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30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1" fontId="0" fillId="0" borderId="0" xfId="0" applyNumberFormat="1"/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1" applyFont="1" applyAlignment="1">
      <alignment vertical="top" wrapText="1"/>
    </xf>
    <xf numFmtId="0" fontId="1" fillId="0" borderId="18" xfId="0" applyFont="1" applyBorder="1" applyAlignment="1">
      <alignment horizontal="center" vertical="center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1" fontId="12" fillId="0" borderId="13" xfId="0" applyNumberFormat="1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>
      <alignment horizontal="center" vertical="center" wrapText="1"/>
    </xf>
    <xf numFmtId="1" fontId="12" fillId="7" borderId="33" xfId="0" applyNumberFormat="1" applyFont="1" applyFill="1" applyBorder="1" applyAlignment="1">
      <alignment horizontal="center" vertical="center"/>
    </xf>
    <xf numFmtId="1" fontId="1" fillId="7" borderId="32" xfId="0" applyNumberFormat="1" applyFont="1" applyFill="1" applyBorder="1" applyAlignment="1" applyProtection="1">
      <alignment horizontal="center" vertical="center"/>
      <protection locked="0"/>
    </xf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12" fillId="0" borderId="11" xfId="0" applyNumberFormat="1" applyFont="1" applyBorder="1" applyAlignment="1">
      <alignment horizontal="center" vertical="center"/>
    </xf>
    <xf numFmtId="1" fontId="12" fillId="0" borderId="12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65" fontId="12" fillId="7" borderId="35" xfId="0" applyNumberFormat="1" applyFont="1" applyFill="1" applyBorder="1" applyAlignment="1" applyProtection="1">
      <alignment horizontal="center" vertical="center"/>
      <protection locked="0"/>
    </xf>
    <xf numFmtId="0" fontId="12" fillId="7" borderId="58" xfId="0" applyFont="1" applyFill="1" applyBorder="1" applyAlignment="1" applyProtection="1">
      <alignment horizontal="left" vertical="center" wrapText="1"/>
      <protection locked="0"/>
    </xf>
    <xf numFmtId="0" fontId="1" fillId="7" borderId="10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 applyProtection="1">
      <alignment horizontal="center" vertical="center"/>
      <protection locked="0"/>
    </xf>
    <xf numFmtId="0" fontId="12" fillId="7" borderId="10" xfId="0" applyFont="1" applyFill="1" applyBorder="1" applyAlignment="1">
      <alignment horizontal="center" vertical="center"/>
    </xf>
    <xf numFmtId="0" fontId="12" fillId="7" borderId="57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1" fontId="1" fillId="7" borderId="10" xfId="0" applyNumberFormat="1" applyFont="1" applyFill="1" applyBorder="1" applyAlignment="1">
      <alignment horizontal="center" vertical="center"/>
    </xf>
    <xf numFmtId="1" fontId="12" fillId="7" borderId="10" xfId="0" applyNumberFormat="1" applyFont="1" applyFill="1" applyBorder="1" applyAlignment="1">
      <alignment horizontal="center" vertical="center"/>
    </xf>
    <xf numFmtId="1" fontId="12" fillId="7" borderId="57" xfId="0" applyNumberFormat="1" applyFont="1" applyFill="1" applyBorder="1" applyAlignment="1">
      <alignment horizontal="center" vertical="center"/>
    </xf>
    <xf numFmtId="0" fontId="1" fillId="7" borderId="58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1" fontId="12" fillId="7" borderId="14" xfId="0" applyNumberFormat="1" applyFont="1" applyFill="1" applyBorder="1" applyAlignment="1">
      <alignment horizontal="center"/>
    </xf>
    <xf numFmtId="1" fontId="1" fillId="7" borderId="11" xfId="0" applyNumberFormat="1" applyFont="1" applyFill="1" applyBorder="1" applyAlignment="1">
      <alignment horizontal="center"/>
    </xf>
    <xf numFmtId="0" fontId="12" fillId="2" borderId="57" xfId="0" applyFont="1" applyFill="1" applyBorder="1" applyAlignment="1">
      <alignment horizontal="center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1" fontId="1" fillId="7" borderId="18" xfId="0" applyNumberFormat="1" applyFont="1" applyFill="1" applyBorder="1" applyAlignment="1">
      <alignment horizontal="center" vertical="center"/>
    </xf>
    <xf numFmtId="1" fontId="1" fillId="7" borderId="33" xfId="0" applyNumberFormat="1" applyFont="1" applyFill="1" applyBorder="1" applyAlignment="1">
      <alignment horizontal="center" vertical="center"/>
    </xf>
    <xf numFmtId="1" fontId="1" fillId="7" borderId="19" xfId="0" applyNumberFormat="1" applyFont="1" applyFill="1" applyBorder="1" applyAlignment="1">
      <alignment horizontal="center" vertical="center"/>
    </xf>
    <xf numFmtId="1" fontId="12" fillId="7" borderId="11" xfId="0" applyNumberFormat="1" applyFont="1" applyFill="1" applyBorder="1" applyAlignment="1">
      <alignment horizontal="center"/>
    </xf>
    <xf numFmtId="1" fontId="12" fillId="7" borderId="54" xfId="0" applyNumberFormat="1" applyFont="1" applyFill="1" applyBorder="1" applyAlignment="1">
      <alignment horizontal="center"/>
    </xf>
    <xf numFmtId="0" fontId="12" fillId="7" borderId="45" xfId="0" applyFont="1" applyFill="1" applyBorder="1" applyAlignment="1">
      <alignment horizontal="center"/>
    </xf>
    <xf numFmtId="0" fontId="12" fillId="7" borderId="48" xfId="0" applyFont="1" applyFill="1" applyBorder="1" applyAlignment="1">
      <alignment horizontal="center"/>
    </xf>
    <xf numFmtId="1" fontId="34" fillId="0" borderId="0" xfId="0" applyNumberFormat="1" applyFont="1"/>
    <xf numFmtId="0" fontId="34" fillId="0" borderId="0" xfId="0" applyFont="1"/>
    <xf numFmtId="9" fontId="2" fillId="0" borderId="0" xfId="2" applyFont="1" applyFill="1" applyAlignment="1">
      <alignment vertical="center"/>
    </xf>
    <xf numFmtId="1" fontId="29" fillId="0" borderId="0" xfId="0" applyNumberFormat="1" applyFont="1"/>
    <xf numFmtId="0" fontId="24" fillId="0" borderId="0" xfId="0" applyFont="1"/>
    <xf numFmtId="0" fontId="29" fillId="0" borderId="0" xfId="0" applyFont="1" applyAlignment="1">
      <alignment horizontal="center" vertical="center"/>
    </xf>
    <xf numFmtId="0" fontId="21" fillId="2" borderId="9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3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" fillId="0" borderId="0" xfId="0" applyFont="1"/>
    <xf numFmtId="0" fontId="2" fillId="0" borderId="0" xfId="1" applyFont="1" applyAlignment="1">
      <alignment horizontal="center"/>
    </xf>
    <xf numFmtId="166" fontId="12" fillId="0" borderId="11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" fontId="1" fillId="0" borderId="4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52" xfId="0" applyFont="1" applyBorder="1" applyAlignment="1" applyProtection="1">
      <alignment horizontal="center" vertical="center" wrapText="1"/>
      <protection locked="0"/>
    </xf>
    <xf numFmtId="0" fontId="12" fillId="10" borderId="11" xfId="0" applyFont="1" applyFill="1" applyBorder="1" applyAlignment="1" applyProtection="1">
      <alignment horizontal="center" vertical="center" wrapText="1"/>
      <protection locked="0"/>
    </xf>
    <xf numFmtId="0" fontId="12" fillId="10" borderId="15" xfId="0" applyFont="1" applyFill="1" applyBorder="1" applyAlignment="1" applyProtection="1">
      <alignment horizontal="center" vertical="center" wrapText="1"/>
      <protection locked="0"/>
    </xf>
    <xf numFmtId="1" fontId="12" fillId="10" borderId="11" xfId="0" applyNumberFormat="1" applyFont="1" applyFill="1" applyBorder="1" applyAlignment="1" applyProtection="1">
      <alignment horizontal="center" vertical="center" wrapText="1"/>
      <protection locked="0"/>
    </xf>
    <xf numFmtId="166" fontId="12" fillId="1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10" borderId="21" xfId="0" applyFont="1" applyFill="1" applyBorder="1" applyAlignment="1" applyProtection="1">
      <alignment horizontal="center" vertical="center" wrapText="1"/>
      <protection locked="0"/>
    </xf>
    <xf numFmtId="1" fontId="12" fillId="10" borderId="15" xfId="0" applyNumberFormat="1" applyFont="1" applyFill="1" applyBorder="1" applyAlignment="1" applyProtection="1">
      <alignment horizontal="center" vertical="center" wrapText="1"/>
      <protection locked="0"/>
    </xf>
    <xf numFmtId="0" fontId="12" fillId="10" borderId="16" xfId="0" applyFont="1" applyFill="1" applyBorder="1" applyAlignment="1" applyProtection="1">
      <alignment horizontal="center" vertical="center" wrapText="1"/>
      <protection locked="0"/>
    </xf>
    <xf numFmtId="1" fontId="12" fillId="0" borderId="10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54" xfId="0" applyNumberFormat="1" applyFont="1" applyBorder="1" applyAlignment="1">
      <alignment horizontal="center"/>
    </xf>
    <xf numFmtId="1" fontId="12" fillId="0" borderId="58" xfId="0" applyNumberFormat="1" applyFont="1" applyBorder="1" applyAlignment="1">
      <alignment horizontal="center"/>
    </xf>
    <xf numFmtId="1" fontId="12" fillId="0" borderId="61" xfId="0" applyNumberFormat="1" applyFont="1" applyBorder="1" applyAlignment="1">
      <alignment horizontal="center"/>
    </xf>
    <xf numFmtId="0" fontId="7" fillId="9" borderId="29" xfId="0" applyFont="1" applyFill="1" applyBorder="1" applyAlignment="1">
      <alignment horizontal="center" vertical="center"/>
    </xf>
    <xf numFmtId="164" fontId="7" fillId="9" borderId="28" xfId="0" applyNumberFormat="1" applyFont="1" applyFill="1" applyBorder="1" applyAlignment="1">
      <alignment horizontal="center" vertical="center"/>
    </xf>
    <xf numFmtId="0" fontId="7" fillId="9" borderId="29" xfId="0" applyFont="1" applyFill="1" applyBorder="1" applyAlignment="1" applyProtection="1">
      <alignment horizontal="right" vertical="center" wrapText="1"/>
      <protection locked="0"/>
    </xf>
    <xf numFmtId="0" fontId="7" fillId="9" borderId="38" xfId="0" applyFont="1" applyFill="1" applyBorder="1" applyAlignment="1">
      <alignment horizontal="center" vertical="center"/>
    </xf>
    <xf numFmtId="1" fontId="7" fillId="9" borderId="39" xfId="0" applyNumberFormat="1" applyFont="1" applyFill="1" applyBorder="1" applyAlignment="1">
      <alignment horizontal="center" vertical="center"/>
    </xf>
    <xf numFmtId="1" fontId="7" fillId="9" borderId="28" xfId="0" applyNumberFormat="1" applyFont="1" applyFill="1" applyBorder="1" applyAlignment="1">
      <alignment horizontal="center" vertical="center"/>
    </xf>
    <xf numFmtId="1" fontId="7" fillId="9" borderId="29" xfId="0" applyNumberFormat="1" applyFont="1" applyFill="1" applyBorder="1" applyAlignment="1">
      <alignment horizontal="center" vertical="center"/>
    </xf>
    <xf numFmtId="1" fontId="7" fillId="9" borderId="41" xfId="0" applyNumberFormat="1" applyFont="1" applyFill="1" applyBorder="1" applyAlignment="1">
      <alignment horizontal="center" vertical="center"/>
    </xf>
    <xf numFmtId="1" fontId="7" fillId="9" borderId="40" xfId="0" applyNumberFormat="1" applyFont="1" applyFill="1" applyBorder="1" applyAlignment="1">
      <alignment horizontal="center" vertical="center"/>
    </xf>
    <xf numFmtId="1" fontId="7" fillId="9" borderId="30" xfId="0" applyNumberFormat="1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/>
    </xf>
    <xf numFmtId="0" fontId="1" fillId="9" borderId="29" xfId="0" applyFont="1" applyFill="1" applyBorder="1" applyAlignment="1">
      <alignment horizontal="center"/>
    </xf>
    <xf numFmtId="0" fontId="1" fillId="9" borderId="38" xfId="0" applyFont="1" applyFill="1" applyBorder="1" applyAlignment="1">
      <alignment horizontal="center"/>
    </xf>
    <xf numFmtId="0" fontId="1" fillId="9" borderId="39" xfId="0" applyFont="1" applyFill="1" applyBorder="1" applyAlignment="1">
      <alignment horizontal="center"/>
    </xf>
    <xf numFmtId="0" fontId="1" fillId="9" borderId="40" xfId="0" applyFont="1" applyFill="1" applyBorder="1" applyAlignment="1">
      <alignment horizontal="center"/>
    </xf>
    <xf numFmtId="1" fontId="1" fillId="9" borderId="28" xfId="0" applyNumberFormat="1" applyFont="1" applyFill="1" applyBorder="1" applyAlignment="1">
      <alignment horizontal="center"/>
    </xf>
    <xf numFmtId="1" fontId="1" fillId="9" borderId="29" xfId="0" applyNumberFormat="1" applyFont="1" applyFill="1" applyBorder="1" applyAlignment="1">
      <alignment horizontal="center"/>
    </xf>
    <xf numFmtId="1" fontId="1" fillId="9" borderId="30" xfId="0" applyNumberFormat="1" applyFont="1" applyFill="1" applyBorder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2" fillId="0" borderId="47" xfId="1" applyFont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46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14" fillId="0" borderId="50" xfId="1" applyFont="1" applyBorder="1" applyAlignment="1">
      <alignment horizontal="centerContinuous"/>
    </xf>
    <xf numFmtId="0" fontId="14" fillId="0" borderId="63" xfId="1" applyFont="1" applyBorder="1" applyAlignment="1">
      <alignment horizontal="centerContinuous"/>
    </xf>
    <xf numFmtId="0" fontId="14" fillId="0" borderId="64" xfId="1" applyFont="1" applyBorder="1" applyAlignment="1">
      <alignment horizontal="centerContinuous"/>
    </xf>
    <xf numFmtId="0" fontId="2" fillId="0" borderId="2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12" fillId="0" borderId="14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1" fontId="12" fillId="0" borderId="11" xfId="0" applyNumberFormat="1" applyFont="1" applyFill="1" applyBorder="1" applyAlignment="1" applyProtection="1">
      <alignment horizontal="center" vertical="center"/>
      <protection locked="0"/>
    </xf>
    <xf numFmtId="1" fontId="12" fillId="0" borderId="14" xfId="0" applyNumberFormat="1" applyFont="1" applyFill="1" applyBorder="1" applyAlignment="1">
      <alignment horizontal="center" vertical="center"/>
    </xf>
    <xf numFmtId="1" fontId="12" fillId="0" borderId="14" xfId="0" applyNumberFormat="1" applyFont="1" applyFill="1" applyBorder="1" applyAlignment="1" applyProtection="1">
      <alignment horizontal="center" vertical="center"/>
      <protection locked="0"/>
    </xf>
    <xf numFmtId="1" fontId="12" fillId="0" borderId="12" xfId="0" applyNumberFormat="1" applyFont="1" applyFill="1" applyBorder="1" applyAlignment="1" applyProtection="1">
      <alignment horizontal="center" vertical="center"/>
      <protection locked="0"/>
    </xf>
    <xf numFmtId="1" fontId="12" fillId="0" borderId="10" xfId="0" applyNumberFormat="1" applyFont="1" applyFill="1" applyBorder="1" applyAlignment="1">
      <alignment horizontal="center"/>
    </xf>
    <xf numFmtId="0" fontId="2" fillId="0" borderId="0" xfId="1" applyFont="1" applyFill="1"/>
    <xf numFmtId="0" fontId="4" fillId="0" borderId="0" xfId="1" applyFont="1" applyFill="1" applyAlignment="1">
      <alignment horizontal="left"/>
    </xf>
    <xf numFmtId="0" fontId="2" fillId="0" borderId="0" xfId="0" applyFont="1" applyFill="1" applyAlignment="1">
      <alignment horizontal="left" vertical="center"/>
    </xf>
    <xf numFmtId="0" fontId="2" fillId="0" borderId="0" xfId="1" applyFont="1" applyFill="1" applyAlignment="1">
      <alignment vertical="top" wrapText="1"/>
    </xf>
    <xf numFmtId="0" fontId="20" fillId="2" borderId="0" xfId="0" applyFont="1" applyFill="1"/>
    <xf numFmtId="0" fontId="7" fillId="2" borderId="0" xfId="0" applyFont="1" applyFill="1" applyAlignment="1">
      <alignment vertical="center"/>
    </xf>
    <xf numFmtId="0" fontId="12" fillId="2" borderId="0" xfId="0" applyFont="1" applyFill="1"/>
    <xf numFmtId="0" fontId="1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24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Border="1" applyAlignment="1"/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33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39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65" xfId="0" applyFont="1" applyBorder="1" applyAlignment="1">
      <alignment horizontal="center" vertical="center" textRotation="90"/>
    </xf>
    <xf numFmtId="0" fontId="20" fillId="0" borderId="1" xfId="0" applyFont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38" fillId="0" borderId="1" xfId="0" applyFont="1" applyBorder="1" applyAlignment="1">
      <alignment horizontal="center" vertical="center" textRotation="90" wrapText="1"/>
    </xf>
    <xf numFmtId="0" fontId="38" fillId="0" borderId="70" xfId="0" applyFont="1" applyBorder="1" applyAlignment="1">
      <alignment horizontal="center" vertical="center" textRotation="90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11" borderId="4" xfId="0" applyFont="1" applyFill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42" fillId="0" borderId="4" xfId="3" applyFont="1" applyBorder="1" applyAlignment="1" applyProtection="1">
      <alignment horizontal="left" vertical="center" wrapText="1"/>
    </xf>
    <xf numFmtId="0" fontId="38" fillId="11" borderId="7" xfId="0" applyFont="1" applyFill="1" applyBorder="1" applyAlignment="1">
      <alignment horizontal="left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11" xfId="0" applyFont="1" applyBorder="1" applyAlignment="1">
      <alignment vertical="center" wrapText="1"/>
    </xf>
    <xf numFmtId="0" fontId="20" fillId="11" borderId="11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11" borderId="18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42" fillId="0" borderId="11" xfId="3" applyFont="1" applyFill="1" applyBorder="1" applyAlignment="1" applyProtection="1">
      <alignment horizontal="left" vertical="center" wrapText="1"/>
    </xf>
    <xf numFmtId="0" fontId="38" fillId="0" borderId="15" xfId="0" applyFont="1" applyBorder="1" applyAlignment="1">
      <alignment horizontal="left" vertical="center" wrapText="1"/>
    </xf>
    <xf numFmtId="1" fontId="20" fillId="0" borderId="11" xfId="0" applyNumberFormat="1" applyFont="1" applyBorder="1" applyAlignment="1">
      <alignment horizontal="center" vertical="center"/>
    </xf>
    <xf numFmtId="0" fontId="42" fillId="0" borderId="11" xfId="3" applyFont="1" applyBorder="1" applyAlignment="1" applyProtection="1">
      <alignment horizontal="left" vertical="center" wrapText="1"/>
    </xf>
    <xf numFmtId="0" fontId="20" fillId="2" borderId="11" xfId="0" applyFont="1" applyFill="1" applyBorder="1" applyAlignment="1">
      <alignment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42" fillId="2" borderId="11" xfId="3" applyFont="1" applyFill="1" applyBorder="1" applyAlignment="1" applyProtection="1">
      <alignment horizontal="left" vertical="center" wrapText="1"/>
    </xf>
    <xf numFmtId="0" fontId="38" fillId="11" borderId="15" xfId="0" applyFont="1" applyFill="1" applyBorder="1" applyAlignment="1">
      <alignment horizontal="left" vertical="center" wrapText="1"/>
    </xf>
    <xf numFmtId="0" fontId="28" fillId="0" borderId="11" xfId="0" applyFont="1" applyBorder="1" applyAlignment="1">
      <alignment horizontal="left" vertical="center" wrapText="1"/>
    </xf>
    <xf numFmtId="0" fontId="38" fillId="2" borderId="15" xfId="0" applyFont="1" applyFill="1" applyBorder="1" applyAlignment="1">
      <alignment horizontal="left" vertical="center" wrapText="1"/>
    </xf>
    <xf numFmtId="0" fontId="20" fillId="0" borderId="11" xfId="0" applyFont="1" applyBorder="1" applyAlignment="1" applyProtection="1">
      <alignment horizontal="left" vertical="center" wrapText="1"/>
      <protection locked="0"/>
    </xf>
    <xf numFmtId="0" fontId="28" fillId="2" borderId="11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center" wrapText="1"/>
    </xf>
    <xf numFmtId="0" fontId="38" fillId="11" borderId="11" xfId="0" applyFont="1" applyFill="1" applyBorder="1" applyAlignment="1">
      <alignment horizontal="left" vertical="center" wrapText="1"/>
    </xf>
    <xf numFmtId="0" fontId="38" fillId="0" borderId="11" xfId="0" applyFont="1" applyBorder="1" applyAlignment="1">
      <alignment vertical="center" wrapText="1"/>
    </xf>
    <xf numFmtId="0" fontId="20" fillId="0" borderId="43" xfId="0" applyFont="1" applyBorder="1" applyAlignment="1">
      <alignment horizontal="center" vertical="center" wrapText="1"/>
    </xf>
    <xf numFmtId="0" fontId="20" fillId="0" borderId="45" xfId="0" applyFont="1" applyBorder="1" applyAlignment="1">
      <alignment vertical="center" wrapText="1"/>
    </xf>
    <xf numFmtId="1" fontId="20" fillId="0" borderId="45" xfId="0" applyNumberFormat="1" applyFont="1" applyBorder="1" applyAlignment="1">
      <alignment horizontal="center" vertical="center"/>
    </xf>
    <xf numFmtId="0" fontId="28" fillId="0" borderId="44" xfId="0" applyFont="1" applyBorder="1" applyAlignment="1">
      <alignment horizontal="center" vertical="center" wrapText="1"/>
    </xf>
    <xf numFmtId="0" fontId="28" fillId="11" borderId="44" xfId="0" applyFont="1" applyFill="1" applyBorder="1" applyAlignment="1">
      <alignment horizontal="center" vertical="center" wrapText="1"/>
    </xf>
    <xf numFmtId="0" fontId="38" fillId="0" borderId="45" xfId="0" applyFont="1" applyBorder="1" applyAlignment="1">
      <alignment horizontal="center" vertical="center" wrapText="1"/>
    </xf>
    <xf numFmtId="0" fontId="38" fillId="0" borderId="45" xfId="0" applyFont="1" applyBorder="1" applyAlignment="1">
      <alignment vertical="center" wrapText="1"/>
    </xf>
    <xf numFmtId="0" fontId="42" fillId="0" borderId="45" xfId="3" applyFont="1" applyFill="1" applyBorder="1" applyAlignment="1" applyProtection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 applyProtection="1">
      <alignment horizontal="center" vertical="center"/>
      <protection locked="0"/>
    </xf>
    <xf numFmtId="1" fontId="20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8" fillId="0" borderId="0" xfId="0" applyFont="1" applyAlignment="1">
      <alignment vertical="center" wrapText="1"/>
    </xf>
    <xf numFmtId="0" fontId="42" fillId="0" borderId="0" xfId="3" applyFont="1" applyFill="1" applyBorder="1" applyAlignment="1" applyProtection="1">
      <alignment horizontal="left" vertical="center" wrapText="1"/>
    </xf>
    <xf numFmtId="0" fontId="3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20" fillId="11" borderId="4" xfId="0" applyFont="1" applyFill="1" applyBorder="1" applyAlignment="1">
      <alignment horizontal="center" vertical="center" wrapText="1"/>
    </xf>
    <xf numFmtId="0" fontId="42" fillId="0" borderId="4" xfId="3" applyFont="1" applyFill="1" applyBorder="1" applyAlignment="1" applyProtection="1">
      <alignment horizontal="left" vertical="center" wrapText="1"/>
    </xf>
    <xf numFmtId="0" fontId="38" fillId="0" borderId="7" xfId="0" applyFont="1" applyBorder="1" applyAlignment="1">
      <alignment horizontal="left" vertical="center" wrapText="1"/>
    </xf>
    <xf numFmtId="0" fontId="38" fillId="0" borderId="44" xfId="0" applyFont="1" applyBorder="1" applyAlignment="1">
      <alignment horizontal="center" vertical="center" wrapText="1"/>
    </xf>
    <xf numFmtId="0" fontId="38" fillId="0" borderId="45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18" xfId="0" applyFont="1" applyBorder="1" applyAlignment="1">
      <alignment vertical="center" wrapText="1"/>
    </xf>
    <xf numFmtId="1" fontId="20" fillId="0" borderId="18" xfId="0" applyNumberFormat="1" applyFont="1" applyBorder="1" applyAlignment="1">
      <alignment horizontal="center" vertical="center"/>
    </xf>
    <xf numFmtId="0" fontId="42" fillId="11" borderId="11" xfId="3" applyFont="1" applyFill="1" applyBorder="1" applyAlignment="1" applyProtection="1">
      <alignment horizontal="left" vertical="center" wrapText="1"/>
    </xf>
    <xf numFmtId="0" fontId="28" fillId="11" borderId="11" xfId="0" applyFont="1" applyFill="1" applyBorder="1" applyAlignment="1">
      <alignment horizontal="center" vertical="center" wrapText="1"/>
    </xf>
    <xf numFmtId="0" fontId="28" fillId="11" borderId="45" xfId="0" applyFont="1" applyFill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38" fillId="0" borderId="51" xfId="0" applyFont="1" applyBorder="1" applyAlignment="1">
      <alignment vertical="center" wrapText="1"/>
    </xf>
    <xf numFmtId="0" fontId="38" fillId="0" borderId="4" xfId="0" applyFont="1" applyBorder="1" applyAlignment="1">
      <alignment horizontal="left" vertical="center" wrapText="1"/>
    </xf>
    <xf numFmtId="0" fontId="38" fillId="0" borderId="71" xfId="0" applyFont="1" applyBorder="1" applyAlignment="1">
      <alignment vertical="center" wrapText="1"/>
    </xf>
    <xf numFmtId="0" fontId="38" fillId="0" borderId="18" xfId="0" applyFont="1" applyBorder="1" applyAlignment="1">
      <alignment horizontal="left" vertical="center" wrapText="1"/>
    </xf>
    <xf numFmtId="0" fontId="38" fillId="0" borderId="53" xfId="0" applyFont="1" applyBorder="1" applyAlignment="1">
      <alignment vertical="center" wrapText="1"/>
    </xf>
    <xf numFmtId="0" fontId="20" fillId="0" borderId="20" xfId="0" applyFont="1" applyBorder="1" applyAlignment="1">
      <alignment horizontal="center" vertical="center" wrapText="1"/>
    </xf>
    <xf numFmtId="1" fontId="20" fillId="0" borderId="21" xfId="0" applyNumberFormat="1" applyFont="1" applyBorder="1" applyAlignment="1">
      <alignment horizontal="center" vertical="center"/>
    </xf>
    <xf numFmtId="0" fontId="28" fillId="11" borderId="21" xfId="0" applyFont="1" applyFill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left" vertical="center" wrapText="1"/>
    </xf>
    <xf numFmtId="0" fontId="42" fillId="11" borderId="21" xfId="3" applyFont="1" applyFill="1" applyBorder="1" applyAlignment="1" applyProtection="1">
      <alignment horizontal="left" vertical="center" wrapText="1"/>
    </xf>
    <xf numFmtId="0" fontId="42" fillId="11" borderId="45" xfId="3" applyFont="1" applyFill="1" applyBorder="1" applyAlignment="1" applyProtection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8" fillId="11" borderId="48" xfId="0" applyFont="1" applyFill="1" applyBorder="1" applyAlignment="1">
      <alignment horizontal="left" vertical="center" wrapText="1"/>
    </xf>
    <xf numFmtId="0" fontId="38" fillId="0" borderId="48" xfId="0" applyFont="1" applyBorder="1" applyAlignment="1">
      <alignment horizontal="left" vertical="center" wrapText="1"/>
    </xf>
    <xf numFmtId="0" fontId="38" fillId="11" borderId="19" xfId="0" applyFont="1" applyFill="1" applyBorder="1" applyAlignment="1">
      <alignment horizontal="left" vertical="center" wrapText="1"/>
    </xf>
    <xf numFmtId="0" fontId="38" fillId="0" borderId="69" xfId="0" applyFont="1" applyBorder="1" applyAlignment="1">
      <alignment horizontal="left" vertical="center" wrapText="1"/>
    </xf>
    <xf numFmtId="0" fontId="38" fillId="11" borderId="16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0" fontId="41" fillId="0" borderId="0" xfId="0" applyFont="1" applyAlignment="1">
      <alignment vertical="center" wrapText="1"/>
    </xf>
    <xf numFmtId="1" fontId="20" fillId="0" borderId="11" xfId="0" applyNumberFormat="1" applyFont="1" applyBorder="1" applyAlignment="1">
      <alignment horizontal="center" vertical="center" wrapText="1"/>
    </xf>
    <xf numFmtId="1" fontId="20" fillId="11" borderId="11" xfId="0" applyNumberFormat="1" applyFont="1" applyFill="1" applyBorder="1" applyAlignment="1">
      <alignment horizontal="center" vertical="center" wrapText="1"/>
    </xf>
    <xf numFmtId="1" fontId="20" fillId="11" borderId="45" xfId="0" applyNumberFormat="1" applyFont="1" applyFill="1" applyBorder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1" fontId="20" fillId="0" borderId="18" xfId="0" applyNumberFormat="1" applyFont="1" applyFill="1" applyBorder="1" applyAlignment="1">
      <alignment horizontal="center" vertical="center" wrapText="1"/>
    </xf>
    <xf numFmtId="1" fontId="20" fillId="0" borderId="11" xfId="0" applyNumberFormat="1" applyFont="1" applyFill="1" applyBorder="1" applyAlignment="1">
      <alignment horizontal="center" vertical="center" wrapText="1"/>
    </xf>
    <xf numFmtId="1" fontId="20" fillId="0" borderId="45" xfId="0" applyNumberFormat="1" applyFont="1" applyFill="1" applyBorder="1" applyAlignment="1">
      <alignment horizontal="center" vertical="center" wrapText="1"/>
    </xf>
    <xf numFmtId="1" fontId="20" fillId="0" borderId="2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44" fillId="0" borderId="0" xfId="0" applyFont="1" applyAlignment="1">
      <alignment vertical="center"/>
    </xf>
    <xf numFmtId="0" fontId="38" fillId="0" borderId="0" xfId="0" applyFont="1"/>
    <xf numFmtId="0" fontId="36" fillId="0" borderId="9" xfId="0" applyFont="1" applyBorder="1" applyAlignment="1">
      <alignment horizontal="center" vertical="center"/>
    </xf>
    <xf numFmtId="0" fontId="36" fillId="2" borderId="9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 vertical="center"/>
    </xf>
    <xf numFmtId="1" fontId="12" fillId="0" borderId="11" xfId="0" applyNumberFormat="1" applyFont="1" applyFill="1" applyBorder="1" applyAlignment="1">
      <alignment horizontal="center" vertical="center"/>
    </xf>
    <xf numFmtId="1" fontId="12" fillId="0" borderId="12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49" fontId="12" fillId="0" borderId="11" xfId="0" applyNumberFormat="1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1" fontId="12" fillId="0" borderId="24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center" vertical="center"/>
    </xf>
    <xf numFmtId="1" fontId="1" fillId="0" borderId="23" xfId="0" applyNumberFormat="1" applyFont="1" applyFill="1" applyBorder="1" applyAlignment="1" applyProtection="1">
      <alignment horizontal="center" vertical="center"/>
      <protection locked="0"/>
    </xf>
    <xf numFmtId="1" fontId="12" fillId="0" borderId="21" xfId="0" applyNumberFormat="1" applyFont="1" applyFill="1" applyBorder="1" applyAlignment="1">
      <alignment horizontal="center" vertical="center"/>
    </xf>
    <xf numFmtId="1" fontId="1" fillId="0" borderId="11" xfId="0" applyNumberFormat="1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1" fontId="12" fillId="0" borderId="11" xfId="0" applyNumberFormat="1" applyFont="1" applyFill="1" applyBorder="1" applyAlignment="1">
      <alignment horizontal="center"/>
    </xf>
    <xf numFmtId="0" fontId="25" fillId="12" borderId="29" xfId="0" applyFont="1" applyFill="1" applyBorder="1" applyAlignment="1">
      <alignment horizontal="center" vertical="center"/>
    </xf>
    <xf numFmtId="0" fontId="25" fillId="12" borderId="38" xfId="0" applyFont="1" applyFill="1" applyBorder="1" applyAlignment="1">
      <alignment horizontal="center" vertical="center"/>
    </xf>
    <xf numFmtId="1" fontId="25" fillId="12" borderId="39" xfId="0" applyNumberFormat="1" applyFont="1" applyFill="1" applyBorder="1" applyAlignment="1">
      <alignment horizontal="center" vertical="center"/>
    </xf>
    <xf numFmtId="1" fontId="25" fillId="12" borderId="28" xfId="0" applyNumberFormat="1" applyFont="1" applyFill="1" applyBorder="1" applyAlignment="1">
      <alignment horizontal="center" vertical="center"/>
    </xf>
    <xf numFmtId="1" fontId="25" fillId="12" borderId="29" xfId="0" applyNumberFormat="1" applyFont="1" applyFill="1" applyBorder="1" applyAlignment="1">
      <alignment horizontal="center" vertical="center"/>
    </xf>
    <xf numFmtId="1" fontId="25" fillId="12" borderId="41" xfId="0" applyNumberFormat="1" applyFont="1" applyFill="1" applyBorder="1" applyAlignment="1">
      <alignment horizontal="center" vertical="center"/>
    </xf>
    <xf numFmtId="1" fontId="25" fillId="12" borderId="40" xfId="0" applyNumberFormat="1" applyFont="1" applyFill="1" applyBorder="1" applyAlignment="1">
      <alignment horizontal="center" vertical="center"/>
    </xf>
    <xf numFmtId="0" fontId="5" fillId="12" borderId="29" xfId="0" applyFont="1" applyFill="1" applyBorder="1" applyAlignment="1">
      <alignment horizontal="center" vertical="center"/>
    </xf>
    <xf numFmtId="1" fontId="5" fillId="12" borderId="39" xfId="0" applyNumberFormat="1" applyFont="1" applyFill="1" applyBorder="1" applyAlignment="1">
      <alignment horizontal="center" vertical="center"/>
    </xf>
    <xf numFmtId="1" fontId="5" fillId="12" borderId="40" xfId="0" applyNumberFormat="1" applyFont="1" applyFill="1" applyBorder="1" applyAlignment="1">
      <alignment horizontal="center" vertical="center"/>
    </xf>
    <xf numFmtId="1" fontId="5" fillId="12" borderId="37" xfId="0" applyNumberFormat="1" applyFont="1" applyFill="1" applyBorder="1" applyAlignment="1">
      <alignment horizontal="center" vertical="center"/>
    </xf>
    <xf numFmtId="1" fontId="5" fillId="12" borderId="29" xfId="0" applyNumberFormat="1" applyFont="1" applyFill="1" applyBorder="1" applyAlignment="1">
      <alignment horizontal="center" vertical="center"/>
    </xf>
    <xf numFmtId="1" fontId="5" fillId="12" borderId="30" xfId="0" applyNumberFormat="1" applyFont="1" applyFill="1" applyBorder="1" applyAlignment="1">
      <alignment horizontal="center" vertical="center"/>
    </xf>
    <xf numFmtId="0" fontId="1" fillId="10" borderId="4" xfId="0" applyFont="1" applyFill="1" applyBorder="1" applyAlignment="1" applyProtection="1">
      <alignment horizontal="center" vertical="center" wrapText="1"/>
      <protection locked="0"/>
    </xf>
    <xf numFmtId="0" fontId="1" fillId="10" borderId="11" xfId="0" applyFont="1" applyFill="1" applyBorder="1" applyAlignment="1" applyProtection="1">
      <alignment horizontal="center" vertical="center" wrapText="1"/>
      <protection locked="0"/>
    </xf>
    <xf numFmtId="0" fontId="1" fillId="10" borderId="45" xfId="0" applyFont="1" applyFill="1" applyBorder="1" applyAlignment="1" applyProtection="1">
      <alignment horizontal="center" vertical="center" wrapText="1"/>
      <protection locked="0"/>
    </xf>
    <xf numFmtId="0" fontId="1" fillId="10" borderId="18" xfId="0" applyFont="1" applyFill="1" applyBorder="1" applyAlignment="1" applyProtection="1">
      <alignment horizontal="center" vertical="center" wrapText="1"/>
      <protection locked="0"/>
    </xf>
    <xf numFmtId="0" fontId="1" fillId="10" borderId="7" xfId="0" applyFont="1" applyFill="1" applyBorder="1" applyAlignment="1" applyProtection="1">
      <alignment horizontal="center" vertical="center" wrapText="1"/>
      <protection locked="0"/>
    </xf>
    <xf numFmtId="0" fontId="1" fillId="10" borderId="15" xfId="0" applyFont="1" applyFill="1" applyBorder="1" applyAlignment="1" applyProtection="1">
      <alignment horizontal="center" vertical="center" wrapText="1"/>
      <protection locked="0"/>
    </xf>
    <xf numFmtId="0" fontId="1" fillId="10" borderId="48" xfId="0" applyFont="1" applyFill="1" applyBorder="1" applyAlignment="1" applyProtection="1">
      <alignment horizontal="center" vertical="center" wrapText="1"/>
      <protection locked="0"/>
    </xf>
    <xf numFmtId="0" fontId="1" fillId="10" borderId="19" xfId="0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1" fontId="12" fillId="0" borderId="33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1" fontId="12" fillId="0" borderId="32" xfId="0" applyNumberFormat="1" applyFont="1" applyBorder="1" applyAlignment="1" applyProtection="1">
      <alignment horizontal="center" vertical="center"/>
      <protection locked="0"/>
    </xf>
    <xf numFmtId="0" fontId="1" fillId="0" borderId="32" xfId="0" applyFont="1" applyBorder="1" applyAlignment="1">
      <alignment horizontal="center" vertical="center" wrapText="1"/>
    </xf>
    <xf numFmtId="0" fontId="12" fillId="0" borderId="45" xfId="0" applyFont="1" applyFill="1" applyBorder="1" applyAlignment="1" applyProtection="1">
      <alignment horizontal="center" vertical="center"/>
      <protection locked="0"/>
    </xf>
    <xf numFmtId="0" fontId="12" fillId="0" borderId="45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1" fontId="12" fillId="0" borderId="47" xfId="0" applyNumberFormat="1" applyFont="1" applyFill="1" applyBorder="1" applyAlignment="1">
      <alignment horizontal="center" vertical="center"/>
    </xf>
    <xf numFmtId="1" fontId="1" fillId="0" borderId="45" xfId="0" applyNumberFormat="1" applyFont="1" applyFill="1" applyBorder="1" applyAlignment="1">
      <alignment horizontal="center" vertical="center"/>
    </xf>
    <xf numFmtId="1" fontId="12" fillId="0" borderId="45" xfId="0" applyNumberFormat="1" applyFont="1" applyFill="1" applyBorder="1" applyAlignment="1">
      <alignment horizontal="center" vertical="center"/>
    </xf>
    <xf numFmtId="1" fontId="12" fillId="0" borderId="46" xfId="0" applyNumberFormat="1" applyFont="1" applyFill="1" applyBorder="1" applyAlignment="1">
      <alignment horizontal="center" vertical="center"/>
    </xf>
    <xf numFmtId="1" fontId="1" fillId="0" borderId="59" xfId="0" applyNumberFormat="1" applyFont="1" applyFill="1" applyBorder="1" applyAlignment="1" applyProtection="1">
      <alignment horizontal="center" vertical="center"/>
      <protection locked="0"/>
    </xf>
    <xf numFmtId="0" fontId="12" fillId="10" borderId="45" xfId="0" applyFont="1" applyFill="1" applyBorder="1" applyAlignment="1" applyProtection="1">
      <alignment horizontal="center" vertical="center" wrapText="1"/>
      <protection locked="0"/>
    </xf>
    <xf numFmtId="1" fontId="12" fillId="0" borderId="45" xfId="0" applyNumberFormat="1" applyFont="1" applyBorder="1" applyAlignment="1">
      <alignment horizontal="center" vertical="center"/>
    </xf>
    <xf numFmtId="0" fontId="12" fillId="10" borderId="48" xfId="0" applyFont="1" applyFill="1" applyBorder="1" applyAlignment="1" applyProtection="1">
      <alignment horizontal="center" vertical="center" wrapText="1"/>
      <protection locked="0"/>
    </xf>
    <xf numFmtId="2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8" xfId="0" applyFont="1" applyFill="1" applyBorder="1" applyAlignment="1" applyProtection="1">
      <alignment vertical="center"/>
      <protection locked="0"/>
    </xf>
    <xf numFmtId="0" fontId="1" fillId="0" borderId="18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1" fontId="12" fillId="0" borderId="33" xfId="0" applyNumberFormat="1" applyFont="1" applyFill="1" applyBorder="1" applyAlignment="1">
      <alignment horizontal="center" vertical="center"/>
    </xf>
    <xf numFmtId="1" fontId="1" fillId="0" borderId="18" xfId="0" applyNumberFormat="1" applyFont="1" applyFill="1" applyBorder="1" applyAlignment="1">
      <alignment horizontal="center" vertical="center"/>
    </xf>
    <xf numFmtId="1" fontId="12" fillId="0" borderId="18" xfId="0" applyNumberFormat="1" applyFont="1" applyFill="1" applyBorder="1" applyAlignment="1" applyProtection="1">
      <alignment horizontal="center" vertical="center"/>
      <protection locked="0"/>
    </xf>
    <xf numFmtId="1" fontId="12" fillId="0" borderId="31" xfId="0" applyNumberFormat="1" applyFont="1" applyFill="1" applyBorder="1" applyAlignment="1" applyProtection="1">
      <alignment horizontal="center" vertical="center"/>
      <protection locked="0"/>
    </xf>
    <xf numFmtId="1" fontId="12" fillId="0" borderId="32" xfId="0" applyNumberFormat="1" applyFont="1" applyFill="1" applyBorder="1" applyAlignment="1" applyProtection="1">
      <alignment horizontal="center" vertical="center"/>
      <protection locked="0"/>
    </xf>
    <xf numFmtId="0" fontId="12" fillId="0" borderId="33" xfId="0" applyFont="1" applyFill="1" applyBorder="1" applyAlignment="1">
      <alignment horizontal="center" vertical="center"/>
    </xf>
    <xf numFmtId="2" fontId="12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horizontal="left" vertical="center" wrapText="1"/>
      <protection locked="0"/>
    </xf>
    <xf numFmtId="1" fontId="12" fillId="0" borderId="13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vertical="center" wrapText="1"/>
      <protection locked="0"/>
    </xf>
    <xf numFmtId="2" fontId="1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vertical="center"/>
      <protection locked="0"/>
    </xf>
    <xf numFmtId="0" fontId="12" fillId="0" borderId="11" xfId="0" applyFont="1" applyFill="1" applyBorder="1" applyAlignment="1" applyProtection="1">
      <alignment horizontal="left" vertical="center"/>
      <protection locked="0"/>
    </xf>
    <xf numFmtId="165" fontId="12" fillId="0" borderId="9" xfId="0" applyNumberFormat="1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left" vertical="top"/>
      <protection locked="0"/>
    </xf>
    <xf numFmtId="0" fontId="12" fillId="0" borderId="21" xfId="0" applyFont="1" applyFill="1" applyBorder="1" applyAlignment="1" applyProtection="1">
      <alignment vertical="center" wrapText="1"/>
      <protection locked="0"/>
    </xf>
    <xf numFmtId="165" fontId="12" fillId="0" borderId="43" xfId="0" applyNumberFormat="1" applyFont="1" applyFill="1" applyBorder="1" applyAlignment="1" applyProtection="1">
      <alignment horizontal="center" vertical="center"/>
      <protection locked="0"/>
    </xf>
    <xf numFmtId="0" fontId="12" fillId="0" borderId="45" xfId="0" applyFont="1" applyFill="1" applyBorder="1" applyAlignment="1" applyProtection="1">
      <alignment vertical="center" wrapText="1"/>
      <protection locked="0"/>
    </xf>
    <xf numFmtId="165" fontId="12" fillId="0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1" fontId="12" fillId="0" borderId="8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1" fillId="0" borderId="2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1" fontId="1" fillId="0" borderId="12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12" fillId="0" borderId="45" xfId="0" applyFont="1" applyFill="1" applyBorder="1" applyAlignment="1" applyProtection="1">
      <alignment horizontal="left" vertical="center"/>
      <protection locked="0"/>
    </xf>
    <xf numFmtId="0" fontId="1" fillId="0" borderId="45" xfId="0" applyFont="1" applyFill="1" applyBorder="1" applyAlignment="1">
      <alignment horizontal="left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59" xfId="0" applyFont="1" applyFill="1" applyBorder="1" applyAlignment="1" applyProtection="1">
      <alignment horizontal="center" vertical="center" wrapText="1"/>
      <protection locked="0"/>
    </xf>
    <xf numFmtId="1" fontId="1" fillId="0" borderId="46" xfId="0" applyNumberFormat="1" applyFont="1" applyFill="1" applyBorder="1" applyAlignment="1">
      <alignment horizontal="center" vertical="center"/>
    </xf>
    <xf numFmtId="1" fontId="1" fillId="0" borderId="43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/>
    </xf>
    <xf numFmtId="1" fontId="12" fillId="0" borderId="58" xfId="0" applyNumberFormat="1" applyFont="1" applyFill="1" applyBorder="1" applyAlignment="1">
      <alignment horizontal="center"/>
    </xf>
    <xf numFmtId="0" fontId="4" fillId="13" borderId="28" xfId="1" applyFont="1" applyFill="1" applyBorder="1" applyAlignment="1">
      <alignment horizontal="centerContinuous"/>
    </xf>
    <xf numFmtId="0" fontId="4" fillId="13" borderId="29" xfId="1" applyFont="1" applyFill="1" applyBorder="1" applyAlignment="1">
      <alignment horizontal="centerContinuous"/>
    </xf>
    <xf numFmtId="0" fontId="4" fillId="13" borderId="30" xfId="1" applyFont="1" applyFill="1" applyBorder="1" applyAlignment="1">
      <alignment horizontal="centerContinuous"/>
    </xf>
    <xf numFmtId="0" fontId="4" fillId="13" borderId="40" xfId="1" applyFont="1" applyFill="1" applyBorder="1" applyAlignment="1">
      <alignment horizontal="centerContinuous"/>
    </xf>
    <xf numFmtId="0" fontId="4" fillId="13" borderId="30" xfId="1" applyFont="1" applyFill="1" applyBorder="1" applyAlignment="1">
      <alignment horizontal="center"/>
    </xf>
    <xf numFmtId="0" fontId="2" fillId="13" borderId="34" xfId="1" applyFont="1" applyFill="1" applyBorder="1" applyAlignment="1">
      <alignment horizontal="center" vertical="center"/>
    </xf>
    <xf numFmtId="0" fontId="2" fillId="13" borderId="18" xfId="1" applyFont="1" applyFill="1" applyBorder="1" applyAlignment="1">
      <alignment horizontal="center" vertical="center"/>
    </xf>
    <xf numFmtId="0" fontId="2" fillId="13" borderId="19" xfId="1" applyFont="1" applyFill="1" applyBorder="1" applyAlignment="1">
      <alignment horizontal="center" vertical="center"/>
    </xf>
    <xf numFmtId="0" fontId="2" fillId="13" borderId="33" xfId="1" applyFont="1" applyFill="1" applyBorder="1" applyAlignment="1">
      <alignment horizontal="center" vertical="center"/>
    </xf>
    <xf numFmtId="0" fontId="2" fillId="13" borderId="20" xfId="1" applyFont="1" applyFill="1" applyBorder="1" applyAlignment="1">
      <alignment horizontal="center" vertical="center"/>
    </xf>
    <xf numFmtId="0" fontId="2" fillId="13" borderId="21" xfId="1" applyFont="1" applyFill="1" applyBorder="1" applyAlignment="1">
      <alignment horizontal="center" vertical="center"/>
    </xf>
    <xf numFmtId="0" fontId="2" fillId="13" borderId="16" xfId="1" applyFont="1" applyFill="1" applyBorder="1" applyAlignment="1">
      <alignment horizontal="center" vertical="center"/>
    </xf>
    <xf numFmtId="0" fontId="2" fillId="13" borderId="24" xfId="1" applyFont="1" applyFill="1" applyBorder="1" applyAlignment="1">
      <alignment horizontal="center" vertical="center"/>
    </xf>
    <xf numFmtId="0" fontId="5" fillId="12" borderId="38" xfId="0" applyFont="1" applyFill="1" applyBorder="1" applyAlignment="1">
      <alignment horizontal="center" vertical="center"/>
    </xf>
    <xf numFmtId="0" fontId="12" fillId="0" borderId="12" xfId="0" applyFont="1" applyFill="1" applyBorder="1" applyAlignment="1" applyProtection="1">
      <alignment horizontal="left" vertical="center" wrapText="1"/>
      <protection locked="0"/>
    </xf>
    <xf numFmtId="0" fontId="20" fillId="0" borderId="11" xfId="0" applyFont="1" applyFill="1" applyBorder="1" applyAlignment="1">
      <alignment vertical="center" wrapText="1"/>
    </xf>
    <xf numFmtId="0" fontId="38" fillId="0" borderId="0" xfId="0" applyFont="1" applyFill="1" applyAlignment="1">
      <alignment vertical="center" wrapText="1"/>
    </xf>
    <xf numFmtId="0" fontId="38" fillId="0" borderId="45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22" fillId="0" borderId="0" xfId="0" applyFont="1" applyFill="1"/>
    <xf numFmtId="0" fontId="38" fillId="0" borderId="4" xfId="0" applyFont="1" applyFill="1" applyBorder="1" applyAlignment="1">
      <alignment horizontal="center" vertical="center" wrapText="1"/>
    </xf>
    <xf numFmtId="0" fontId="45" fillId="0" borderId="11" xfId="3" applyFont="1" applyFill="1" applyBorder="1" applyAlignment="1" applyProtection="1">
      <alignment horizontal="left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44" xfId="0" applyFont="1" applyFill="1" applyBorder="1" applyAlignment="1">
      <alignment horizontal="center" vertical="center" wrapText="1"/>
    </xf>
    <xf numFmtId="0" fontId="42" fillId="0" borderId="44" xfId="3" applyFont="1" applyFill="1" applyBorder="1" applyAlignment="1" applyProtection="1">
      <alignment horizontal="left" vertical="center" wrapText="1"/>
    </xf>
    <xf numFmtId="0" fontId="45" fillId="0" borderId="18" xfId="3" applyFont="1" applyFill="1" applyBorder="1" applyAlignment="1" applyProtection="1">
      <alignment horizontal="left" vertical="center" wrapText="1"/>
    </xf>
    <xf numFmtId="0" fontId="38" fillId="0" borderId="18" xfId="0" applyFont="1" applyFill="1" applyBorder="1" applyAlignment="1">
      <alignment horizontal="center" vertical="center" wrapText="1"/>
    </xf>
    <xf numFmtId="0" fontId="42" fillId="0" borderId="18" xfId="3" applyFont="1" applyFill="1" applyBorder="1" applyAlignment="1" applyProtection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1" fontId="20" fillId="0" borderId="11" xfId="0" applyNumberFormat="1" applyFont="1" applyFill="1" applyBorder="1" applyAlignment="1">
      <alignment horizontal="center" vertical="center"/>
    </xf>
    <xf numFmtId="0" fontId="20" fillId="0" borderId="45" xfId="0" applyFont="1" applyFill="1" applyBorder="1" applyAlignment="1" applyProtection="1">
      <alignment horizontal="center" vertical="center"/>
      <protection locked="0"/>
    </xf>
    <xf numFmtId="1" fontId="20" fillId="0" borderId="45" xfId="0" applyNumberFormat="1" applyFont="1" applyFill="1" applyBorder="1" applyAlignment="1">
      <alignment horizontal="center" vertical="center"/>
    </xf>
    <xf numFmtId="0" fontId="20" fillId="0" borderId="4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19" fillId="0" borderId="0" xfId="1" applyFont="1" applyAlignment="1">
      <alignment horizontal="center"/>
    </xf>
    <xf numFmtId="0" fontId="18" fillId="0" borderId="4" xfId="1" applyFont="1" applyBorder="1" applyAlignment="1">
      <alignment horizontal="center" vertical="center" textRotation="90" wrapText="1"/>
    </xf>
    <xf numFmtId="0" fontId="18" fillId="0" borderId="7" xfId="1" applyFont="1" applyBorder="1" applyAlignment="1">
      <alignment horizontal="center" vertical="center" textRotation="90" wrapText="1"/>
    </xf>
    <xf numFmtId="0" fontId="18" fillId="0" borderId="4" xfId="1" applyFont="1" applyBorder="1" applyAlignment="1">
      <alignment horizontal="center" vertical="center" textRotation="90"/>
    </xf>
    <xf numFmtId="0" fontId="18" fillId="0" borderId="7" xfId="1" applyFont="1" applyBorder="1" applyAlignment="1">
      <alignment horizontal="center" vertical="center" textRotation="90"/>
    </xf>
    <xf numFmtId="0" fontId="18" fillId="0" borderId="4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 textRotation="90" wrapText="1"/>
    </xf>
    <xf numFmtId="0" fontId="18" fillId="0" borderId="51" xfId="1" applyFont="1" applyBorder="1" applyAlignment="1">
      <alignment horizontal="center" vertical="center" textRotation="90" wrapText="1"/>
    </xf>
    <xf numFmtId="0" fontId="18" fillId="0" borderId="8" xfId="1" applyFont="1" applyBorder="1" applyAlignment="1">
      <alignment horizontal="center" vertical="center" textRotation="90" wrapText="1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0" fillId="0" borderId="53" xfId="1" applyFont="1" applyBorder="1" applyAlignment="1">
      <alignment horizontal="center" vertical="center"/>
    </xf>
    <xf numFmtId="0" fontId="20" fillId="0" borderId="1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/>
    </xf>
    <xf numFmtId="0" fontId="2" fillId="0" borderId="43" xfId="1" applyFont="1" applyBorder="1" applyAlignment="1">
      <alignment horizontal="left" vertical="center"/>
    </xf>
    <xf numFmtId="0" fontId="2" fillId="0" borderId="45" xfId="1" applyFont="1" applyBorder="1" applyAlignment="1">
      <alignment horizontal="left" vertical="center"/>
    </xf>
    <xf numFmtId="0" fontId="20" fillId="0" borderId="11" xfId="1" applyFont="1" applyBorder="1" applyAlignment="1">
      <alignment horizontal="center" vertical="center" wrapText="1"/>
    </xf>
    <xf numFmtId="0" fontId="20" fillId="0" borderId="15" xfId="1" applyFont="1" applyBorder="1" applyAlignment="1">
      <alignment horizontal="center" vertical="center" wrapText="1"/>
    </xf>
    <xf numFmtId="0" fontId="20" fillId="0" borderId="45" xfId="1" applyFont="1" applyBorder="1" applyAlignment="1">
      <alignment horizontal="center" vertical="center" wrapText="1"/>
    </xf>
    <xf numFmtId="0" fontId="20" fillId="0" borderId="4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4" fillId="0" borderId="45" xfId="1" applyFont="1" applyBorder="1" applyAlignment="1">
      <alignment horizontal="center" vertical="center" wrapText="1"/>
    </xf>
    <xf numFmtId="0" fontId="4" fillId="0" borderId="46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2" fillId="7" borderId="11" xfId="1" applyFont="1" applyFill="1" applyBorder="1" applyAlignment="1">
      <alignment horizontal="center" vertical="center" wrapText="1"/>
    </xf>
    <xf numFmtId="0" fontId="2" fillId="7" borderId="45" xfId="1" applyFont="1" applyFill="1" applyBorder="1" applyAlignment="1">
      <alignment horizontal="center" vertical="center" wrapText="1"/>
    </xf>
    <xf numFmtId="0" fontId="20" fillId="0" borderId="46" xfId="1" applyFont="1" applyBorder="1" applyAlignment="1">
      <alignment horizontal="center" vertical="center"/>
    </xf>
    <xf numFmtId="0" fontId="20" fillId="0" borderId="55" xfId="1" applyFont="1" applyBorder="1" applyAlignment="1">
      <alignment horizontal="center" vertical="center"/>
    </xf>
    <xf numFmtId="0" fontId="20" fillId="0" borderId="54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43" xfId="1" applyFont="1" applyBorder="1" applyAlignment="1">
      <alignment horizontal="left" vertical="center" wrapText="1"/>
    </xf>
    <xf numFmtId="0" fontId="2" fillId="0" borderId="45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/>
    </xf>
    <xf numFmtId="0" fontId="1" fillId="0" borderId="0" xfId="1" applyFont="1" applyFill="1" applyAlignment="1">
      <alignment horizontal="center"/>
    </xf>
    <xf numFmtId="0" fontId="12" fillId="0" borderId="0" xfId="1" applyFont="1" applyFill="1" applyAlignment="1">
      <alignment horizontal="center"/>
    </xf>
    <xf numFmtId="0" fontId="1" fillId="0" borderId="0" xfId="1" applyFont="1" applyAlignment="1">
      <alignment horizontal="center" vertical="center"/>
    </xf>
    <xf numFmtId="0" fontId="46" fillId="13" borderId="0" xfId="1" applyFont="1" applyFill="1" applyAlignment="1">
      <alignment horizontal="center"/>
    </xf>
    <xf numFmtId="0" fontId="7" fillId="0" borderId="0" xfId="1" applyFont="1" applyAlignment="1">
      <alignment horizontal="center"/>
    </xf>
    <xf numFmtId="0" fontId="4" fillId="13" borderId="25" xfId="1" applyFont="1" applyFill="1" applyBorder="1" applyAlignment="1">
      <alignment horizontal="center" vertical="center" wrapText="1"/>
    </xf>
    <xf numFmtId="0" fontId="4" fillId="13" borderId="62" xfId="1" applyFont="1" applyFill="1" applyBorder="1" applyAlignment="1">
      <alignment horizontal="center" vertical="center" wrapText="1"/>
    </xf>
    <xf numFmtId="0" fontId="8" fillId="13" borderId="62" xfId="1" applyFill="1" applyBorder="1" applyAlignment="1">
      <alignment horizontal="center" vertical="center" wrapText="1"/>
    </xf>
    <xf numFmtId="0" fontId="8" fillId="13" borderId="65" xfId="1" applyFill="1" applyBorder="1" applyAlignment="1">
      <alignment horizontal="center" vertical="center" wrapText="1"/>
    </xf>
    <xf numFmtId="0" fontId="2" fillId="13" borderId="36" xfId="1" applyFont="1" applyFill="1" applyBorder="1" applyAlignment="1">
      <alignment horizontal="center" vertical="center"/>
    </xf>
    <xf numFmtId="0" fontId="0" fillId="13" borderId="37" xfId="0" applyFill="1" applyBorder="1" applyAlignment="1">
      <alignment vertical="center"/>
    </xf>
    <xf numFmtId="0" fontId="0" fillId="13" borderId="41" xfId="0" applyFill="1" applyBorder="1" applyAlignment="1">
      <alignment vertical="center"/>
    </xf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wrapText="1"/>
    </xf>
    <xf numFmtId="0" fontId="13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center"/>
    </xf>
    <xf numFmtId="0" fontId="1" fillId="0" borderId="0" xfId="1" applyFont="1" applyFill="1" applyAlignment="1">
      <alignment horizontal="center" vertical="center"/>
    </xf>
    <xf numFmtId="0" fontId="2" fillId="13" borderId="25" xfId="1" applyFont="1" applyFill="1" applyBorder="1" applyAlignment="1">
      <alignment horizontal="center" vertical="center"/>
    </xf>
    <xf numFmtId="0" fontId="0" fillId="13" borderId="26" xfId="0" applyFill="1" applyBorder="1" applyAlignment="1">
      <alignment vertical="center"/>
    </xf>
    <xf numFmtId="0" fontId="2" fillId="13" borderId="60" xfId="1" applyFon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66" xfId="0" applyFill="1" applyBorder="1" applyAlignment="1">
      <alignment horizontal="center" vertical="center"/>
    </xf>
    <xf numFmtId="0" fontId="0" fillId="13" borderId="3" xfId="0" applyFill="1" applyBorder="1" applyAlignment="1">
      <alignment vertical="center"/>
    </xf>
    <xf numFmtId="0" fontId="0" fillId="13" borderId="66" xfId="0" applyFill="1" applyBorder="1" applyAlignment="1">
      <alignment vertical="center"/>
    </xf>
    <xf numFmtId="0" fontId="2" fillId="13" borderId="67" xfId="1" applyFont="1" applyFill="1" applyBorder="1" applyAlignment="1">
      <alignment horizontal="center" vertical="center"/>
    </xf>
    <xf numFmtId="0" fontId="0" fillId="13" borderId="52" xfId="0" applyFill="1" applyBorder="1" applyAlignment="1">
      <alignment vertical="center"/>
    </xf>
    <xf numFmtId="0" fontId="2" fillId="13" borderId="28" xfId="1" applyFont="1" applyFill="1" applyBorder="1" applyAlignment="1">
      <alignment horizontal="center" vertical="center"/>
    </xf>
    <xf numFmtId="0" fontId="0" fillId="13" borderId="29" xfId="0" applyFill="1" applyBorder="1" applyAlignment="1">
      <alignment horizontal="center" vertical="center"/>
    </xf>
    <xf numFmtId="0" fontId="0" fillId="13" borderId="30" xfId="0" applyFill="1" applyBorder="1" applyAlignment="1">
      <alignment horizontal="center" vertical="center"/>
    </xf>
    <xf numFmtId="0" fontId="1" fillId="7" borderId="9" xfId="0" applyFont="1" applyFill="1" applyBorder="1" applyAlignment="1">
      <alignment vertical="center"/>
    </xf>
    <xf numFmtId="0" fontId="1" fillId="7" borderId="11" xfId="0" applyFont="1" applyFill="1" applyBorder="1" applyAlignment="1">
      <alignment vertical="center"/>
    </xf>
    <xf numFmtId="0" fontId="1" fillId="7" borderId="43" xfId="0" applyFont="1" applyFill="1" applyBorder="1" applyAlignment="1">
      <alignment vertical="center"/>
    </xf>
    <xf numFmtId="0" fontId="1" fillId="7" borderId="45" xfId="0" applyFont="1" applyFill="1" applyBorder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1" fillId="6" borderId="36" xfId="0" applyFont="1" applyFill="1" applyBorder="1" applyAlignment="1">
      <alignment horizontal="center" vertical="center"/>
    </xf>
    <xf numFmtId="0" fontId="1" fillId="6" borderId="40" xfId="0" applyFont="1" applyFill="1" applyBorder="1" applyAlignment="1">
      <alignment horizontal="center" vertical="center"/>
    </xf>
    <xf numFmtId="164" fontId="1" fillId="5" borderId="36" xfId="0" applyNumberFormat="1" applyFont="1" applyFill="1" applyBorder="1" applyAlignment="1">
      <alignment horizontal="left" vertical="center" wrapText="1"/>
    </xf>
    <xf numFmtId="0" fontId="24" fillId="0" borderId="40" xfId="0" applyFont="1" applyBorder="1" applyAlignment="1">
      <alignment horizontal="left" vertical="center" wrapText="1"/>
    </xf>
    <xf numFmtId="0" fontId="1" fillId="8" borderId="36" xfId="0" applyFont="1" applyFill="1" applyBorder="1" applyAlignment="1">
      <alignment vertical="center" wrapText="1"/>
    </xf>
    <xf numFmtId="0" fontId="24" fillId="8" borderId="40" xfId="0" applyFont="1" applyFill="1" applyBorder="1" applyAlignment="1">
      <alignment vertical="center" wrapText="1"/>
    </xf>
    <xf numFmtId="165" fontId="1" fillId="4" borderId="60" xfId="0" applyNumberFormat="1" applyFont="1" applyFill="1" applyBorder="1" applyAlignment="1">
      <alignment horizontal="center" vertical="center"/>
    </xf>
    <xf numFmtId="165" fontId="1" fillId="4" borderId="3" xfId="0" applyNumberFormat="1" applyFont="1" applyFill="1" applyBorder="1" applyAlignment="1">
      <alignment horizontal="center" vertical="center"/>
    </xf>
    <xf numFmtId="165" fontId="1" fillId="4" borderId="10" xfId="0" applyNumberFormat="1" applyFont="1" applyFill="1" applyBorder="1" applyAlignment="1">
      <alignment horizontal="center" vertical="center"/>
    </xf>
    <xf numFmtId="165" fontId="1" fillId="4" borderId="17" xfId="0" applyNumberFormat="1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vertical="center"/>
    </xf>
    <xf numFmtId="0" fontId="1" fillId="7" borderId="18" xfId="0" applyFont="1" applyFill="1" applyBorder="1" applyAlignment="1">
      <alignment vertical="center"/>
    </xf>
    <xf numFmtId="0" fontId="28" fillId="0" borderId="25" xfId="0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7" borderId="28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5" fillId="12" borderId="38" xfId="0" applyFont="1" applyFill="1" applyBorder="1" applyAlignment="1">
      <alignment horizontal="center" vertical="center"/>
    </xf>
    <xf numFmtId="0" fontId="5" fillId="12" borderId="40" xfId="0" applyFont="1" applyFill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44" xfId="0" applyBorder="1" applyAlignment="1">
      <alignment vertical="center"/>
    </xf>
    <xf numFmtId="0" fontId="6" fillId="12" borderId="36" xfId="0" applyFont="1" applyFill="1" applyBorder="1" applyAlignment="1">
      <alignment horizontal="center" vertical="center"/>
    </xf>
    <xf numFmtId="0" fontId="6" fillId="12" borderId="4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textRotation="90" wrapText="1"/>
    </xf>
    <xf numFmtId="0" fontId="3" fillId="2" borderId="12" xfId="0" applyFont="1" applyFill="1" applyBorder="1" applyAlignment="1">
      <alignment horizontal="center" vertical="center" textRotation="90" wrapText="1"/>
    </xf>
    <xf numFmtId="0" fontId="1" fillId="6" borderId="38" xfId="0" applyFont="1" applyFill="1" applyBorder="1" applyAlignment="1">
      <alignment horizontal="center" vertical="center"/>
    </xf>
    <xf numFmtId="0" fontId="1" fillId="4" borderId="62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6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2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/>
    </xf>
    <xf numFmtId="0" fontId="2" fillId="10" borderId="1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textRotation="90"/>
    </xf>
    <xf numFmtId="0" fontId="2" fillId="0" borderId="12" xfId="0" applyFont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38" fillId="0" borderId="3" xfId="0" applyFont="1" applyBorder="1" applyAlignment="1">
      <alignment horizontal="center" vertical="center" textRotation="90" wrapText="1"/>
    </xf>
    <xf numFmtId="0" fontId="38" fillId="0" borderId="10" xfId="0" applyFont="1" applyBorder="1" applyAlignment="1">
      <alignment horizontal="center" vertical="center" textRotation="90" wrapText="1"/>
    </xf>
    <xf numFmtId="0" fontId="38" fillId="0" borderId="44" xfId="0" applyFont="1" applyBorder="1" applyAlignment="1">
      <alignment horizontal="center" vertical="center" textRotation="90" wrapText="1"/>
    </xf>
    <xf numFmtId="0" fontId="20" fillId="0" borderId="12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textRotation="90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44" xfId="0" applyFont="1" applyBorder="1" applyAlignment="1">
      <alignment horizontal="center" vertical="center" textRotation="90" wrapText="1"/>
    </xf>
    <xf numFmtId="0" fontId="20" fillId="0" borderId="60" xfId="0" applyFont="1" applyBorder="1" applyAlignment="1">
      <alignment horizontal="center" vertical="center" textRotation="90"/>
    </xf>
    <xf numFmtId="0" fontId="20" fillId="0" borderId="35" xfId="0" applyFont="1" applyBorder="1" applyAlignment="1">
      <alignment horizontal="center" vertical="center" textRotation="90"/>
    </xf>
    <xf numFmtId="0" fontId="20" fillId="0" borderId="68" xfId="0" applyFont="1" applyBorder="1" applyAlignment="1">
      <alignment horizontal="center" vertical="center" textRotation="90"/>
    </xf>
    <xf numFmtId="0" fontId="20" fillId="0" borderId="3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44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textRotation="90" wrapText="1"/>
    </xf>
    <xf numFmtId="0" fontId="20" fillId="0" borderId="5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textRotation="90"/>
    </xf>
    <xf numFmtId="0" fontId="20" fillId="0" borderId="10" xfId="0" applyFont="1" applyBorder="1" applyAlignment="1">
      <alignment horizontal="center" vertical="center" textRotation="90"/>
    </xf>
    <xf numFmtId="0" fontId="20" fillId="0" borderId="44" xfId="0" applyFont="1" applyBorder="1" applyAlignment="1">
      <alignment horizontal="center" vertical="center" textRotation="90"/>
    </xf>
    <xf numFmtId="0" fontId="38" fillId="0" borderId="66" xfId="0" applyFont="1" applyBorder="1" applyAlignment="1">
      <alignment horizontal="center" vertical="center" textRotation="90" wrapText="1"/>
    </xf>
    <xf numFmtId="0" fontId="38" fillId="0" borderId="17" xfId="0" applyFont="1" applyBorder="1" applyAlignment="1">
      <alignment horizontal="center" vertical="center" textRotation="90" wrapText="1"/>
    </xf>
    <xf numFmtId="0" fontId="38" fillId="0" borderId="69" xfId="0" applyFont="1" applyBorder="1" applyAlignment="1">
      <alignment horizontal="center" vertical="center" textRotation="90" wrapText="1"/>
    </xf>
    <xf numFmtId="0" fontId="1" fillId="0" borderId="36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Alignment="1">
      <alignment horizontal="left" wrapText="1"/>
    </xf>
    <xf numFmtId="0" fontId="43" fillId="0" borderId="36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0" fillId="0" borderId="0" xfId="0" applyFont="1" applyFill="1" applyAlignment="1">
      <alignment horizontal="left" vertical="center" wrapText="1"/>
    </xf>
    <xf numFmtId="0" fontId="20" fillId="14" borderId="11" xfId="1" applyFont="1" applyFill="1" applyBorder="1" applyAlignment="1">
      <alignment horizontal="center" vertical="center"/>
    </xf>
  </cellXfs>
  <cellStyles count="5">
    <cellStyle name="Відсотковий" xfId="2" builtinId="5"/>
    <cellStyle name="Гіперпосилання" xfId="3" builtinId="8"/>
    <cellStyle name="Звичайний" xfId="0" builtinId="0"/>
    <cellStyle name="Обычный 2" xfId="1"/>
    <cellStyle name="Обычн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ab.uu.edu.ua/edu-discipline/sotsialna_pedagogika" TargetMode="External"/><Relationship Id="rId13" Type="http://schemas.openxmlformats.org/officeDocument/2006/relationships/hyperlink" Target="https://ab.uu.edu.ua/edu-discipline/sotsialnii_biznes" TargetMode="External"/><Relationship Id="rId18" Type="http://schemas.openxmlformats.org/officeDocument/2006/relationships/hyperlink" Target="https://ab.uu.edu.ua/edu-discipline/psikhologiya_zdorov_ya_i_zdorovii_sposib_zhittya" TargetMode="External"/><Relationship Id="rId26" Type="http://schemas.openxmlformats.org/officeDocument/2006/relationships/hyperlink" Target="https://ab.uu.edu.ua/edu-discipline/fprmuv_vidpovid_batkivstva_molodi" TargetMode="External"/><Relationship Id="rId39" Type="http://schemas.openxmlformats.org/officeDocument/2006/relationships/hyperlink" Target="https://ab.uu.edu.ua/edu-discipline/spec_pedagogika_i_spec_psihologiya" TargetMode="External"/><Relationship Id="rId3" Type="http://schemas.openxmlformats.org/officeDocument/2006/relationships/hyperlink" Target="https://ab.uu.edu.ua/edu-discipline/pedagogy_cp" TargetMode="External"/><Relationship Id="rId21" Type="http://schemas.openxmlformats.org/officeDocument/2006/relationships/hyperlink" Target="https://ab.uu.edu.ua/edu-discipline/soc_capital_i_soc_activnist_osobistosti" TargetMode="External"/><Relationship Id="rId34" Type="http://schemas.openxmlformats.org/officeDocument/2006/relationships/hyperlink" Target="https://ab.uu.edu.ua/edu-discipline/soc_problemi_mas_culturi" TargetMode="External"/><Relationship Id="rId42" Type="http://schemas.openxmlformats.org/officeDocument/2006/relationships/hyperlink" Target="https://ab.uu.edu.ua/edu-discipline/psikhodiagnostika" TargetMode="External"/><Relationship Id="rId7" Type="http://schemas.openxmlformats.org/officeDocument/2006/relationships/hyperlink" Target="http://vo.ukraine.edu.ua/course/view.php?id=6774" TargetMode="External"/><Relationship Id="rId12" Type="http://schemas.openxmlformats.org/officeDocument/2006/relationships/hyperlink" Target="https://ab.uu.edu.ua/edu-discipline/prikladna_sotsiologiya" TargetMode="External"/><Relationship Id="rId17" Type="http://schemas.openxmlformats.org/officeDocument/2006/relationships/hyperlink" Target="https://ab.uu.edu.ua/edu-discipline/psikhologichni_problemi_deviantnoyi_povedinki" TargetMode="External"/><Relationship Id="rId25" Type="http://schemas.openxmlformats.org/officeDocument/2006/relationships/hyperlink" Target="https://ab.uu.edu.ua/edu-discipline/psihologiya_ta_sociologiya_batkivstva" TargetMode="External"/><Relationship Id="rId33" Type="http://schemas.openxmlformats.org/officeDocument/2006/relationships/hyperlink" Target="https://ab.uu.edu.ua/edu-discipline/sociologiya_vihovannya" TargetMode="External"/><Relationship Id="rId38" Type="http://schemas.openxmlformats.org/officeDocument/2006/relationships/hyperlink" Target="https://ab.uu.edu.ua/edu-discipline/sotsialnii_biznes" TargetMode="External"/><Relationship Id="rId46" Type="http://schemas.openxmlformats.org/officeDocument/2006/relationships/hyperlink" Target="https://ab.uu.edu.ua/edu-discipline/prikladna_sotsiologiya" TargetMode="External"/><Relationship Id="rId2" Type="http://schemas.openxmlformats.org/officeDocument/2006/relationships/hyperlink" Target="http://vo.ukraine.edu.ua/course/view.php?id=6767" TargetMode="External"/><Relationship Id="rId16" Type="http://schemas.openxmlformats.org/officeDocument/2006/relationships/hyperlink" Target="https://ab.uu.edu.ua/edu-discipline/rozvivalno_korektsiina_robota_z_ditmi_ta_osnovi_inklyuzivnoyi_osviti" TargetMode="External"/><Relationship Id="rId20" Type="http://schemas.openxmlformats.org/officeDocument/2006/relationships/hyperlink" Target="https://ab.uu.edu.ua/edu-discipline/socialna_robota_z_osobami_z_invalidnistyu" TargetMode="External"/><Relationship Id="rId29" Type="http://schemas.openxmlformats.org/officeDocument/2006/relationships/hyperlink" Target="https://ab.uu.edu.ua/edu-discipline/trening_comunicat_competentnosti" TargetMode="External"/><Relationship Id="rId41" Type="http://schemas.openxmlformats.org/officeDocument/2006/relationships/hyperlink" Target="https://ab.uu.edu.ua/edu-discipline/osnovi_incluzivnoi_osviti1" TargetMode="External"/><Relationship Id="rId1" Type="http://schemas.openxmlformats.org/officeDocument/2006/relationships/hyperlink" Target="https://ab.uu.edu.ua/edu-discipline/pedagogichna_maisternist" TargetMode="External"/><Relationship Id="rId6" Type="http://schemas.openxmlformats.org/officeDocument/2006/relationships/hyperlink" Target="https://ab.uu.edu.ua/edu-discipline/kultura_dilovogo_spilkuvannya" TargetMode="External"/><Relationship Id="rId11" Type="http://schemas.openxmlformats.org/officeDocument/2006/relationships/hyperlink" Target="http://vo.ukraine.edu.ua/course/view.php?id=6771" TargetMode="External"/><Relationship Id="rId24" Type="http://schemas.openxmlformats.org/officeDocument/2006/relationships/hyperlink" Target="https://ab.uu.edu.ua/edu-discipline/soc_pidpriemnitstvo" TargetMode="External"/><Relationship Id="rId32" Type="http://schemas.openxmlformats.org/officeDocument/2006/relationships/hyperlink" Target="https://ab.uu.edu.ua/edu-discipline/reabilitac_pedagogica" TargetMode="External"/><Relationship Id="rId37" Type="http://schemas.openxmlformats.org/officeDocument/2006/relationships/hyperlink" Target="https://ab.uu.edu.ua/edu-discipline/sotsialna_pedagogika" TargetMode="External"/><Relationship Id="rId40" Type="http://schemas.openxmlformats.org/officeDocument/2006/relationships/hyperlink" Target="https://ab.uu.edu.ua/edu-discipline/vikova_ta_pedagogichna_psihologiya" TargetMode="External"/><Relationship Id="rId45" Type="http://schemas.openxmlformats.org/officeDocument/2006/relationships/hyperlink" Target="https://ab.uu.edu.ua/edu-discipline/fundraising_u_soc_sferi" TargetMode="External"/><Relationship Id="rId5" Type="http://schemas.openxmlformats.org/officeDocument/2006/relationships/hyperlink" Target="http://vo.ukraine.edu.ua/course/view.php?id=9680" TargetMode="External"/><Relationship Id="rId15" Type="http://schemas.openxmlformats.org/officeDocument/2006/relationships/hyperlink" Target="https://ab.uu.edu.ua/edu-discipline/osnovi_incluzivnoi_osviti" TargetMode="External"/><Relationship Id="rId23" Type="http://schemas.openxmlformats.org/officeDocument/2006/relationships/hyperlink" Target="https://ab.uu.edu.ua/edu-discipline/soc_ta_psiholog_consultuvannya" TargetMode="External"/><Relationship Id="rId28" Type="http://schemas.openxmlformats.org/officeDocument/2006/relationships/hyperlink" Target="https://ab.uu.edu.ua/edu-discipline/tehnologiya_pr_d_ti" TargetMode="External"/><Relationship Id="rId36" Type="http://schemas.openxmlformats.org/officeDocument/2006/relationships/hyperlink" Target="https://ab.uu.edu.ua/edu-discipline/sociologiya_inform_procesiv" TargetMode="External"/><Relationship Id="rId10" Type="http://schemas.openxmlformats.org/officeDocument/2006/relationships/hyperlink" Target="http://vo.ukraine.edu.ua/course/view.php?id=6776" TargetMode="External"/><Relationship Id="rId19" Type="http://schemas.openxmlformats.org/officeDocument/2006/relationships/hyperlink" Target="https://ab.uu.edu.ua/edu-discipline/reabilitatsiina_psikhologiya" TargetMode="External"/><Relationship Id="rId31" Type="http://schemas.openxmlformats.org/officeDocument/2006/relationships/hyperlink" Target="https://ab.uu.edu.ua/edu-discipline/psihologiya_bezpechnogo_shkilnogo_seredovischa" TargetMode="External"/><Relationship Id="rId44" Type="http://schemas.openxmlformats.org/officeDocument/2006/relationships/hyperlink" Target="https://ab.uu.edu.ua/edu-discipline/komertsializatsiya_startap_proektiv" TargetMode="External"/><Relationship Id="rId4" Type="http://schemas.openxmlformats.org/officeDocument/2006/relationships/hyperlink" Target="http://vo.ukraine.edu.ua/course/view.php?id=6769" TargetMode="External"/><Relationship Id="rId9" Type="http://schemas.openxmlformats.org/officeDocument/2006/relationships/hyperlink" Target="https://ab.uu.edu.ua/edu-discipline/spetsialna_pedagogika_i_spetsialna_psikhologiya" TargetMode="External"/><Relationship Id="rId14" Type="http://schemas.openxmlformats.org/officeDocument/2006/relationships/hyperlink" Target="http://vo.ukraine.edu.ua/course/view.php?id=9676" TargetMode="External"/><Relationship Id="rId22" Type="http://schemas.openxmlformats.org/officeDocument/2006/relationships/hyperlink" Target="https://ab.uu.edu.ua/edu-discipline/sotsiologiya_gromadskoyi_dumki" TargetMode="External"/><Relationship Id="rId27" Type="http://schemas.openxmlformats.org/officeDocument/2006/relationships/hyperlink" Target="https://ab.uu.edu.ua/edu-discipline/fundraising_u_soc_sferi" TargetMode="External"/><Relationship Id="rId30" Type="http://schemas.openxmlformats.org/officeDocument/2006/relationships/hyperlink" Target="https://ab.uu.edu.ua/edu-discipline/komertsializatsiya_startap_proektiv_piep" TargetMode="External"/><Relationship Id="rId35" Type="http://schemas.openxmlformats.org/officeDocument/2006/relationships/hyperlink" Target="https://ab.uu.edu.ua/edu-discipline/soc_structura_such_ukr_suspilstva" TargetMode="External"/><Relationship Id="rId43" Type="http://schemas.openxmlformats.org/officeDocument/2006/relationships/hyperlink" Target="https://ab.uu.edu.ua/edu-discipline/trening_comunicat_competentnost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L45"/>
  <sheetViews>
    <sheetView showZeros="0" view="pageBreakPreview" topLeftCell="A22" zoomScale="95" zoomScaleNormal="95" zoomScaleSheetLayoutView="95" workbookViewId="0">
      <selection activeCell="M39" sqref="M39:N39"/>
    </sheetView>
  </sheetViews>
  <sheetFormatPr defaultColWidth="9.33203125" defaultRowHeight="13.2" x14ac:dyDescent="0.25"/>
  <cols>
    <col min="1" max="1" width="5.6640625" style="15" customWidth="1"/>
    <col min="2" max="4" width="3.33203125" style="15" customWidth="1"/>
    <col min="5" max="5" width="3.5546875" style="15" customWidth="1"/>
    <col min="6" max="6" width="2.6640625" style="15" customWidth="1"/>
    <col min="7" max="54" width="3.33203125" style="15" customWidth="1"/>
    <col min="55" max="57" width="9.33203125" style="15" hidden="1" customWidth="1"/>
    <col min="58" max="58" width="0.33203125" style="15" customWidth="1"/>
    <col min="59" max="16384" width="9.33203125" style="15"/>
  </cols>
  <sheetData>
    <row r="1" spans="1:57" s="9" customFormat="1" ht="21" customHeight="1" x14ac:dyDescent="0.3">
      <c r="B1" s="10"/>
      <c r="C1" s="10"/>
      <c r="D1" s="10"/>
      <c r="E1" s="10"/>
      <c r="F1" s="10"/>
      <c r="G1" s="10"/>
      <c r="H1" s="10"/>
      <c r="I1" s="571" t="s">
        <v>58</v>
      </c>
      <c r="J1" s="571"/>
      <c r="K1" s="571"/>
      <c r="L1" s="571"/>
      <c r="M1" s="571"/>
      <c r="N1" s="571"/>
      <c r="O1" s="571"/>
      <c r="P1" s="571"/>
      <c r="Q1" s="571"/>
      <c r="R1" s="571"/>
      <c r="S1" s="571"/>
      <c r="T1" s="571"/>
      <c r="U1" s="571"/>
      <c r="V1" s="571"/>
      <c r="W1" s="571"/>
      <c r="X1" s="571"/>
      <c r="Y1" s="571"/>
      <c r="Z1" s="571"/>
      <c r="AA1" s="571"/>
      <c r="AB1" s="571"/>
      <c r="AC1" s="571"/>
      <c r="AD1" s="571"/>
      <c r="AE1" s="571"/>
      <c r="AF1" s="571"/>
      <c r="AG1" s="571"/>
      <c r="AH1" s="571"/>
      <c r="AI1" s="571"/>
      <c r="AJ1" s="571"/>
      <c r="AK1" s="571"/>
      <c r="AL1" s="571"/>
      <c r="AM1" s="571"/>
      <c r="AN1" s="571"/>
      <c r="AO1" s="571"/>
      <c r="AP1" s="571"/>
      <c r="AQ1" s="57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2"/>
      <c r="BC1" s="12"/>
      <c r="BD1" s="12"/>
      <c r="BE1" s="12"/>
    </row>
    <row r="2" spans="1:57" s="9" customFormat="1" ht="16.5" customHeight="1" x14ac:dyDescent="0.35">
      <c r="B2" s="10"/>
      <c r="C2" s="10"/>
      <c r="D2" s="10"/>
      <c r="E2" s="10"/>
      <c r="F2" s="10"/>
      <c r="G2" s="10"/>
      <c r="H2" s="10"/>
      <c r="I2" s="572" t="s">
        <v>262</v>
      </c>
      <c r="J2" s="572"/>
      <c r="K2" s="572"/>
      <c r="L2" s="572"/>
      <c r="M2" s="572"/>
      <c r="N2" s="572"/>
      <c r="O2" s="572"/>
      <c r="P2" s="572"/>
      <c r="Q2" s="572"/>
      <c r="R2" s="572"/>
      <c r="S2" s="572"/>
      <c r="T2" s="572"/>
      <c r="U2" s="572"/>
      <c r="V2" s="572"/>
      <c r="W2" s="572"/>
      <c r="X2" s="572"/>
      <c r="Y2" s="572"/>
      <c r="Z2" s="572"/>
      <c r="AA2" s="572"/>
      <c r="AB2" s="572"/>
      <c r="AC2" s="572"/>
      <c r="AD2" s="572"/>
      <c r="AE2" s="572"/>
      <c r="AF2" s="572"/>
      <c r="AG2" s="572"/>
      <c r="AH2" s="572"/>
      <c r="AI2" s="572"/>
      <c r="AJ2" s="572"/>
      <c r="AK2" s="572"/>
      <c r="AL2" s="572"/>
      <c r="AM2" s="572"/>
      <c r="AN2" s="572"/>
      <c r="AO2" s="572"/>
      <c r="AP2" s="572"/>
      <c r="AQ2" s="572"/>
      <c r="AT2" s="13"/>
      <c r="AU2" s="13"/>
      <c r="AV2" s="13"/>
      <c r="AW2" s="13"/>
      <c r="AX2" s="13"/>
      <c r="AY2" s="13"/>
      <c r="AZ2" s="13"/>
      <c r="BA2" s="13"/>
    </row>
    <row r="3" spans="1:57" x14ac:dyDescent="0.25">
      <c r="A3" s="14" t="s">
        <v>187</v>
      </c>
      <c r="J3" s="573"/>
      <c r="K3" s="573"/>
      <c r="L3" s="573"/>
      <c r="M3" s="573"/>
      <c r="N3" s="573"/>
      <c r="O3" s="573"/>
      <c r="P3" s="573"/>
      <c r="Q3" s="573"/>
      <c r="R3" s="573"/>
      <c r="S3" s="573"/>
      <c r="T3" s="573"/>
      <c r="U3" s="573"/>
      <c r="V3" s="573"/>
      <c r="W3" s="573"/>
      <c r="X3" s="573"/>
      <c r="Y3" s="573"/>
      <c r="Z3" s="573"/>
      <c r="AA3" s="573"/>
      <c r="AB3" s="573"/>
      <c r="AC3" s="573"/>
      <c r="AD3" s="573"/>
      <c r="AE3" s="573"/>
      <c r="AF3" s="573"/>
      <c r="AG3" s="573"/>
      <c r="AH3" s="573"/>
      <c r="AI3" s="573"/>
      <c r="AJ3" s="573"/>
      <c r="AK3" s="573"/>
      <c r="AL3" s="573"/>
      <c r="AM3" s="573"/>
      <c r="AN3" s="573"/>
      <c r="AO3" s="573"/>
      <c r="AP3" s="14" t="s">
        <v>188</v>
      </c>
    </row>
    <row r="4" spans="1:57" ht="19.5" customHeight="1" x14ac:dyDescent="0.25">
      <c r="A4" s="15" t="s">
        <v>59</v>
      </c>
      <c r="J4" s="16"/>
      <c r="K4" s="16"/>
      <c r="AN4" s="16"/>
      <c r="AO4" s="16"/>
      <c r="AP4" s="15" t="s">
        <v>189</v>
      </c>
    </row>
    <row r="5" spans="1:57" ht="18" customHeight="1" x14ac:dyDescent="0.25">
      <c r="A5" s="15" t="s">
        <v>60</v>
      </c>
      <c r="L5" s="574" t="s">
        <v>61</v>
      </c>
      <c r="M5" s="574"/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74"/>
      <c r="Y5" s="574"/>
      <c r="Z5" s="574"/>
      <c r="AA5" s="574"/>
      <c r="AB5" s="574"/>
      <c r="AC5" s="574"/>
      <c r="AD5" s="574"/>
      <c r="AE5" s="574"/>
      <c r="AF5" s="574"/>
      <c r="AG5" s="574"/>
      <c r="AH5" s="574"/>
      <c r="AI5" s="574"/>
      <c r="AJ5" s="574"/>
      <c r="AK5" s="574"/>
      <c r="AL5" s="574"/>
      <c r="AM5" s="574"/>
      <c r="AP5" s="15" t="s">
        <v>190</v>
      </c>
    </row>
    <row r="6" spans="1:57" s="233" customFormat="1" ht="19.5" customHeight="1" x14ac:dyDescent="0.25">
      <c r="A6" s="233" t="s">
        <v>62</v>
      </c>
      <c r="I6" s="234"/>
      <c r="L6" s="575" t="s">
        <v>192</v>
      </c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5"/>
      <c r="AM6" s="575"/>
      <c r="AP6" s="233" t="s">
        <v>62</v>
      </c>
    </row>
    <row r="7" spans="1:57" s="233" customFormat="1" ht="18.75" customHeight="1" x14ac:dyDescent="0.3">
      <c r="A7" s="233" t="s">
        <v>249</v>
      </c>
      <c r="I7" s="234"/>
      <c r="L7" s="559" t="s">
        <v>193</v>
      </c>
      <c r="M7" s="559"/>
      <c r="N7" s="559"/>
      <c r="O7" s="559"/>
      <c r="P7" s="559"/>
      <c r="Q7" s="559"/>
      <c r="R7" s="559"/>
      <c r="S7" s="559"/>
      <c r="T7" s="559"/>
      <c r="U7" s="559"/>
      <c r="V7" s="559"/>
      <c r="W7" s="559"/>
      <c r="X7" s="559"/>
      <c r="Y7" s="559"/>
      <c r="Z7" s="559"/>
      <c r="AA7" s="559"/>
      <c r="AB7" s="559"/>
      <c r="AC7" s="559"/>
      <c r="AD7" s="559"/>
      <c r="AE7" s="559"/>
      <c r="AF7" s="559"/>
      <c r="AG7" s="559"/>
      <c r="AH7" s="559"/>
      <c r="AI7" s="559"/>
      <c r="AJ7" s="559"/>
      <c r="AK7" s="559"/>
      <c r="AL7" s="559"/>
      <c r="AM7" s="559"/>
      <c r="AP7" s="233" t="s">
        <v>257</v>
      </c>
    </row>
    <row r="8" spans="1:57" s="233" customFormat="1" ht="18.75" customHeight="1" x14ac:dyDescent="0.3">
      <c r="A8" s="235" t="s">
        <v>256</v>
      </c>
      <c r="J8" s="236"/>
      <c r="K8" s="236"/>
      <c r="L8" s="560" t="s">
        <v>194</v>
      </c>
      <c r="M8" s="560"/>
      <c r="N8" s="560"/>
      <c r="O8" s="560"/>
      <c r="P8" s="560"/>
      <c r="Q8" s="560"/>
      <c r="R8" s="560"/>
      <c r="S8" s="560"/>
      <c r="T8" s="560"/>
      <c r="U8" s="560"/>
      <c r="V8" s="560"/>
      <c r="W8" s="560"/>
      <c r="X8" s="560"/>
      <c r="Y8" s="560"/>
      <c r="Z8" s="560"/>
      <c r="AA8" s="560"/>
      <c r="AB8" s="560"/>
      <c r="AC8" s="560"/>
      <c r="AD8" s="560"/>
      <c r="AE8" s="560"/>
      <c r="AF8" s="560"/>
      <c r="AG8" s="560"/>
      <c r="AH8" s="560"/>
      <c r="AI8" s="560"/>
      <c r="AJ8" s="560"/>
      <c r="AK8" s="560"/>
      <c r="AL8" s="560"/>
      <c r="AM8" s="560"/>
      <c r="AN8" s="236"/>
      <c r="AO8" s="236"/>
      <c r="AP8" s="233" t="s">
        <v>393</v>
      </c>
    </row>
    <row r="9" spans="1:57" ht="18.75" customHeight="1" x14ac:dyDescent="0.25">
      <c r="J9" s="18"/>
      <c r="K9" s="18"/>
      <c r="L9" s="561" t="s">
        <v>191</v>
      </c>
      <c r="M9" s="561"/>
      <c r="N9" s="561"/>
      <c r="O9" s="561"/>
      <c r="P9" s="561"/>
      <c r="Q9" s="561"/>
      <c r="R9" s="561"/>
      <c r="S9" s="561"/>
      <c r="T9" s="561"/>
      <c r="U9" s="561"/>
      <c r="V9" s="561"/>
      <c r="W9" s="561"/>
      <c r="X9" s="561"/>
      <c r="Y9" s="561"/>
      <c r="Z9" s="561"/>
      <c r="AA9" s="561"/>
      <c r="AB9" s="561"/>
      <c r="AC9" s="561"/>
      <c r="AD9" s="561"/>
      <c r="AE9" s="561"/>
      <c r="AF9" s="561"/>
      <c r="AG9" s="561"/>
      <c r="AH9" s="561"/>
      <c r="AI9" s="561"/>
      <c r="AJ9" s="561"/>
      <c r="AK9" s="561"/>
      <c r="AL9" s="561"/>
      <c r="AM9" s="561"/>
      <c r="AN9" s="18"/>
      <c r="AO9" s="18"/>
    </row>
    <row r="10" spans="1:57" ht="20.399999999999999" x14ac:dyDescent="0.35">
      <c r="I10" s="17"/>
      <c r="L10" s="562" t="s">
        <v>231</v>
      </c>
      <c r="M10" s="562"/>
      <c r="N10" s="562"/>
      <c r="O10" s="562"/>
      <c r="P10" s="562"/>
      <c r="Q10" s="562"/>
      <c r="R10" s="562"/>
      <c r="S10" s="562"/>
      <c r="T10" s="562"/>
      <c r="U10" s="562"/>
      <c r="V10" s="562"/>
      <c r="W10" s="562"/>
      <c r="X10" s="562"/>
      <c r="Y10" s="562"/>
      <c r="Z10" s="562"/>
      <c r="AA10" s="562"/>
      <c r="AB10" s="562"/>
      <c r="AC10" s="562"/>
      <c r="AD10" s="562"/>
      <c r="AE10" s="562"/>
      <c r="AF10" s="562"/>
      <c r="AG10" s="562"/>
      <c r="AH10" s="562"/>
      <c r="AI10" s="562"/>
      <c r="AJ10" s="562"/>
      <c r="AK10" s="562"/>
      <c r="AL10" s="562"/>
      <c r="AM10" s="562"/>
      <c r="AN10" s="14"/>
    </row>
    <row r="11" spans="1:57" ht="20.399999999999999" x14ac:dyDescent="0.35">
      <c r="I11" s="17"/>
      <c r="L11" s="562" t="s">
        <v>392</v>
      </c>
      <c r="M11" s="562"/>
      <c r="N11" s="562"/>
      <c r="O11" s="562"/>
      <c r="P11" s="562"/>
      <c r="Q11" s="562"/>
      <c r="R11" s="562"/>
      <c r="S11" s="562"/>
      <c r="T11" s="562"/>
      <c r="U11" s="562"/>
      <c r="V11" s="562"/>
      <c r="W11" s="562"/>
      <c r="X11" s="562"/>
      <c r="Y11" s="562"/>
      <c r="Z11" s="562"/>
      <c r="AA11" s="562"/>
      <c r="AB11" s="562"/>
      <c r="AC11" s="562"/>
      <c r="AD11" s="562"/>
      <c r="AE11" s="562"/>
      <c r="AF11" s="562"/>
      <c r="AG11" s="562"/>
      <c r="AH11" s="562"/>
      <c r="AI11" s="562"/>
      <c r="AJ11" s="562"/>
      <c r="AK11" s="562"/>
      <c r="AL11" s="562"/>
      <c r="AM11" s="562"/>
      <c r="AN11" s="14"/>
    </row>
    <row r="12" spans="1:57" x14ac:dyDescent="0.25">
      <c r="I12" s="17"/>
      <c r="K12" s="1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1:57" ht="15.6" x14ac:dyDescent="0.25">
      <c r="I13" s="20"/>
      <c r="K13" s="79" t="s">
        <v>232</v>
      </c>
    </row>
    <row r="14" spans="1:57" x14ac:dyDescent="0.25">
      <c r="K14" s="79" t="s">
        <v>63</v>
      </c>
    </row>
    <row r="15" spans="1:57" ht="15.6" x14ac:dyDescent="0.25">
      <c r="K15" s="79" t="s">
        <v>233</v>
      </c>
    </row>
    <row r="16" spans="1:57" ht="9" customHeight="1" x14ac:dyDescent="0.25">
      <c r="K16" s="21" t="s">
        <v>64</v>
      </c>
    </row>
    <row r="17" spans="1:90" ht="9.75" customHeight="1" x14ac:dyDescent="0.25">
      <c r="K17" s="21"/>
    </row>
    <row r="18" spans="1:90" ht="15.75" customHeight="1" x14ac:dyDescent="0.3">
      <c r="K18" s="20" t="s">
        <v>234</v>
      </c>
      <c r="L18" s="79"/>
    </row>
    <row r="19" spans="1:90" ht="12.75" customHeight="1" x14ac:dyDescent="0.35">
      <c r="A19" s="22"/>
    </row>
    <row r="20" spans="1:90" ht="17.25" customHeight="1" x14ac:dyDescent="0.25">
      <c r="B20" s="21"/>
      <c r="C20" s="21"/>
      <c r="D20" s="21"/>
      <c r="E20" s="21"/>
      <c r="F20" s="21"/>
      <c r="G20" s="21"/>
      <c r="H20" s="21"/>
      <c r="I20" s="21"/>
      <c r="J20" s="21"/>
      <c r="K20" s="21" t="s">
        <v>235</v>
      </c>
      <c r="L20" s="21"/>
      <c r="M20" s="21"/>
      <c r="N20" s="21"/>
      <c r="O20" s="21"/>
      <c r="P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G20" s="103"/>
      <c r="AH20" s="103"/>
      <c r="AI20" s="103"/>
      <c r="AJ20" s="103"/>
      <c r="AK20" s="103"/>
      <c r="AL20" s="103"/>
      <c r="AM20" s="103"/>
      <c r="AN20" s="21" t="s">
        <v>236</v>
      </c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H20" s="558"/>
      <c r="BI20" s="558"/>
      <c r="BJ20" s="558"/>
      <c r="BK20" s="558"/>
      <c r="BL20" s="558"/>
      <c r="BM20" s="558"/>
      <c r="BN20" s="558"/>
      <c r="BO20" s="558"/>
      <c r="BP20" s="558"/>
      <c r="BQ20" s="558"/>
      <c r="BR20" s="558"/>
      <c r="BS20" s="558"/>
      <c r="BT20" s="558"/>
      <c r="BU20" s="558"/>
      <c r="BV20" s="558"/>
      <c r="BW20" s="558"/>
      <c r="BY20" s="558" t="s">
        <v>65</v>
      </c>
      <c r="BZ20" s="558"/>
      <c r="CA20" s="558"/>
      <c r="CB20" s="558"/>
      <c r="CC20" s="558"/>
      <c r="CD20" s="558"/>
      <c r="CE20" s="558"/>
      <c r="CF20" s="558"/>
      <c r="CG20" s="558"/>
      <c r="CH20" s="558"/>
      <c r="CI20" s="558"/>
      <c r="CJ20" s="558"/>
      <c r="CK20" s="558"/>
      <c r="CL20" s="558"/>
    </row>
    <row r="21" spans="1:90" ht="13.8" x14ac:dyDescent="0.25">
      <c r="A21" s="563" t="s">
        <v>66</v>
      </c>
      <c r="B21" s="563"/>
      <c r="C21" s="563"/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  <c r="AC21" s="563"/>
      <c r="AD21" s="563"/>
      <c r="AE21" s="563"/>
      <c r="AF21" s="563"/>
      <c r="AG21" s="563"/>
      <c r="AH21" s="563"/>
      <c r="AI21" s="563"/>
      <c r="AJ21" s="563"/>
      <c r="AK21" s="563"/>
      <c r="AL21" s="563"/>
      <c r="AM21" s="563"/>
      <c r="AN21" s="563"/>
      <c r="AO21" s="563"/>
      <c r="AP21" s="563"/>
      <c r="AQ21" s="563"/>
      <c r="AR21" s="563"/>
      <c r="AS21" s="563"/>
      <c r="AT21" s="563"/>
      <c r="AU21" s="563"/>
      <c r="AV21" s="563"/>
      <c r="AW21" s="563"/>
      <c r="AX21" s="563"/>
      <c r="AY21" s="563"/>
      <c r="AZ21" s="563"/>
      <c r="BA21" s="563"/>
    </row>
    <row r="22" spans="1:90" ht="5.25" customHeight="1" thickBot="1" x14ac:dyDescent="0.3"/>
    <row r="23" spans="1:90" s="159" customFormat="1" ht="20.25" customHeight="1" thickBot="1" x14ac:dyDescent="0.35">
      <c r="A23" s="564" t="s">
        <v>67</v>
      </c>
      <c r="B23" s="578" t="s">
        <v>68</v>
      </c>
      <c r="C23" s="579"/>
      <c r="D23" s="579"/>
      <c r="E23" s="580"/>
      <c r="F23" s="578" t="s">
        <v>69</v>
      </c>
      <c r="G23" s="581"/>
      <c r="H23" s="581"/>
      <c r="I23" s="581"/>
      <c r="J23" s="582"/>
      <c r="K23" s="583" t="s">
        <v>70</v>
      </c>
      <c r="L23" s="581"/>
      <c r="M23" s="581"/>
      <c r="N23" s="584"/>
      <c r="O23" s="585" t="s">
        <v>71</v>
      </c>
      <c r="P23" s="586"/>
      <c r="Q23" s="586"/>
      <c r="R23" s="587"/>
      <c r="S23" s="568" t="s">
        <v>72</v>
      </c>
      <c r="T23" s="569"/>
      <c r="U23" s="569"/>
      <c r="V23" s="569"/>
      <c r="W23" s="570"/>
      <c r="X23" s="576" t="s">
        <v>73</v>
      </c>
      <c r="Y23" s="577"/>
      <c r="Z23" s="577"/>
      <c r="AA23" s="577"/>
      <c r="AB23" s="568" t="s">
        <v>74</v>
      </c>
      <c r="AC23" s="569"/>
      <c r="AD23" s="569"/>
      <c r="AE23" s="570"/>
      <c r="AF23" s="568" t="s">
        <v>75</v>
      </c>
      <c r="AG23" s="569"/>
      <c r="AH23" s="569"/>
      <c r="AI23" s="569"/>
      <c r="AJ23" s="570"/>
      <c r="AK23" s="568" t="s">
        <v>76</v>
      </c>
      <c r="AL23" s="569"/>
      <c r="AM23" s="569"/>
      <c r="AN23" s="570"/>
      <c r="AO23" s="568" t="s">
        <v>77</v>
      </c>
      <c r="AP23" s="569"/>
      <c r="AQ23" s="569"/>
      <c r="AR23" s="570"/>
      <c r="AS23" s="568" t="s">
        <v>78</v>
      </c>
      <c r="AT23" s="569"/>
      <c r="AU23" s="569"/>
      <c r="AV23" s="569"/>
      <c r="AW23" s="570"/>
      <c r="AX23" s="568" t="s">
        <v>79</v>
      </c>
      <c r="AY23" s="569"/>
      <c r="AZ23" s="569"/>
      <c r="BA23" s="570"/>
    </row>
    <row r="24" spans="1:90" s="160" customFormat="1" ht="15.75" customHeight="1" thickBot="1" x14ac:dyDescent="0.3">
      <c r="A24" s="565"/>
      <c r="B24" s="480">
        <v>1</v>
      </c>
      <c r="C24" s="481">
        <f t="shared" ref="C24:BA24" si="0">B24+1</f>
        <v>2</v>
      </c>
      <c r="D24" s="481">
        <f t="shared" si="0"/>
        <v>3</v>
      </c>
      <c r="E24" s="482">
        <f t="shared" si="0"/>
        <v>4</v>
      </c>
      <c r="F24" s="480">
        <f t="shared" si="0"/>
        <v>5</v>
      </c>
      <c r="G24" s="481">
        <f t="shared" si="0"/>
        <v>6</v>
      </c>
      <c r="H24" s="481">
        <f t="shared" si="0"/>
        <v>7</v>
      </c>
      <c r="I24" s="481">
        <f t="shared" si="0"/>
        <v>8</v>
      </c>
      <c r="J24" s="482">
        <f t="shared" si="0"/>
        <v>9</v>
      </c>
      <c r="K24" s="483">
        <f t="shared" si="0"/>
        <v>10</v>
      </c>
      <c r="L24" s="481">
        <f t="shared" si="0"/>
        <v>11</v>
      </c>
      <c r="M24" s="481">
        <f t="shared" si="0"/>
        <v>12</v>
      </c>
      <c r="N24" s="482">
        <f t="shared" si="0"/>
        <v>13</v>
      </c>
      <c r="O24" s="480">
        <f t="shared" si="0"/>
        <v>14</v>
      </c>
      <c r="P24" s="481">
        <f t="shared" si="0"/>
        <v>15</v>
      </c>
      <c r="Q24" s="481">
        <f t="shared" si="0"/>
        <v>16</v>
      </c>
      <c r="R24" s="482">
        <f t="shared" si="0"/>
        <v>17</v>
      </c>
      <c r="S24" s="480">
        <f t="shared" si="0"/>
        <v>18</v>
      </c>
      <c r="T24" s="481">
        <f t="shared" si="0"/>
        <v>19</v>
      </c>
      <c r="U24" s="481">
        <f t="shared" si="0"/>
        <v>20</v>
      </c>
      <c r="V24" s="481">
        <f t="shared" si="0"/>
        <v>21</v>
      </c>
      <c r="W24" s="482">
        <f t="shared" si="0"/>
        <v>22</v>
      </c>
      <c r="X24" s="480">
        <f t="shared" si="0"/>
        <v>23</v>
      </c>
      <c r="Y24" s="481">
        <f t="shared" si="0"/>
        <v>24</v>
      </c>
      <c r="Z24" s="481">
        <f t="shared" si="0"/>
        <v>25</v>
      </c>
      <c r="AA24" s="482">
        <f t="shared" si="0"/>
        <v>26</v>
      </c>
      <c r="AB24" s="480">
        <f t="shared" si="0"/>
        <v>27</v>
      </c>
      <c r="AC24" s="481">
        <f t="shared" si="0"/>
        <v>28</v>
      </c>
      <c r="AD24" s="481">
        <f t="shared" si="0"/>
        <v>29</v>
      </c>
      <c r="AE24" s="482">
        <f t="shared" si="0"/>
        <v>30</v>
      </c>
      <c r="AF24" s="480">
        <f t="shared" si="0"/>
        <v>31</v>
      </c>
      <c r="AG24" s="481">
        <f t="shared" si="0"/>
        <v>32</v>
      </c>
      <c r="AH24" s="481">
        <f t="shared" si="0"/>
        <v>33</v>
      </c>
      <c r="AI24" s="481">
        <f t="shared" si="0"/>
        <v>34</v>
      </c>
      <c r="AJ24" s="482">
        <f t="shared" si="0"/>
        <v>35</v>
      </c>
      <c r="AK24" s="480">
        <f t="shared" si="0"/>
        <v>36</v>
      </c>
      <c r="AL24" s="481">
        <f t="shared" si="0"/>
        <v>37</v>
      </c>
      <c r="AM24" s="481">
        <f t="shared" si="0"/>
        <v>38</v>
      </c>
      <c r="AN24" s="482">
        <f t="shared" si="0"/>
        <v>39</v>
      </c>
      <c r="AO24" s="480">
        <f t="shared" si="0"/>
        <v>40</v>
      </c>
      <c r="AP24" s="481">
        <f t="shared" si="0"/>
        <v>41</v>
      </c>
      <c r="AQ24" s="481">
        <f t="shared" si="0"/>
        <v>42</v>
      </c>
      <c r="AR24" s="482">
        <f t="shared" si="0"/>
        <v>43</v>
      </c>
      <c r="AS24" s="480">
        <f t="shared" si="0"/>
        <v>44</v>
      </c>
      <c r="AT24" s="481">
        <f t="shared" si="0"/>
        <v>45</v>
      </c>
      <c r="AU24" s="481">
        <f t="shared" si="0"/>
        <v>46</v>
      </c>
      <c r="AV24" s="481">
        <f t="shared" si="0"/>
        <v>47</v>
      </c>
      <c r="AW24" s="482">
        <f t="shared" si="0"/>
        <v>48</v>
      </c>
      <c r="AX24" s="483">
        <f t="shared" si="0"/>
        <v>49</v>
      </c>
      <c r="AY24" s="481">
        <f t="shared" si="0"/>
        <v>50</v>
      </c>
      <c r="AZ24" s="481">
        <f t="shared" si="0"/>
        <v>51</v>
      </c>
      <c r="BA24" s="484">
        <f t="shared" si="0"/>
        <v>52</v>
      </c>
    </row>
    <row r="25" spans="1:90" s="160" customFormat="1" ht="18.75" customHeight="1" x14ac:dyDescent="0.25">
      <c r="A25" s="566"/>
      <c r="B25" s="485">
        <v>4</v>
      </c>
      <c r="C25" s="486">
        <v>11</v>
      </c>
      <c r="D25" s="486">
        <v>18</v>
      </c>
      <c r="E25" s="487">
        <v>25</v>
      </c>
      <c r="F25" s="485">
        <v>2</v>
      </c>
      <c r="G25" s="486">
        <v>9</v>
      </c>
      <c r="H25" s="486">
        <v>16</v>
      </c>
      <c r="I25" s="486">
        <v>23</v>
      </c>
      <c r="J25" s="487">
        <v>30</v>
      </c>
      <c r="K25" s="488">
        <v>6</v>
      </c>
      <c r="L25" s="486">
        <v>13</v>
      </c>
      <c r="M25" s="486">
        <v>20</v>
      </c>
      <c r="N25" s="487">
        <v>27</v>
      </c>
      <c r="O25" s="485">
        <v>4</v>
      </c>
      <c r="P25" s="486">
        <v>11</v>
      </c>
      <c r="Q25" s="486">
        <v>18</v>
      </c>
      <c r="R25" s="487">
        <v>25</v>
      </c>
      <c r="S25" s="485">
        <v>1</v>
      </c>
      <c r="T25" s="486">
        <v>8</v>
      </c>
      <c r="U25" s="486">
        <v>15</v>
      </c>
      <c r="V25" s="486">
        <v>22</v>
      </c>
      <c r="W25" s="487">
        <v>29</v>
      </c>
      <c r="X25" s="485">
        <v>5</v>
      </c>
      <c r="Y25" s="486">
        <v>12</v>
      </c>
      <c r="Z25" s="486">
        <v>19</v>
      </c>
      <c r="AA25" s="487">
        <v>26</v>
      </c>
      <c r="AB25" s="485">
        <v>4</v>
      </c>
      <c r="AC25" s="486">
        <v>11</v>
      </c>
      <c r="AD25" s="486">
        <v>18</v>
      </c>
      <c r="AE25" s="487">
        <v>25</v>
      </c>
      <c r="AF25" s="485">
        <v>1</v>
      </c>
      <c r="AG25" s="486">
        <v>8</v>
      </c>
      <c r="AH25" s="486">
        <v>15</v>
      </c>
      <c r="AI25" s="486">
        <v>22</v>
      </c>
      <c r="AJ25" s="487">
        <v>29</v>
      </c>
      <c r="AK25" s="485">
        <v>6</v>
      </c>
      <c r="AL25" s="486">
        <v>13</v>
      </c>
      <c r="AM25" s="486">
        <v>20</v>
      </c>
      <c r="AN25" s="487">
        <v>27</v>
      </c>
      <c r="AO25" s="485">
        <v>3</v>
      </c>
      <c r="AP25" s="486">
        <v>10</v>
      </c>
      <c r="AQ25" s="486">
        <v>17</v>
      </c>
      <c r="AR25" s="487">
        <v>24</v>
      </c>
      <c r="AS25" s="485">
        <v>1</v>
      </c>
      <c r="AT25" s="486">
        <v>8</v>
      </c>
      <c r="AU25" s="486">
        <v>15</v>
      </c>
      <c r="AV25" s="486">
        <v>22</v>
      </c>
      <c r="AW25" s="487">
        <v>29</v>
      </c>
      <c r="AX25" s="488">
        <v>5</v>
      </c>
      <c r="AY25" s="486">
        <v>12</v>
      </c>
      <c r="AZ25" s="486">
        <v>19</v>
      </c>
      <c r="BA25" s="487">
        <v>26</v>
      </c>
    </row>
    <row r="26" spans="1:90" s="160" customFormat="1" ht="18.75" customHeight="1" thickBot="1" x14ac:dyDescent="0.3">
      <c r="A26" s="567"/>
      <c r="B26" s="489">
        <v>10</v>
      </c>
      <c r="C26" s="490">
        <v>17</v>
      </c>
      <c r="D26" s="490">
        <v>24</v>
      </c>
      <c r="E26" s="491">
        <v>1</v>
      </c>
      <c r="F26" s="489">
        <v>8</v>
      </c>
      <c r="G26" s="490">
        <v>15</v>
      </c>
      <c r="H26" s="490">
        <v>22</v>
      </c>
      <c r="I26" s="490">
        <v>29</v>
      </c>
      <c r="J26" s="491">
        <v>5</v>
      </c>
      <c r="K26" s="492">
        <v>12</v>
      </c>
      <c r="L26" s="490">
        <v>19</v>
      </c>
      <c r="M26" s="490">
        <v>26</v>
      </c>
      <c r="N26" s="491">
        <v>3</v>
      </c>
      <c r="O26" s="489">
        <v>10</v>
      </c>
      <c r="P26" s="490">
        <v>17</v>
      </c>
      <c r="Q26" s="490">
        <v>24</v>
      </c>
      <c r="R26" s="491">
        <v>31</v>
      </c>
      <c r="S26" s="489">
        <v>7</v>
      </c>
      <c r="T26" s="490">
        <v>14</v>
      </c>
      <c r="U26" s="490">
        <v>21</v>
      </c>
      <c r="V26" s="490">
        <v>28</v>
      </c>
      <c r="W26" s="491">
        <v>4</v>
      </c>
      <c r="X26" s="489">
        <v>11</v>
      </c>
      <c r="Y26" s="490">
        <v>18</v>
      </c>
      <c r="Z26" s="490">
        <v>25</v>
      </c>
      <c r="AA26" s="491">
        <v>3</v>
      </c>
      <c r="AB26" s="489">
        <v>10</v>
      </c>
      <c r="AC26" s="490">
        <v>17</v>
      </c>
      <c r="AD26" s="490">
        <v>24</v>
      </c>
      <c r="AE26" s="491">
        <v>32</v>
      </c>
      <c r="AF26" s="489">
        <v>7</v>
      </c>
      <c r="AG26" s="490">
        <v>14</v>
      </c>
      <c r="AH26" s="490">
        <v>21</v>
      </c>
      <c r="AI26" s="490">
        <v>28</v>
      </c>
      <c r="AJ26" s="491">
        <v>5</v>
      </c>
      <c r="AK26" s="489">
        <v>12</v>
      </c>
      <c r="AL26" s="490">
        <v>19</v>
      </c>
      <c r="AM26" s="490">
        <v>26</v>
      </c>
      <c r="AN26" s="491">
        <v>2</v>
      </c>
      <c r="AO26" s="489">
        <v>9</v>
      </c>
      <c r="AP26" s="490">
        <v>16</v>
      </c>
      <c r="AQ26" s="490">
        <v>23</v>
      </c>
      <c r="AR26" s="491">
        <v>30</v>
      </c>
      <c r="AS26" s="489">
        <v>7</v>
      </c>
      <c r="AT26" s="490">
        <v>14</v>
      </c>
      <c r="AU26" s="490">
        <v>21</v>
      </c>
      <c r="AV26" s="490">
        <v>28</v>
      </c>
      <c r="AW26" s="491">
        <v>4</v>
      </c>
      <c r="AX26" s="492">
        <v>11</v>
      </c>
      <c r="AY26" s="490">
        <v>18</v>
      </c>
      <c r="AZ26" s="490">
        <v>25</v>
      </c>
      <c r="BA26" s="491">
        <v>31</v>
      </c>
    </row>
    <row r="27" spans="1:90" x14ac:dyDescent="0.25">
      <c r="A27" s="216" t="s">
        <v>80</v>
      </c>
      <c r="B27" s="219" t="s">
        <v>81</v>
      </c>
      <c r="C27" s="211" t="s">
        <v>81</v>
      </c>
      <c r="D27" s="211" t="s">
        <v>81</v>
      </c>
      <c r="E27" s="220" t="s">
        <v>81</v>
      </c>
      <c r="F27" s="219" t="s">
        <v>81</v>
      </c>
      <c r="G27" s="211" t="s">
        <v>81</v>
      </c>
      <c r="H27" s="211" t="s">
        <v>81</v>
      </c>
      <c r="I27" s="211" t="s">
        <v>81</v>
      </c>
      <c r="J27" s="220" t="s">
        <v>81</v>
      </c>
      <c r="K27" s="221" t="s">
        <v>81</v>
      </c>
      <c r="L27" s="211" t="s">
        <v>81</v>
      </c>
      <c r="M27" s="211" t="s">
        <v>81</v>
      </c>
      <c r="N27" s="220" t="s">
        <v>81</v>
      </c>
      <c r="O27" s="219" t="s">
        <v>81</v>
      </c>
      <c r="P27" s="211" t="s">
        <v>81</v>
      </c>
      <c r="Q27" s="211" t="s">
        <v>82</v>
      </c>
      <c r="R27" s="210" t="s">
        <v>82</v>
      </c>
      <c r="S27" s="219" t="s">
        <v>83</v>
      </c>
      <c r="T27" s="211" t="s">
        <v>83</v>
      </c>
      <c r="U27" s="211" t="s">
        <v>83</v>
      </c>
      <c r="V27" s="211" t="s">
        <v>84</v>
      </c>
      <c r="W27" s="220" t="s">
        <v>84</v>
      </c>
      <c r="X27" s="219" t="s">
        <v>84</v>
      </c>
      <c r="Y27" s="211" t="s">
        <v>84</v>
      </c>
      <c r="Z27" s="211" t="s">
        <v>81</v>
      </c>
      <c r="AA27" s="220" t="s">
        <v>81</v>
      </c>
      <c r="AB27" s="219" t="s">
        <v>81</v>
      </c>
      <c r="AC27" s="211" t="s">
        <v>81</v>
      </c>
      <c r="AD27" s="211" t="s">
        <v>81</v>
      </c>
      <c r="AE27" s="220" t="s">
        <v>81</v>
      </c>
      <c r="AF27" s="219" t="s">
        <v>81</v>
      </c>
      <c r="AG27" s="211" t="s">
        <v>81</v>
      </c>
      <c r="AH27" s="211" t="s">
        <v>81</v>
      </c>
      <c r="AI27" s="211" t="s">
        <v>81</v>
      </c>
      <c r="AJ27" s="220" t="s">
        <v>81</v>
      </c>
      <c r="AK27" s="219" t="s">
        <v>81</v>
      </c>
      <c r="AL27" s="211" t="s">
        <v>81</v>
      </c>
      <c r="AM27" s="211" t="s">
        <v>81</v>
      </c>
      <c r="AN27" s="220" t="s">
        <v>81</v>
      </c>
      <c r="AO27" s="219" t="s">
        <v>82</v>
      </c>
      <c r="AP27" s="211" t="s">
        <v>82</v>
      </c>
      <c r="AQ27" s="211" t="s">
        <v>83</v>
      </c>
      <c r="AR27" s="220" t="s">
        <v>83</v>
      </c>
      <c r="AS27" s="219" t="s">
        <v>83</v>
      </c>
      <c r="AT27" s="211" t="s">
        <v>83</v>
      </c>
      <c r="AU27" s="211" t="s">
        <v>83</v>
      </c>
      <c r="AV27" s="211" t="s">
        <v>83</v>
      </c>
      <c r="AW27" s="220" t="s">
        <v>83</v>
      </c>
      <c r="AX27" s="221" t="s">
        <v>83</v>
      </c>
      <c r="AY27" s="211" t="s">
        <v>83</v>
      </c>
      <c r="AZ27" s="211" t="s">
        <v>83</v>
      </c>
      <c r="BA27" s="220" t="s">
        <v>83</v>
      </c>
      <c r="BB27" s="161"/>
    </row>
    <row r="28" spans="1:90" x14ac:dyDescent="0.25">
      <c r="A28" s="217" t="s">
        <v>85</v>
      </c>
      <c r="B28" s="200" t="s">
        <v>81</v>
      </c>
      <c r="C28" s="202" t="s">
        <v>81</v>
      </c>
      <c r="D28" s="202" t="s">
        <v>81</v>
      </c>
      <c r="E28" s="203" t="s">
        <v>81</v>
      </c>
      <c r="F28" s="200" t="s">
        <v>81</v>
      </c>
      <c r="G28" s="202" t="s">
        <v>81</v>
      </c>
      <c r="H28" s="202" t="s">
        <v>81</v>
      </c>
      <c r="I28" s="202" t="s">
        <v>81</v>
      </c>
      <c r="J28" s="203" t="s">
        <v>81</v>
      </c>
      <c r="K28" s="201" t="s">
        <v>81</v>
      </c>
      <c r="L28" s="202" t="s">
        <v>81</v>
      </c>
      <c r="M28" s="202" t="s">
        <v>81</v>
      </c>
      <c r="N28" s="203" t="s">
        <v>81</v>
      </c>
      <c r="O28" s="200" t="s">
        <v>81</v>
      </c>
      <c r="P28" s="202" t="s">
        <v>81</v>
      </c>
      <c r="Q28" s="202" t="s">
        <v>82</v>
      </c>
      <c r="R28" s="204" t="s">
        <v>82</v>
      </c>
      <c r="S28" s="200" t="s">
        <v>83</v>
      </c>
      <c r="T28" s="202" t="s">
        <v>83</v>
      </c>
      <c r="U28" s="202" t="s">
        <v>83</v>
      </c>
      <c r="V28" s="202" t="s">
        <v>84</v>
      </c>
      <c r="W28" s="203" t="s">
        <v>84</v>
      </c>
      <c r="X28" s="200" t="s">
        <v>84</v>
      </c>
      <c r="Y28" s="202" t="s">
        <v>84</v>
      </c>
      <c r="Z28" s="202" t="s">
        <v>81</v>
      </c>
      <c r="AA28" s="203" t="s">
        <v>81</v>
      </c>
      <c r="AB28" s="200" t="s">
        <v>81</v>
      </c>
      <c r="AC28" s="202" t="s">
        <v>81</v>
      </c>
      <c r="AD28" s="202" t="s">
        <v>81</v>
      </c>
      <c r="AE28" s="203" t="s">
        <v>81</v>
      </c>
      <c r="AF28" s="200" t="s">
        <v>81</v>
      </c>
      <c r="AG28" s="202" t="s">
        <v>81</v>
      </c>
      <c r="AH28" s="202" t="s">
        <v>81</v>
      </c>
      <c r="AI28" s="202" t="s">
        <v>81</v>
      </c>
      <c r="AJ28" s="203" t="s">
        <v>81</v>
      </c>
      <c r="AK28" s="200" t="s">
        <v>81</v>
      </c>
      <c r="AL28" s="202" t="s">
        <v>81</v>
      </c>
      <c r="AM28" s="202" t="s">
        <v>81</v>
      </c>
      <c r="AN28" s="203" t="s">
        <v>81</v>
      </c>
      <c r="AO28" s="200" t="s">
        <v>82</v>
      </c>
      <c r="AP28" s="202" t="s">
        <v>82</v>
      </c>
      <c r="AQ28" s="202" t="s">
        <v>83</v>
      </c>
      <c r="AR28" s="203" t="s">
        <v>83</v>
      </c>
      <c r="AS28" s="200" t="s">
        <v>83</v>
      </c>
      <c r="AT28" s="202" t="s">
        <v>83</v>
      </c>
      <c r="AU28" s="202" t="s">
        <v>83</v>
      </c>
      <c r="AV28" s="202" t="s">
        <v>83</v>
      </c>
      <c r="AW28" s="203" t="s">
        <v>83</v>
      </c>
      <c r="AX28" s="201" t="s">
        <v>83</v>
      </c>
      <c r="AY28" s="202" t="s">
        <v>83</v>
      </c>
      <c r="AZ28" s="202" t="s">
        <v>83</v>
      </c>
      <c r="BA28" s="203" t="s">
        <v>83</v>
      </c>
      <c r="BB28" s="161"/>
    </row>
    <row r="29" spans="1:90" x14ac:dyDescent="0.25">
      <c r="A29" s="217" t="s">
        <v>86</v>
      </c>
      <c r="B29" s="200" t="s">
        <v>81</v>
      </c>
      <c r="C29" s="202" t="s">
        <v>81</v>
      </c>
      <c r="D29" s="202" t="s">
        <v>81</v>
      </c>
      <c r="E29" s="203" t="s">
        <v>81</v>
      </c>
      <c r="F29" s="200" t="s">
        <v>81</v>
      </c>
      <c r="G29" s="202" t="s">
        <v>81</v>
      </c>
      <c r="H29" s="202" t="s">
        <v>81</v>
      </c>
      <c r="I29" s="202" t="s">
        <v>81</v>
      </c>
      <c r="J29" s="203" t="s">
        <v>81</v>
      </c>
      <c r="K29" s="201" t="s">
        <v>81</v>
      </c>
      <c r="L29" s="202" t="s">
        <v>81</v>
      </c>
      <c r="M29" s="202" t="s">
        <v>81</v>
      </c>
      <c r="N29" s="203" t="s">
        <v>81</v>
      </c>
      <c r="O29" s="200" t="s">
        <v>81</v>
      </c>
      <c r="P29" s="202" t="s">
        <v>81</v>
      </c>
      <c r="Q29" s="202" t="s">
        <v>82</v>
      </c>
      <c r="R29" s="204" t="s">
        <v>82</v>
      </c>
      <c r="S29" s="200" t="s">
        <v>83</v>
      </c>
      <c r="T29" s="202" t="s">
        <v>83</v>
      </c>
      <c r="U29" s="202" t="s">
        <v>83</v>
      </c>
      <c r="V29" s="202" t="s">
        <v>84</v>
      </c>
      <c r="W29" s="203" t="s">
        <v>84</v>
      </c>
      <c r="X29" s="200" t="s">
        <v>84</v>
      </c>
      <c r="Y29" s="202" t="s">
        <v>84</v>
      </c>
      <c r="Z29" s="202" t="s">
        <v>81</v>
      </c>
      <c r="AA29" s="203" t="s">
        <v>81</v>
      </c>
      <c r="AB29" s="200" t="s">
        <v>81</v>
      </c>
      <c r="AC29" s="202" t="s">
        <v>81</v>
      </c>
      <c r="AD29" s="202" t="s">
        <v>81</v>
      </c>
      <c r="AE29" s="203" t="s">
        <v>81</v>
      </c>
      <c r="AF29" s="200" t="s">
        <v>81</v>
      </c>
      <c r="AG29" s="202" t="s">
        <v>81</v>
      </c>
      <c r="AH29" s="202" t="s">
        <v>81</v>
      </c>
      <c r="AI29" s="202" t="s">
        <v>81</v>
      </c>
      <c r="AJ29" s="203" t="s">
        <v>81</v>
      </c>
      <c r="AK29" s="200" t="s">
        <v>81</v>
      </c>
      <c r="AL29" s="202" t="s">
        <v>81</v>
      </c>
      <c r="AM29" s="202" t="s">
        <v>81</v>
      </c>
      <c r="AN29" s="203" t="s">
        <v>81</v>
      </c>
      <c r="AO29" s="200" t="s">
        <v>82</v>
      </c>
      <c r="AP29" s="202" t="s">
        <v>82</v>
      </c>
      <c r="AQ29" s="202" t="s">
        <v>83</v>
      </c>
      <c r="AR29" s="203" t="s">
        <v>83</v>
      </c>
      <c r="AS29" s="200" t="s">
        <v>83</v>
      </c>
      <c r="AT29" s="202" t="s">
        <v>83</v>
      </c>
      <c r="AU29" s="202" t="s">
        <v>83</v>
      </c>
      <c r="AV29" s="202" t="s">
        <v>83</v>
      </c>
      <c r="AW29" s="203" t="s">
        <v>83</v>
      </c>
      <c r="AX29" s="201" t="s">
        <v>83</v>
      </c>
      <c r="AY29" s="202" t="s">
        <v>83</v>
      </c>
      <c r="AZ29" s="202" t="s">
        <v>83</v>
      </c>
      <c r="BA29" s="203" t="s">
        <v>83</v>
      </c>
      <c r="BB29" s="161"/>
    </row>
    <row r="30" spans="1:90" ht="13.8" thickBot="1" x14ac:dyDescent="0.3">
      <c r="A30" s="218" t="s">
        <v>87</v>
      </c>
      <c r="B30" s="205" t="s">
        <v>81</v>
      </c>
      <c r="C30" s="207" t="s">
        <v>81</v>
      </c>
      <c r="D30" s="207" t="s">
        <v>81</v>
      </c>
      <c r="E30" s="208" t="s">
        <v>81</v>
      </c>
      <c r="F30" s="205" t="s">
        <v>81</v>
      </c>
      <c r="G30" s="207" t="s">
        <v>81</v>
      </c>
      <c r="H30" s="207" t="s">
        <v>81</v>
      </c>
      <c r="I30" s="207" t="s">
        <v>81</v>
      </c>
      <c r="J30" s="208" t="s">
        <v>81</v>
      </c>
      <c r="K30" s="206" t="s">
        <v>81</v>
      </c>
      <c r="L30" s="207" t="s">
        <v>81</v>
      </c>
      <c r="M30" s="207" t="s">
        <v>81</v>
      </c>
      <c r="N30" s="208" t="s">
        <v>81</v>
      </c>
      <c r="O30" s="205" t="s">
        <v>81</v>
      </c>
      <c r="P30" s="207" t="s">
        <v>81</v>
      </c>
      <c r="Q30" s="207" t="s">
        <v>82</v>
      </c>
      <c r="R30" s="209" t="s">
        <v>82</v>
      </c>
      <c r="S30" s="205" t="s">
        <v>83</v>
      </c>
      <c r="T30" s="207" t="s">
        <v>83</v>
      </c>
      <c r="U30" s="207" t="s">
        <v>83</v>
      </c>
      <c r="V30" s="207" t="s">
        <v>84</v>
      </c>
      <c r="W30" s="208" t="s">
        <v>84</v>
      </c>
      <c r="X30" s="205" t="s">
        <v>84</v>
      </c>
      <c r="Y30" s="207" t="s">
        <v>84</v>
      </c>
      <c r="Z30" s="207" t="s">
        <v>81</v>
      </c>
      <c r="AA30" s="208" t="s">
        <v>81</v>
      </c>
      <c r="AB30" s="205" t="s">
        <v>81</v>
      </c>
      <c r="AC30" s="207" t="s">
        <v>81</v>
      </c>
      <c r="AD30" s="207" t="s">
        <v>81</v>
      </c>
      <c r="AE30" s="208" t="s">
        <v>81</v>
      </c>
      <c r="AF30" s="205" t="s">
        <v>81</v>
      </c>
      <c r="AG30" s="207" t="s">
        <v>81</v>
      </c>
      <c r="AH30" s="207" t="s">
        <v>81</v>
      </c>
      <c r="AI30" s="207" t="s">
        <v>81</v>
      </c>
      <c r="AJ30" s="208" t="s">
        <v>81</v>
      </c>
      <c r="AK30" s="205" t="s">
        <v>81</v>
      </c>
      <c r="AL30" s="207" t="s">
        <v>81</v>
      </c>
      <c r="AM30" s="207" t="s">
        <v>81</v>
      </c>
      <c r="AN30" s="208" t="s">
        <v>82</v>
      </c>
      <c r="AO30" s="205" t="s">
        <v>82</v>
      </c>
      <c r="AP30" s="207" t="s">
        <v>88</v>
      </c>
      <c r="AQ30" s="207"/>
      <c r="AR30" s="208"/>
      <c r="AS30" s="205"/>
      <c r="AT30" s="207"/>
      <c r="AU30" s="207"/>
      <c r="AV30" s="207"/>
      <c r="AW30" s="208"/>
      <c r="AX30" s="206"/>
      <c r="AY30" s="207"/>
      <c r="AZ30" s="207"/>
      <c r="BA30" s="208"/>
    </row>
    <row r="31" spans="1:90" ht="15.6" x14ac:dyDescent="0.3">
      <c r="A31" s="24" t="s">
        <v>237</v>
      </c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</row>
    <row r="32" spans="1:90" ht="7.5" customHeight="1" x14ac:dyDescent="0.25">
      <c r="A32" s="23"/>
    </row>
    <row r="33" spans="1:53" s="25" customFormat="1" ht="15" customHeight="1" x14ac:dyDescent="0.2">
      <c r="A33" s="518" t="s">
        <v>89</v>
      </c>
      <c r="B33" s="518"/>
      <c r="C33" s="518"/>
      <c r="D33" s="518"/>
      <c r="E33" s="518"/>
      <c r="F33" s="518"/>
      <c r="G33" s="518"/>
      <c r="H33" s="518"/>
      <c r="I33" s="518"/>
      <c r="J33" s="518"/>
      <c r="K33" s="518"/>
      <c r="L33" s="518"/>
      <c r="M33" s="518"/>
      <c r="N33" s="518"/>
      <c r="O33" s="518"/>
      <c r="P33" s="518"/>
      <c r="T33" s="518" t="s">
        <v>90</v>
      </c>
      <c r="U33" s="518"/>
      <c r="V33" s="518"/>
      <c r="W33" s="518"/>
      <c r="X33" s="518"/>
      <c r="Y33" s="518"/>
      <c r="Z33" s="518"/>
      <c r="AA33" s="518"/>
      <c r="AB33" s="518"/>
      <c r="AC33" s="518"/>
      <c r="AD33" s="518"/>
      <c r="AI33" s="519" t="s">
        <v>91</v>
      </c>
      <c r="AJ33" s="519"/>
      <c r="AK33" s="519"/>
      <c r="AL33" s="519"/>
      <c r="AM33" s="519"/>
      <c r="AN33" s="519"/>
      <c r="AO33" s="519"/>
      <c r="AP33" s="519"/>
      <c r="AQ33" s="519"/>
      <c r="AR33" s="519"/>
      <c r="AS33" s="519"/>
      <c r="AT33" s="519"/>
      <c r="AU33" s="519"/>
      <c r="AV33" s="519"/>
      <c r="AW33" s="519"/>
      <c r="AX33" s="519"/>
      <c r="AY33" s="519"/>
      <c r="AZ33" s="519"/>
    </row>
    <row r="34" spans="1:53" s="23" customFormat="1" ht="6" customHeight="1" thickBot="1" x14ac:dyDescent="0.25">
      <c r="AG34" s="26"/>
    </row>
    <row r="35" spans="1:53" s="23" customFormat="1" ht="69" customHeight="1" x14ac:dyDescent="0.2">
      <c r="A35" s="27" t="s">
        <v>67</v>
      </c>
      <c r="B35" s="520" t="s">
        <v>92</v>
      </c>
      <c r="C35" s="520"/>
      <c r="D35" s="520" t="s">
        <v>174</v>
      </c>
      <c r="E35" s="520"/>
      <c r="F35" s="522" t="s">
        <v>93</v>
      </c>
      <c r="G35" s="522"/>
      <c r="H35" s="526" t="s">
        <v>176</v>
      </c>
      <c r="I35" s="527"/>
      <c r="J35" s="528"/>
      <c r="K35" s="520" t="s">
        <v>94</v>
      </c>
      <c r="L35" s="520"/>
      <c r="M35" s="522" t="s">
        <v>95</v>
      </c>
      <c r="N35" s="522"/>
      <c r="O35" s="520" t="s">
        <v>96</v>
      </c>
      <c r="P35" s="521"/>
      <c r="Q35" s="28"/>
      <c r="R35" s="28"/>
      <c r="S35" s="525" t="s">
        <v>97</v>
      </c>
      <c r="T35" s="524"/>
      <c r="U35" s="524"/>
      <c r="V35" s="524"/>
      <c r="W35" s="524"/>
      <c r="X35" s="524"/>
      <c r="Y35" s="524"/>
      <c r="Z35" s="524"/>
      <c r="AA35" s="524"/>
      <c r="AB35" s="524"/>
      <c r="AC35" s="522" t="s">
        <v>98</v>
      </c>
      <c r="AD35" s="522"/>
      <c r="AE35" s="522" t="s">
        <v>99</v>
      </c>
      <c r="AF35" s="523"/>
      <c r="AH35" s="525" t="s">
        <v>197</v>
      </c>
      <c r="AI35" s="524"/>
      <c r="AJ35" s="524"/>
      <c r="AK35" s="524"/>
      <c r="AL35" s="524"/>
      <c r="AM35" s="524"/>
      <c r="AN35" s="524"/>
      <c r="AO35" s="524"/>
      <c r="AP35" s="524"/>
      <c r="AQ35" s="524"/>
      <c r="AR35" s="524"/>
      <c r="AS35" s="524"/>
      <c r="AT35" s="524"/>
      <c r="AU35" s="524" t="s">
        <v>198</v>
      </c>
      <c r="AV35" s="524"/>
      <c r="AW35" s="524"/>
      <c r="AX35" s="524"/>
      <c r="AY35" s="524"/>
      <c r="AZ35" s="520" t="s">
        <v>98</v>
      </c>
      <c r="BA35" s="521"/>
    </row>
    <row r="36" spans="1:53" s="23" customFormat="1" ht="20.7" customHeight="1" x14ac:dyDescent="0.2">
      <c r="A36" s="31" t="s">
        <v>80</v>
      </c>
      <c r="B36" s="539">
        <v>30</v>
      </c>
      <c r="C36" s="539"/>
      <c r="D36" s="529">
        <v>4</v>
      </c>
      <c r="E36" s="529"/>
      <c r="F36" s="529">
        <v>4</v>
      </c>
      <c r="G36" s="529"/>
      <c r="H36" s="530"/>
      <c r="I36" s="531"/>
      <c r="J36" s="532"/>
      <c r="K36" s="529"/>
      <c r="L36" s="529"/>
      <c r="M36" s="529">
        <v>14</v>
      </c>
      <c r="N36" s="529"/>
      <c r="O36" s="534">
        <f>SUM(B36:N36)</f>
        <v>52</v>
      </c>
      <c r="P36" s="535"/>
      <c r="Q36" s="29"/>
      <c r="R36" s="29"/>
      <c r="S36" s="543" t="s">
        <v>100</v>
      </c>
      <c r="T36" s="544"/>
      <c r="U36" s="544"/>
      <c r="V36" s="544"/>
      <c r="W36" s="544"/>
      <c r="X36" s="544"/>
      <c r="Y36" s="544"/>
      <c r="Z36" s="544"/>
      <c r="AA36" s="544"/>
      <c r="AB36" s="544"/>
      <c r="AC36" s="529">
        <v>2</v>
      </c>
      <c r="AD36" s="529"/>
      <c r="AE36" s="530">
        <v>4</v>
      </c>
      <c r="AF36" s="553"/>
      <c r="AH36" s="554" t="s">
        <v>101</v>
      </c>
      <c r="AI36" s="555"/>
      <c r="AJ36" s="555"/>
      <c r="AK36" s="555"/>
      <c r="AL36" s="555"/>
      <c r="AM36" s="555"/>
      <c r="AN36" s="555"/>
      <c r="AO36" s="555"/>
      <c r="AP36" s="555"/>
      <c r="AQ36" s="555"/>
      <c r="AR36" s="555"/>
      <c r="AS36" s="555"/>
      <c r="AT36" s="555"/>
      <c r="AU36" s="549" t="s">
        <v>177</v>
      </c>
      <c r="AV36" s="549"/>
      <c r="AW36" s="549"/>
      <c r="AX36" s="549"/>
      <c r="AY36" s="549"/>
      <c r="AZ36" s="539">
        <v>8</v>
      </c>
      <c r="BA36" s="540"/>
    </row>
    <row r="37" spans="1:53" s="23" customFormat="1" ht="30" customHeight="1" x14ac:dyDescent="0.2">
      <c r="A37" s="31" t="s">
        <v>85</v>
      </c>
      <c r="B37" s="539">
        <v>30</v>
      </c>
      <c r="C37" s="539"/>
      <c r="D37" s="529">
        <v>4</v>
      </c>
      <c r="E37" s="529"/>
      <c r="F37" s="529">
        <v>4</v>
      </c>
      <c r="G37" s="529"/>
      <c r="H37" s="530"/>
      <c r="I37" s="531"/>
      <c r="J37" s="532"/>
      <c r="K37" s="529"/>
      <c r="L37" s="529"/>
      <c r="M37" s="529">
        <v>14</v>
      </c>
      <c r="N37" s="529"/>
      <c r="O37" s="534">
        <f>SUM(B37:N37)</f>
        <v>52</v>
      </c>
      <c r="P37" s="535"/>
      <c r="Q37" s="29"/>
      <c r="R37" s="29"/>
      <c r="S37" s="543" t="s">
        <v>102</v>
      </c>
      <c r="T37" s="544"/>
      <c r="U37" s="544"/>
      <c r="V37" s="544"/>
      <c r="W37" s="544"/>
      <c r="X37" s="544"/>
      <c r="Y37" s="544"/>
      <c r="Z37" s="544"/>
      <c r="AA37" s="544"/>
      <c r="AB37" s="544"/>
      <c r="AC37" s="529">
        <v>4</v>
      </c>
      <c r="AD37" s="529"/>
      <c r="AE37" s="530">
        <v>4</v>
      </c>
      <c r="AF37" s="553"/>
      <c r="AH37" s="554" t="s">
        <v>161</v>
      </c>
      <c r="AI37" s="555"/>
      <c r="AJ37" s="555"/>
      <c r="AK37" s="555"/>
      <c r="AL37" s="555"/>
      <c r="AM37" s="555"/>
      <c r="AN37" s="555"/>
      <c r="AO37" s="555"/>
      <c r="AP37" s="555"/>
      <c r="AQ37" s="555"/>
      <c r="AR37" s="555"/>
      <c r="AS37" s="555"/>
      <c r="AT37" s="555"/>
      <c r="AU37" s="549"/>
      <c r="AV37" s="549"/>
      <c r="AW37" s="549"/>
      <c r="AX37" s="549"/>
      <c r="AY37" s="549"/>
      <c r="AZ37" s="539"/>
      <c r="BA37" s="540"/>
    </row>
    <row r="38" spans="1:53" s="23" customFormat="1" ht="20.7" customHeight="1" x14ac:dyDescent="0.2">
      <c r="A38" s="31" t="s">
        <v>86</v>
      </c>
      <c r="B38" s="539">
        <v>30</v>
      </c>
      <c r="C38" s="539"/>
      <c r="D38" s="529">
        <v>4</v>
      </c>
      <c r="E38" s="529"/>
      <c r="F38" s="529">
        <v>4</v>
      </c>
      <c r="G38" s="529"/>
      <c r="H38" s="530"/>
      <c r="I38" s="531"/>
      <c r="J38" s="532"/>
      <c r="K38" s="529"/>
      <c r="L38" s="529"/>
      <c r="M38" s="529">
        <v>14</v>
      </c>
      <c r="N38" s="529"/>
      <c r="O38" s="534">
        <f>SUM(B38:N38)</f>
        <v>52</v>
      </c>
      <c r="P38" s="535"/>
      <c r="Q38" s="29"/>
      <c r="R38" s="29"/>
      <c r="S38" s="543" t="s">
        <v>103</v>
      </c>
      <c r="T38" s="544"/>
      <c r="U38" s="544"/>
      <c r="V38" s="544"/>
      <c r="W38" s="544"/>
      <c r="X38" s="544"/>
      <c r="Y38" s="544"/>
      <c r="Z38" s="544"/>
      <c r="AA38" s="544"/>
      <c r="AB38" s="544"/>
      <c r="AC38" s="529">
        <v>6</v>
      </c>
      <c r="AD38" s="529"/>
      <c r="AE38" s="530">
        <v>4</v>
      </c>
      <c r="AF38" s="553"/>
      <c r="AH38" s="554" t="s">
        <v>104</v>
      </c>
      <c r="AI38" s="555"/>
      <c r="AJ38" s="555"/>
      <c r="AK38" s="555"/>
      <c r="AL38" s="555"/>
      <c r="AM38" s="555"/>
      <c r="AN38" s="555"/>
      <c r="AO38" s="555"/>
      <c r="AP38" s="555"/>
      <c r="AQ38" s="555"/>
      <c r="AR38" s="555"/>
      <c r="AS38" s="555"/>
      <c r="AT38" s="555"/>
      <c r="AU38" s="549"/>
      <c r="AV38" s="549"/>
      <c r="AW38" s="549"/>
      <c r="AX38" s="549"/>
      <c r="AY38" s="549"/>
      <c r="AZ38" s="539"/>
      <c r="BA38" s="540"/>
    </row>
    <row r="39" spans="1:53" s="23" customFormat="1" ht="27.75" customHeight="1" thickBot="1" x14ac:dyDescent="0.25">
      <c r="A39" s="31" t="s">
        <v>87</v>
      </c>
      <c r="B39" s="539">
        <v>29</v>
      </c>
      <c r="C39" s="539"/>
      <c r="D39" s="529">
        <v>4</v>
      </c>
      <c r="E39" s="529"/>
      <c r="F39" s="529">
        <v>4</v>
      </c>
      <c r="G39" s="529"/>
      <c r="H39" s="530"/>
      <c r="I39" s="531"/>
      <c r="J39" s="532"/>
      <c r="K39" s="529">
        <v>1</v>
      </c>
      <c r="L39" s="529"/>
      <c r="M39" s="699">
        <v>3</v>
      </c>
      <c r="N39" s="699"/>
      <c r="O39" s="534">
        <f>SUM(B39:N39)</f>
        <v>41</v>
      </c>
      <c r="P39" s="535"/>
      <c r="Q39" s="29"/>
      <c r="R39" s="29"/>
      <c r="S39" s="537" t="s">
        <v>105</v>
      </c>
      <c r="T39" s="538"/>
      <c r="U39" s="538"/>
      <c r="V39" s="538"/>
      <c r="W39" s="538"/>
      <c r="X39" s="538"/>
      <c r="Y39" s="538"/>
      <c r="Z39" s="538"/>
      <c r="AA39" s="538"/>
      <c r="AB39" s="538"/>
      <c r="AC39" s="517">
        <v>8</v>
      </c>
      <c r="AD39" s="517"/>
      <c r="AE39" s="551">
        <v>4</v>
      </c>
      <c r="AF39" s="552"/>
      <c r="AH39" s="554" t="s">
        <v>172</v>
      </c>
      <c r="AI39" s="555"/>
      <c r="AJ39" s="555"/>
      <c r="AK39" s="555"/>
      <c r="AL39" s="555"/>
      <c r="AM39" s="555"/>
      <c r="AN39" s="555"/>
      <c r="AO39" s="555"/>
      <c r="AP39" s="555"/>
      <c r="AQ39" s="555"/>
      <c r="AR39" s="555"/>
      <c r="AS39" s="555"/>
      <c r="AT39" s="555"/>
      <c r="AU39" s="549"/>
      <c r="AV39" s="549"/>
      <c r="AW39" s="549"/>
      <c r="AX39" s="549"/>
      <c r="AY39" s="549"/>
      <c r="AZ39" s="539"/>
      <c r="BA39" s="540"/>
    </row>
    <row r="40" spans="1:53" s="23" customFormat="1" ht="19.2" customHeight="1" thickBot="1" x14ac:dyDescent="0.25">
      <c r="A40" s="30" t="s">
        <v>106</v>
      </c>
      <c r="B40" s="545">
        <f>SUM(B36:C39)</f>
        <v>119</v>
      </c>
      <c r="C40" s="545"/>
      <c r="D40" s="533">
        <f>SUM(D36:E39)</f>
        <v>16</v>
      </c>
      <c r="E40" s="533"/>
      <c r="F40" s="533">
        <f>SUM(F36:G39)</f>
        <v>16</v>
      </c>
      <c r="G40" s="533"/>
      <c r="H40" s="546">
        <f>SUM(H36:I39)</f>
        <v>0</v>
      </c>
      <c r="I40" s="547"/>
      <c r="J40" s="548"/>
      <c r="K40" s="533">
        <f>SUM(K36:L39)</f>
        <v>1</v>
      </c>
      <c r="L40" s="533"/>
      <c r="M40" s="533">
        <f>SUM(M36:N39)</f>
        <v>45</v>
      </c>
      <c r="N40" s="533"/>
      <c r="O40" s="533">
        <f>SUM(O36:P39)</f>
        <v>197</v>
      </c>
      <c r="P40" s="536"/>
      <c r="Q40" s="29"/>
      <c r="R40" s="29"/>
      <c r="AH40" s="556" t="s">
        <v>108</v>
      </c>
      <c r="AI40" s="557"/>
      <c r="AJ40" s="557"/>
      <c r="AK40" s="557"/>
      <c r="AL40" s="557"/>
      <c r="AM40" s="557"/>
      <c r="AN40" s="557"/>
      <c r="AO40" s="557"/>
      <c r="AP40" s="557"/>
      <c r="AQ40" s="557"/>
      <c r="AR40" s="557"/>
      <c r="AS40" s="557"/>
      <c r="AT40" s="557"/>
      <c r="AU40" s="550"/>
      <c r="AV40" s="550"/>
      <c r="AW40" s="550"/>
      <c r="AX40" s="550"/>
      <c r="AY40" s="550"/>
      <c r="AZ40" s="541"/>
      <c r="BA40" s="542"/>
    </row>
    <row r="44" spans="1:53" ht="12.75" customHeight="1" x14ac:dyDescent="0.25"/>
    <row r="45" spans="1:53" ht="12.75" customHeight="1" x14ac:dyDescent="0.25"/>
  </sheetData>
  <mergeCells count="96">
    <mergeCell ref="B23:E23"/>
    <mergeCell ref="F23:J23"/>
    <mergeCell ref="K23:N23"/>
    <mergeCell ref="O23:R23"/>
    <mergeCell ref="S23:W23"/>
    <mergeCell ref="AX23:BA23"/>
    <mergeCell ref="I1:AQ1"/>
    <mergeCell ref="I2:AQ2"/>
    <mergeCell ref="J3:AO3"/>
    <mergeCell ref="L5:AM5"/>
    <mergeCell ref="L6:AM6"/>
    <mergeCell ref="X23:AA23"/>
    <mergeCell ref="AB23:AE23"/>
    <mergeCell ref="AF23:AJ23"/>
    <mergeCell ref="AK23:AN23"/>
    <mergeCell ref="AO23:AR23"/>
    <mergeCell ref="L10:AM10"/>
    <mergeCell ref="S36:AB36"/>
    <mergeCell ref="BY20:CL20"/>
    <mergeCell ref="L7:AM7"/>
    <mergeCell ref="L8:AM8"/>
    <mergeCell ref="L9:AM9"/>
    <mergeCell ref="L11:AM11"/>
    <mergeCell ref="BH20:BW20"/>
    <mergeCell ref="A21:BA21"/>
    <mergeCell ref="A23:A26"/>
    <mergeCell ref="B36:C36"/>
    <mergeCell ref="D36:E36"/>
    <mergeCell ref="F36:G36"/>
    <mergeCell ref="H36:J36"/>
    <mergeCell ref="K36:L36"/>
    <mergeCell ref="K35:L35"/>
    <mergeCell ref="AS23:AW23"/>
    <mergeCell ref="B39:C39"/>
    <mergeCell ref="AU36:AY40"/>
    <mergeCell ref="AE39:AF39"/>
    <mergeCell ref="O38:P38"/>
    <mergeCell ref="S38:AB38"/>
    <mergeCell ref="AC38:AD38"/>
    <mergeCell ref="AE38:AF38"/>
    <mergeCell ref="AE37:AF37"/>
    <mergeCell ref="AC36:AD36"/>
    <mergeCell ref="AH36:AT36"/>
    <mergeCell ref="AH37:AT37"/>
    <mergeCell ref="AH38:AT38"/>
    <mergeCell ref="AH39:AT39"/>
    <mergeCell ref="AH40:AT40"/>
    <mergeCell ref="AE36:AF36"/>
    <mergeCell ref="O36:P36"/>
    <mergeCell ref="B40:C40"/>
    <mergeCell ref="D40:E40"/>
    <mergeCell ref="F40:G40"/>
    <mergeCell ref="H40:J40"/>
    <mergeCell ref="K40:L40"/>
    <mergeCell ref="S39:AB39"/>
    <mergeCell ref="AZ36:BA40"/>
    <mergeCell ref="B37:C37"/>
    <mergeCell ref="D37:E37"/>
    <mergeCell ref="F37:G37"/>
    <mergeCell ref="H37:J37"/>
    <mergeCell ref="K37:L37"/>
    <mergeCell ref="M38:N38"/>
    <mergeCell ref="M37:N37"/>
    <mergeCell ref="O37:P37"/>
    <mergeCell ref="S37:AB37"/>
    <mergeCell ref="AC37:AD37"/>
    <mergeCell ref="B38:C38"/>
    <mergeCell ref="D38:E38"/>
    <mergeCell ref="F38:G38"/>
    <mergeCell ref="D39:E39"/>
    <mergeCell ref="M40:N40"/>
    <mergeCell ref="M39:N39"/>
    <mergeCell ref="O39:P39"/>
    <mergeCell ref="M36:N36"/>
    <mergeCell ref="O40:P40"/>
    <mergeCell ref="F39:G39"/>
    <mergeCell ref="H39:J39"/>
    <mergeCell ref="K39:L39"/>
    <mergeCell ref="K38:L38"/>
    <mergeCell ref="H38:J38"/>
    <mergeCell ref="AC39:AD39"/>
    <mergeCell ref="A33:P33"/>
    <mergeCell ref="T33:AD33"/>
    <mergeCell ref="AI33:AZ33"/>
    <mergeCell ref="AZ35:BA35"/>
    <mergeCell ref="AC35:AD35"/>
    <mergeCell ref="AE35:AF35"/>
    <mergeCell ref="B35:C35"/>
    <mergeCell ref="D35:E35"/>
    <mergeCell ref="AU35:AY35"/>
    <mergeCell ref="AH35:AT35"/>
    <mergeCell ref="M35:N35"/>
    <mergeCell ref="O35:P35"/>
    <mergeCell ref="S35:AB35"/>
    <mergeCell ref="F35:G35"/>
    <mergeCell ref="H35:J35"/>
  </mergeCells>
  <printOptions horizontalCentered="1"/>
  <pageMargins left="0.35433070866141736" right="0.27559055118110237" top="0.19685039370078741" bottom="0.19685039370078741" header="0" footer="0"/>
  <pageSetup paperSize="9" scale="78" orientation="landscape" r:id="rId1"/>
  <headerFooter differentFirst="1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1"/>
  <sheetViews>
    <sheetView view="pageBreakPreview" topLeftCell="A57" zoomScale="70" zoomScaleNormal="70" zoomScaleSheetLayoutView="70" workbookViewId="0">
      <selection activeCell="B89" sqref="B89:B90"/>
    </sheetView>
  </sheetViews>
  <sheetFormatPr defaultColWidth="8.6640625" defaultRowHeight="14.4" x14ac:dyDescent="0.3"/>
  <cols>
    <col min="1" max="1" width="12.44140625" customWidth="1"/>
    <col min="2" max="2" width="65.5546875" customWidth="1"/>
    <col min="3" max="3" width="4" customWidth="1"/>
    <col min="4" max="4" width="4.6640625" customWidth="1"/>
    <col min="5" max="5" width="3.6640625" customWidth="1"/>
    <col min="6" max="6" width="5.5546875" customWidth="1"/>
    <col min="7" max="8" width="6.33203125" customWidth="1"/>
    <col min="9" max="10" width="6.6640625" customWidth="1"/>
    <col min="11" max="11" width="5.33203125" customWidth="1"/>
    <col min="12" max="12" width="6.33203125" customWidth="1"/>
    <col min="14" max="21" width="5.6640625" customWidth="1"/>
    <col min="24" max="31" width="8.6640625" style="89" customWidth="1"/>
  </cols>
  <sheetData>
    <row r="1" spans="1:32" ht="16.2" thickBot="1" x14ac:dyDescent="0.35">
      <c r="A1" s="642" t="s">
        <v>0</v>
      </c>
      <c r="B1" s="642"/>
      <c r="C1" s="642"/>
      <c r="D1" s="642"/>
      <c r="E1" s="642"/>
      <c r="F1" s="642"/>
      <c r="G1" s="642"/>
      <c r="H1" s="642"/>
      <c r="I1" s="642"/>
      <c r="J1" s="642"/>
      <c r="K1" s="642"/>
      <c r="L1" s="642"/>
      <c r="M1" s="642"/>
      <c r="N1" s="642"/>
      <c r="O1" s="642"/>
      <c r="P1" s="642"/>
      <c r="Q1" s="642"/>
      <c r="R1" s="642"/>
      <c r="S1" s="642"/>
      <c r="T1" s="642"/>
      <c r="U1" s="642"/>
    </row>
    <row r="2" spans="1:32" ht="27.75" customHeight="1" x14ac:dyDescent="0.3">
      <c r="A2" s="643" t="s">
        <v>1</v>
      </c>
      <c r="B2" s="645" t="s">
        <v>2</v>
      </c>
      <c r="C2" s="648" t="s">
        <v>3</v>
      </c>
      <c r="D2" s="648"/>
      <c r="E2" s="648"/>
      <c r="F2" s="649"/>
      <c r="G2" s="650" t="s">
        <v>4</v>
      </c>
      <c r="H2" s="652" t="s">
        <v>5</v>
      </c>
      <c r="I2" s="653"/>
      <c r="J2" s="653"/>
      <c r="K2" s="653"/>
      <c r="L2" s="653"/>
      <c r="M2" s="654"/>
      <c r="N2" s="655" t="s">
        <v>6</v>
      </c>
      <c r="O2" s="648"/>
      <c r="P2" s="648"/>
      <c r="Q2" s="648"/>
      <c r="R2" s="648"/>
      <c r="S2" s="648"/>
      <c r="T2" s="648"/>
      <c r="U2" s="656"/>
    </row>
    <row r="3" spans="1:32" ht="18" customHeight="1" x14ac:dyDescent="0.3">
      <c r="A3" s="644"/>
      <c r="B3" s="646"/>
      <c r="C3" s="657" t="s">
        <v>7</v>
      </c>
      <c r="D3" s="657" t="s">
        <v>8</v>
      </c>
      <c r="E3" s="635" t="s">
        <v>9</v>
      </c>
      <c r="F3" s="658"/>
      <c r="G3" s="651"/>
      <c r="H3" s="637" t="s">
        <v>10</v>
      </c>
      <c r="I3" s="638" t="s">
        <v>11</v>
      </c>
      <c r="J3" s="638"/>
      <c r="K3" s="638"/>
      <c r="L3" s="639"/>
      <c r="M3" s="640" t="s">
        <v>12</v>
      </c>
      <c r="N3" s="634" t="s">
        <v>13</v>
      </c>
      <c r="O3" s="635"/>
      <c r="P3" s="641" t="s">
        <v>14</v>
      </c>
      <c r="Q3" s="641"/>
      <c r="R3" s="635" t="s">
        <v>15</v>
      </c>
      <c r="S3" s="635"/>
      <c r="T3" s="641" t="s">
        <v>16</v>
      </c>
      <c r="U3" s="659"/>
    </row>
    <row r="4" spans="1:32" x14ac:dyDescent="0.3">
      <c r="A4" s="644"/>
      <c r="B4" s="646"/>
      <c r="C4" s="657"/>
      <c r="D4" s="657"/>
      <c r="E4" s="657" t="s">
        <v>17</v>
      </c>
      <c r="F4" s="660" t="s">
        <v>18</v>
      </c>
      <c r="G4" s="651"/>
      <c r="H4" s="637"/>
      <c r="I4" s="663" t="s">
        <v>19</v>
      </c>
      <c r="J4" s="638" t="s">
        <v>20</v>
      </c>
      <c r="K4" s="638"/>
      <c r="L4" s="639"/>
      <c r="M4" s="640"/>
      <c r="N4" s="634" t="s">
        <v>21</v>
      </c>
      <c r="O4" s="635"/>
      <c r="P4" s="635"/>
      <c r="Q4" s="635"/>
      <c r="R4" s="635"/>
      <c r="S4" s="635"/>
      <c r="T4" s="635"/>
      <c r="U4" s="636"/>
    </row>
    <row r="5" spans="1:32" ht="19.5" customHeight="1" x14ac:dyDescent="0.3">
      <c r="A5" s="644"/>
      <c r="B5" s="646"/>
      <c r="C5" s="657"/>
      <c r="D5" s="657"/>
      <c r="E5" s="657"/>
      <c r="F5" s="661"/>
      <c r="G5" s="651"/>
      <c r="H5" s="637"/>
      <c r="I5" s="663"/>
      <c r="J5" s="625" t="s">
        <v>22</v>
      </c>
      <c r="K5" s="625" t="s">
        <v>23</v>
      </c>
      <c r="L5" s="626" t="s">
        <v>24</v>
      </c>
      <c r="M5" s="640"/>
      <c r="N5" s="158">
        <v>1</v>
      </c>
      <c r="O5" s="157">
        <f t="shared" ref="O5:U5" si="0">N5+1</f>
        <v>2</v>
      </c>
      <c r="P5" s="212">
        <f t="shared" si="0"/>
        <v>3</v>
      </c>
      <c r="Q5" s="212">
        <f t="shared" si="0"/>
        <v>4</v>
      </c>
      <c r="R5" s="157">
        <f t="shared" si="0"/>
        <v>5</v>
      </c>
      <c r="S5" s="157">
        <f t="shared" si="0"/>
        <v>6</v>
      </c>
      <c r="T5" s="212">
        <f t="shared" si="0"/>
        <v>7</v>
      </c>
      <c r="U5" s="213">
        <f t="shared" si="0"/>
        <v>8</v>
      </c>
    </row>
    <row r="6" spans="1:32" ht="18.75" customHeight="1" x14ac:dyDescent="0.3">
      <c r="A6" s="644"/>
      <c r="B6" s="646"/>
      <c r="C6" s="657"/>
      <c r="D6" s="657"/>
      <c r="E6" s="657"/>
      <c r="F6" s="661"/>
      <c r="G6" s="651"/>
      <c r="H6" s="637"/>
      <c r="I6" s="663"/>
      <c r="J6" s="625"/>
      <c r="K6" s="625"/>
      <c r="L6" s="626"/>
      <c r="M6" s="640"/>
      <c r="N6" s="634" t="s">
        <v>25</v>
      </c>
      <c r="O6" s="635"/>
      <c r="P6" s="635"/>
      <c r="Q6" s="635"/>
      <c r="R6" s="635"/>
      <c r="S6" s="635"/>
      <c r="T6" s="635"/>
      <c r="U6" s="636"/>
    </row>
    <row r="7" spans="1:32" ht="27.75" customHeight="1" x14ac:dyDescent="0.3">
      <c r="A7" s="644"/>
      <c r="B7" s="647"/>
      <c r="C7" s="657"/>
      <c r="D7" s="657"/>
      <c r="E7" s="657"/>
      <c r="F7" s="662"/>
      <c r="G7" s="651"/>
      <c r="H7" s="637"/>
      <c r="I7" s="663"/>
      <c r="J7" s="625"/>
      <c r="K7" s="625"/>
      <c r="L7" s="626"/>
      <c r="M7" s="640"/>
      <c r="N7" s="158">
        <v>15</v>
      </c>
      <c r="O7" s="157">
        <v>15</v>
      </c>
      <c r="P7" s="212">
        <v>15</v>
      </c>
      <c r="Q7" s="212">
        <v>15</v>
      </c>
      <c r="R7" s="157">
        <v>15</v>
      </c>
      <c r="S7" s="157">
        <v>15</v>
      </c>
      <c r="T7" s="212">
        <v>15</v>
      </c>
      <c r="U7" s="213">
        <v>14</v>
      </c>
    </row>
    <row r="8" spans="1:32" ht="15" thickBot="1" x14ac:dyDescent="0.35">
      <c r="A8" s="1">
        <v>1</v>
      </c>
      <c r="B8" s="2">
        <f>A8+1</f>
        <v>2</v>
      </c>
      <c r="C8" s="2">
        <f t="shared" ref="C8:T8" si="1">B8+1</f>
        <v>3</v>
      </c>
      <c r="D8" s="2">
        <f t="shared" si="1"/>
        <v>4</v>
      </c>
      <c r="E8" s="2">
        <f t="shared" si="1"/>
        <v>5</v>
      </c>
      <c r="F8" s="3">
        <f t="shared" si="1"/>
        <v>6</v>
      </c>
      <c r="G8" s="4">
        <f t="shared" si="1"/>
        <v>7</v>
      </c>
      <c r="H8" s="5">
        <f t="shared" si="1"/>
        <v>8</v>
      </c>
      <c r="I8" s="2">
        <f t="shared" si="1"/>
        <v>9</v>
      </c>
      <c r="J8" s="2">
        <f t="shared" si="1"/>
        <v>10</v>
      </c>
      <c r="K8" s="2">
        <f t="shared" si="1"/>
        <v>11</v>
      </c>
      <c r="L8" s="2">
        <f t="shared" si="1"/>
        <v>12</v>
      </c>
      <c r="M8" s="4">
        <f t="shared" si="1"/>
        <v>13</v>
      </c>
      <c r="N8" s="2">
        <f>M8+1</f>
        <v>14</v>
      </c>
      <c r="O8" s="2">
        <f t="shared" si="1"/>
        <v>15</v>
      </c>
      <c r="P8" s="214">
        <f t="shared" si="1"/>
        <v>16</v>
      </c>
      <c r="Q8" s="214">
        <f t="shared" si="1"/>
        <v>17</v>
      </c>
      <c r="R8" s="6">
        <f t="shared" si="1"/>
        <v>18</v>
      </c>
      <c r="S8" s="6">
        <f t="shared" si="1"/>
        <v>19</v>
      </c>
      <c r="T8" s="214">
        <f t="shared" si="1"/>
        <v>20</v>
      </c>
      <c r="U8" s="215">
        <f>T8+1</f>
        <v>21</v>
      </c>
    </row>
    <row r="9" spans="1:32" ht="16.2" thickBot="1" x14ac:dyDescent="0.35">
      <c r="A9" s="631" t="s">
        <v>26</v>
      </c>
      <c r="B9" s="632"/>
      <c r="C9" s="632"/>
      <c r="D9" s="632"/>
      <c r="E9" s="632"/>
      <c r="F9" s="632"/>
      <c r="G9" s="632"/>
      <c r="H9" s="632"/>
      <c r="I9" s="632"/>
      <c r="J9" s="632"/>
      <c r="K9" s="632"/>
      <c r="L9" s="632"/>
      <c r="M9" s="632"/>
      <c r="N9" s="632"/>
      <c r="O9" s="632"/>
      <c r="P9" s="632"/>
      <c r="Q9" s="632"/>
      <c r="R9" s="632"/>
      <c r="S9" s="632"/>
      <c r="T9" s="632"/>
      <c r="U9" s="633"/>
      <c r="X9" s="605" t="s">
        <v>178</v>
      </c>
      <c r="Y9" s="606"/>
      <c r="Z9" s="606"/>
      <c r="AA9" s="606"/>
      <c r="AB9" s="606"/>
      <c r="AC9" s="606"/>
      <c r="AD9" s="607"/>
      <c r="AE9" s="608"/>
    </row>
    <row r="10" spans="1:32" ht="16.2" thickBot="1" x14ac:dyDescent="0.35">
      <c r="A10" s="609" t="s">
        <v>27</v>
      </c>
      <c r="B10" s="610"/>
      <c r="C10" s="610"/>
      <c r="D10" s="610"/>
      <c r="E10" s="610"/>
      <c r="F10" s="610"/>
      <c r="G10" s="610"/>
      <c r="H10" s="610"/>
      <c r="I10" s="610"/>
      <c r="J10" s="610"/>
      <c r="K10" s="610"/>
      <c r="L10" s="610"/>
      <c r="M10" s="610"/>
      <c r="N10" s="610"/>
      <c r="O10" s="610"/>
      <c r="P10" s="610"/>
      <c r="Q10" s="610"/>
      <c r="R10" s="610"/>
      <c r="S10" s="610"/>
      <c r="T10" s="610"/>
      <c r="U10" s="611"/>
      <c r="V10" s="90"/>
      <c r="W10" s="90"/>
      <c r="X10" s="91" t="s">
        <v>179</v>
      </c>
      <c r="Y10" s="92" t="s">
        <v>180</v>
      </c>
      <c r="Z10" s="92" t="s">
        <v>181</v>
      </c>
      <c r="AA10" s="92" t="s">
        <v>182</v>
      </c>
      <c r="AB10" s="92" t="s">
        <v>183</v>
      </c>
      <c r="AC10" s="92" t="s">
        <v>184</v>
      </c>
      <c r="AD10" s="92" t="s">
        <v>185</v>
      </c>
      <c r="AE10" s="93" t="s">
        <v>186</v>
      </c>
      <c r="AF10" s="90"/>
    </row>
    <row r="11" spans="1:32" ht="15.6" x14ac:dyDescent="0.3">
      <c r="A11" s="430" t="s">
        <v>28</v>
      </c>
      <c r="B11" s="431" t="s">
        <v>29</v>
      </c>
      <c r="C11" s="432"/>
      <c r="D11" s="433">
        <v>2</v>
      </c>
      <c r="E11" s="432"/>
      <c r="F11" s="434"/>
      <c r="G11" s="435">
        <v>4</v>
      </c>
      <c r="H11" s="436">
        <f t="shared" ref="H11:H24" si="2">G11*30</f>
        <v>120</v>
      </c>
      <c r="I11" s="437">
        <f t="shared" ref="I11:I24" si="3">SUM(J11:L11)</f>
        <v>44</v>
      </c>
      <c r="J11" s="438">
        <v>30</v>
      </c>
      <c r="K11" s="438"/>
      <c r="L11" s="439">
        <v>14</v>
      </c>
      <c r="M11" s="440">
        <f t="shared" ref="M11:M24" si="4">H11-I11</f>
        <v>76</v>
      </c>
      <c r="N11" s="441"/>
      <c r="O11" s="433">
        <v>3</v>
      </c>
      <c r="P11" s="167"/>
      <c r="Q11" s="167"/>
      <c r="R11" s="104"/>
      <c r="S11" s="104"/>
      <c r="T11" s="167"/>
      <c r="U11" s="167"/>
      <c r="V11" s="80">
        <f>I11/H11</f>
        <v>0.36666666666666664</v>
      </c>
      <c r="W11" s="80" t="str">
        <f>IF(V11&gt;50%,V11,"")</f>
        <v/>
      </c>
      <c r="X11" s="81"/>
      <c r="Y11" s="82">
        <v>4</v>
      </c>
      <c r="Z11" s="82"/>
      <c r="AA11" s="82"/>
      <c r="AB11" s="82"/>
      <c r="AC11" s="82"/>
      <c r="AD11" s="83"/>
      <c r="AE11" s="84"/>
    </row>
    <row r="12" spans="1:32" ht="15.75" customHeight="1" x14ac:dyDescent="0.3">
      <c r="A12" s="442" t="s">
        <v>30</v>
      </c>
      <c r="B12" s="443" t="s">
        <v>31</v>
      </c>
      <c r="C12" s="227">
        <v>2</v>
      </c>
      <c r="D12" s="227">
        <v>1</v>
      </c>
      <c r="E12" s="227"/>
      <c r="F12" s="376"/>
      <c r="G12" s="377">
        <v>4</v>
      </c>
      <c r="H12" s="229">
        <f t="shared" si="2"/>
        <v>120</v>
      </c>
      <c r="I12" s="372">
        <f t="shared" si="3"/>
        <v>46</v>
      </c>
      <c r="J12" s="228">
        <v>16</v>
      </c>
      <c r="K12" s="228"/>
      <c r="L12" s="231">
        <v>30</v>
      </c>
      <c r="M12" s="444">
        <f t="shared" si="4"/>
        <v>74</v>
      </c>
      <c r="N12" s="226">
        <v>1</v>
      </c>
      <c r="O12" s="227">
        <v>2</v>
      </c>
      <c r="P12" s="167"/>
      <c r="Q12" s="167"/>
      <c r="R12" s="106"/>
      <c r="S12" s="106"/>
      <c r="T12" s="167"/>
      <c r="U12" s="167"/>
      <c r="V12" s="80">
        <f t="shared" ref="V12:V24" si="5">I12/H12</f>
        <v>0.38333333333333336</v>
      </c>
      <c r="W12" s="80" t="str">
        <f t="shared" ref="W12:W24" si="6">IF(V12&gt;50%,V12,"")</f>
        <v/>
      </c>
      <c r="X12" s="153">
        <v>2</v>
      </c>
      <c r="Y12" s="154">
        <v>2</v>
      </c>
      <c r="Z12" s="86"/>
      <c r="AA12" s="86"/>
      <c r="AB12" s="86"/>
      <c r="AC12" s="86"/>
      <c r="AD12" s="87"/>
      <c r="AE12" s="88"/>
    </row>
    <row r="13" spans="1:32" ht="35.25" customHeight="1" x14ac:dyDescent="0.3">
      <c r="A13" s="442" t="s">
        <v>32</v>
      </c>
      <c r="B13" s="445" t="s">
        <v>250</v>
      </c>
      <c r="C13" s="227"/>
      <c r="D13" s="227">
        <v>1.2</v>
      </c>
      <c r="E13" s="227"/>
      <c r="F13" s="376"/>
      <c r="G13" s="377">
        <v>4</v>
      </c>
      <c r="H13" s="229">
        <f t="shared" si="2"/>
        <v>120</v>
      </c>
      <c r="I13" s="372">
        <f t="shared" si="3"/>
        <v>60</v>
      </c>
      <c r="J13" s="228">
        <v>14</v>
      </c>
      <c r="K13" s="228"/>
      <c r="L13" s="231">
        <v>46</v>
      </c>
      <c r="M13" s="444">
        <f t="shared" si="4"/>
        <v>60</v>
      </c>
      <c r="N13" s="226">
        <v>2</v>
      </c>
      <c r="O13" s="227">
        <v>2</v>
      </c>
      <c r="P13" s="167"/>
      <c r="Q13" s="167"/>
      <c r="R13" s="106"/>
      <c r="S13" s="106"/>
      <c r="T13" s="167"/>
      <c r="U13" s="167"/>
      <c r="V13" s="149">
        <f t="shared" si="5"/>
        <v>0.5</v>
      </c>
      <c r="W13" s="80" t="str">
        <f t="shared" si="6"/>
        <v/>
      </c>
      <c r="X13" s="368">
        <v>2</v>
      </c>
      <c r="Y13" s="154">
        <v>2</v>
      </c>
      <c r="Z13" s="86"/>
      <c r="AA13" s="86"/>
      <c r="AB13" s="86"/>
      <c r="AC13" s="86"/>
      <c r="AD13" s="87"/>
      <c r="AE13" s="88"/>
    </row>
    <row r="14" spans="1:32" ht="15.6" x14ac:dyDescent="0.3">
      <c r="A14" s="446" t="s">
        <v>33</v>
      </c>
      <c r="B14" s="447" t="s">
        <v>34</v>
      </c>
      <c r="C14" s="227">
        <v>2</v>
      </c>
      <c r="D14" s="227">
        <v>1</v>
      </c>
      <c r="E14" s="227"/>
      <c r="F14" s="376"/>
      <c r="G14" s="377">
        <v>5</v>
      </c>
      <c r="H14" s="229">
        <f t="shared" si="2"/>
        <v>150</v>
      </c>
      <c r="I14" s="372">
        <f t="shared" si="3"/>
        <v>60</v>
      </c>
      <c r="J14" s="228">
        <v>16</v>
      </c>
      <c r="K14" s="228"/>
      <c r="L14" s="231">
        <v>44</v>
      </c>
      <c r="M14" s="444">
        <f t="shared" si="4"/>
        <v>90</v>
      </c>
      <c r="N14" s="226">
        <v>1</v>
      </c>
      <c r="O14" s="227">
        <v>3</v>
      </c>
      <c r="P14" s="167"/>
      <c r="Q14" s="167"/>
      <c r="R14" s="106"/>
      <c r="S14" s="106"/>
      <c r="T14" s="167"/>
      <c r="U14" s="167"/>
      <c r="V14" s="80">
        <f t="shared" si="5"/>
        <v>0.4</v>
      </c>
      <c r="W14" s="80" t="str">
        <f t="shared" si="6"/>
        <v/>
      </c>
      <c r="X14" s="153">
        <v>3</v>
      </c>
      <c r="Y14" s="154">
        <v>2</v>
      </c>
      <c r="Z14" s="86"/>
      <c r="AA14" s="86"/>
      <c r="AB14" s="86"/>
      <c r="AC14" s="86"/>
      <c r="AD14" s="87"/>
      <c r="AE14" s="88"/>
    </row>
    <row r="15" spans="1:32" ht="15.6" x14ac:dyDescent="0.3">
      <c r="A15" s="446" t="s">
        <v>35</v>
      </c>
      <c r="B15" s="447" t="s">
        <v>36</v>
      </c>
      <c r="C15" s="227"/>
      <c r="D15" s="227">
        <v>2</v>
      </c>
      <c r="E15" s="227"/>
      <c r="F15" s="376"/>
      <c r="G15" s="377">
        <v>4</v>
      </c>
      <c r="H15" s="229">
        <f t="shared" si="2"/>
        <v>120</v>
      </c>
      <c r="I15" s="372">
        <f t="shared" si="3"/>
        <v>46</v>
      </c>
      <c r="J15" s="228">
        <v>30</v>
      </c>
      <c r="K15" s="228"/>
      <c r="L15" s="231">
        <v>16</v>
      </c>
      <c r="M15" s="444">
        <f t="shared" si="4"/>
        <v>74</v>
      </c>
      <c r="N15" s="226"/>
      <c r="O15" s="227">
        <v>3</v>
      </c>
      <c r="P15" s="167"/>
      <c r="Q15" s="167"/>
      <c r="R15" s="106"/>
      <c r="S15" s="106"/>
      <c r="T15" s="167"/>
      <c r="U15" s="167"/>
      <c r="V15" s="80">
        <f t="shared" si="5"/>
        <v>0.38333333333333336</v>
      </c>
      <c r="W15" s="80" t="str">
        <f t="shared" si="6"/>
        <v/>
      </c>
      <c r="X15" s="153"/>
      <c r="Y15" s="154">
        <v>4</v>
      </c>
      <c r="Z15" s="86"/>
      <c r="AA15" s="86"/>
      <c r="AB15" s="86"/>
      <c r="AC15" s="86"/>
      <c r="AD15" s="87"/>
      <c r="AE15" s="88"/>
    </row>
    <row r="16" spans="1:32" ht="15.6" x14ac:dyDescent="0.3">
      <c r="A16" s="446" t="s">
        <v>37</v>
      </c>
      <c r="B16" s="448" t="s">
        <v>38</v>
      </c>
      <c r="C16" s="227"/>
      <c r="D16" s="227">
        <v>2</v>
      </c>
      <c r="E16" s="227"/>
      <c r="F16" s="376"/>
      <c r="G16" s="377">
        <v>4</v>
      </c>
      <c r="H16" s="229">
        <f t="shared" si="2"/>
        <v>120</v>
      </c>
      <c r="I16" s="372">
        <f t="shared" si="3"/>
        <v>44</v>
      </c>
      <c r="J16" s="228">
        <v>30</v>
      </c>
      <c r="K16" s="228"/>
      <c r="L16" s="231">
        <v>14</v>
      </c>
      <c r="M16" s="444">
        <f t="shared" si="4"/>
        <v>76</v>
      </c>
      <c r="N16" s="226"/>
      <c r="O16" s="227">
        <v>3</v>
      </c>
      <c r="P16" s="167"/>
      <c r="Q16" s="167"/>
      <c r="R16" s="106"/>
      <c r="S16" s="106"/>
      <c r="T16" s="167"/>
      <c r="U16" s="167"/>
      <c r="V16" s="80">
        <f t="shared" si="5"/>
        <v>0.36666666666666664</v>
      </c>
      <c r="W16" s="80" t="str">
        <f t="shared" si="6"/>
        <v/>
      </c>
      <c r="X16" s="85"/>
      <c r="Y16" s="86">
        <v>4</v>
      </c>
      <c r="Z16" s="86"/>
      <c r="AA16" s="86"/>
      <c r="AB16" s="86"/>
      <c r="AC16" s="86"/>
      <c r="AD16" s="87"/>
      <c r="AE16" s="88"/>
    </row>
    <row r="17" spans="1:32" ht="15.6" x14ac:dyDescent="0.3">
      <c r="A17" s="446" t="s">
        <v>39</v>
      </c>
      <c r="B17" s="448" t="s">
        <v>40</v>
      </c>
      <c r="C17" s="227"/>
      <c r="D17" s="227">
        <v>1</v>
      </c>
      <c r="E17" s="227"/>
      <c r="F17" s="376"/>
      <c r="G17" s="377">
        <v>4</v>
      </c>
      <c r="H17" s="229">
        <f t="shared" si="2"/>
        <v>120</v>
      </c>
      <c r="I17" s="372">
        <f t="shared" si="3"/>
        <v>44</v>
      </c>
      <c r="J17" s="228">
        <v>30</v>
      </c>
      <c r="K17" s="228"/>
      <c r="L17" s="231">
        <v>14</v>
      </c>
      <c r="M17" s="444">
        <f t="shared" si="4"/>
        <v>76</v>
      </c>
      <c r="N17" s="226">
        <v>3</v>
      </c>
      <c r="O17" s="227"/>
      <c r="P17" s="167"/>
      <c r="Q17" s="167"/>
      <c r="R17" s="106"/>
      <c r="S17" s="106"/>
      <c r="T17" s="167"/>
      <c r="U17" s="167"/>
      <c r="V17" s="80">
        <f t="shared" si="5"/>
        <v>0.36666666666666664</v>
      </c>
      <c r="W17" s="80" t="str">
        <f t="shared" si="6"/>
        <v/>
      </c>
      <c r="X17" s="85">
        <v>4</v>
      </c>
      <c r="Y17" s="86"/>
      <c r="Z17" s="86"/>
      <c r="AA17" s="86"/>
      <c r="AB17" s="86"/>
      <c r="AC17" s="86"/>
      <c r="AD17" s="87"/>
      <c r="AE17" s="88"/>
    </row>
    <row r="18" spans="1:32" ht="15.6" x14ac:dyDescent="0.3">
      <c r="A18" s="446" t="s">
        <v>41</v>
      </c>
      <c r="B18" s="443" t="s">
        <v>42</v>
      </c>
      <c r="C18" s="227">
        <v>3</v>
      </c>
      <c r="D18" s="227">
        <v>1.2</v>
      </c>
      <c r="E18" s="227"/>
      <c r="F18" s="376"/>
      <c r="G18" s="377">
        <v>4</v>
      </c>
      <c r="H18" s="229">
        <f t="shared" si="2"/>
        <v>120</v>
      </c>
      <c r="I18" s="372">
        <f t="shared" si="3"/>
        <v>60</v>
      </c>
      <c r="J18" s="228"/>
      <c r="K18" s="228"/>
      <c r="L18" s="231">
        <v>60</v>
      </c>
      <c r="M18" s="444">
        <f t="shared" si="4"/>
        <v>60</v>
      </c>
      <c r="N18" s="226">
        <v>1</v>
      </c>
      <c r="O18" s="227">
        <v>2</v>
      </c>
      <c r="P18" s="167">
        <v>1</v>
      </c>
      <c r="Q18" s="167"/>
      <c r="R18" s="106"/>
      <c r="S18" s="106"/>
      <c r="T18" s="167"/>
      <c r="U18" s="167"/>
      <c r="V18" s="80">
        <f t="shared" si="5"/>
        <v>0.5</v>
      </c>
      <c r="W18" s="80" t="str">
        <f t="shared" si="6"/>
        <v/>
      </c>
      <c r="X18" s="367">
        <v>1</v>
      </c>
      <c r="Y18" s="86">
        <v>2</v>
      </c>
      <c r="Z18" s="86">
        <v>1</v>
      </c>
      <c r="AA18" s="86"/>
      <c r="AB18" s="86"/>
      <c r="AC18" s="86"/>
      <c r="AD18" s="87"/>
      <c r="AE18" s="88"/>
    </row>
    <row r="19" spans="1:32" ht="15.6" x14ac:dyDescent="0.3">
      <c r="A19" s="446" t="s">
        <v>43</v>
      </c>
      <c r="B19" s="448" t="s">
        <v>44</v>
      </c>
      <c r="C19" s="227">
        <v>6</v>
      </c>
      <c r="D19" s="227">
        <v>4.5</v>
      </c>
      <c r="E19" s="227"/>
      <c r="F19" s="376"/>
      <c r="G19" s="377">
        <v>5</v>
      </c>
      <c r="H19" s="229">
        <f t="shared" si="2"/>
        <v>150</v>
      </c>
      <c r="I19" s="372">
        <f t="shared" si="3"/>
        <v>60</v>
      </c>
      <c r="J19" s="228"/>
      <c r="K19" s="228"/>
      <c r="L19" s="231">
        <v>60</v>
      </c>
      <c r="M19" s="444">
        <f t="shared" si="4"/>
        <v>90</v>
      </c>
      <c r="N19" s="226"/>
      <c r="O19" s="228"/>
      <c r="P19" s="167"/>
      <c r="Q19" s="167">
        <v>1</v>
      </c>
      <c r="R19" s="106">
        <v>1</v>
      </c>
      <c r="S19" s="106">
        <v>2</v>
      </c>
      <c r="T19" s="167"/>
      <c r="U19" s="167"/>
      <c r="V19" s="80">
        <f t="shared" si="5"/>
        <v>0.4</v>
      </c>
      <c r="W19" s="80" t="str">
        <f t="shared" si="6"/>
        <v/>
      </c>
      <c r="X19" s="85"/>
      <c r="Y19" s="86"/>
      <c r="Z19" s="86"/>
      <c r="AA19" s="86">
        <v>1</v>
      </c>
      <c r="AB19" s="86">
        <v>2</v>
      </c>
      <c r="AC19" s="86">
        <v>2</v>
      </c>
      <c r="AD19" s="224"/>
      <c r="AE19" s="225"/>
    </row>
    <row r="20" spans="1:32" ht="15.6" x14ac:dyDescent="0.3">
      <c r="A20" s="446" t="s">
        <v>45</v>
      </c>
      <c r="B20" s="448" t="s">
        <v>46</v>
      </c>
      <c r="C20" s="227">
        <v>8</v>
      </c>
      <c r="D20" s="227">
        <v>7</v>
      </c>
      <c r="E20" s="227"/>
      <c r="F20" s="376"/>
      <c r="G20" s="377">
        <v>5</v>
      </c>
      <c r="H20" s="229">
        <f t="shared" si="2"/>
        <v>150</v>
      </c>
      <c r="I20" s="372">
        <f t="shared" si="3"/>
        <v>58</v>
      </c>
      <c r="J20" s="228"/>
      <c r="K20" s="228"/>
      <c r="L20" s="231">
        <v>58</v>
      </c>
      <c r="M20" s="444">
        <f t="shared" si="4"/>
        <v>92</v>
      </c>
      <c r="N20" s="226"/>
      <c r="O20" s="228"/>
      <c r="P20" s="167"/>
      <c r="Q20" s="167"/>
      <c r="R20" s="106"/>
      <c r="S20" s="106"/>
      <c r="T20" s="167">
        <v>2</v>
      </c>
      <c r="U20" s="167">
        <v>2</v>
      </c>
      <c r="V20" s="80">
        <f t="shared" si="5"/>
        <v>0.38666666666666666</v>
      </c>
      <c r="W20" s="80" t="str">
        <f t="shared" si="6"/>
        <v/>
      </c>
      <c r="X20" s="85"/>
      <c r="Y20" s="86"/>
      <c r="Z20" s="86"/>
      <c r="AA20" s="86"/>
      <c r="AB20" s="86"/>
      <c r="AC20" s="86"/>
      <c r="AD20" s="224">
        <v>3</v>
      </c>
      <c r="AE20" s="225">
        <v>2</v>
      </c>
    </row>
    <row r="21" spans="1:32" ht="15.6" x14ac:dyDescent="0.3">
      <c r="A21" s="446" t="s">
        <v>47</v>
      </c>
      <c r="B21" s="447" t="s">
        <v>48</v>
      </c>
      <c r="C21" s="227">
        <v>5</v>
      </c>
      <c r="D21" s="227"/>
      <c r="E21" s="227"/>
      <c r="F21" s="376"/>
      <c r="G21" s="377">
        <v>4</v>
      </c>
      <c r="H21" s="229">
        <f t="shared" si="2"/>
        <v>120</v>
      </c>
      <c r="I21" s="372">
        <f t="shared" si="3"/>
        <v>46</v>
      </c>
      <c r="J21" s="228">
        <v>30</v>
      </c>
      <c r="K21" s="228"/>
      <c r="L21" s="231">
        <v>16</v>
      </c>
      <c r="M21" s="444">
        <f t="shared" si="4"/>
        <v>74</v>
      </c>
      <c r="N21" s="226"/>
      <c r="O21" s="227"/>
      <c r="P21" s="167"/>
      <c r="Q21" s="167"/>
      <c r="R21" s="106">
        <v>3</v>
      </c>
      <c r="S21" s="106"/>
      <c r="T21" s="167"/>
      <c r="U21" s="167"/>
      <c r="V21" s="80">
        <f t="shared" si="5"/>
        <v>0.38333333333333336</v>
      </c>
      <c r="W21" s="80" t="str">
        <f t="shared" si="6"/>
        <v/>
      </c>
      <c r="X21" s="85"/>
      <c r="Y21" s="86"/>
      <c r="Z21" s="86"/>
      <c r="AA21" s="86"/>
      <c r="AB21" s="86">
        <v>4</v>
      </c>
      <c r="AC21" s="86"/>
      <c r="AD21" s="87"/>
      <c r="AE21" s="88"/>
    </row>
    <row r="22" spans="1:32" ht="15.6" x14ac:dyDescent="0.3">
      <c r="A22" s="446" t="s">
        <v>49</v>
      </c>
      <c r="B22" s="445" t="s">
        <v>50</v>
      </c>
      <c r="C22" s="227"/>
      <c r="D22" s="227">
        <v>5</v>
      </c>
      <c r="E22" s="227"/>
      <c r="F22" s="376"/>
      <c r="G22" s="377">
        <v>4</v>
      </c>
      <c r="H22" s="229">
        <f t="shared" si="2"/>
        <v>120</v>
      </c>
      <c r="I22" s="372">
        <f t="shared" si="3"/>
        <v>44</v>
      </c>
      <c r="J22" s="228">
        <v>30</v>
      </c>
      <c r="K22" s="228"/>
      <c r="L22" s="231">
        <v>14</v>
      </c>
      <c r="M22" s="444">
        <f t="shared" si="4"/>
        <v>76</v>
      </c>
      <c r="N22" s="226"/>
      <c r="O22" s="227"/>
      <c r="P22" s="167"/>
      <c r="Q22" s="167"/>
      <c r="R22" s="106">
        <v>3</v>
      </c>
      <c r="S22" s="106"/>
      <c r="T22" s="167"/>
      <c r="U22" s="167"/>
      <c r="V22" s="80">
        <f t="shared" si="5"/>
        <v>0.36666666666666664</v>
      </c>
      <c r="W22" s="80" t="str">
        <f t="shared" si="6"/>
        <v/>
      </c>
      <c r="X22" s="85"/>
      <c r="Y22" s="86"/>
      <c r="Z22" s="86"/>
      <c r="AA22" s="86"/>
      <c r="AB22" s="86">
        <v>4</v>
      </c>
      <c r="AC22" s="86"/>
      <c r="AD22" s="87"/>
      <c r="AE22" s="88"/>
    </row>
    <row r="23" spans="1:32" ht="15.75" customHeight="1" x14ac:dyDescent="0.3">
      <c r="A23" s="442" t="s">
        <v>51</v>
      </c>
      <c r="B23" s="447" t="s">
        <v>52</v>
      </c>
      <c r="C23" s="227"/>
      <c r="D23" s="227">
        <v>6</v>
      </c>
      <c r="E23" s="227"/>
      <c r="F23" s="376"/>
      <c r="G23" s="377">
        <v>4</v>
      </c>
      <c r="H23" s="229">
        <f t="shared" ref="H23" si="7">G23*30</f>
        <v>120</v>
      </c>
      <c r="I23" s="372">
        <f t="shared" ref="I23" si="8">SUM(J23:L23)</f>
        <v>44</v>
      </c>
      <c r="J23" s="228">
        <v>30</v>
      </c>
      <c r="K23" s="228"/>
      <c r="L23" s="231">
        <v>14</v>
      </c>
      <c r="M23" s="444">
        <f t="shared" ref="M23" si="9">H23-I23</f>
        <v>76</v>
      </c>
      <c r="N23" s="226"/>
      <c r="O23" s="227"/>
      <c r="P23" s="167"/>
      <c r="Q23" s="167"/>
      <c r="R23" s="106"/>
      <c r="S23" s="106">
        <v>3</v>
      </c>
      <c r="T23" s="167"/>
      <c r="U23" s="167"/>
      <c r="V23" s="80">
        <f t="shared" ref="V23" si="10">I23/H23</f>
        <v>0.36666666666666664</v>
      </c>
      <c r="W23" s="80" t="str">
        <f t="shared" ref="W23" si="11">IF(V23&gt;50%,V23,"")</f>
        <v/>
      </c>
      <c r="X23" s="85"/>
      <c r="Y23" s="86"/>
      <c r="Z23" s="86"/>
      <c r="AA23" s="86"/>
      <c r="AB23" s="86"/>
      <c r="AC23" s="86">
        <v>4</v>
      </c>
      <c r="AD23" s="87"/>
      <c r="AE23" s="88"/>
    </row>
    <row r="24" spans="1:32" ht="15.75" customHeight="1" thickBot="1" x14ac:dyDescent="0.35">
      <c r="A24" s="442" t="s">
        <v>391</v>
      </c>
      <c r="B24" s="494" t="s">
        <v>390</v>
      </c>
      <c r="C24" s="227"/>
      <c r="D24" s="227">
        <v>1</v>
      </c>
      <c r="E24" s="227"/>
      <c r="F24" s="376"/>
      <c r="G24" s="377">
        <v>3</v>
      </c>
      <c r="H24" s="229">
        <f t="shared" si="2"/>
        <v>90</v>
      </c>
      <c r="I24" s="372">
        <f t="shared" si="3"/>
        <v>30</v>
      </c>
      <c r="J24" s="228">
        <v>16</v>
      </c>
      <c r="K24" s="228"/>
      <c r="L24" s="231">
        <v>14</v>
      </c>
      <c r="M24" s="444">
        <f t="shared" si="4"/>
        <v>60</v>
      </c>
      <c r="N24" s="226">
        <v>2</v>
      </c>
      <c r="O24" s="227"/>
      <c r="P24" s="167"/>
      <c r="Q24" s="167"/>
      <c r="R24" s="106"/>
      <c r="S24" s="106"/>
      <c r="T24" s="167"/>
      <c r="U24" s="167"/>
      <c r="V24" s="80">
        <f t="shared" si="5"/>
        <v>0.33333333333333331</v>
      </c>
      <c r="W24" s="80" t="str">
        <f t="shared" si="6"/>
        <v/>
      </c>
      <c r="X24" s="367">
        <v>3</v>
      </c>
      <c r="Y24" s="86"/>
      <c r="Z24" s="86"/>
      <c r="AA24" s="86"/>
      <c r="AB24" s="86"/>
      <c r="AC24" s="156"/>
      <c r="AD24" s="87"/>
      <c r="AE24" s="88"/>
    </row>
    <row r="25" spans="1:32" ht="15.75" customHeight="1" thickBot="1" x14ac:dyDescent="0.35">
      <c r="A25" s="612" t="s">
        <v>53</v>
      </c>
      <c r="B25" s="613"/>
      <c r="C25" s="397">
        <v>6</v>
      </c>
      <c r="D25" s="397">
        <v>16</v>
      </c>
      <c r="E25" s="397"/>
      <c r="F25" s="493"/>
      <c r="G25" s="398">
        <f t="shared" ref="G25:R25" si="12">SUM(G11:G24)</f>
        <v>58</v>
      </c>
      <c r="H25" s="399">
        <f t="shared" si="12"/>
        <v>1740</v>
      </c>
      <c r="I25" s="399">
        <f t="shared" si="12"/>
        <v>686</v>
      </c>
      <c r="J25" s="399">
        <f t="shared" si="12"/>
        <v>272</v>
      </c>
      <c r="K25" s="399">
        <f t="shared" si="12"/>
        <v>0</v>
      </c>
      <c r="L25" s="400">
        <f t="shared" si="12"/>
        <v>414</v>
      </c>
      <c r="M25" s="398">
        <f t="shared" si="12"/>
        <v>1054</v>
      </c>
      <c r="N25" s="399">
        <f t="shared" si="12"/>
        <v>10</v>
      </c>
      <c r="O25" s="399">
        <f t="shared" si="12"/>
        <v>18</v>
      </c>
      <c r="P25" s="399">
        <f t="shared" si="12"/>
        <v>1</v>
      </c>
      <c r="Q25" s="399">
        <f t="shared" si="12"/>
        <v>1</v>
      </c>
      <c r="R25" s="399">
        <f t="shared" si="12"/>
        <v>7</v>
      </c>
      <c r="S25" s="401">
        <f>SUM(S12:S24)</f>
        <v>5</v>
      </c>
      <c r="T25" s="401">
        <f>SUM(T12:T24)</f>
        <v>2</v>
      </c>
      <c r="U25" s="402">
        <f>SUM(U12:U24)</f>
        <v>2</v>
      </c>
      <c r="V25" s="90"/>
      <c r="W25" s="90"/>
      <c r="X25" s="94"/>
      <c r="Y25" s="95"/>
      <c r="Z25" s="95"/>
      <c r="AA25" s="95"/>
      <c r="AB25" s="95"/>
      <c r="AC25" s="95"/>
      <c r="AD25" s="96"/>
      <c r="AE25" s="97"/>
      <c r="AF25" s="90"/>
    </row>
    <row r="26" spans="1:32" s="44" customFormat="1" ht="15" thickBot="1" x14ac:dyDescent="0.35">
      <c r="A26" s="614" t="s">
        <v>54</v>
      </c>
      <c r="B26" s="615"/>
      <c r="C26" s="615"/>
      <c r="D26" s="615"/>
      <c r="E26" s="615"/>
      <c r="F26" s="615"/>
      <c r="G26" s="615"/>
      <c r="H26" s="615"/>
      <c r="I26" s="615"/>
      <c r="J26" s="615"/>
      <c r="K26" s="615"/>
      <c r="L26" s="615"/>
      <c r="M26" s="615"/>
      <c r="N26" s="615"/>
      <c r="O26" s="615"/>
      <c r="P26" s="615"/>
      <c r="Q26" s="615"/>
      <c r="R26" s="615"/>
      <c r="S26" s="615"/>
      <c r="T26" s="615"/>
      <c r="U26" s="616"/>
      <c r="V26"/>
      <c r="W26"/>
      <c r="X26" s="85"/>
      <c r="Y26" s="86"/>
      <c r="Z26" s="86"/>
      <c r="AA26" s="86"/>
      <c r="AB26" s="86"/>
      <c r="AC26" s="86"/>
      <c r="AD26" s="87"/>
      <c r="AE26" s="88"/>
      <c r="AF26"/>
    </row>
    <row r="27" spans="1:32" s="44" customFormat="1" ht="13.5" customHeight="1" thickBot="1" x14ac:dyDescent="0.35">
      <c r="A27" s="183"/>
      <c r="B27" s="184" t="s">
        <v>55</v>
      </c>
      <c r="C27" s="182"/>
      <c r="D27" s="182">
        <v>5</v>
      </c>
      <c r="E27" s="182"/>
      <c r="F27" s="185"/>
      <c r="G27" s="186">
        <f t="shared" ref="G27:U27" si="13">SUM(G28:G31)</f>
        <v>20</v>
      </c>
      <c r="H27" s="187">
        <f t="shared" si="13"/>
        <v>600</v>
      </c>
      <c r="I27" s="188">
        <f t="shared" si="13"/>
        <v>240</v>
      </c>
      <c r="J27" s="188">
        <f t="shared" si="13"/>
        <v>120</v>
      </c>
      <c r="K27" s="188">
        <f t="shared" si="13"/>
        <v>0</v>
      </c>
      <c r="L27" s="189">
        <f t="shared" si="13"/>
        <v>120</v>
      </c>
      <c r="M27" s="186">
        <f t="shared" si="13"/>
        <v>360</v>
      </c>
      <c r="N27" s="190">
        <f t="shared" si="13"/>
        <v>0</v>
      </c>
      <c r="O27" s="188">
        <f t="shared" si="13"/>
        <v>0</v>
      </c>
      <c r="P27" s="188">
        <f t="shared" si="13"/>
        <v>8</v>
      </c>
      <c r="Q27" s="188">
        <f t="shared" si="13"/>
        <v>2</v>
      </c>
      <c r="R27" s="188">
        <f t="shared" si="13"/>
        <v>6</v>
      </c>
      <c r="S27" s="188">
        <f t="shared" si="13"/>
        <v>0</v>
      </c>
      <c r="T27" s="188">
        <f t="shared" si="13"/>
        <v>0</v>
      </c>
      <c r="U27" s="191">
        <f t="shared" si="13"/>
        <v>0</v>
      </c>
      <c r="V27" s="90"/>
      <c r="W27" s="90"/>
      <c r="X27" s="94"/>
      <c r="Y27" s="95"/>
      <c r="Z27" s="95"/>
      <c r="AA27" s="95"/>
      <c r="AB27" s="95"/>
      <c r="AC27" s="95"/>
      <c r="AD27" s="96"/>
      <c r="AE27" s="97"/>
      <c r="AF27" s="90"/>
    </row>
    <row r="28" spans="1:32" s="44" customFormat="1" ht="15.6" x14ac:dyDescent="0.3">
      <c r="A28" s="442" t="s">
        <v>56</v>
      </c>
      <c r="B28" s="620" t="s">
        <v>195</v>
      </c>
      <c r="C28" s="110"/>
      <c r="D28" s="111">
        <v>3</v>
      </c>
      <c r="E28" s="110"/>
      <c r="F28" s="112"/>
      <c r="G28" s="113">
        <v>5</v>
      </c>
      <c r="H28" s="107">
        <f t="shared" ref="H28:H31" si="14">G28*30</f>
        <v>150</v>
      </c>
      <c r="I28" s="114">
        <f t="shared" ref="I28:I31" si="15">SUM(J28:L28)</f>
        <v>60</v>
      </c>
      <c r="J28" s="111">
        <v>30</v>
      </c>
      <c r="K28" s="111"/>
      <c r="L28" s="166">
        <v>30</v>
      </c>
      <c r="M28" s="109">
        <f t="shared" ref="M28:M31" si="16">H28-I28</f>
        <v>90</v>
      </c>
      <c r="N28" s="115"/>
      <c r="O28" s="110"/>
      <c r="P28" s="167">
        <v>4</v>
      </c>
      <c r="Q28" s="167"/>
      <c r="R28" s="110"/>
      <c r="S28" s="110"/>
      <c r="T28" s="167"/>
      <c r="U28" s="168"/>
      <c r="V28" s="80">
        <f>I28/H28</f>
        <v>0.4</v>
      </c>
      <c r="W28" s="80" t="str">
        <f>IF(V28&gt;50%,V28,"")</f>
        <v/>
      </c>
      <c r="X28" s="85"/>
      <c r="Y28" s="86"/>
      <c r="Z28" s="86">
        <v>5</v>
      </c>
      <c r="AA28" s="86"/>
      <c r="AB28" s="86"/>
      <c r="AC28" s="86"/>
      <c r="AD28" s="87"/>
      <c r="AE28" s="88"/>
      <c r="AF28"/>
    </row>
    <row r="29" spans="1:32" s="44" customFormat="1" ht="15.6" x14ac:dyDescent="0.3">
      <c r="A29" s="442" t="s">
        <v>163</v>
      </c>
      <c r="B29" s="621"/>
      <c r="C29" s="110"/>
      <c r="D29" s="110">
        <v>3</v>
      </c>
      <c r="E29" s="110"/>
      <c r="F29" s="112"/>
      <c r="G29" s="116">
        <v>5</v>
      </c>
      <c r="H29" s="107">
        <f t="shared" si="14"/>
        <v>150</v>
      </c>
      <c r="I29" s="117">
        <f t="shared" si="15"/>
        <v>60</v>
      </c>
      <c r="J29" s="110">
        <v>30</v>
      </c>
      <c r="K29" s="110"/>
      <c r="L29" s="112">
        <v>30</v>
      </c>
      <c r="M29" s="109">
        <f t="shared" si="16"/>
        <v>90</v>
      </c>
      <c r="N29" s="115"/>
      <c r="O29" s="110"/>
      <c r="P29" s="167">
        <v>4</v>
      </c>
      <c r="Q29" s="167"/>
      <c r="R29" s="110"/>
      <c r="S29" s="110"/>
      <c r="T29" s="167"/>
      <c r="U29" s="168"/>
      <c r="V29" s="80">
        <f>I29/H29</f>
        <v>0.4</v>
      </c>
      <c r="W29" s="80" t="str">
        <f>IF(V29&gt;50%,V29,"")</f>
        <v/>
      </c>
      <c r="X29" s="85"/>
      <c r="Y29" s="86"/>
      <c r="Z29" s="86">
        <v>5</v>
      </c>
      <c r="AA29" s="86"/>
      <c r="AB29" s="86"/>
      <c r="AC29" s="86"/>
      <c r="AD29" s="87"/>
      <c r="AE29" s="88"/>
      <c r="AF29"/>
    </row>
    <row r="30" spans="1:32" s="44" customFormat="1" ht="15.6" x14ac:dyDescent="0.3">
      <c r="A30" s="442" t="s">
        <v>164</v>
      </c>
      <c r="B30" s="621"/>
      <c r="C30" s="110"/>
      <c r="D30" s="411">
        <v>4.5</v>
      </c>
      <c r="E30" s="110"/>
      <c r="F30" s="112"/>
      <c r="G30" s="417">
        <v>5</v>
      </c>
      <c r="H30" s="107">
        <f>G30*30</f>
        <v>150</v>
      </c>
      <c r="I30" s="415">
        <f>SUM(J30:L30)</f>
        <v>60</v>
      </c>
      <c r="J30" s="411">
        <v>30</v>
      </c>
      <c r="K30" s="411"/>
      <c r="L30" s="412">
        <v>30</v>
      </c>
      <c r="M30" s="109">
        <f>H30-I30</f>
        <v>90</v>
      </c>
      <c r="N30" s="115"/>
      <c r="O30" s="110"/>
      <c r="P30" s="167"/>
      <c r="Q30" s="167">
        <v>2</v>
      </c>
      <c r="R30" s="110">
        <v>2</v>
      </c>
      <c r="S30" s="110"/>
      <c r="T30" s="167"/>
      <c r="U30" s="168"/>
      <c r="V30" s="80">
        <f>I30/H30</f>
        <v>0.4</v>
      </c>
      <c r="W30"/>
      <c r="X30" s="85"/>
      <c r="Y30" s="86"/>
      <c r="Z30" s="86"/>
      <c r="AA30" s="86">
        <v>2</v>
      </c>
      <c r="AB30" s="86">
        <v>3</v>
      </c>
      <c r="AC30" s="86"/>
      <c r="AD30" s="87"/>
      <c r="AE30" s="88"/>
      <c r="AF30"/>
    </row>
    <row r="31" spans="1:32" s="44" customFormat="1" ht="16.2" thickBot="1" x14ac:dyDescent="0.35">
      <c r="A31" s="442" t="s">
        <v>165</v>
      </c>
      <c r="B31" s="622"/>
      <c r="C31" s="411"/>
      <c r="D31" s="411">
        <v>5</v>
      </c>
      <c r="E31" s="411"/>
      <c r="F31" s="412"/>
      <c r="G31" s="413">
        <v>5</v>
      </c>
      <c r="H31" s="414">
        <f t="shared" si="14"/>
        <v>150</v>
      </c>
      <c r="I31" s="415">
        <f t="shared" si="15"/>
        <v>60</v>
      </c>
      <c r="J31" s="411">
        <v>30</v>
      </c>
      <c r="K31" s="411"/>
      <c r="L31" s="412">
        <v>30</v>
      </c>
      <c r="M31" s="416">
        <f t="shared" si="16"/>
        <v>90</v>
      </c>
      <c r="N31" s="115"/>
      <c r="O31" s="110"/>
      <c r="P31" s="167"/>
      <c r="Q31" s="167"/>
      <c r="R31" s="110">
        <v>4</v>
      </c>
      <c r="S31" s="110"/>
      <c r="T31" s="167"/>
      <c r="U31" s="168"/>
      <c r="V31" s="80">
        <f t="shared" ref="V31" si="17">I31/H31</f>
        <v>0.4</v>
      </c>
      <c r="W31" s="90"/>
      <c r="X31" s="85"/>
      <c r="Y31" s="86"/>
      <c r="Z31" s="86"/>
      <c r="AA31" s="86"/>
      <c r="AB31" s="86">
        <v>5</v>
      </c>
      <c r="AC31" s="86"/>
      <c r="AD31" s="87"/>
      <c r="AE31" s="88"/>
      <c r="AF31" s="90"/>
    </row>
    <row r="32" spans="1:32" s="44" customFormat="1" ht="15.75" customHeight="1" thickBot="1" x14ac:dyDescent="0.35">
      <c r="A32" s="627" t="s">
        <v>57</v>
      </c>
      <c r="B32" s="594"/>
      <c r="C32" s="7">
        <f t="shared" ref="C32:U32" si="18">C27+C25</f>
        <v>6</v>
      </c>
      <c r="D32" s="7">
        <f t="shared" si="18"/>
        <v>21</v>
      </c>
      <c r="E32" s="7">
        <f t="shared" si="18"/>
        <v>0</v>
      </c>
      <c r="F32" s="8">
        <f t="shared" si="18"/>
        <v>0</v>
      </c>
      <c r="G32" s="46">
        <f t="shared" si="18"/>
        <v>78</v>
      </c>
      <c r="H32" s="47">
        <f t="shared" si="18"/>
        <v>2340</v>
      </c>
      <c r="I32" s="48">
        <f t="shared" si="18"/>
        <v>926</v>
      </c>
      <c r="J32" s="48">
        <f t="shared" si="18"/>
        <v>392</v>
      </c>
      <c r="K32" s="48">
        <f t="shared" si="18"/>
        <v>0</v>
      </c>
      <c r="L32" s="49">
        <f t="shared" si="18"/>
        <v>534</v>
      </c>
      <c r="M32" s="46">
        <f t="shared" si="18"/>
        <v>1414</v>
      </c>
      <c r="N32" s="47">
        <f t="shared" si="18"/>
        <v>10</v>
      </c>
      <c r="O32" s="48">
        <f t="shared" si="18"/>
        <v>18</v>
      </c>
      <c r="P32" s="48">
        <f t="shared" si="18"/>
        <v>9</v>
      </c>
      <c r="Q32" s="48">
        <f t="shared" si="18"/>
        <v>3</v>
      </c>
      <c r="R32" s="48">
        <f t="shared" si="18"/>
        <v>13</v>
      </c>
      <c r="S32" s="48">
        <f t="shared" si="18"/>
        <v>5</v>
      </c>
      <c r="T32" s="48">
        <f t="shared" si="18"/>
        <v>2</v>
      </c>
      <c r="U32" s="50">
        <f t="shared" si="18"/>
        <v>2</v>
      </c>
      <c r="V32"/>
      <c r="W32"/>
      <c r="X32" s="85"/>
      <c r="Y32" s="86"/>
      <c r="Z32" s="86"/>
      <c r="AA32" s="86"/>
      <c r="AB32" s="86"/>
      <c r="AC32" s="86"/>
      <c r="AD32" s="87"/>
      <c r="AE32" s="88"/>
      <c r="AF32"/>
    </row>
    <row r="33" spans="1:32" s="44" customFormat="1" ht="16.2" thickBot="1" x14ac:dyDescent="0.35">
      <c r="A33" s="628" t="s">
        <v>109</v>
      </c>
      <c r="B33" s="629"/>
      <c r="C33" s="629"/>
      <c r="D33" s="629"/>
      <c r="E33" s="629"/>
      <c r="F33" s="629"/>
      <c r="G33" s="629"/>
      <c r="H33" s="629"/>
      <c r="I33" s="629"/>
      <c r="J33" s="629"/>
      <c r="K33" s="629"/>
      <c r="L33" s="629"/>
      <c r="M33" s="629"/>
      <c r="N33" s="629"/>
      <c r="O33" s="629"/>
      <c r="P33" s="629"/>
      <c r="Q33" s="629"/>
      <c r="R33" s="629"/>
      <c r="S33" s="629"/>
      <c r="T33" s="629"/>
      <c r="U33" s="630"/>
      <c r="V33" s="80"/>
      <c r="W33" s="80"/>
      <c r="X33" s="85"/>
      <c r="Y33" s="86"/>
      <c r="Z33" s="86"/>
      <c r="AA33" s="86"/>
      <c r="AB33" s="86"/>
      <c r="AC33" s="86"/>
      <c r="AD33" s="87"/>
      <c r="AE33" s="88"/>
      <c r="AF33"/>
    </row>
    <row r="34" spans="1:32" s="44" customFormat="1" ht="16.2" thickBot="1" x14ac:dyDescent="0.35">
      <c r="A34" s="609" t="s">
        <v>110</v>
      </c>
      <c r="B34" s="610"/>
      <c r="C34" s="610"/>
      <c r="D34" s="610"/>
      <c r="E34" s="610"/>
      <c r="F34" s="610"/>
      <c r="G34" s="610"/>
      <c r="H34" s="610"/>
      <c r="I34" s="610"/>
      <c r="J34" s="610"/>
      <c r="K34" s="610"/>
      <c r="L34" s="610"/>
      <c r="M34" s="610"/>
      <c r="N34" s="610"/>
      <c r="O34" s="610"/>
      <c r="P34" s="610"/>
      <c r="Q34" s="610"/>
      <c r="R34" s="610"/>
      <c r="S34" s="610"/>
      <c r="T34" s="610"/>
      <c r="U34" s="611"/>
      <c r="V34" s="80"/>
      <c r="W34" s="80"/>
      <c r="X34" s="85"/>
      <c r="Y34" s="86"/>
      <c r="Z34" s="86"/>
      <c r="AA34" s="86"/>
      <c r="AB34" s="86"/>
      <c r="AC34" s="86"/>
      <c r="AD34" s="87"/>
      <c r="AE34" s="88"/>
      <c r="AF34"/>
    </row>
    <row r="35" spans="1:32" s="44" customFormat="1" ht="15.6" x14ac:dyDescent="0.3">
      <c r="A35" s="449" t="s">
        <v>111</v>
      </c>
      <c r="B35" s="445" t="s">
        <v>162</v>
      </c>
      <c r="C35" s="227">
        <v>1</v>
      </c>
      <c r="D35" s="227"/>
      <c r="E35" s="369"/>
      <c r="F35" s="370"/>
      <c r="G35" s="371">
        <v>4</v>
      </c>
      <c r="H35" s="229">
        <f t="shared" ref="H35:H51" si="19">G35*30</f>
        <v>120</v>
      </c>
      <c r="I35" s="372">
        <f t="shared" ref="I35:I41" si="20">SUM(J35:L35)</f>
        <v>46</v>
      </c>
      <c r="J35" s="373">
        <v>24</v>
      </c>
      <c r="K35" s="373"/>
      <c r="L35" s="374">
        <v>22</v>
      </c>
      <c r="M35" s="375">
        <f t="shared" ref="M35:M51" si="21">H35-I35</f>
        <v>74</v>
      </c>
      <c r="N35" s="229">
        <v>3</v>
      </c>
      <c r="O35" s="373"/>
      <c r="P35" s="169"/>
      <c r="Q35" s="169"/>
      <c r="R35" s="121"/>
      <c r="S35" s="121"/>
      <c r="T35" s="169"/>
      <c r="U35" s="172"/>
      <c r="V35" s="80">
        <f t="shared" ref="V35:V47" si="22">I35/H35</f>
        <v>0.38333333333333336</v>
      </c>
      <c r="W35" s="80" t="str">
        <f t="shared" ref="W35:W47" si="23">IF(V35&gt;50%,V35,"")</f>
        <v/>
      </c>
      <c r="X35" s="85">
        <v>4</v>
      </c>
      <c r="Y35" s="86"/>
      <c r="Z35" s="86"/>
      <c r="AA35" s="86"/>
      <c r="AB35" s="86"/>
      <c r="AC35" s="86"/>
      <c r="AD35" s="87"/>
      <c r="AE35" s="88"/>
      <c r="AF35"/>
    </row>
    <row r="36" spans="1:32" s="44" customFormat="1" ht="15.6" x14ac:dyDescent="0.3">
      <c r="A36" s="449" t="s">
        <v>112</v>
      </c>
      <c r="B36" s="450" t="s">
        <v>116</v>
      </c>
      <c r="C36" s="227">
        <v>1</v>
      </c>
      <c r="D36" s="227"/>
      <c r="E36" s="227"/>
      <c r="F36" s="376"/>
      <c r="G36" s="377">
        <v>3</v>
      </c>
      <c r="H36" s="229">
        <f t="shared" si="19"/>
        <v>90</v>
      </c>
      <c r="I36" s="372">
        <f t="shared" si="20"/>
        <v>44</v>
      </c>
      <c r="J36" s="228">
        <v>30</v>
      </c>
      <c r="K36" s="228"/>
      <c r="L36" s="231">
        <v>14</v>
      </c>
      <c r="M36" s="375">
        <f t="shared" si="21"/>
        <v>46</v>
      </c>
      <c r="N36" s="230">
        <v>3</v>
      </c>
      <c r="O36" s="228"/>
      <c r="P36" s="169"/>
      <c r="Q36" s="169"/>
      <c r="R36" s="121"/>
      <c r="S36" s="121"/>
      <c r="T36" s="169"/>
      <c r="U36" s="172"/>
      <c r="V36" s="80">
        <f t="shared" si="22"/>
        <v>0.48888888888888887</v>
      </c>
      <c r="W36" s="80" t="str">
        <f t="shared" si="23"/>
        <v/>
      </c>
      <c r="X36" s="367">
        <v>3</v>
      </c>
      <c r="Y36" s="86"/>
      <c r="Z36" s="86"/>
      <c r="AA36" s="86"/>
      <c r="AB36" s="86"/>
      <c r="AC36" s="86"/>
      <c r="AD36" s="87"/>
      <c r="AE36" s="88"/>
      <c r="AF36"/>
    </row>
    <row r="37" spans="1:32" s="44" customFormat="1" ht="15.6" x14ac:dyDescent="0.3">
      <c r="A37" s="449" t="s">
        <v>114</v>
      </c>
      <c r="B37" s="450" t="s">
        <v>118</v>
      </c>
      <c r="C37" s="227"/>
      <c r="D37" s="227">
        <v>1</v>
      </c>
      <c r="E37" s="227"/>
      <c r="F37" s="376"/>
      <c r="G37" s="377">
        <v>4</v>
      </c>
      <c r="H37" s="229">
        <f t="shared" si="19"/>
        <v>120</v>
      </c>
      <c r="I37" s="372">
        <f t="shared" si="20"/>
        <v>46</v>
      </c>
      <c r="J37" s="228">
        <v>30</v>
      </c>
      <c r="K37" s="228"/>
      <c r="L37" s="231">
        <v>16</v>
      </c>
      <c r="M37" s="375">
        <f t="shared" si="21"/>
        <v>74</v>
      </c>
      <c r="N37" s="230">
        <v>3</v>
      </c>
      <c r="O37" s="228"/>
      <c r="P37" s="169"/>
      <c r="Q37" s="169"/>
      <c r="R37" s="121"/>
      <c r="S37" s="121"/>
      <c r="T37" s="169"/>
      <c r="U37" s="172"/>
      <c r="V37" s="80">
        <f t="shared" si="22"/>
        <v>0.38333333333333336</v>
      </c>
      <c r="W37" s="80" t="str">
        <f t="shared" si="23"/>
        <v/>
      </c>
      <c r="X37" s="85">
        <v>4</v>
      </c>
      <c r="Y37" s="86"/>
      <c r="Z37" s="86"/>
      <c r="AA37" s="86"/>
      <c r="AB37" s="86"/>
      <c r="AC37" s="86"/>
      <c r="AD37" s="87"/>
      <c r="AE37" s="88"/>
      <c r="AF37"/>
    </row>
    <row r="38" spans="1:32" s="44" customFormat="1" ht="15.6" x14ac:dyDescent="0.3">
      <c r="A38" s="449" t="s">
        <v>115</v>
      </c>
      <c r="B38" s="445" t="s">
        <v>160</v>
      </c>
      <c r="C38" s="227"/>
      <c r="D38" s="227">
        <v>1</v>
      </c>
      <c r="E38" s="369"/>
      <c r="F38" s="370"/>
      <c r="G38" s="371">
        <v>4</v>
      </c>
      <c r="H38" s="229">
        <f t="shared" si="19"/>
        <v>120</v>
      </c>
      <c r="I38" s="372">
        <f t="shared" si="20"/>
        <v>46</v>
      </c>
      <c r="J38" s="373">
        <v>30</v>
      </c>
      <c r="K38" s="373"/>
      <c r="L38" s="374">
        <v>16</v>
      </c>
      <c r="M38" s="375">
        <f t="shared" si="21"/>
        <v>74</v>
      </c>
      <c r="N38" s="229">
        <v>3</v>
      </c>
      <c r="O38" s="373"/>
      <c r="P38" s="169"/>
      <c r="Q38" s="169"/>
      <c r="R38" s="121"/>
      <c r="S38" s="121"/>
      <c r="T38" s="169"/>
      <c r="U38" s="172"/>
      <c r="V38" s="80">
        <f t="shared" si="22"/>
        <v>0.38333333333333336</v>
      </c>
      <c r="W38" s="80" t="str">
        <f t="shared" si="23"/>
        <v/>
      </c>
      <c r="X38" s="85">
        <v>4</v>
      </c>
      <c r="Y38" s="222"/>
      <c r="Z38" s="222"/>
      <c r="AA38" s="222"/>
      <c r="AB38" s="222"/>
      <c r="AC38" s="86"/>
      <c r="AD38" s="87"/>
      <c r="AE38" s="88"/>
      <c r="AF38"/>
    </row>
    <row r="39" spans="1:32" s="44" customFormat="1" ht="15.6" x14ac:dyDescent="0.3">
      <c r="A39" s="449" t="s">
        <v>117</v>
      </c>
      <c r="B39" s="445" t="s">
        <v>107</v>
      </c>
      <c r="C39" s="227">
        <v>3</v>
      </c>
      <c r="D39" s="227">
        <v>2</v>
      </c>
      <c r="E39" s="369"/>
      <c r="F39" s="370">
        <v>3</v>
      </c>
      <c r="G39" s="371">
        <v>5</v>
      </c>
      <c r="H39" s="229">
        <f t="shared" si="19"/>
        <v>150</v>
      </c>
      <c r="I39" s="372">
        <f t="shared" si="20"/>
        <v>60</v>
      </c>
      <c r="J39" s="373">
        <v>30</v>
      </c>
      <c r="K39" s="373"/>
      <c r="L39" s="374">
        <v>30</v>
      </c>
      <c r="M39" s="375">
        <f t="shared" si="21"/>
        <v>90</v>
      </c>
      <c r="N39" s="229"/>
      <c r="O39" s="373">
        <v>2</v>
      </c>
      <c r="P39" s="169">
        <v>2</v>
      </c>
      <c r="Q39" s="169"/>
      <c r="R39" s="121"/>
      <c r="S39" s="121"/>
      <c r="T39" s="169"/>
      <c r="U39" s="172"/>
      <c r="V39" s="80">
        <f t="shared" si="22"/>
        <v>0.4</v>
      </c>
      <c r="W39" s="80" t="str">
        <f t="shared" si="23"/>
        <v/>
      </c>
      <c r="X39" s="85"/>
      <c r="Y39" s="222">
        <v>2</v>
      </c>
      <c r="Z39" s="222">
        <v>3</v>
      </c>
      <c r="AA39" s="222"/>
      <c r="AB39" s="222"/>
      <c r="AC39" s="86"/>
      <c r="AD39" s="87"/>
      <c r="AE39" s="88"/>
      <c r="AF39"/>
    </row>
    <row r="40" spans="1:32" s="44" customFormat="1" ht="15.6" x14ac:dyDescent="0.3">
      <c r="A40" s="449" t="s">
        <v>119</v>
      </c>
      <c r="B40" s="445" t="s">
        <v>161</v>
      </c>
      <c r="C40" s="227">
        <v>3</v>
      </c>
      <c r="D40" s="227">
        <v>2</v>
      </c>
      <c r="E40" s="369"/>
      <c r="F40" s="370"/>
      <c r="G40" s="371">
        <v>5</v>
      </c>
      <c r="H40" s="229">
        <f t="shared" si="19"/>
        <v>150</v>
      </c>
      <c r="I40" s="372">
        <f t="shared" si="20"/>
        <v>52</v>
      </c>
      <c r="J40" s="373">
        <v>30</v>
      </c>
      <c r="K40" s="373"/>
      <c r="L40" s="374">
        <v>22</v>
      </c>
      <c r="M40" s="375">
        <f t="shared" si="21"/>
        <v>98</v>
      </c>
      <c r="N40" s="229"/>
      <c r="O40" s="373">
        <v>2</v>
      </c>
      <c r="P40" s="170">
        <v>1.5</v>
      </c>
      <c r="Q40" s="169"/>
      <c r="R40" s="121"/>
      <c r="S40" s="121"/>
      <c r="T40" s="169"/>
      <c r="U40" s="172"/>
      <c r="V40" s="80">
        <f t="shared" si="22"/>
        <v>0.34666666666666668</v>
      </c>
      <c r="W40" s="80" t="str">
        <f t="shared" si="23"/>
        <v/>
      </c>
      <c r="X40" s="85"/>
      <c r="Y40" s="222">
        <v>2</v>
      </c>
      <c r="Z40" s="222">
        <v>3</v>
      </c>
      <c r="AA40" s="222"/>
      <c r="AB40" s="222"/>
      <c r="AC40" s="86"/>
      <c r="AD40" s="87"/>
      <c r="AE40" s="88"/>
      <c r="AF40"/>
    </row>
    <row r="41" spans="1:32" s="44" customFormat="1" ht="15.6" x14ac:dyDescent="0.3">
      <c r="A41" s="449" t="s">
        <v>120</v>
      </c>
      <c r="B41" s="445" t="s">
        <v>173</v>
      </c>
      <c r="C41" s="227">
        <v>3</v>
      </c>
      <c r="D41" s="227"/>
      <c r="E41" s="369"/>
      <c r="F41" s="370"/>
      <c r="G41" s="371">
        <v>5</v>
      </c>
      <c r="H41" s="229">
        <f t="shared" si="19"/>
        <v>150</v>
      </c>
      <c r="I41" s="372">
        <f t="shared" si="20"/>
        <v>60</v>
      </c>
      <c r="J41" s="373">
        <v>30</v>
      </c>
      <c r="K41" s="373"/>
      <c r="L41" s="374">
        <v>30</v>
      </c>
      <c r="M41" s="375">
        <f t="shared" si="21"/>
        <v>90</v>
      </c>
      <c r="N41" s="229"/>
      <c r="O41" s="373"/>
      <c r="P41" s="169">
        <v>4</v>
      </c>
      <c r="Q41" s="169"/>
      <c r="R41" s="121"/>
      <c r="S41" s="121"/>
      <c r="T41" s="169"/>
      <c r="U41" s="172"/>
      <c r="V41" s="80">
        <f t="shared" si="22"/>
        <v>0.4</v>
      </c>
      <c r="W41" s="80" t="str">
        <f t="shared" si="23"/>
        <v/>
      </c>
      <c r="X41" s="85"/>
      <c r="Y41" s="222"/>
      <c r="Z41" s="156">
        <v>5</v>
      </c>
      <c r="AA41" s="222"/>
      <c r="AB41" s="222"/>
      <c r="AC41" s="222"/>
      <c r="AD41" s="224"/>
      <c r="AE41" s="225"/>
      <c r="AF41"/>
    </row>
    <row r="42" spans="1:32" s="44" customFormat="1" ht="15.6" customHeight="1" x14ac:dyDescent="0.3">
      <c r="A42" s="449" t="s">
        <v>121</v>
      </c>
      <c r="B42" s="445" t="s">
        <v>104</v>
      </c>
      <c r="C42" s="227">
        <v>4</v>
      </c>
      <c r="D42" s="227">
        <v>3</v>
      </c>
      <c r="E42" s="369"/>
      <c r="F42" s="370"/>
      <c r="G42" s="371">
        <v>5</v>
      </c>
      <c r="H42" s="229">
        <f t="shared" si="19"/>
        <v>150</v>
      </c>
      <c r="I42" s="372">
        <f t="shared" ref="I42" si="24">SUM(J42:L42)</f>
        <v>60</v>
      </c>
      <c r="J42" s="373">
        <v>30</v>
      </c>
      <c r="K42" s="373"/>
      <c r="L42" s="374">
        <v>30</v>
      </c>
      <c r="M42" s="375">
        <f t="shared" si="21"/>
        <v>90</v>
      </c>
      <c r="N42" s="229"/>
      <c r="O42" s="373"/>
      <c r="P42" s="169">
        <v>2</v>
      </c>
      <c r="Q42" s="169">
        <v>2</v>
      </c>
      <c r="R42" s="121"/>
      <c r="S42" s="121"/>
      <c r="T42" s="169"/>
      <c r="U42" s="172"/>
      <c r="V42" s="80">
        <f t="shared" si="22"/>
        <v>0.4</v>
      </c>
      <c r="W42" s="80" t="str">
        <f t="shared" si="23"/>
        <v/>
      </c>
      <c r="X42" s="85"/>
      <c r="Y42" s="222"/>
      <c r="Z42" s="222">
        <v>3</v>
      </c>
      <c r="AA42" s="222">
        <v>2</v>
      </c>
      <c r="AB42" s="222"/>
      <c r="AC42" s="86"/>
      <c r="AD42" s="87"/>
      <c r="AE42" s="88"/>
      <c r="AF42"/>
    </row>
    <row r="43" spans="1:32" s="44" customFormat="1" ht="15.6" x14ac:dyDescent="0.3">
      <c r="A43" s="449" t="s">
        <v>122</v>
      </c>
      <c r="B43" s="445" t="s">
        <v>130</v>
      </c>
      <c r="C43" s="227">
        <v>4</v>
      </c>
      <c r="D43" s="227">
        <v>3</v>
      </c>
      <c r="E43" s="369"/>
      <c r="F43" s="370"/>
      <c r="G43" s="371">
        <v>6</v>
      </c>
      <c r="H43" s="229">
        <f t="shared" si="19"/>
        <v>180</v>
      </c>
      <c r="I43" s="372">
        <f>SUM(J43:L43)</f>
        <v>60</v>
      </c>
      <c r="J43" s="373">
        <v>30</v>
      </c>
      <c r="K43" s="373"/>
      <c r="L43" s="374">
        <v>30</v>
      </c>
      <c r="M43" s="375">
        <f t="shared" si="21"/>
        <v>120</v>
      </c>
      <c r="N43" s="229"/>
      <c r="O43" s="373"/>
      <c r="P43" s="167">
        <v>1</v>
      </c>
      <c r="Q43" s="167">
        <v>3</v>
      </c>
      <c r="R43" s="121"/>
      <c r="S43" s="121"/>
      <c r="T43" s="167"/>
      <c r="U43" s="168"/>
      <c r="V43" s="80">
        <f t="shared" si="22"/>
        <v>0.33333333333333331</v>
      </c>
      <c r="W43" s="80" t="str">
        <f t="shared" si="23"/>
        <v/>
      </c>
      <c r="X43" s="85"/>
      <c r="Y43" s="222"/>
      <c r="Z43" s="156">
        <v>3</v>
      </c>
      <c r="AA43" s="222">
        <v>3</v>
      </c>
      <c r="AB43" s="222"/>
      <c r="AC43" s="222"/>
      <c r="AD43" s="224"/>
      <c r="AE43" s="225"/>
      <c r="AF43"/>
    </row>
    <row r="44" spans="1:32" s="44" customFormat="1" ht="15.6" x14ac:dyDescent="0.3">
      <c r="A44" s="449" t="s">
        <v>123</v>
      </c>
      <c r="B44" s="451" t="s">
        <v>136</v>
      </c>
      <c r="C44" s="379">
        <v>4</v>
      </c>
      <c r="D44" s="379">
        <v>3</v>
      </c>
      <c r="E44" s="380"/>
      <c r="F44" s="381"/>
      <c r="G44" s="382">
        <v>5</v>
      </c>
      <c r="H44" s="383">
        <f t="shared" si="19"/>
        <v>150</v>
      </c>
      <c r="I44" s="384">
        <f t="shared" ref="I44" si="25">SUM(J44:L44)</f>
        <v>60</v>
      </c>
      <c r="J44" s="373">
        <v>30</v>
      </c>
      <c r="K44" s="373"/>
      <c r="L44" s="374">
        <v>30</v>
      </c>
      <c r="M44" s="385">
        <f t="shared" si="21"/>
        <v>90</v>
      </c>
      <c r="N44" s="383"/>
      <c r="O44" s="386"/>
      <c r="P44" s="170">
        <v>1.5</v>
      </c>
      <c r="Q44" s="171">
        <v>2.5</v>
      </c>
      <c r="R44" s="123"/>
      <c r="S44" s="123"/>
      <c r="T44" s="171"/>
      <c r="U44" s="173"/>
      <c r="V44" s="80">
        <f t="shared" si="22"/>
        <v>0.4</v>
      </c>
      <c r="W44" s="80" t="str">
        <f t="shared" si="23"/>
        <v/>
      </c>
      <c r="X44" s="85"/>
      <c r="Y44" s="222"/>
      <c r="Z44" s="222">
        <v>2</v>
      </c>
      <c r="AA44" s="222">
        <v>3</v>
      </c>
      <c r="AB44" s="222"/>
      <c r="AC44" s="222"/>
      <c r="AD44" s="224"/>
      <c r="AE44" s="225"/>
      <c r="AF44"/>
    </row>
    <row r="45" spans="1:32" s="44" customFormat="1" ht="15.6" x14ac:dyDescent="0.3">
      <c r="A45" s="449" t="s">
        <v>125</v>
      </c>
      <c r="B45" s="445" t="s">
        <v>124</v>
      </c>
      <c r="C45" s="227">
        <v>4</v>
      </c>
      <c r="D45" s="227"/>
      <c r="E45" s="369"/>
      <c r="F45" s="370"/>
      <c r="G45" s="371">
        <v>5</v>
      </c>
      <c r="H45" s="229">
        <f t="shared" si="19"/>
        <v>150</v>
      </c>
      <c r="I45" s="372">
        <f>SUM(J45:L45)</f>
        <v>60</v>
      </c>
      <c r="J45" s="373">
        <v>30</v>
      </c>
      <c r="K45" s="373"/>
      <c r="L45" s="374">
        <v>30</v>
      </c>
      <c r="M45" s="375">
        <f t="shared" si="21"/>
        <v>90</v>
      </c>
      <c r="N45" s="229"/>
      <c r="O45" s="373"/>
      <c r="P45" s="167"/>
      <c r="Q45" s="167">
        <v>4</v>
      </c>
      <c r="R45" s="121"/>
      <c r="S45" s="121"/>
      <c r="T45" s="167"/>
      <c r="U45" s="168"/>
      <c r="V45" s="80">
        <f t="shared" si="22"/>
        <v>0.4</v>
      </c>
      <c r="W45" s="80" t="str">
        <f t="shared" si="23"/>
        <v/>
      </c>
      <c r="X45" s="85"/>
      <c r="Y45" s="222"/>
      <c r="Z45" s="222"/>
      <c r="AA45" s="222">
        <v>5</v>
      </c>
      <c r="AB45" s="222"/>
      <c r="AC45" s="222"/>
      <c r="AD45" s="224"/>
      <c r="AE45" s="225"/>
      <c r="AF45"/>
    </row>
    <row r="46" spans="1:32" s="44" customFormat="1" ht="15.6" x14ac:dyDescent="0.3">
      <c r="A46" s="449" t="s">
        <v>127</v>
      </c>
      <c r="B46" s="445" t="s">
        <v>126</v>
      </c>
      <c r="C46" s="227">
        <v>5</v>
      </c>
      <c r="D46" s="227">
        <v>4</v>
      </c>
      <c r="E46" s="369"/>
      <c r="F46" s="370"/>
      <c r="G46" s="371">
        <v>5</v>
      </c>
      <c r="H46" s="229">
        <f t="shared" si="19"/>
        <v>150</v>
      </c>
      <c r="I46" s="372">
        <f>SUM(J46:L46)</f>
        <v>60</v>
      </c>
      <c r="J46" s="373">
        <v>30</v>
      </c>
      <c r="K46" s="373"/>
      <c r="L46" s="374">
        <v>30</v>
      </c>
      <c r="M46" s="375">
        <f t="shared" si="21"/>
        <v>90</v>
      </c>
      <c r="N46" s="229"/>
      <c r="O46" s="373"/>
      <c r="P46" s="169"/>
      <c r="Q46" s="170">
        <v>2.5</v>
      </c>
      <c r="R46" s="162">
        <v>1.5</v>
      </c>
      <c r="S46" s="121"/>
      <c r="T46" s="169"/>
      <c r="U46" s="172"/>
      <c r="V46" s="149">
        <f t="shared" si="22"/>
        <v>0.4</v>
      </c>
      <c r="W46" s="80" t="str">
        <f t="shared" si="23"/>
        <v/>
      </c>
      <c r="X46" s="85"/>
      <c r="Y46" s="222"/>
      <c r="Z46" s="222"/>
      <c r="AA46" s="222">
        <v>3</v>
      </c>
      <c r="AB46" s="222">
        <v>2</v>
      </c>
      <c r="AC46" s="86"/>
      <c r="AD46" s="87"/>
      <c r="AE46" s="88"/>
      <c r="AF46"/>
    </row>
    <row r="47" spans="1:32" s="44" customFormat="1" ht="15.6" x14ac:dyDescent="0.3">
      <c r="A47" s="449" t="s">
        <v>129</v>
      </c>
      <c r="B47" s="445" t="s">
        <v>172</v>
      </c>
      <c r="C47" s="227">
        <v>6</v>
      </c>
      <c r="D47" s="227">
        <v>5</v>
      </c>
      <c r="E47" s="369"/>
      <c r="F47" s="370"/>
      <c r="G47" s="371">
        <v>5</v>
      </c>
      <c r="H47" s="229">
        <f t="shared" si="19"/>
        <v>150</v>
      </c>
      <c r="I47" s="372">
        <f>SUM(J47:L47)</f>
        <v>60</v>
      </c>
      <c r="J47" s="373">
        <v>30</v>
      </c>
      <c r="K47" s="373"/>
      <c r="L47" s="374">
        <v>30</v>
      </c>
      <c r="M47" s="375">
        <f t="shared" si="21"/>
        <v>90</v>
      </c>
      <c r="N47" s="229"/>
      <c r="O47" s="373"/>
      <c r="P47" s="169"/>
      <c r="Q47" s="169"/>
      <c r="R47" s="121">
        <v>2</v>
      </c>
      <c r="S47" s="121">
        <v>2</v>
      </c>
      <c r="T47" s="169"/>
      <c r="U47" s="172"/>
      <c r="V47" s="80">
        <f t="shared" si="22"/>
        <v>0.4</v>
      </c>
      <c r="W47" s="80" t="str">
        <f t="shared" si="23"/>
        <v/>
      </c>
      <c r="X47" s="85"/>
      <c r="Y47" s="86"/>
      <c r="Z47" s="86"/>
      <c r="AA47" s="86"/>
      <c r="AB47" s="86">
        <v>3</v>
      </c>
      <c r="AC47" s="156">
        <v>2</v>
      </c>
      <c r="AD47" s="87"/>
      <c r="AE47" s="88"/>
      <c r="AF47"/>
    </row>
    <row r="48" spans="1:32" s="44" customFormat="1" ht="15.6" x14ac:dyDescent="0.3">
      <c r="A48" s="449" t="s">
        <v>131</v>
      </c>
      <c r="B48" s="445" t="s">
        <v>101</v>
      </c>
      <c r="C48" s="378" t="s">
        <v>166</v>
      </c>
      <c r="D48" s="227">
        <v>5.7</v>
      </c>
      <c r="E48" s="369"/>
      <c r="F48" s="370">
        <v>8</v>
      </c>
      <c r="G48" s="371">
        <v>20</v>
      </c>
      <c r="H48" s="229">
        <f t="shared" si="19"/>
        <v>600</v>
      </c>
      <c r="I48" s="372">
        <f t="shared" ref="I48" si="26">SUM(J48:L48)</f>
        <v>234</v>
      </c>
      <c r="J48" s="373">
        <v>100</v>
      </c>
      <c r="K48" s="373">
        <v>50</v>
      </c>
      <c r="L48" s="374">
        <v>84</v>
      </c>
      <c r="M48" s="375">
        <f t="shared" si="21"/>
        <v>366</v>
      </c>
      <c r="N48" s="229"/>
      <c r="O48" s="373"/>
      <c r="P48" s="167"/>
      <c r="Q48" s="167"/>
      <c r="R48" s="162">
        <v>3.5</v>
      </c>
      <c r="S48" s="121">
        <v>6</v>
      </c>
      <c r="T48" s="167">
        <v>0.5</v>
      </c>
      <c r="U48" s="168">
        <v>6</v>
      </c>
      <c r="V48" s="80">
        <f t="shared" ref="V48" si="27">I48/H48</f>
        <v>0.39</v>
      </c>
      <c r="W48" s="80" t="str">
        <f t="shared" ref="W48" si="28">IF(V48&gt;50%,V48,"")</f>
        <v/>
      </c>
      <c r="X48" s="85"/>
      <c r="Y48" s="222"/>
      <c r="Z48" s="222"/>
      <c r="AA48" s="222"/>
      <c r="AB48" s="222">
        <v>7</v>
      </c>
      <c r="AC48" s="222">
        <v>6</v>
      </c>
      <c r="AD48" s="224">
        <v>2</v>
      </c>
      <c r="AE48" s="225">
        <v>5</v>
      </c>
      <c r="AF48"/>
    </row>
    <row r="49" spans="1:32" s="44" customFormat="1" ht="15.6" x14ac:dyDescent="0.3">
      <c r="A49" s="449" t="s">
        <v>132</v>
      </c>
      <c r="B49" s="445" t="s">
        <v>133</v>
      </c>
      <c r="C49" s="227"/>
      <c r="D49" s="227">
        <v>6</v>
      </c>
      <c r="E49" s="369"/>
      <c r="F49" s="370"/>
      <c r="G49" s="371">
        <v>5</v>
      </c>
      <c r="H49" s="229">
        <f t="shared" si="19"/>
        <v>150</v>
      </c>
      <c r="I49" s="372">
        <f>SUM(J49:L49)</f>
        <v>52</v>
      </c>
      <c r="J49" s="373">
        <v>30</v>
      </c>
      <c r="K49" s="373"/>
      <c r="L49" s="374">
        <v>22</v>
      </c>
      <c r="M49" s="375">
        <f t="shared" si="21"/>
        <v>98</v>
      </c>
      <c r="N49" s="229"/>
      <c r="O49" s="373"/>
      <c r="P49" s="167"/>
      <c r="Q49" s="167"/>
      <c r="R49" s="121"/>
      <c r="S49" s="110">
        <v>3.5</v>
      </c>
      <c r="T49" s="167"/>
      <c r="U49" s="168"/>
      <c r="V49" s="149">
        <f>I49/H49</f>
        <v>0.34666666666666668</v>
      </c>
      <c r="W49" s="80" t="str">
        <f>IF(V49&gt;50%,V49,"")</f>
        <v/>
      </c>
      <c r="X49" s="85"/>
      <c r="Y49" s="222"/>
      <c r="Z49" s="222"/>
      <c r="AA49" s="222"/>
      <c r="AB49" s="222"/>
      <c r="AC49" s="222">
        <v>5</v>
      </c>
      <c r="AD49" s="224"/>
      <c r="AE49" s="225"/>
      <c r="AF49"/>
    </row>
    <row r="50" spans="1:32" s="44" customFormat="1" ht="15.6" x14ac:dyDescent="0.3">
      <c r="A50" s="449" t="s">
        <v>134</v>
      </c>
      <c r="B50" s="445" t="s">
        <v>113</v>
      </c>
      <c r="C50" s="227"/>
      <c r="D50" s="227">
        <v>7</v>
      </c>
      <c r="E50" s="369"/>
      <c r="F50" s="370"/>
      <c r="G50" s="371">
        <v>5</v>
      </c>
      <c r="H50" s="229">
        <f t="shared" si="19"/>
        <v>150</v>
      </c>
      <c r="I50" s="372">
        <f>SUM(J50:L50)</f>
        <v>52</v>
      </c>
      <c r="J50" s="373">
        <v>30</v>
      </c>
      <c r="K50" s="373"/>
      <c r="L50" s="374">
        <v>22</v>
      </c>
      <c r="M50" s="375">
        <f t="shared" si="21"/>
        <v>98</v>
      </c>
      <c r="N50" s="229"/>
      <c r="O50" s="373"/>
      <c r="P50" s="169"/>
      <c r="Q50" s="169"/>
      <c r="R50" s="121"/>
      <c r="S50" s="121"/>
      <c r="T50" s="167">
        <v>3.5</v>
      </c>
      <c r="U50" s="172"/>
      <c r="V50" s="149">
        <f>I50/H50</f>
        <v>0.34666666666666668</v>
      </c>
      <c r="W50" s="80" t="str">
        <f>IF(V50&gt;50%,V50,"")</f>
        <v/>
      </c>
      <c r="X50" s="85"/>
      <c r="Y50" s="86"/>
      <c r="Z50" s="86"/>
      <c r="AA50" s="86"/>
      <c r="AB50" s="86"/>
      <c r="AC50" s="86"/>
      <c r="AD50" s="87">
        <v>5</v>
      </c>
      <c r="AE50" s="88"/>
      <c r="AF50"/>
    </row>
    <row r="51" spans="1:32" s="44" customFormat="1" ht="16.2" thickBot="1" x14ac:dyDescent="0.35">
      <c r="A51" s="452" t="s">
        <v>135</v>
      </c>
      <c r="B51" s="453" t="s">
        <v>128</v>
      </c>
      <c r="C51" s="418"/>
      <c r="D51" s="418">
        <v>7</v>
      </c>
      <c r="E51" s="419"/>
      <c r="F51" s="420"/>
      <c r="G51" s="421">
        <v>5</v>
      </c>
      <c r="H51" s="422">
        <f t="shared" si="19"/>
        <v>150</v>
      </c>
      <c r="I51" s="423">
        <f>SUM(J51:L51)</f>
        <v>52</v>
      </c>
      <c r="J51" s="424">
        <v>30</v>
      </c>
      <c r="K51" s="424"/>
      <c r="L51" s="425">
        <v>22</v>
      </c>
      <c r="M51" s="426">
        <f t="shared" si="21"/>
        <v>98</v>
      </c>
      <c r="N51" s="422"/>
      <c r="O51" s="424"/>
      <c r="P51" s="427"/>
      <c r="Q51" s="427"/>
      <c r="R51" s="428"/>
      <c r="S51" s="428"/>
      <c r="T51" s="427">
        <v>3.5</v>
      </c>
      <c r="U51" s="429"/>
      <c r="V51" s="149">
        <f>I51/H51</f>
        <v>0.34666666666666668</v>
      </c>
      <c r="W51" s="80" t="str">
        <f>IF(V51&gt;50%,V51,"")</f>
        <v/>
      </c>
      <c r="X51" s="85"/>
      <c r="Y51" s="222"/>
      <c r="Z51" s="222"/>
      <c r="AB51" s="222"/>
      <c r="AD51" s="222">
        <v>5</v>
      </c>
      <c r="AE51" s="225"/>
      <c r="AF51"/>
    </row>
    <row r="52" spans="1:32" s="44" customFormat="1" ht="15.6" x14ac:dyDescent="0.3">
      <c r="A52" s="454" t="s">
        <v>137</v>
      </c>
      <c r="B52" s="455" t="s">
        <v>138</v>
      </c>
      <c r="C52" s="456"/>
      <c r="D52" s="457">
        <v>2</v>
      </c>
      <c r="E52" s="457"/>
      <c r="F52" s="458"/>
      <c r="G52" s="459">
        <v>6</v>
      </c>
      <c r="H52" s="460">
        <f t="shared" ref="H52:H56" si="29">G52*30</f>
        <v>180</v>
      </c>
      <c r="I52" s="461"/>
      <c r="J52" s="461"/>
      <c r="K52" s="461"/>
      <c r="L52" s="462"/>
      <c r="M52" s="463">
        <f t="shared" ref="M52:M56" si="30">H52-I52</f>
        <v>180</v>
      </c>
      <c r="N52" s="464"/>
      <c r="O52" s="461"/>
      <c r="P52" s="403"/>
      <c r="Q52" s="403"/>
      <c r="R52" s="163"/>
      <c r="S52" s="163"/>
      <c r="T52" s="403"/>
      <c r="U52" s="407"/>
      <c r="V52"/>
      <c r="W52"/>
      <c r="X52" s="85"/>
      <c r="Y52" s="222">
        <v>6</v>
      </c>
      <c r="Z52" s="222"/>
      <c r="AA52" s="222"/>
      <c r="AB52" s="222"/>
      <c r="AC52" s="222"/>
      <c r="AD52" s="224"/>
      <c r="AE52" s="225"/>
      <c r="AF52"/>
    </row>
    <row r="53" spans="1:32" s="44" customFormat="1" ht="15.6" x14ac:dyDescent="0.3">
      <c r="A53" s="449" t="s">
        <v>139</v>
      </c>
      <c r="B53" s="448" t="s">
        <v>140</v>
      </c>
      <c r="C53" s="465"/>
      <c r="D53" s="466">
        <v>4</v>
      </c>
      <c r="E53" s="466"/>
      <c r="F53" s="467"/>
      <c r="G53" s="468">
        <v>6</v>
      </c>
      <c r="H53" s="229">
        <f t="shared" si="29"/>
        <v>180</v>
      </c>
      <c r="I53" s="372"/>
      <c r="J53" s="372"/>
      <c r="K53" s="372"/>
      <c r="L53" s="469"/>
      <c r="M53" s="375">
        <f t="shared" si="30"/>
        <v>180</v>
      </c>
      <c r="N53" s="470"/>
      <c r="O53" s="372"/>
      <c r="P53" s="404"/>
      <c r="Q53" s="404"/>
      <c r="R53" s="108"/>
      <c r="S53" s="108"/>
      <c r="T53" s="404"/>
      <c r="U53" s="408"/>
      <c r="V53"/>
      <c r="W53"/>
      <c r="X53" s="85"/>
      <c r="Y53" s="222"/>
      <c r="Z53" s="222"/>
      <c r="AA53" s="222">
        <v>6</v>
      </c>
      <c r="AB53" s="222"/>
      <c r="AC53" s="222"/>
      <c r="AD53" s="224"/>
      <c r="AE53" s="225"/>
      <c r="AF53"/>
    </row>
    <row r="54" spans="1:32" s="44" customFormat="1" ht="15.6" x14ac:dyDescent="0.3">
      <c r="A54" s="449" t="s">
        <v>141</v>
      </c>
      <c r="B54" s="448" t="s">
        <v>142</v>
      </c>
      <c r="C54" s="465"/>
      <c r="D54" s="466">
        <v>6</v>
      </c>
      <c r="E54" s="466"/>
      <c r="F54" s="467"/>
      <c r="G54" s="468">
        <v>6</v>
      </c>
      <c r="H54" s="229">
        <f t="shared" si="29"/>
        <v>180</v>
      </c>
      <c r="I54" s="372"/>
      <c r="J54" s="372"/>
      <c r="K54" s="372"/>
      <c r="L54" s="469"/>
      <c r="M54" s="375">
        <f t="shared" si="30"/>
        <v>180</v>
      </c>
      <c r="N54" s="470"/>
      <c r="O54" s="372"/>
      <c r="P54" s="404"/>
      <c r="Q54" s="404"/>
      <c r="R54" s="108"/>
      <c r="S54" s="108"/>
      <c r="T54" s="404"/>
      <c r="U54" s="408"/>
      <c r="V54"/>
      <c r="W54"/>
      <c r="X54" s="85"/>
      <c r="Y54" s="222"/>
      <c r="Z54" s="222"/>
      <c r="AA54" s="222"/>
      <c r="AB54" s="222"/>
      <c r="AC54" s="222">
        <v>6</v>
      </c>
      <c r="AD54" s="224"/>
      <c r="AE54" s="225"/>
      <c r="AF54"/>
    </row>
    <row r="55" spans="1:32" s="44" customFormat="1" ht="16.2" thickBot="1" x14ac:dyDescent="0.35">
      <c r="A55" s="452" t="s">
        <v>143</v>
      </c>
      <c r="B55" s="471" t="s">
        <v>144</v>
      </c>
      <c r="C55" s="472"/>
      <c r="D55" s="473">
        <v>8</v>
      </c>
      <c r="E55" s="473"/>
      <c r="F55" s="474"/>
      <c r="G55" s="475">
        <v>6</v>
      </c>
      <c r="H55" s="422">
        <f t="shared" si="29"/>
        <v>180</v>
      </c>
      <c r="I55" s="423"/>
      <c r="J55" s="423"/>
      <c r="K55" s="423"/>
      <c r="L55" s="476"/>
      <c r="M55" s="426">
        <f t="shared" si="30"/>
        <v>180</v>
      </c>
      <c r="N55" s="477"/>
      <c r="O55" s="423"/>
      <c r="P55" s="405"/>
      <c r="Q55" s="405"/>
      <c r="R55" s="164"/>
      <c r="S55" s="164"/>
      <c r="T55" s="405"/>
      <c r="U55" s="409"/>
      <c r="V55"/>
      <c r="W55"/>
      <c r="X55" s="85"/>
      <c r="Y55" s="222"/>
      <c r="Z55" s="222"/>
      <c r="AA55" s="222"/>
      <c r="AB55" s="222"/>
      <c r="AC55" s="222"/>
      <c r="AD55" s="224"/>
      <c r="AE55" s="225">
        <v>6</v>
      </c>
      <c r="AF55"/>
    </row>
    <row r="56" spans="1:32" s="44" customFormat="1" ht="16.2" thickBot="1" x14ac:dyDescent="0.35">
      <c r="A56" s="124"/>
      <c r="B56" s="125" t="s">
        <v>177</v>
      </c>
      <c r="C56" s="126">
        <v>8</v>
      </c>
      <c r="D56" s="127"/>
      <c r="E56" s="128"/>
      <c r="F56" s="129"/>
      <c r="G56" s="130">
        <v>2</v>
      </c>
      <c r="H56" s="118">
        <f t="shared" si="29"/>
        <v>60</v>
      </c>
      <c r="I56" s="131"/>
      <c r="J56" s="132"/>
      <c r="K56" s="132"/>
      <c r="L56" s="133"/>
      <c r="M56" s="119">
        <f t="shared" si="30"/>
        <v>60</v>
      </c>
      <c r="N56" s="134"/>
      <c r="O56" s="135"/>
      <c r="P56" s="406"/>
      <c r="Q56" s="406"/>
      <c r="R56" s="165"/>
      <c r="S56" s="165"/>
      <c r="T56" s="406"/>
      <c r="U56" s="410"/>
      <c r="V56"/>
      <c r="W56"/>
      <c r="X56" s="85"/>
      <c r="Y56" s="222"/>
      <c r="Z56" s="222"/>
      <c r="AA56" s="222"/>
      <c r="AB56" s="222"/>
      <c r="AC56" s="222"/>
      <c r="AD56" s="224"/>
      <c r="AE56" s="225">
        <v>2</v>
      </c>
      <c r="AF56"/>
    </row>
    <row r="57" spans="1:32" s="72" customFormat="1" ht="16.2" thickBot="1" x14ac:dyDescent="0.35">
      <c r="A57" s="623" t="s">
        <v>170</v>
      </c>
      <c r="B57" s="624"/>
      <c r="C57" s="390">
        <v>14</v>
      </c>
      <c r="D57" s="390">
        <v>18</v>
      </c>
      <c r="E57" s="390"/>
      <c r="F57" s="391">
        <v>2</v>
      </c>
      <c r="G57" s="392">
        <f t="shared" ref="G57:U57" si="31">SUM(G35:G56)</f>
        <v>122</v>
      </c>
      <c r="H57" s="393">
        <f t="shared" si="31"/>
        <v>3660</v>
      </c>
      <c r="I57" s="394">
        <f t="shared" si="31"/>
        <v>1104</v>
      </c>
      <c r="J57" s="394">
        <f t="shared" si="31"/>
        <v>574</v>
      </c>
      <c r="K57" s="394">
        <f t="shared" si="31"/>
        <v>50</v>
      </c>
      <c r="L57" s="395">
        <f t="shared" si="31"/>
        <v>480</v>
      </c>
      <c r="M57" s="392">
        <f t="shared" si="31"/>
        <v>2556</v>
      </c>
      <c r="N57" s="396">
        <f t="shared" si="31"/>
        <v>12</v>
      </c>
      <c r="O57" s="396">
        <f t="shared" si="31"/>
        <v>4</v>
      </c>
      <c r="P57" s="396">
        <f t="shared" si="31"/>
        <v>12</v>
      </c>
      <c r="Q57" s="396">
        <f t="shared" si="31"/>
        <v>14</v>
      </c>
      <c r="R57" s="396">
        <f t="shared" si="31"/>
        <v>7</v>
      </c>
      <c r="S57" s="396">
        <f t="shared" si="31"/>
        <v>11.5</v>
      </c>
      <c r="T57" s="396">
        <f t="shared" si="31"/>
        <v>7.5</v>
      </c>
      <c r="U57" s="395">
        <f t="shared" si="31"/>
        <v>6</v>
      </c>
      <c r="V57"/>
      <c r="W57"/>
      <c r="X57" s="85"/>
      <c r="Y57" s="222"/>
      <c r="Z57" s="222"/>
      <c r="AA57" s="222"/>
      <c r="AB57" s="222"/>
      <c r="AC57" s="222"/>
      <c r="AD57" s="224"/>
      <c r="AE57" s="225"/>
      <c r="AF57"/>
    </row>
    <row r="58" spans="1:32" s="44" customFormat="1" ht="15" thickBot="1" x14ac:dyDescent="0.35">
      <c r="A58" s="614" t="s">
        <v>145</v>
      </c>
      <c r="B58" s="615"/>
      <c r="C58" s="615"/>
      <c r="D58" s="615"/>
      <c r="E58" s="615"/>
      <c r="F58" s="615"/>
      <c r="G58" s="615"/>
      <c r="H58" s="615"/>
      <c r="I58" s="615"/>
      <c r="J58" s="615"/>
      <c r="K58" s="615"/>
      <c r="L58" s="615"/>
      <c r="M58" s="615"/>
      <c r="N58" s="615"/>
      <c r="O58" s="615"/>
      <c r="P58" s="615"/>
      <c r="Q58" s="615"/>
      <c r="R58" s="615"/>
      <c r="S58" s="615"/>
      <c r="T58" s="615"/>
      <c r="U58" s="616"/>
      <c r="V58"/>
      <c r="W58"/>
      <c r="X58" s="85"/>
      <c r="Y58" s="222"/>
      <c r="Z58" s="222"/>
      <c r="AA58" s="222"/>
      <c r="AB58" s="222"/>
      <c r="AC58" s="222"/>
      <c r="AD58" s="224"/>
      <c r="AE58" s="225"/>
      <c r="AF58"/>
    </row>
    <row r="59" spans="1:32" s="44" customFormat="1" ht="16.2" thickBot="1" x14ac:dyDescent="0.35">
      <c r="A59" s="192"/>
      <c r="B59" s="184" t="s">
        <v>171</v>
      </c>
      <c r="C59" s="193"/>
      <c r="D59" s="193">
        <v>8</v>
      </c>
      <c r="E59" s="193"/>
      <c r="F59" s="194"/>
      <c r="G59" s="195">
        <f t="shared" ref="G59:U59" si="32">SUM(G60:G67)</f>
        <v>40</v>
      </c>
      <c r="H59" s="196">
        <f t="shared" si="32"/>
        <v>1200</v>
      </c>
      <c r="I59" s="193">
        <f t="shared" si="32"/>
        <v>436</v>
      </c>
      <c r="J59" s="193">
        <f t="shared" si="32"/>
        <v>238</v>
      </c>
      <c r="K59" s="193">
        <f t="shared" si="32"/>
        <v>0</v>
      </c>
      <c r="L59" s="193">
        <f t="shared" si="32"/>
        <v>198</v>
      </c>
      <c r="M59" s="195">
        <f t="shared" si="32"/>
        <v>764</v>
      </c>
      <c r="N59" s="197">
        <f t="shared" si="32"/>
        <v>0</v>
      </c>
      <c r="O59" s="198">
        <f t="shared" si="32"/>
        <v>0</v>
      </c>
      <c r="P59" s="198">
        <f t="shared" si="32"/>
        <v>0</v>
      </c>
      <c r="Q59" s="198">
        <f t="shared" si="32"/>
        <v>4</v>
      </c>
      <c r="R59" s="198">
        <f t="shared" si="32"/>
        <v>0</v>
      </c>
      <c r="S59" s="198">
        <f t="shared" si="32"/>
        <v>3.5</v>
      </c>
      <c r="T59" s="198">
        <f t="shared" si="32"/>
        <v>10.5</v>
      </c>
      <c r="U59" s="199">
        <f t="shared" si="32"/>
        <v>12</v>
      </c>
      <c r="V59"/>
      <c r="W59"/>
      <c r="X59" s="85"/>
      <c r="Y59" s="222"/>
      <c r="Z59" s="222"/>
      <c r="AA59" s="222"/>
      <c r="AB59" s="222"/>
      <c r="AC59" s="222"/>
      <c r="AD59" s="224"/>
      <c r="AE59" s="225"/>
      <c r="AF59"/>
    </row>
    <row r="60" spans="1:32" s="44" customFormat="1" ht="15.75" customHeight="1" x14ac:dyDescent="0.3">
      <c r="A60" s="54" t="s">
        <v>146</v>
      </c>
      <c r="B60" s="617" t="s">
        <v>196</v>
      </c>
      <c r="C60" s="51"/>
      <c r="D60" s="61">
        <v>4</v>
      </c>
      <c r="E60" s="51"/>
      <c r="F60" s="52"/>
      <c r="G60" s="57">
        <v>5</v>
      </c>
      <c r="H60" s="136">
        <f>G60*30</f>
        <v>150</v>
      </c>
      <c r="I60" s="387">
        <f>SUM(J60:L60)</f>
        <v>60</v>
      </c>
      <c r="J60" s="388">
        <v>34</v>
      </c>
      <c r="K60" s="61"/>
      <c r="L60" s="138">
        <v>26</v>
      </c>
      <c r="M60" s="120">
        <f t="shared" ref="M60:M67" si="33">H60-I60</f>
        <v>90</v>
      </c>
      <c r="N60" s="59"/>
      <c r="O60" s="62"/>
      <c r="P60" s="139"/>
      <c r="Q60" s="139">
        <v>4</v>
      </c>
      <c r="R60" s="174"/>
      <c r="S60" s="174"/>
      <c r="T60" s="167"/>
      <c r="U60" s="168"/>
      <c r="V60" s="80">
        <f t="shared" ref="V60:V67" si="34">I60/H60</f>
        <v>0.4</v>
      </c>
      <c r="W60"/>
      <c r="X60" s="85"/>
      <c r="Y60" s="222"/>
      <c r="Z60" s="222"/>
      <c r="AA60" s="222">
        <v>5</v>
      </c>
      <c r="AB60" s="222"/>
      <c r="AC60" s="222"/>
      <c r="AD60" s="224"/>
      <c r="AE60" s="225"/>
      <c r="AF60"/>
    </row>
    <row r="61" spans="1:32" s="44" customFormat="1" ht="15.6" x14ac:dyDescent="0.3">
      <c r="A61" s="478" t="s">
        <v>147</v>
      </c>
      <c r="B61" s="618"/>
      <c r="C61" s="53"/>
      <c r="D61" s="55">
        <v>6</v>
      </c>
      <c r="E61" s="53"/>
      <c r="F61" s="56"/>
      <c r="G61" s="58">
        <v>5</v>
      </c>
      <c r="H61" s="136">
        <f t="shared" ref="H61:H66" si="35">G61*30</f>
        <v>150</v>
      </c>
      <c r="I61" s="387">
        <f t="shared" ref="I61:I67" si="36">SUM(J61:L61)</f>
        <v>52</v>
      </c>
      <c r="J61" s="373">
        <v>30</v>
      </c>
      <c r="K61" s="121"/>
      <c r="L61" s="122">
        <v>22</v>
      </c>
      <c r="M61" s="120">
        <f t="shared" si="33"/>
        <v>98</v>
      </c>
      <c r="N61" s="60"/>
      <c r="O61" s="63"/>
      <c r="P61" s="105"/>
      <c r="Q61" s="105"/>
      <c r="R61" s="175"/>
      <c r="S61" s="110">
        <v>3.5</v>
      </c>
      <c r="T61" s="167"/>
      <c r="U61" s="168"/>
      <c r="V61" s="80">
        <f t="shared" si="34"/>
        <v>0.34666666666666668</v>
      </c>
      <c r="W61"/>
      <c r="X61" s="85"/>
      <c r="Y61" s="222"/>
      <c r="Z61" s="222"/>
      <c r="AA61" s="222"/>
      <c r="AB61" s="222"/>
      <c r="AC61" s="222">
        <v>5</v>
      </c>
      <c r="AD61" s="224"/>
      <c r="AE61" s="225"/>
      <c r="AF61"/>
    </row>
    <row r="62" spans="1:32" s="44" customFormat="1" ht="15.6" x14ac:dyDescent="0.3">
      <c r="A62" s="478" t="s">
        <v>148</v>
      </c>
      <c r="B62" s="618"/>
      <c r="C62" s="53"/>
      <c r="D62" s="55">
        <v>7</v>
      </c>
      <c r="E62" s="53"/>
      <c r="F62" s="56"/>
      <c r="G62" s="58">
        <v>5</v>
      </c>
      <c r="H62" s="136">
        <f>G62*30</f>
        <v>150</v>
      </c>
      <c r="I62" s="387">
        <f>SUM(J62:L62)</f>
        <v>52</v>
      </c>
      <c r="J62" s="373">
        <v>30</v>
      </c>
      <c r="K62" s="176"/>
      <c r="L62" s="177">
        <v>22</v>
      </c>
      <c r="M62" s="120">
        <f>H62-I62</f>
        <v>98</v>
      </c>
      <c r="N62" s="60"/>
      <c r="O62" s="63"/>
      <c r="P62" s="105"/>
      <c r="Q62" s="105"/>
      <c r="R62" s="175"/>
      <c r="S62" s="175"/>
      <c r="T62" s="167">
        <v>3.5</v>
      </c>
      <c r="U62" s="168"/>
      <c r="V62" s="80">
        <f>I62/H62</f>
        <v>0.34666666666666668</v>
      </c>
      <c r="W62" s="80" t="str">
        <f>IF(V62&gt;50%,V62,"")</f>
        <v/>
      </c>
      <c r="X62" s="85"/>
      <c r="Y62" s="222"/>
      <c r="Z62" s="222"/>
      <c r="AA62" s="222"/>
      <c r="AB62" s="222"/>
      <c r="AC62" s="222"/>
      <c r="AD62" s="224">
        <v>5</v>
      </c>
      <c r="AE62" s="225"/>
      <c r="AF62"/>
    </row>
    <row r="63" spans="1:32" s="44" customFormat="1" ht="15.75" customHeight="1" x14ac:dyDescent="0.3">
      <c r="A63" s="478" t="s">
        <v>149</v>
      </c>
      <c r="B63" s="618"/>
      <c r="C63" s="53"/>
      <c r="D63" s="55">
        <v>7</v>
      </c>
      <c r="E63" s="53"/>
      <c r="F63" s="56"/>
      <c r="G63" s="58">
        <v>5</v>
      </c>
      <c r="H63" s="136">
        <f>G63*30</f>
        <v>150</v>
      </c>
      <c r="I63" s="387">
        <f>SUM(J63:L63)</f>
        <v>52</v>
      </c>
      <c r="J63" s="373">
        <v>30</v>
      </c>
      <c r="K63" s="176"/>
      <c r="L63" s="177">
        <v>22</v>
      </c>
      <c r="M63" s="120">
        <f>H63-I63</f>
        <v>98</v>
      </c>
      <c r="N63" s="60"/>
      <c r="O63" s="63"/>
      <c r="P63" s="105"/>
      <c r="Q63" s="105"/>
      <c r="R63" s="175"/>
      <c r="S63" s="175"/>
      <c r="T63" s="167">
        <v>3.5</v>
      </c>
      <c r="U63" s="168"/>
      <c r="V63" s="80">
        <f>I63/H63</f>
        <v>0.34666666666666668</v>
      </c>
      <c r="W63" s="80" t="str">
        <f>IF(V63&gt;50%,V63,"")</f>
        <v/>
      </c>
      <c r="X63" s="85"/>
      <c r="Y63" s="222"/>
      <c r="Z63" s="222"/>
      <c r="AA63" s="222"/>
      <c r="AB63" s="222"/>
      <c r="AC63" s="222"/>
      <c r="AD63" s="224">
        <v>5</v>
      </c>
      <c r="AE63" s="225"/>
      <c r="AF63"/>
    </row>
    <row r="64" spans="1:32" s="44" customFormat="1" ht="15.6" x14ac:dyDescent="0.3">
      <c r="A64" s="478" t="s">
        <v>150</v>
      </c>
      <c r="B64" s="618"/>
      <c r="C64" s="53"/>
      <c r="D64" s="55">
        <v>7</v>
      </c>
      <c r="E64" s="53"/>
      <c r="F64" s="56"/>
      <c r="G64" s="58">
        <v>5</v>
      </c>
      <c r="H64" s="136">
        <f>G64*30</f>
        <v>150</v>
      </c>
      <c r="I64" s="387">
        <f>SUM(J64:L64)</f>
        <v>52</v>
      </c>
      <c r="J64" s="373">
        <v>30</v>
      </c>
      <c r="K64" s="176"/>
      <c r="L64" s="177">
        <v>22</v>
      </c>
      <c r="M64" s="120">
        <f>H64-I64</f>
        <v>98</v>
      </c>
      <c r="N64" s="60"/>
      <c r="O64" s="63"/>
      <c r="P64" s="105"/>
      <c r="Q64" s="105"/>
      <c r="R64" s="175"/>
      <c r="S64" s="175"/>
      <c r="T64" s="167">
        <v>3.5</v>
      </c>
      <c r="U64" s="168"/>
      <c r="V64" s="80">
        <f>I64/H64</f>
        <v>0.34666666666666668</v>
      </c>
      <c r="W64" s="80" t="str">
        <f>IF(V64&gt;50%,V64,"")</f>
        <v/>
      </c>
      <c r="X64" s="85"/>
      <c r="Y64" s="222"/>
      <c r="Z64" s="222"/>
      <c r="AA64" s="222"/>
      <c r="AB64" s="222"/>
      <c r="AC64" s="222"/>
      <c r="AD64" s="224">
        <v>5</v>
      </c>
      <c r="AE64" s="225"/>
      <c r="AF64"/>
    </row>
    <row r="65" spans="1:32" s="44" customFormat="1" ht="15" customHeight="1" x14ac:dyDescent="0.3">
      <c r="A65" s="478" t="s">
        <v>151</v>
      </c>
      <c r="B65" s="618"/>
      <c r="C65" s="53"/>
      <c r="D65" s="176">
        <v>8</v>
      </c>
      <c r="E65" s="53"/>
      <c r="F65" s="56"/>
      <c r="G65" s="58">
        <v>5</v>
      </c>
      <c r="H65" s="136">
        <f t="shared" si="35"/>
        <v>150</v>
      </c>
      <c r="I65" s="137">
        <f t="shared" si="36"/>
        <v>56</v>
      </c>
      <c r="J65" s="176">
        <v>28</v>
      </c>
      <c r="K65" s="176"/>
      <c r="L65" s="177">
        <v>28</v>
      </c>
      <c r="M65" s="120">
        <f t="shared" si="33"/>
        <v>94</v>
      </c>
      <c r="N65" s="60"/>
      <c r="O65" s="63"/>
      <c r="P65" s="105"/>
      <c r="Q65" s="105"/>
      <c r="R65" s="175"/>
      <c r="S65" s="175"/>
      <c r="T65" s="167"/>
      <c r="U65" s="168">
        <v>4</v>
      </c>
      <c r="V65" s="80">
        <f t="shared" si="34"/>
        <v>0.37333333333333335</v>
      </c>
      <c r="W65" s="80" t="str">
        <f t="shared" ref="W65:W68" si="37">IF(V65&gt;50%,V65,"")</f>
        <v/>
      </c>
      <c r="X65" s="85"/>
      <c r="Y65" s="222"/>
      <c r="Z65" s="222"/>
      <c r="AA65" s="222"/>
      <c r="AB65" s="222"/>
      <c r="AD65" s="224"/>
      <c r="AE65" s="223">
        <v>5</v>
      </c>
      <c r="AF65"/>
    </row>
    <row r="66" spans="1:32" s="44" customFormat="1" ht="15.6" x14ac:dyDescent="0.3">
      <c r="A66" s="478" t="s">
        <v>152</v>
      </c>
      <c r="B66" s="618"/>
      <c r="C66" s="53"/>
      <c r="D66" s="55">
        <v>8</v>
      </c>
      <c r="E66" s="53"/>
      <c r="F66" s="56"/>
      <c r="G66" s="58">
        <v>5</v>
      </c>
      <c r="H66" s="136">
        <f t="shared" si="35"/>
        <v>150</v>
      </c>
      <c r="I66" s="137">
        <f t="shared" si="36"/>
        <v>56</v>
      </c>
      <c r="J66" s="176">
        <v>28</v>
      </c>
      <c r="K66" s="176"/>
      <c r="L66" s="177">
        <v>28</v>
      </c>
      <c r="M66" s="120">
        <f t="shared" si="33"/>
        <v>94</v>
      </c>
      <c r="N66" s="60"/>
      <c r="O66" s="63"/>
      <c r="P66" s="105"/>
      <c r="Q66" s="105"/>
      <c r="R66" s="175"/>
      <c r="S66" s="175"/>
      <c r="T66" s="167"/>
      <c r="U66" s="168">
        <v>4</v>
      </c>
      <c r="V66" s="80">
        <f t="shared" si="34"/>
        <v>0.37333333333333335</v>
      </c>
      <c r="W66" s="80" t="str">
        <f t="shared" si="37"/>
        <v/>
      </c>
      <c r="X66" s="85"/>
      <c r="Y66" s="222"/>
      <c r="Z66" s="222"/>
      <c r="AA66" s="222"/>
      <c r="AB66" s="222"/>
      <c r="AC66" s="222"/>
      <c r="AD66" s="224"/>
      <c r="AE66" s="225">
        <v>5</v>
      </c>
      <c r="AF66"/>
    </row>
    <row r="67" spans="1:32" s="44" customFormat="1" ht="16.2" thickBot="1" x14ac:dyDescent="0.35">
      <c r="A67" s="55" t="s">
        <v>153</v>
      </c>
      <c r="B67" s="619"/>
      <c r="C67" s="53"/>
      <c r="D67" s="55">
        <v>8</v>
      </c>
      <c r="E67" s="53"/>
      <c r="F67" s="56"/>
      <c r="G67" s="58">
        <v>5</v>
      </c>
      <c r="H67" s="136">
        <f>G67*30</f>
        <v>150</v>
      </c>
      <c r="I67" s="137">
        <f t="shared" si="36"/>
        <v>56</v>
      </c>
      <c r="J67" s="176">
        <v>28</v>
      </c>
      <c r="K67" s="176"/>
      <c r="L67" s="177">
        <v>28</v>
      </c>
      <c r="M67" s="120">
        <f t="shared" si="33"/>
        <v>94</v>
      </c>
      <c r="N67" s="60"/>
      <c r="O67" s="63"/>
      <c r="P67" s="105"/>
      <c r="Q67" s="105"/>
      <c r="R67" s="175"/>
      <c r="S67" s="175"/>
      <c r="T67" s="167"/>
      <c r="U67" s="168">
        <v>4</v>
      </c>
      <c r="V67" s="80">
        <f t="shared" si="34"/>
        <v>0.37333333333333335</v>
      </c>
      <c r="W67" s="80" t="str">
        <f t="shared" si="37"/>
        <v/>
      </c>
      <c r="X67" s="85"/>
      <c r="Y67" s="222"/>
      <c r="Z67" s="222"/>
      <c r="AA67" s="222"/>
      <c r="AB67" s="222"/>
      <c r="AC67" s="222"/>
      <c r="AD67" s="224"/>
      <c r="AE67" s="225">
        <v>5</v>
      </c>
      <c r="AF67"/>
    </row>
    <row r="68" spans="1:32" s="44" customFormat="1" ht="16.2" thickBot="1" x14ac:dyDescent="0.35">
      <c r="A68" s="593" t="s">
        <v>169</v>
      </c>
      <c r="B68" s="594"/>
      <c r="C68" s="32">
        <f>SUM(C57,C59)</f>
        <v>14</v>
      </c>
      <c r="D68" s="32">
        <f>SUM(D57,D59)</f>
        <v>26</v>
      </c>
      <c r="E68" s="32">
        <f>SUM(E57,E59)</f>
        <v>0</v>
      </c>
      <c r="F68" s="33">
        <f>SUM(F57,F59)</f>
        <v>2</v>
      </c>
      <c r="G68" s="34">
        <f>SUM(G57:G59)</f>
        <v>162</v>
      </c>
      <c r="H68" s="35">
        <f t="shared" ref="H68:U68" si="38">SUM(H57,H59)</f>
        <v>4860</v>
      </c>
      <c r="I68" s="32">
        <f t="shared" si="38"/>
        <v>1540</v>
      </c>
      <c r="J68" s="32">
        <f t="shared" si="38"/>
        <v>812</v>
      </c>
      <c r="K68" s="32">
        <f t="shared" si="38"/>
        <v>50</v>
      </c>
      <c r="L68" s="33">
        <f t="shared" si="38"/>
        <v>678</v>
      </c>
      <c r="M68" s="34">
        <f t="shared" si="38"/>
        <v>3320</v>
      </c>
      <c r="N68" s="35">
        <f t="shared" si="38"/>
        <v>12</v>
      </c>
      <c r="O68" s="32">
        <f t="shared" si="38"/>
        <v>4</v>
      </c>
      <c r="P68" s="32">
        <f t="shared" si="38"/>
        <v>12</v>
      </c>
      <c r="Q68" s="32">
        <f t="shared" si="38"/>
        <v>18</v>
      </c>
      <c r="R68" s="32">
        <f t="shared" si="38"/>
        <v>7</v>
      </c>
      <c r="S68" s="32">
        <f t="shared" si="38"/>
        <v>15</v>
      </c>
      <c r="T68" s="32">
        <f t="shared" si="38"/>
        <v>18</v>
      </c>
      <c r="U68" s="36">
        <f t="shared" si="38"/>
        <v>18</v>
      </c>
      <c r="V68" s="80"/>
      <c r="W68" s="80" t="str">
        <f t="shared" si="37"/>
        <v/>
      </c>
      <c r="X68" s="85"/>
      <c r="Y68" s="86"/>
      <c r="Z68" s="86"/>
      <c r="AA68" s="86"/>
      <c r="AB68" s="86"/>
      <c r="AC68" s="86"/>
      <c r="AD68" s="87"/>
      <c r="AE68" s="88"/>
      <c r="AF68"/>
    </row>
    <row r="69" spans="1:32" s="44" customFormat="1" ht="36" customHeight="1" thickBot="1" x14ac:dyDescent="0.35">
      <c r="A69" s="595" t="s">
        <v>167</v>
      </c>
      <c r="B69" s="596"/>
      <c r="C69" s="64"/>
      <c r="D69" s="64"/>
      <c r="E69" s="64"/>
      <c r="F69" s="64"/>
      <c r="G69" s="65"/>
      <c r="H69" s="66">
        <f>G32/G72</f>
        <v>0.32500000000000001</v>
      </c>
      <c r="I69" s="45"/>
      <c r="J69" s="45"/>
      <c r="K69" s="45"/>
      <c r="L69" s="67"/>
      <c r="M69" s="65"/>
      <c r="N69" s="70"/>
      <c r="O69" s="68"/>
      <c r="P69" s="45"/>
      <c r="Q69" s="69"/>
      <c r="R69" s="68"/>
      <c r="S69" s="68"/>
      <c r="T69" s="68"/>
      <c r="U69" s="71"/>
      <c r="V69" s="80"/>
      <c r="W69" s="80"/>
      <c r="X69" s="85"/>
      <c r="Y69" s="86"/>
      <c r="Z69" s="86"/>
      <c r="AA69" s="86"/>
      <c r="AB69" s="86"/>
      <c r="AC69" s="86"/>
      <c r="AD69" s="87"/>
      <c r="AE69" s="88"/>
      <c r="AF69"/>
    </row>
    <row r="70" spans="1:32" s="44" customFormat="1" ht="37.5" customHeight="1" thickBot="1" x14ac:dyDescent="0.35">
      <c r="A70" s="597" t="s">
        <v>168</v>
      </c>
      <c r="B70" s="598"/>
      <c r="C70" s="73"/>
      <c r="D70" s="73"/>
      <c r="E70" s="73"/>
      <c r="F70" s="73"/>
      <c r="G70" s="74"/>
      <c r="H70" s="75">
        <f>(G59+G27)/G72</f>
        <v>0.25</v>
      </c>
      <c r="I70" s="73"/>
      <c r="J70" s="73"/>
      <c r="K70" s="73"/>
      <c r="L70" s="76"/>
      <c r="M70" s="74"/>
      <c r="N70" s="77"/>
      <c r="O70" s="73"/>
      <c r="P70" s="76"/>
      <c r="Q70" s="73"/>
      <c r="R70" s="73"/>
      <c r="S70" s="73"/>
      <c r="T70" s="73"/>
      <c r="U70" s="78"/>
      <c r="V70" s="80"/>
      <c r="W70" s="80"/>
      <c r="X70" s="85"/>
      <c r="Y70" s="86"/>
      <c r="Z70" s="86"/>
      <c r="AA70" s="86"/>
      <c r="AB70" s="86"/>
      <c r="AC70" s="86"/>
      <c r="AD70" s="87"/>
      <c r="AE70" s="88"/>
      <c r="AF70"/>
    </row>
    <row r="71" spans="1:32" s="44" customFormat="1" ht="16.2" thickBot="1" x14ac:dyDescent="0.35">
      <c r="A71" s="37"/>
      <c r="B71" s="37"/>
      <c r="C71" s="599" t="s">
        <v>154</v>
      </c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1"/>
      <c r="O71" s="601"/>
      <c r="P71" s="601"/>
      <c r="Q71" s="601"/>
      <c r="R71" s="601"/>
      <c r="S71" s="601"/>
      <c r="T71" s="601"/>
      <c r="U71" s="602"/>
      <c r="V71" s="80"/>
      <c r="W71" s="80"/>
      <c r="X71" s="85"/>
      <c r="Y71" s="86"/>
      <c r="Z71" s="86"/>
      <c r="AA71" s="86"/>
      <c r="AB71" s="86"/>
      <c r="AC71" s="86"/>
      <c r="AD71" s="87"/>
      <c r="AE71" s="88"/>
      <c r="AF71"/>
    </row>
    <row r="72" spans="1:32" s="44" customFormat="1" ht="16.2" thickBot="1" x14ac:dyDescent="0.35">
      <c r="A72" s="38"/>
      <c r="B72" s="39"/>
      <c r="C72" s="40">
        <f t="shared" ref="C72:U72" si="39">SUM(C68,C32)</f>
        <v>20</v>
      </c>
      <c r="D72" s="41">
        <f t="shared" si="39"/>
        <v>47</v>
      </c>
      <c r="E72" s="41">
        <f t="shared" si="39"/>
        <v>0</v>
      </c>
      <c r="F72" s="41">
        <f t="shared" si="39"/>
        <v>2</v>
      </c>
      <c r="G72" s="41">
        <f t="shared" si="39"/>
        <v>240</v>
      </c>
      <c r="H72" s="41">
        <f t="shared" si="39"/>
        <v>7200</v>
      </c>
      <c r="I72" s="41">
        <f t="shared" si="39"/>
        <v>2466</v>
      </c>
      <c r="J72" s="41">
        <f t="shared" si="39"/>
        <v>1204</v>
      </c>
      <c r="K72" s="41">
        <f t="shared" si="39"/>
        <v>50</v>
      </c>
      <c r="L72" s="41">
        <f t="shared" si="39"/>
        <v>1212</v>
      </c>
      <c r="M72" s="41">
        <f t="shared" si="39"/>
        <v>4734</v>
      </c>
      <c r="N72" s="41">
        <f t="shared" si="39"/>
        <v>22</v>
      </c>
      <c r="O72" s="41">
        <f t="shared" si="39"/>
        <v>22</v>
      </c>
      <c r="P72" s="41">
        <f t="shared" si="39"/>
        <v>21</v>
      </c>
      <c r="Q72" s="41">
        <f t="shared" si="39"/>
        <v>21</v>
      </c>
      <c r="R72" s="41">
        <f t="shared" si="39"/>
        <v>20</v>
      </c>
      <c r="S72" s="41">
        <f t="shared" si="39"/>
        <v>20</v>
      </c>
      <c r="T72" s="41">
        <f t="shared" si="39"/>
        <v>20</v>
      </c>
      <c r="U72" s="42">
        <f t="shared" si="39"/>
        <v>20</v>
      </c>
      <c r="V72" s="147">
        <f t="shared" ref="V72:V75" si="40">SUM(N72:U72)</f>
        <v>166</v>
      </c>
      <c r="W72" s="80"/>
      <c r="X72" s="85"/>
      <c r="Y72" s="86"/>
      <c r="Z72" s="86"/>
      <c r="AA72" s="86"/>
      <c r="AB72" s="86"/>
      <c r="AC72" s="86"/>
      <c r="AD72" s="87"/>
      <c r="AE72" s="88"/>
      <c r="AF72"/>
    </row>
    <row r="73" spans="1:32" s="44" customFormat="1" ht="15.6" x14ac:dyDescent="0.3">
      <c r="A73" s="43"/>
      <c r="B73" s="37"/>
      <c r="C73" s="603" t="s">
        <v>155</v>
      </c>
      <c r="D73" s="604"/>
      <c r="E73" s="604"/>
      <c r="F73" s="604"/>
      <c r="G73" s="604"/>
      <c r="H73" s="604"/>
      <c r="I73" s="604"/>
      <c r="J73" s="604"/>
      <c r="K73" s="604"/>
      <c r="L73" s="604"/>
      <c r="M73" s="604"/>
      <c r="N73" s="140">
        <v>22</v>
      </c>
      <c r="O73" s="141">
        <v>22</v>
      </c>
      <c r="P73" s="140">
        <v>21</v>
      </c>
      <c r="Q73" s="140">
        <v>21</v>
      </c>
      <c r="R73" s="140">
        <v>20</v>
      </c>
      <c r="S73" s="140">
        <v>20</v>
      </c>
      <c r="T73" s="140">
        <v>20</v>
      </c>
      <c r="U73" s="142">
        <v>20</v>
      </c>
      <c r="V73" s="147">
        <f t="shared" si="40"/>
        <v>166</v>
      </c>
      <c r="W73"/>
      <c r="X73" s="85"/>
      <c r="Y73" s="86"/>
      <c r="Z73" s="86"/>
      <c r="AA73" s="86"/>
      <c r="AB73" s="86"/>
      <c r="AC73" s="86"/>
      <c r="AD73" s="87"/>
      <c r="AE73" s="88"/>
      <c r="AF73"/>
    </row>
    <row r="74" spans="1:32" s="44" customFormat="1" ht="15.6" x14ac:dyDescent="0.3">
      <c r="A74" s="43"/>
      <c r="B74" s="37"/>
      <c r="C74" s="588" t="s">
        <v>156</v>
      </c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143">
        <v>2</v>
      </c>
      <c r="O74" s="178">
        <v>2</v>
      </c>
      <c r="P74" s="175">
        <v>4</v>
      </c>
      <c r="Q74" s="175">
        <v>4</v>
      </c>
      <c r="R74" s="389">
        <v>2</v>
      </c>
      <c r="S74" s="175">
        <v>3</v>
      </c>
      <c r="T74" s="175"/>
      <c r="U74" s="179">
        <v>3</v>
      </c>
      <c r="V74" s="147">
        <f t="shared" si="40"/>
        <v>20</v>
      </c>
      <c r="W74"/>
      <c r="X74" s="85"/>
      <c r="Y74" s="86"/>
      <c r="Z74" s="86"/>
      <c r="AA74" s="86"/>
      <c r="AB74" s="86"/>
      <c r="AC74" s="86"/>
      <c r="AD74" s="87"/>
      <c r="AE74" s="88"/>
      <c r="AF74"/>
    </row>
    <row r="75" spans="1:32" s="44" customFormat="1" ht="15.6" x14ac:dyDescent="0.3">
      <c r="A75" s="37"/>
      <c r="B75" s="37"/>
      <c r="C75" s="588" t="s">
        <v>157</v>
      </c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479">
        <v>8</v>
      </c>
      <c r="O75" s="180">
        <v>8</v>
      </c>
      <c r="P75" s="174">
        <v>5</v>
      </c>
      <c r="Q75" s="232">
        <v>5</v>
      </c>
      <c r="R75" s="174">
        <v>6</v>
      </c>
      <c r="S75" s="174">
        <v>4</v>
      </c>
      <c r="T75" s="174">
        <v>7</v>
      </c>
      <c r="U75" s="181">
        <v>4</v>
      </c>
      <c r="V75" s="147">
        <f t="shared" si="40"/>
        <v>47</v>
      </c>
      <c r="W75"/>
      <c r="X75" s="85"/>
      <c r="Y75" s="86"/>
      <c r="Z75" s="86"/>
      <c r="AA75" s="86"/>
      <c r="AB75" s="86"/>
      <c r="AC75" s="86"/>
      <c r="AD75" s="87"/>
      <c r="AE75" s="88"/>
      <c r="AF75"/>
    </row>
    <row r="76" spans="1:32" s="44" customFormat="1" ht="16.2" thickBot="1" x14ac:dyDescent="0.35">
      <c r="A76" s="37"/>
      <c r="B76" s="37"/>
      <c r="C76" s="588" t="s">
        <v>175</v>
      </c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143"/>
      <c r="O76" s="136"/>
      <c r="P76" s="143"/>
      <c r="Q76" s="143"/>
      <c r="R76" s="143"/>
      <c r="S76" s="143"/>
      <c r="T76" s="143"/>
      <c r="U76" s="144"/>
      <c r="V76" s="148"/>
      <c r="W76"/>
      <c r="X76" s="85"/>
      <c r="Y76" s="86"/>
      <c r="Z76" s="86"/>
      <c r="AA76" s="86"/>
      <c r="AB76" s="86"/>
      <c r="AC76" s="86"/>
      <c r="AD76" s="87"/>
      <c r="AE76" s="88"/>
      <c r="AF76"/>
    </row>
    <row r="77" spans="1:32" s="44" customFormat="1" ht="16.2" thickBot="1" x14ac:dyDescent="0.35">
      <c r="A77" s="37"/>
      <c r="B77" s="37"/>
      <c r="C77" s="590" t="s">
        <v>158</v>
      </c>
      <c r="D77" s="591"/>
      <c r="E77" s="591"/>
      <c r="F77" s="591"/>
      <c r="G77" s="591"/>
      <c r="H77" s="591"/>
      <c r="I77" s="591"/>
      <c r="J77" s="591"/>
      <c r="K77" s="591"/>
      <c r="L77" s="591"/>
      <c r="M77" s="591"/>
      <c r="N77" s="145"/>
      <c r="O77" s="145"/>
      <c r="P77" s="145">
        <v>1</v>
      </c>
      <c r="Q77" s="145"/>
      <c r="R77" s="145"/>
      <c r="S77" s="145"/>
      <c r="T77" s="145"/>
      <c r="U77" s="146">
        <v>1</v>
      </c>
      <c r="V77" s="147">
        <f t="shared" ref="V77" si="41">SUM(N77:U77)</f>
        <v>2</v>
      </c>
      <c r="W77"/>
      <c r="X77" s="99">
        <f t="shared" ref="X77:AE77" si="42">SUM(X11:X76)</f>
        <v>30</v>
      </c>
      <c r="Y77" s="100">
        <f t="shared" si="42"/>
        <v>30</v>
      </c>
      <c r="Z77" s="100">
        <f t="shared" si="42"/>
        <v>30</v>
      </c>
      <c r="AA77" s="100">
        <f t="shared" si="42"/>
        <v>30</v>
      </c>
      <c r="AB77" s="100">
        <f t="shared" si="42"/>
        <v>30</v>
      </c>
      <c r="AC77" s="100">
        <f t="shared" si="42"/>
        <v>30</v>
      </c>
      <c r="AD77" s="100">
        <f t="shared" si="42"/>
        <v>30</v>
      </c>
      <c r="AE77" s="101">
        <f t="shared" si="42"/>
        <v>30</v>
      </c>
      <c r="AF77"/>
    </row>
    <row r="78" spans="1:32" s="44" customFormat="1" ht="15.6" x14ac:dyDescent="0.3">
      <c r="A78" s="237"/>
      <c r="B78" s="237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7"/>
      <c r="O78" s="237"/>
      <c r="P78" s="237"/>
      <c r="Q78" s="237"/>
      <c r="R78" s="237"/>
      <c r="S78" s="237"/>
      <c r="T78" s="237"/>
      <c r="U78" s="237"/>
      <c r="V78" s="98"/>
      <c r="W78"/>
      <c r="X78" s="102">
        <v>30</v>
      </c>
      <c r="Y78" s="102">
        <v>30</v>
      </c>
      <c r="Z78" s="102">
        <v>30</v>
      </c>
      <c r="AA78" s="102">
        <v>30</v>
      </c>
      <c r="AB78" s="102">
        <v>30</v>
      </c>
      <c r="AC78" s="102">
        <v>30</v>
      </c>
      <c r="AD78" s="102">
        <v>30</v>
      </c>
      <c r="AE78" s="102">
        <v>30</v>
      </c>
      <c r="AF78"/>
    </row>
    <row r="79" spans="1:32" s="151" customFormat="1" ht="15.6" x14ac:dyDescent="0.3">
      <c r="A79" s="239"/>
      <c r="B79" s="239"/>
      <c r="C79" s="240"/>
      <c r="D79" s="240"/>
      <c r="E79" s="240"/>
      <c r="F79" s="240"/>
      <c r="G79" s="240"/>
      <c r="H79" s="240"/>
      <c r="I79" s="240"/>
      <c r="J79" s="240"/>
      <c r="K79" s="240"/>
      <c r="L79" s="240"/>
      <c r="M79" s="241" t="s">
        <v>159</v>
      </c>
      <c r="N79" s="242"/>
      <c r="O79" s="242"/>
      <c r="P79" s="242"/>
      <c r="Q79" s="242"/>
      <c r="R79" s="242"/>
      <c r="S79" s="242"/>
      <c r="T79" s="242"/>
      <c r="U79" s="239"/>
      <c r="V79" s="150"/>
      <c r="W79" s="90"/>
      <c r="X79" s="102" t="str">
        <f>IF(X78-X77=0,"",X78-X77)</f>
        <v/>
      </c>
      <c r="Y79" s="102" t="str">
        <f t="shared" ref="Y79:AE79" si="43">IF(Y78-Y77=0,"",Y78-Y77)</f>
        <v/>
      </c>
      <c r="Z79" s="102" t="str">
        <f t="shared" si="43"/>
        <v/>
      </c>
      <c r="AA79" s="102" t="str">
        <f t="shared" si="43"/>
        <v/>
      </c>
      <c r="AB79" s="102" t="str">
        <f t="shared" si="43"/>
        <v/>
      </c>
      <c r="AC79" s="102" t="str">
        <f t="shared" si="43"/>
        <v/>
      </c>
      <c r="AD79" s="102" t="str">
        <f t="shared" si="43"/>
        <v/>
      </c>
      <c r="AE79" s="102" t="str">
        <f t="shared" si="43"/>
        <v/>
      </c>
      <c r="AF79" s="90"/>
    </row>
    <row r="80" spans="1:32" s="151" customFormat="1" ht="15.6" x14ac:dyDescent="0.3">
      <c r="A80" s="239"/>
      <c r="B80" s="243" t="s">
        <v>159</v>
      </c>
      <c r="C80" s="241" t="s">
        <v>159</v>
      </c>
      <c r="D80" s="242"/>
      <c r="E80" s="242"/>
      <c r="F80" s="242"/>
      <c r="G80" s="242"/>
      <c r="H80" s="244"/>
      <c r="I80" s="244"/>
      <c r="J80" s="244"/>
      <c r="K80" s="242"/>
      <c r="L80" s="242"/>
      <c r="M80" s="241" t="s">
        <v>212</v>
      </c>
      <c r="N80" s="242"/>
      <c r="O80" s="242"/>
      <c r="P80" s="242"/>
      <c r="Q80" s="242"/>
      <c r="R80" s="242"/>
      <c r="S80" s="242"/>
      <c r="T80" s="242"/>
      <c r="U80" s="239"/>
      <c r="V80" s="150"/>
      <c r="W80" s="90"/>
      <c r="X80" s="152"/>
      <c r="Y80" s="152"/>
      <c r="Z80" s="152"/>
      <c r="AA80" s="152"/>
      <c r="AB80" s="152"/>
      <c r="AC80" s="152"/>
      <c r="AD80" s="152"/>
      <c r="AE80" s="152"/>
      <c r="AF80" s="90"/>
    </row>
    <row r="81" spans="1:32" s="151" customFormat="1" ht="15.6" x14ac:dyDescent="0.3">
      <c r="A81" s="239"/>
      <c r="B81" s="243" t="s">
        <v>263</v>
      </c>
      <c r="C81" s="241" t="s">
        <v>214</v>
      </c>
      <c r="D81" s="242"/>
      <c r="E81" s="241"/>
      <c r="F81" s="242"/>
      <c r="G81" s="242"/>
      <c r="H81" s="244"/>
      <c r="I81" s="244"/>
      <c r="J81" s="244"/>
      <c r="K81" s="242"/>
      <c r="L81" s="242"/>
      <c r="M81" s="241" t="s">
        <v>213</v>
      </c>
      <c r="N81" s="242"/>
      <c r="O81" s="242"/>
      <c r="P81" s="242"/>
      <c r="Q81" s="242"/>
      <c r="R81" s="242"/>
      <c r="S81" s="242"/>
      <c r="T81" s="242"/>
      <c r="U81" s="239"/>
      <c r="V81" s="150"/>
      <c r="W81" s="90"/>
      <c r="X81" s="152"/>
      <c r="Y81" s="152"/>
      <c r="Z81" s="152"/>
      <c r="AA81" s="152"/>
      <c r="AB81" s="152"/>
      <c r="AC81" s="152"/>
      <c r="AD81" s="152"/>
      <c r="AE81" s="152"/>
      <c r="AF81" s="90"/>
    </row>
    <row r="82" spans="1:32" s="151" customFormat="1" ht="15.6" x14ac:dyDescent="0.3">
      <c r="A82" s="239"/>
      <c r="B82" s="245" t="s">
        <v>264</v>
      </c>
      <c r="C82" s="242" t="s">
        <v>246</v>
      </c>
      <c r="D82" s="242"/>
      <c r="E82" s="242"/>
      <c r="F82" s="242"/>
      <c r="G82" s="242"/>
      <c r="H82" s="244"/>
      <c r="I82" s="244"/>
      <c r="J82" s="244"/>
      <c r="K82" s="242"/>
      <c r="L82" s="242"/>
      <c r="M82" s="241" t="s">
        <v>248</v>
      </c>
      <c r="N82" s="242"/>
      <c r="O82" s="242"/>
      <c r="P82" s="242"/>
      <c r="Q82" s="242"/>
      <c r="R82" s="242"/>
      <c r="S82" s="242"/>
      <c r="T82" s="242"/>
      <c r="U82" s="239"/>
      <c r="V82" s="150"/>
      <c r="W82" s="90"/>
      <c r="X82" s="152"/>
      <c r="Y82" s="152"/>
      <c r="Z82" s="152"/>
      <c r="AA82" s="152"/>
      <c r="AB82" s="152"/>
      <c r="AC82" s="152"/>
      <c r="AD82" s="152"/>
      <c r="AE82" s="152"/>
      <c r="AF82" s="90"/>
    </row>
    <row r="83" spans="1:32" s="151" customFormat="1" ht="15.6" x14ac:dyDescent="0.3">
      <c r="A83" s="239"/>
      <c r="B83" s="245" t="s">
        <v>265</v>
      </c>
      <c r="C83" s="242" t="s">
        <v>247</v>
      </c>
      <c r="D83" s="242"/>
      <c r="E83" s="242"/>
      <c r="F83" s="242"/>
      <c r="G83" s="242"/>
      <c r="H83" s="244"/>
      <c r="I83" s="244"/>
      <c r="J83" s="244"/>
      <c r="K83" s="242"/>
      <c r="L83" s="242"/>
      <c r="M83" s="246" t="s">
        <v>261</v>
      </c>
      <c r="N83" s="242"/>
      <c r="O83" s="247"/>
      <c r="P83" s="242"/>
      <c r="Q83" s="242"/>
      <c r="R83" s="242"/>
      <c r="S83" s="242"/>
      <c r="T83" s="242"/>
      <c r="U83" s="239"/>
      <c r="V83" s="90"/>
      <c r="W83" s="90"/>
      <c r="X83" s="152"/>
      <c r="Y83" s="152"/>
      <c r="Z83" s="152"/>
      <c r="AA83" s="152"/>
      <c r="AB83" s="152"/>
      <c r="AC83" s="152"/>
      <c r="AD83" s="152"/>
      <c r="AE83" s="152"/>
      <c r="AF83" s="90"/>
    </row>
    <row r="84" spans="1:32" s="151" customFormat="1" ht="15.6" x14ac:dyDescent="0.3">
      <c r="A84" s="239"/>
      <c r="B84" s="245" t="s">
        <v>258</v>
      </c>
      <c r="C84" s="242" t="s">
        <v>251</v>
      </c>
      <c r="D84" s="242"/>
      <c r="E84" s="242"/>
      <c r="F84" s="242"/>
      <c r="G84" s="242"/>
      <c r="H84" s="244"/>
      <c r="I84" s="244"/>
      <c r="J84" s="244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39"/>
      <c r="V84" s="90"/>
      <c r="W84" s="90"/>
      <c r="X84" s="152"/>
      <c r="Y84" s="152"/>
      <c r="Z84" s="152"/>
      <c r="AA84" s="152"/>
      <c r="AB84" s="152"/>
      <c r="AC84" s="152"/>
      <c r="AD84" s="152"/>
      <c r="AE84" s="152"/>
      <c r="AF84" s="90"/>
    </row>
    <row r="85" spans="1:32" s="151" customFormat="1" ht="15.6" x14ac:dyDescent="0.3">
      <c r="A85" s="239"/>
      <c r="B85" s="242"/>
      <c r="C85" s="247" t="s">
        <v>260</v>
      </c>
      <c r="D85" s="247"/>
      <c r="E85" s="248"/>
      <c r="F85" s="247"/>
      <c r="G85" s="242"/>
      <c r="H85" s="244"/>
      <c r="I85" s="244"/>
      <c r="J85" s="244"/>
      <c r="K85" s="242"/>
      <c r="L85" s="242"/>
      <c r="M85" s="241" t="s">
        <v>159</v>
      </c>
      <c r="N85" s="242"/>
      <c r="O85" s="241"/>
      <c r="P85" s="241"/>
      <c r="Q85" s="241"/>
      <c r="R85" s="242"/>
      <c r="S85" s="242"/>
      <c r="T85" s="242"/>
      <c r="U85" s="239"/>
      <c r="V85" s="90"/>
      <c r="W85" s="90"/>
      <c r="X85" s="152"/>
      <c r="Y85" s="152"/>
      <c r="Z85" s="152"/>
      <c r="AA85" s="152"/>
      <c r="AB85" s="152"/>
      <c r="AC85" s="152"/>
      <c r="AD85" s="152"/>
      <c r="AE85" s="152"/>
      <c r="AF85" s="90"/>
    </row>
    <row r="86" spans="1:32" s="151" customFormat="1" ht="15.45" customHeight="1" x14ac:dyDescent="0.3">
      <c r="A86" s="239"/>
      <c r="B86" s="242"/>
      <c r="C86" s="242"/>
      <c r="D86" s="249"/>
      <c r="E86" s="249"/>
      <c r="F86" s="249"/>
      <c r="G86" s="249"/>
      <c r="H86" s="249"/>
      <c r="I86" s="249"/>
      <c r="J86" s="249"/>
      <c r="K86" s="244"/>
      <c r="L86" s="244"/>
      <c r="M86" s="592" t="s">
        <v>395</v>
      </c>
      <c r="N86" s="592"/>
      <c r="O86" s="592"/>
      <c r="P86" s="592"/>
      <c r="Q86" s="592"/>
      <c r="R86" s="592"/>
      <c r="S86" s="241"/>
      <c r="T86" s="242"/>
      <c r="U86" s="239"/>
      <c r="V86" s="90"/>
      <c r="W86" s="90"/>
      <c r="X86" s="152"/>
      <c r="Y86" s="152"/>
      <c r="Z86" s="152"/>
      <c r="AA86" s="152"/>
      <c r="AB86" s="152"/>
      <c r="AC86" s="152"/>
      <c r="AD86" s="152"/>
      <c r="AE86" s="152"/>
      <c r="AF86" s="90"/>
    </row>
    <row r="87" spans="1:32" s="151" customFormat="1" ht="15.6" x14ac:dyDescent="0.3">
      <c r="A87" s="239"/>
      <c r="B87" s="243" t="s">
        <v>159</v>
      </c>
      <c r="C87" s="241"/>
      <c r="D87" s="249"/>
      <c r="E87" s="249"/>
      <c r="F87" s="249"/>
      <c r="G87" s="249"/>
      <c r="H87" s="249"/>
      <c r="I87" s="249"/>
      <c r="J87" s="249"/>
      <c r="K87" s="244"/>
      <c r="L87" s="244"/>
      <c r="M87" s="592"/>
      <c r="N87" s="592"/>
      <c r="O87" s="592"/>
      <c r="P87" s="592"/>
      <c r="Q87" s="592"/>
      <c r="R87" s="592"/>
      <c r="S87" s="242"/>
      <c r="T87" s="242"/>
      <c r="U87" s="239"/>
      <c r="V87" s="90"/>
      <c r="W87" s="90"/>
      <c r="X87" s="152"/>
      <c r="Y87" s="152"/>
      <c r="Z87" s="152"/>
      <c r="AA87" s="152"/>
      <c r="AB87" s="152"/>
      <c r="AC87" s="152"/>
      <c r="AD87" s="152"/>
      <c r="AE87" s="152"/>
      <c r="AF87" s="90"/>
    </row>
    <row r="88" spans="1:32" s="151" customFormat="1" ht="15.6" x14ac:dyDescent="0.3">
      <c r="A88" s="239"/>
      <c r="B88" s="243" t="s">
        <v>266</v>
      </c>
      <c r="C88" s="242"/>
      <c r="D88" s="242"/>
      <c r="E88" s="242"/>
      <c r="F88" s="242"/>
      <c r="G88" s="241"/>
      <c r="H88" s="242"/>
      <c r="I88" s="242"/>
      <c r="J88" s="242"/>
      <c r="K88" s="244"/>
      <c r="L88" s="244"/>
      <c r="M88" s="592"/>
      <c r="N88" s="592"/>
      <c r="O88" s="592"/>
      <c r="P88" s="592"/>
      <c r="Q88" s="592"/>
      <c r="R88" s="592"/>
      <c r="S88" s="242"/>
      <c r="T88" s="242"/>
      <c r="U88" s="239"/>
      <c r="V88" s="90"/>
      <c r="W88" s="90"/>
      <c r="X88" s="152"/>
      <c r="Y88" s="152"/>
      <c r="Z88" s="152"/>
      <c r="AA88" s="152"/>
      <c r="AB88" s="152"/>
      <c r="AC88" s="152"/>
      <c r="AD88" s="152"/>
      <c r="AE88" s="152"/>
      <c r="AF88" s="90"/>
    </row>
    <row r="89" spans="1:32" s="151" customFormat="1" ht="15.6" x14ac:dyDescent="0.3">
      <c r="A89" s="239"/>
      <c r="B89" s="245" t="s">
        <v>267</v>
      </c>
      <c r="C89" s="242"/>
      <c r="D89" s="242"/>
      <c r="E89" s="242"/>
      <c r="F89" s="242"/>
      <c r="G89" s="242"/>
      <c r="H89" s="242"/>
      <c r="I89" s="242"/>
      <c r="J89" s="242"/>
      <c r="K89" s="244"/>
      <c r="L89" s="244"/>
      <c r="M89" s="242" t="s">
        <v>396</v>
      </c>
      <c r="N89" s="242"/>
      <c r="O89" s="242"/>
      <c r="P89" s="242"/>
      <c r="Q89" s="242"/>
      <c r="R89" s="242"/>
      <c r="S89" s="242"/>
      <c r="T89" s="242"/>
      <c r="U89" s="239"/>
      <c r="V89" s="90"/>
      <c r="W89" s="90"/>
      <c r="X89" s="152"/>
      <c r="Y89" s="152"/>
      <c r="Z89" s="152"/>
      <c r="AA89" s="152"/>
      <c r="AB89" s="152"/>
      <c r="AC89" s="152"/>
      <c r="AD89" s="152"/>
      <c r="AE89" s="152"/>
      <c r="AF89" s="90"/>
    </row>
    <row r="90" spans="1:32" s="151" customFormat="1" ht="15.6" x14ac:dyDescent="0.3">
      <c r="A90" s="239"/>
      <c r="B90" s="245" t="s">
        <v>259</v>
      </c>
      <c r="C90" s="250"/>
      <c r="D90" s="250"/>
      <c r="E90" s="250"/>
      <c r="F90" s="242"/>
      <c r="G90" s="241"/>
      <c r="H90" s="242"/>
      <c r="I90" s="242"/>
      <c r="J90" s="242"/>
      <c r="K90" s="244"/>
      <c r="L90" s="244"/>
      <c r="M90" s="246" t="s">
        <v>261</v>
      </c>
      <c r="N90" s="242"/>
      <c r="O90" s="247"/>
      <c r="P90" s="250"/>
      <c r="Q90" s="250"/>
      <c r="R90" s="242"/>
      <c r="S90" s="250"/>
      <c r="T90" s="242"/>
      <c r="U90" s="239"/>
      <c r="V90" s="90"/>
      <c r="W90" s="90"/>
      <c r="X90" s="152"/>
      <c r="Y90" s="152"/>
      <c r="Z90" s="152"/>
      <c r="AA90" s="152"/>
      <c r="AB90" s="152"/>
      <c r="AC90" s="152"/>
      <c r="AD90" s="152"/>
      <c r="AE90" s="152"/>
      <c r="AF90" s="90"/>
    </row>
    <row r="91" spans="1:32" s="151" customFormat="1" ht="15.6" x14ac:dyDescent="0.3">
      <c r="A91" s="239"/>
      <c r="C91" s="242"/>
      <c r="D91" s="242"/>
      <c r="E91" s="242"/>
      <c r="F91" s="242"/>
      <c r="G91" s="242"/>
      <c r="H91" s="242"/>
      <c r="I91" s="242"/>
      <c r="J91" s="242"/>
      <c r="K91" s="244"/>
      <c r="L91" s="244"/>
      <c r="M91" s="244"/>
      <c r="N91" s="244"/>
      <c r="O91" s="244"/>
      <c r="P91" s="242"/>
      <c r="Q91" s="242"/>
      <c r="R91" s="250"/>
      <c r="S91" s="250"/>
      <c r="T91" s="250"/>
      <c r="U91" s="239"/>
      <c r="V91" s="90"/>
      <c r="W91" s="90"/>
      <c r="X91" s="152"/>
      <c r="Y91" s="152"/>
      <c r="Z91" s="152"/>
      <c r="AA91" s="152"/>
      <c r="AB91" s="152"/>
      <c r="AC91" s="152"/>
      <c r="AD91" s="152"/>
      <c r="AE91" s="152"/>
      <c r="AF91" s="90"/>
    </row>
  </sheetData>
  <mergeCells count="48">
    <mergeCell ref="A1:U1"/>
    <mergeCell ref="A2:A7"/>
    <mergeCell ref="B2:B7"/>
    <mergeCell ref="C2:F2"/>
    <mergeCell ref="G2:G7"/>
    <mergeCell ref="H2:M2"/>
    <mergeCell ref="N2:U2"/>
    <mergeCell ref="C3:C7"/>
    <mergeCell ref="D3:D7"/>
    <mergeCell ref="E3:F3"/>
    <mergeCell ref="T3:U3"/>
    <mergeCell ref="E4:E7"/>
    <mergeCell ref="F4:F7"/>
    <mergeCell ref="I4:I7"/>
    <mergeCell ref="J4:L4"/>
    <mergeCell ref="N4:U4"/>
    <mergeCell ref="J5:J7"/>
    <mergeCell ref="K5:K7"/>
    <mergeCell ref="L5:L7"/>
    <mergeCell ref="A32:B32"/>
    <mergeCell ref="A33:U33"/>
    <mergeCell ref="A9:U9"/>
    <mergeCell ref="N6:U6"/>
    <mergeCell ref="H3:H7"/>
    <mergeCell ref="I3:L3"/>
    <mergeCell ref="M3:M7"/>
    <mergeCell ref="N3:O3"/>
    <mergeCell ref="P3:Q3"/>
    <mergeCell ref="R3:S3"/>
    <mergeCell ref="X9:AE9"/>
    <mergeCell ref="A10:U10"/>
    <mergeCell ref="A25:B25"/>
    <mergeCell ref="A26:U26"/>
    <mergeCell ref="C75:M75"/>
    <mergeCell ref="B60:B67"/>
    <mergeCell ref="B28:B31"/>
    <mergeCell ref="A34:U34"/>
    <mergeCell ref="A57:B57"/>
    <mergeCell ref="A58:U58"/>
    <mergeCell ref="C76:M76"/>
    <mergeCell ref="C77:M77"/>
    <mergeCell ref="M86:R88"/>
    <mergeCell ref="A68:B68"/>
    <mergeCell ref="A69:B69"/>
    <mergeCell ref="A70:B70"/>
    <mergeCell ref="C71:U71"/>
    <mergeCell ref="C73:M73"/>
    <mergeCell ref="C74:M74"/>
  </mergeCells>
  <pageMargins left="0.7" right="0.7" top="0.75" bottom="0.75" header="0.3" footer="0.3"/>
  <pageSetup paperSize="9" scale="52" fitToHeight="2" orientation="landscape" r:id="rId1"/>
  <rowBreaks count="1" manualBreakCount="1">
    <brk id="57" max="2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topLeftCell="A57" zoomScale="66" zoomScaleNormal="66" workbookViewId="0">
      <selection activeCell="V13" sqref="V13"/>
    </sheetView>
  </sheetViews>
  <sheetFormatPr defaultRowHeight="14.4" x14ac:dyDescent="0.3"/>
  <cols>
    <col min="2" max="2" width="22" customWidth="1"/>
    <col min="4" max="4" width="19.44140625" customWidth="1"/>
    <col min="5" max="5" width="9.6640625" style="346" customWidth="1"/>
    <col min="12" max="12" width="18.6640625" customWidth="1"/>
    <col min="14" max="14" width="14.6640625" customWidth="1"/>
    <col min="15" max="15" width="22.44140625" customWidth="1"/>
    <col min="16" max="16" width="34.6640625" style="366" customWidth="1"/>
    <col min="17" max="17" width="14.5546875" style="346" customWidth="1"/>
  </cols>
  <sheetData>
    <row r="1" spans="1:17" ht="18.600000000000001" thickBot="1" x14ac:dyDescent="0.35">
      <c r="A1" s="251"/>
      <c r="B1" s="252"/>
      <c r="C1" s="253" t="s">
        <v>268</v>
      </c>
      <c r="D1" s="253"/>
      <c r="E1" s="354"/>
      <c r="F1" s="251"/>
      <c r="G1" s="251"/>
      <c r="H1" s="251"/>
      <c r="I1" s="251"/>
      <c r="J1" s="251"/>
      <c r="K1" s="251"/>
      <c r="L1" s="254"/>
      <c r="M1" s="251"/>
      <c r="N1" s="251"/>
      <c r="O1" s="255"/>
      <c r="P1" s="364"/>
      <c r="Q1" s="255"/>
    </row>
    <row r="2" spans="1:17" x14ac:dyDescent="0.3">
      <c r="A2" s="673" t="s">
        <v>1</v>
      </c>
      <c r="B2" s="676" t="s">
        <v>2</v>
      </c>
      <c r="C2" s="679" t="s">
        <v>4</v>
      </c>
      <c r="D2" s="680" t="s">
        <v>5</v>
      </c>
      <c r="E2" s="681"/>
      <c r="F2" s="681"/>
      <c r="G2" s="681"/>
      <c r="H2" s="681"/>
      <c r="I2" s="681"/>
      <c r="J2" s="682"/>
      <c r="K2" s="664" t="s">
        <v>199</v>
      </c>
      <c r="L2" s="664" t="s">
        <v>200</v>
      </c>
      <c r="M2" s="664" t="s">
        <v>201</v>
      </c>
      <c r="N2" s="664" t="s">
        <v>202</v>
      </c>
      <c r="O2" s="664" t="s">
        <v>203</v>
      </c>
      <c r="P2" s="664" t="s">
        <v>204</v>
      </c>
      <c r="Q2" s="686" t="s">
        <v>205</v>
      </c>
    </row>
    <row r="3" spans="1:17" x14ac:dyDescent="0.3">
      <c r="A3" s="674"/>
      <c r="B3" s="677"/>
      <c r="C3" s="671"/>
      <c r="D3" s="670" t="s">
        <v>10</v>
      </c>
      <c r="E3" s="256"/>
      <c r="F3" s="667" t="s">
        <v>11</v>
      </c>
      <c r="G3" s="668"/>
      <c r="H3" s="668"/>
      <c r="I3" s="669"/>
      <c r="J3" s="683" t="s">
        <v>12</v>
      </c>
      <c r="K3" s="665"/>
      <c r="L3" s="665"/>
      <c r="M3" s="665"/>
      <c r="N3" s="665"/>
      <c r="O3" s="665"/>
      <c r="P3" s="665"/>
      <c r="Q3" s="687"/>
    </row>
    <row r="4" spans="1:17" x14ac:dyDescent="0.3">
      <c r="A4" s="674"/>
      <c r="B4" s="677"/>
      <c r="C4" s="671"/>
      <c r="D4" s="671"/>
      <c r="E4" s="670" t="s">
        <v>269</v>
      </c>
      <c r="F4" s="670" t="s">
        <v>19</v>
      </c>
      <c r="G4" s="667" t="s">
        <v>20</v>
      </c>
      <c r="H4" s="668"/>
      <c r="I4" s="669"/>
      <c r="J4" s="684"/>
      <c r="K4" s="665"/>
      <c r="L4" s="665"/>
      <c r="M4" s="665"/>
      <c r="N4" s="665"/>
      <c r="O4" s="665"/>
      <c r="P4" s="665"/>
      <c r="Q4" s="687"/>
    </row>
    <row r="5" spans="1:17" x14ac:dyDescent="0.3">
      <c r="A5" s="674"/>
      <c r="B5" s="677"/>
      <c r="C5" s="671"/>
      <c r="D5" s="671"/>
      <c r="E5" s="671"/>
      <c r="F5" s="671"/>
      <c r="G5" s="670" t="s">
        <v>22</v>
      </c>
      <c r="H5" s="670" t="s">
        <v>23</v>
      </c>
      <c r="I5" s="670" t="s">
        <v>24</v>
      </c>
      <c r="J5" s="684"/>
      <c r="K5" s="665"/>
      <c r="L5" s="665"/>
      <c r="M5" s="665"/>
      <c r="N5" s="665"/>
      <c r="O5" s="665"/>
      <c r="P5" s="665"/>
      <c r="Q5" s="687"/>
    </row>
    <row r="6" spans="1:17" x14ac:dyDescent="0.3">
      <c r="A6" s="674"/>
      <c r="B6" s="677"/>
      <c r="C6" s="671"/>
      <c r="D6" s="671"/>
      <c r="E6" s="671"/>
      <c r="F6" s="671"/>
      <c r="G6" s="671"/>
      <c r="H6" s="671"/>
      <c r="I6" s="671"/>
      <c r="J6" s="684"/>
      <c r="K6" s="665"/>
      <c r="L6" s="665"/>
      <c r="M6" s="665"/>
      <c r="N6" s="665"/>
      <c r="O6" s="665"/>
      <c r="P6" s="665"/>
      <c r="Q6" s="687"/>
    </row>
    <row r="7" spans="1:17" ht="34.950000000000003" customHeight="1" thickBot="1" x14ac:dyDescent="0.35">
      <c r="A7" s="675"/>
      <c r="B7" s="678"/>
      <c r="C7" s="672"/>
      <c r="D7" s="672"/>
      <c r="E7" s="672"/>
      <c r="F7" s="672"/>
      <c r="G7" s="672"/>
      <c r="H7" s="672"/>
      <c r="I7" s="672"/>
      <c r="J7" s="685"/>
      <c r="K7" s="666"/>
      <c r="L7" s="666"/>
      <c r="M7" s="666"/>
      <c r="N7" s="666"/>
      <c r="O7" s="666"/>
      <c r="P7" s="666"/>
      <c r="Q7" s="688"/>
    </row>
    <row r="8" spans="1:17" ht="18.600000000000001" thickBot="1" x14ac:dyDescent="0.35">
      <c r="A8" s="257"/>
      <c r="B8" s="258"/>
      <c r="C8" s="259" t="s">
        <v>270</v>
      </c>
      <c r="D8" s="260"/>
      <c r="E8" s="355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1"/>
      <c r="Q8" s="262"/>
    </row>
    <row r="9" spans="1:17" ht="16.2" thickBot="1" x14ac:dyDescent="0.35">
      <c r="A9" s="689" t="s">
        <v>326</v>
      </c>
      <c r="B9" s="690"/>
      <c r="C9" s="690"/>
      <c r="D9" s="690"/>
      <c r="E9" s="690"/>
      <c r="F9" s="690"/>
      <c r="G9" s="690"/>
      <c r="H9" s="690"/>
      <c r="I9" s="690"/>
      <c r="J9" s="690"/>
      <c r="K9" s="690"/>
      <c r="L9" s="690"/>
      <c r="M9" s="690"/>
      <c r="N9" s="690"/>
      <c r="O9" s="690"/>
      <c r="P9" s="690"/>
      <c r="Q9" s="691"/>
    </row>
    <row r="10" spans="1:17" ht="27.6" x14ac:dyDescent="0.3">
      <c r="A10" s="263" t="s">
        <v>56</v>
      </c>
      <c r="B10" s="264" t="s">
        <v>208</v>
      </c>
      <c r="C10" s="511">
        <v>5</v>
      </c>
      <c r="D10" s="511">
        <f t="shared" ref="D10:D27" si="0">C10*30</f>
        <v>150</v>
      </c>
      <c r="E10" s="265" t="s">
        <v>271</v>
      </c>
      <c r="F10" s="266">
        <f>G10+H10+I10</f>
        <v>0</v>
      </c>
      <c r="G10" s="267"/>
      <c r="H10" s="267"/>
      <c r="I10" s="267"/>
      <c r="J10" s="266">
        <f>D10-F10</f>
        <v>150</v>
      </c>
      <c r="K10" s="266" t="s">
        <v>272</v>
      </c>
      <c r="L10" s="268" t="s">
        <v>273</v>
      </c>
      <c r="M10" s="268" t="s">
        <v>274</v>
      </c>
      <c r="N10" s="268" t="s">
        <v>275</v>
      </c>
      <c r="O10" s="269" t="s">
        <v>276</v>
      </c>
      <c r="P10" s="269" t="s">
        <v>209</v>
      </c>
      <c r="Q10" s="270"/>
    </row>
    <row r="11" spans="1:17" ht="41.4" x14ac:dyDescent="0.3">
      <c r="A11" s="271" t="s">
        <v>163</v>
      </c>
      <c r="B11" s="272" t="s">
        <v>277</v>
      </c>
      <c r="C11" s="512">
        <v>5</v>
      </c>
      <c r="D11" s="512">
        <f t="shared" si="0"/>
        <v>150</v>
      </c>
      <c r="E11" s="273"/>
      <c r="F11" s="274">
        <f t="shared" ref="F11:F28" si="1">G11+H11+I11</f>
        <v>0</v>
      </c>
      <c r="G11" s="275"/>
      <c r="H11" s="275"/>
      <c r="I11" s="275"/>
      <c r="J11" s="274">
        <f t="shared" ref="J11:J28" si="2">D11-F11</f>
        <v>150</v>
      </c>
      <c r="K11" s="274" t="s">
        <v>272</v>
      </c>
      <c r="L11" s="276" t="s">
        <v>273</v>
      </c>
      <c r="M11" s="277" t="s">
        <v>274</v>
      </c>
      <c r="N11" s="277" t="s">
        <v>275</v>
      </c>
      <c r="O11" s="278"/>
      <c r="P11" s="279" t="s">
        <v>278</v>
      </c>
      <c r="Q11" s="280" t="s">
        <v>279</v>
      </c>
    </row>
    <row r="12" spans="1:17" ht="27.6" x14ac:dyDescent="0.3">
      <c r="A12" s="271" t="s">
        <v>164</v>
      </c>
      <c r="B12" s="272" t="s">
        <v>280</v>
      </c>
      <c r="C12" s="513">
        <v>5</v>
      </c>
      <c r="D12" s="514">
        <f t="shared" si="0"/>
        <v>150</v>
      </c>
      <c r="E12" s="356" t="s">
        <v>271</v>
      </c>
      <c r="F12" s="274">
        <f t="shared" si="1"/>
        <v>0</v>
      </c>
      <c r="G12" s="275"/>
      <c r="H12" s="275"/>
      <c r="I12" s="275"/>
      <c r="J12" s="274">
        <f t="shared" si="2"/>
        <v>150</v>
      </c>
      <c r="K12" s="274" t="s">
        <v>272</v>
      </c>
      <c r="L12" s="276" t="s">
        <v>273</v>
      </c>
      <c r="M12" s="277" t="s">
        <v>274</v>
      </c>
      <c r="N12" s="276" t="s">
        <v>275</v>
      </c>
      <c r="O12" s="282" t="s">
        <v>281</v>
      </c>
      <c r="P12" s="282" t="s">
        <v>282</v>
      </c>
      <c r="Q12" s="286"/>
    </row>
    <row r="13" spans="1:17" ht="27.6" x14ac:dyDescent="0.3">
      <c r="A13" s="271" t="s">
        <v>165</v>
      </c>
      <c r="B13" s="283" t="s">
        <v>283</v>
      </c>
      <c r="C13" s="512">
        <v>5</v>
      </c>
      <c r="D13" s="512">
        <f t="shared" si="0"/>
        <v>150</v>
      </c>
      <c r="E13" s="284" t="s">
        <v>271</v>
      </c>
      <c r="F13" s="274">
        <f t="shared" si="1"/>
        <v>0</v>
      </c>
      <c r="G13" s="275"/>
      <c r="H13" s="275"/>
      <c r="I13" s="275"/>
      <c r="J13" s="274">
        <f t="shared" si="2"/>
        <v>150</v>
      </c>
      <c r="K13" s="274" t="s">
        <v>272</v>
      </c>
      <c r="L13" s="276" t="s">
        <v>273</v>
      </c>
      <c r="M13" s="277" t="s">
        <v>274</v>
      </c>
      <c r="N13" s="276" t="s">
        <v>275</v>
      </c>
      <c r="O13" s="285" t="s">
        <v>284</v>
      </c>
      <c r="P13" s="285" t="s">
        <v>285</v>
      </c>
      <c r="Q13" s="286"/>
    </row>
    <row r="14" spans="1:17" ht="27.6" x14ac:dyDescent="0.3">
      <c r="A14" s="271" t="s">
        <v>215</v>
      </c>
      <c r="B14" s="283" t="s">
        <v>207</v>
      </c>
      <c r="C14" s="512">
        <v>5</v>
      </c>
      <c r="D14" s="512">
        <f t="shared" si="0"/>
        <v>150</v>
      </c>
      <c r="E14" s="284" t="s">
        <v>271</v>
      </c>
      <c r="F14" s="274">
        <f t="shared" si="1"/>
        <v>0</v>
      </c>
      <c r="G14" s="275"/>
      <c r="H14" s="275"/>
      <c r="I14" s="275"/>
      <c r="J14" s="274">
        <f t="shared" si="2"/>
        <v>150</v>
      </c>
      <c r="K14" s="274" t="s">
        <v>272</v>
      </c>
      <c r="L14" s="276" t="s">
        <v>273</v>
      </c>
      <c r="M14" s="277" t="s">
        <v>274</v>
      </c>
      <c r="N14" s="276" t="s">
        <v>275</v>
      </c>
      <c r="O14" s="287"/>
      <c r="P14" s="279" t="s">
        <v>286</v>
      </c>
      <c r="Q14" s="288" t="s">
        <v>287</v>
      </c>
    </row>
    <row r="15" spans="1:17" ht="27.6" x14ac:dyDescent="0.3">
      <c r="A15" s="271" t="s">
        <v>216</v>
      </c>
      <c r="B15" s="283" t="s">
        <v>288</v>
      </c>
      <c r="C15" s="512">
        <v>5</v>
      </c>
      <c r="D15" s="512">
        <f t="shared" si="0"/>
        <v>150</v>
      </c>
      <c r="E15" s="273"/>
      <c r="F15" s="274">
        <f t="shared" si="1"/>
        <v>0</v>
      </c>
      <c r="G15" s="275"/>
      <c r="H15" s="275"/>
      <c r="I15" s="275"/>
      <c r="J15" s="274">
        <f t="shared" si="2"/>
        <v>150</v>
      </c>
      <c r="K15" s="274" t="s">
        <v>272</v>
      </c>
      <c r="L15" s="276" t="s">
        <v>273</v>
      </c>
      <c r="M15" s="277" t="s">
        <v>274</v>
      </c>
      <c r="N15" s="277" t="s">
        <v>275</v>
      </c>
      <c r="O15" s="287"/>
      <c r="P15" s="279" t="s">
        <v>289</v>
      </c>
      <c r="Q15" s="288" t="s">
        <v>287</v>
      </c>
    </row>
    <row r="16" spans="1:17" ht="27.6" x14ac:dyDescent="0.3">
      <c r="A16" s="271" t="s">
        <v>238</v>
      </c>
      <c r="B16" s="283" t="s">
        <v>290</v>
      </c>
      <c r="C16" s="512">
        <v>5</v>
      </c>
      <c r="D16" s="512">
        <f t="shared" si="0"/>
        <v>150</v>
      </c>
      <c r="E16" s="273"/>
      <c r="F16" s="274">
        <f t="shared" si="1"/>
        <v>0</v>
      </c>
      <c r="G16" s="275"/>
      <c r="H16" s="275"/>
      <c r="I16" s="275"/>
      <c r="J16" s="274">
        <f t="shared" si="2"/>
        <v>150</v>
      </c>
      <c r="K16" s="274" t="s">
        <v>272</v>
      </c>
      <c r="L16" s="276" t="s">
        <v>273</v>
      </c>
      <c r="M16" s="277" t="s">
        <v>274</v>
      </c>
      <c r="N16" s="277" t="s">
        <v>275</v>
      </c>
      <c r="O16" s="278"/>
      <c r="P16" s="279" t="s">
        <v>291</v>
      </c>
      <c r="Q16" s="286"/>
    </row>
    <row r="17" spans="1:17" ht="41.4" x14ac:dyDescent="0.3">
      <c r="A17" s="271" t="s">
        <v>239</v>
      </c>
      <c r="B17" s="283" t="s">
        <v>292</v>
      </c>
      <c r="C17" s="512">
        <v>5</v>
      </c>
      <c r="D17" s="512">
        <f t="shared" si="0"/>
        <v>150</v>
      </c>
      <c r="E17" s="273"/>
      <c r="F17" s="274">
        <f t="shared" si="1"/>
        <v>0</v>
      </c>
      <c r="G17" s="275"/>
      <c r="H17" s="275"/>
      <c r="I17" s="275"/>
      <c r="J17" s="274">
        <f t="shared" si="2"/>
        <v>150</v>
      </c>
      <c r="K17" s="274" t="s">
        <v>272</v>
      </c>
      <c r="L17" s="276" t="s">
        <v>273</v>
      </c>
      <c r="M17" s="277" t="s">
        <v>274</v>
      </c>
      <c r="N17" s="277" t="s">
        <v>275</v>
      </c>
      <c r="O17" s="278"/>
      <c r="P17" s="279" t="s">
        <v>293</v>
      </c>
      <c r="Q17" s="286"/>
    </row>
    <row r="18" spans="1:17" ht="27.6" x14ac:dyDescent="0.3">
      <c r="A18" s="271" t="s">
        <v>294</v>
      </c>
      <c r="B18" s="283" t="s">
        <v>295</v>
      </c>
      <c r="C18" s="512">
        <v>5</v>
      </c>
      <c r="D18" s="512">
        <f t="shared" si="0"/>
        <v>150</v>
      </c>
      <c r="E18" s="284" t="s">
        <v>271</v>
      </c>
      <c r="F18" s="274">
        <f t="shared" si="1"/>
        <v>0</v>
      </c>
      <c r="G18" s="275"/>
      <c r="H18" s="275"/>
      <c r="I18" s="275"/>
      <c r="J18" s="274">
        <f t="shared" si="2"/>
        <v>150</v>
      </c>
      <c r="K18" s="274" t="s">
        <v>272</v>
      </c>
      <c r="L18" s="276" t="s">
        <v>273</v>
      </c>
      <c r="M18" s="277" t="s">
        <v>274</v>
      </c>
      <c r="N18" s="276" t="s">
        <v>275</v>
      </c>
      <c r="O18" s="285" t="s">
        <v>296</v>
      </c>
      <c r="P18" s="285" t="s">
        <v>297</v>
      </c>
      <c r="Q18" s="288" t="s">
        <v>298</v>
      </c>
    </row>
    <row r="19" spans="1:17" ht="41.4" x14ac:dyDescent="0.3">
      <c r="A19" s="271" t="s">
        <v>299</v>
      </c>
      <c r="B19" s="283" t="s">
        <v>300</v>
      </c>
      <c r="C19" s="512">
        <v>5</v>
      </c>
      <c r="D19" s="512">
        <f t="shared" si="0"/>
        <v>150</v>
      </c>
      <c r="E19" s="273"/>
      <c r="F19" s="274">
        <f t="shared" si="1"/>
        <v>0</v>
      </c>
      <c r="G19" s="275"/>
      <c r="H19" s="275"/>
      <c r="I19" s="275"/>
      <c r="J19" s="274">
        <f t="shared" si="2"/>
        <v>150</v>
      </c>
      <c r="K19" s="274" t="s">
        <v>272</v>
      </c>
      <c r="L19" s="276" t="s">
        <v>273</v>
      </c>
      <c r="M19" s="277" t="s">
        <v>274</v>
      </c>
      <c r="N19" s="277" t="s">
        <v>275</v>
      </c>
      <c r="O19" s="278"/>
      <c r="P19" s="279" t="s">
        <v>301</v>
      </c>
      <c r="Q19" s="286"/>
    </row>
    <row r="20" spans="1:17" ht="27.6" x14ac:dyDescent="0.3">
      <c r="A20" s="271" t="s">
        <v>302</v>
      </c>
      <c r="B20" s="289" t="s">
        <v>303</v>
      </c>
      <c r="C20" s="513">
        <v>5</v>
      </c>
      <c r="D20" s="514">
        <f t="shared" si="0"/>
        <v>150</v>
      </c>
      <c r="E20" s="357"/>
      <c r="F20" s="274">
        <f t="shared" si="1"/>
        <v>0</v>
      </c>
      <c r="G20" s="275"/>
      <c r="H20" s="275"/>
      <c r="I20" s="275"/>
      <c r="J20" s="274">
        <f t="shared" si="2"/>
        <v>150</v>
      </c>
      <c r="K20" s="274" t="s">
        <v>272</v>
      </c>
      <c r="L20" s="276" t="s">
        <v>273</v>
      </c>
      <c r="M20" s="277" t="s">
        <v>274</v>
      </c>
      <c r="N20" s="277" t="s">
        <v>275</v>
      </c>
      <c r="O20" s="290"/>
      <c r="P20" s="279" t="s">
        <v>304</v>
      </c>
      <c r="Q20" s="286"/>
    </row>
    <row r="21" spans="1:17" ht="27.6" x14ac:dyDescent="0.3">
      <c r="A21" s="271" t="s">
        <v>305</v>
      </c>
      <c r="B21" s="289" t="s">
        <v>306</v>
      </c>
      <c r="C21" s="513">
        <v>5</v>
      </c>
      <c r="D21" s="514">
        <f t="shared" si="0"/>
        <v>150</v>
      </c>
      <c r="E21" s="357"/>
      <c r="F21" s="274">
        <f t="shared" si="1"/>
        <v>0</v>
      </c>
      <c r="G21" s="275"/>
      <c r="H21" s="275"/>
      <c r="I21" s="275"/>
      <c r="J21" s="274">
        <f t="shared" si="2"/>
        <v>150</v>
      </c>
      <c r="K21" s="274" t="s">
        <v>272</v>
      </c>
      <c r="L21" s="276" t="s">
        <v>273</v>
      </c>
      <c r="M21" s="277" t="s">
        <v>274</v>
      </c>
      <c r="N21" s="277" t="s">
        <v>275</v>
      </c>
      <c r="O21" s="291"/>
      <c r="P21" s="292"/>
      <c r="Q21" s="280" t="s">
        <v>287</v>
      </c>
    </row>
    <row r="22" spans="1:17" ht="41.4" x14ac:dyDescent="0.3">
      <c r="A22" s="271" t="s">
        <v>307</v>
      </c>
      <c r="B22" s="289" t="s">
        <v>210</v>
      </c>
      <c r="C22" s="513">
        <v>5</v>
      </c>
      <c r="D22" s="514">
        <f t="shared" si="0"/>
        <v>150</v>
      </c>
      <c r="E22" s="357"/>
      <c r="F22" s="274">
        <f t="shared" si="1"/>
        <v>0</v>
      </c>
      <c r="G22" s="275"/>
      <c r="H22" s="275"/>
      <c r="I22" s="275"/>
      <c r="J22" s="274">
        <f t="shared" si="2"/>
        <v>150</v>
      </c>
      <c r="K22" s="274" t="s">
        <v>272</v>
      </c>
      <c r="L22" s="276" t="s">
        <v>273</v>
      </c>
      <c r="M22" s="277" t="s">
        <v>274</v>
      </c>
      <c r="N22" s="277" t="s">
        <v>275</v>
      </c>
      <c r="O22" s="291"/>
      <c r="P22" s="279" t="s">
        <v>211</v>
      </c>
      <c r="Q22" s="280" t="s">
        <v>287</v>
      </c>
    </row>
    <row r="23" spans="1:17" ht="41.4" x14ac:dyDescent="0.3">
      <c r="A23" s="271" t="s">
        <v>308</v>
      </c>
      <c r="B23" s="272" t="s">
        <v>309</v>
      </c>
      <c r="C23" s="513">
        <v>5</v>
      </c>
      <c r="D23" s="514">
        <f t="shared" si="0"/>
        <v>150</v>
      </c>
      <c r="E23" s="357"/>
      <c r="F23" s="274">
        <f t="shared" si="1"/>
        <v>0</v>
      </c>
      <c r="G23" s="275"/>
      <c r="H23" s="275"/>
      <c r="I23" s="275"/>
      <c r="J23" s="274">
        <f t="shared" si="2"/>
        <v>150</v>
      </c>
      <c r="K23" s="274" t="s">
        <v>272</v>
      </c>
      <c r="L23" s="276" t="s">
        <v>273</v>
      </c>
      <c r="M23" s="277" t="s">
        <v>274</v>
      </c>
      <c r="N23" s="277" t="s">
        <v>275</v>
      </c>
      <c r="O23" s="291"/>
      <c r="P23" s="279" t="s">
        <v>310</v>
      </c>
      <c r="Q23" s="280" t="s">
        <v>298</v>
      </c>
    </row>
    <row r="24" spans="1:17" ht="27.6" x14ac:dyDescent="0.3">
      <c r="A24" s="271" t="s">
        <v>311</v>
      </c>
      <c r="B24" s="272" t="s">
        <v>312</v>
      </c>
      <c r="C24" s="513">
        <v>5</v>
      </c>
      <c r="D24" s="514">
        <f t="shared" si="0"/>
        <v>150</v>
      </c>
      <c r="E24" s="357"/>
      <c r="F24" s="274">
        <f t="shared" si="1"/>
        <v>0</v>
      </c>
      <c r="G24" s="275"/>
      <c r="H24" s="275"/>
      <c r="I24" s="275"/>
      <c r="J24" s="274">
        <f t="shared" si="2"/>
        <v>150</v>
      </c>
      <c r="K24" s="274" t="s">
        <v>272</v>
      </c>
      <c r="L24" s="276" t="s">
        <v>273</v>
      </c>
      <c r="M24" s="277" t="s">
        <v>274</v>
      </c>
      <c r="N24" s="277" t="s">
        <v>275</v>
      </c>
      <c r="O24" s="293"/>
      <c r="P24" s="279" t="s">
        <v>313</v>
      </c>
      <c r="Q24" s="286"/>
    </row>
    <row r="25" spans="1:17" ht="41.4" x14ac:dyDescent="0.3">
      <c r="A25" s="271" t="s">
        <v>314</v>
      </c>
      <c r="B25" s="272" t="s">
        <v>315</v>
      </c>
      <c r="C25" s="513">
        <v>5</v>
      </c>
      <c r="D25" s="514">
        <f t="shared" si="0"/>
        <v>150</v>
      </c>
      <c r="E25" s="357"/>
      <c r="F25" s="274">
        <f t="shared" si="1"/>
        <v>0</v>
      </c>
      <c r="G25" s="275"/>
      <c r="H25" s="275"/>
      <c r="I25" s="275"/>
      <c r="J25" s="274">
        <f t="shared" si="2"/>
        <v>150</v>
      </c>
      <c r="K25" s="274" t="s">
        <v>272</v>
      </c>
      <c r="L25" s="276" t="s">
        <v>273</v>
      </c>
      <c r="M25" s="277" t="s">
        <v>274</v>
      </c>
      <c r="N25" s="277" t="s">
        <v>275</v>
      </c>
      <c r="O25" s="291"/>
      <c r="P25" s="279" t="s">
        <v>316</v>
      </c>
      <c r="Q25" s="286"/>
    </row>
    <row r="26" spans="1:17" ht="27.6" x14ac:dyDescent="0.3">
      <c r="A26" s="271" t="s">
        <v>317</v>
      </c>
      <c r="B26" s="272" t="s">
        <v>318</v>
      </c>
      <c r="C26" s="513">
        <v>5</v>
      </c>
      <c r="D26" s="514">
        <f t="shared" si="0"/>
        <v>150</v>
      </c>
      <c r="E26" s="357"/>
      <c r="F26" s="274">
        <f t="shared" si="1"/>
        <v>0</v>
      </c>
      <c r="G26" s="275"/>
      <c r="H26" s="275"/>
      <c r="I26" s="275"/>
      <c r="J26" s="274">
        <f t="shared" si="2"/>
        <v>150</v>
      </c>
      <c r="K26" s="274" t="s">
        <v>272</v>
      </c>
      <c r="L26" s="276" t="s">
        <v>273</v>
      </c>
      <c r="M26" s="277" t="s">
        <v>274</v>
      </c>
      <c r="N26" s="277" t="s">
        <v>275</v>
      </c>
      <c r="O26" s="291"/>
      <c r="P26" s="279" t="s">
        <v>319</v>
      </c>
      <c r="Q26" s="286"/>
    </row>
    <row r="27" spans="1:17" ht="41.4" x14ac:dyDescent="0.3">
      <c r="A27" s="271" t="s">
        <v>320</v>
      </c>
      <c r="B27" s="272" t="s">
        <v>321</v>
      </c>
      <c r="C27" s="513">
        <v>5</v>
      </c>
      <c r="D27" s="514">
        <f t="shared" si="0"/>
        <v>150</v>
      </c>
      <c r="E27" s="357"/>
      <c r="F27" s="274">
        <f t="shared" si="1"/>
        <v>0</v>
      </c>
      <c r="G27" s="275"/>
      <c r="H27" s="275"/>
      <c r="I27" s="275"/>
      <c r="J27" s="274">
        <f t="shared" si="2"/>
        <v>150</v>
      </c>
      <c r="K27" s="274" t="s">
        <v>272</v>
      </c>
      <c r="L27" s="276" t="s">
        <v>273</v>
      </c>
      <c r="M27" s="277" t="s">
        <v>274</v>
      </c>
      <c r="N27" s="277" t="s">
        <v>275</v>
      </c>
      <c r="O27" s="293"/>
      <c r="P27" s="279" t="s">
        <v>322</v>
      </c>
      <c r="Q27" s="286"/>
    </row>
    <row r="28" spans="1:17" ht="42" thickBot="1" x14ac:dyDescent="0.35">
      <c r="A28" s="294" t="s">
        <v>323</v>
      </c>
      <c r="B28" s="295" t="s">
        <v>324</v>
      </c>
      <c r="C28" s="515">
        <v>5</v>
      </c>
      <c r="D28" s="516">
        <f>C28*30</f>
        <v>150</v>
      </c>
      <c r="E28" s="358"/>
      <c r="F28" s="297">
        <f t="shared" si="1"/>
        <v>0</v>
      </c>
      <c r="G28" s="298"/>
      <c r="H28" s="298"/>
      <c r="I28" s="298"/>
      <c r="J28" s="297">
        <f t="shared" si="2"/>
        <v>150</v>
      </c>
      <c r="K28" s="297" t="s">
        <v>272</v>
      </c>
      <c r="L28" s="299" t="s">
        <v>273</v>
      </c>
      <c r="M28" s="299" t="s">
        <v>274</v>
      </c>
      <c r="N28" s="299" t="s">
        <v>275</v>
      </c>
      <c r="O28" s="300"/>
      <c r="P28" s="301" t="s">
        <v>325</v>
      </c>
      <c r="Q28" s="341"/>
    </row>
    <row r="29" spans="1:17" ht="15.6" x14ac:dyDescent="0.3">
      <c r="A29" s="302"/>
      <c r="B29" s="303"/>
      <c r="C29" s="304"/>
      <c r="D29" s="305"/>
      <c r="E29" s="359"/>
      <c r="F29" s="306"/>
      <c r="G29" s="306"/>
      <c r="H29" s="306"/>
      <c r="I29" s="306"/>
      <c r="J29" s="306"/>
      <c r="K29" s="306"/>
      <c r="L29" s="307"/>
      <c r="M29" s="307"/>
      <c r="N29" s="308"/>
      <c r="O29" s="309"/>
      <c r="P29" s="310"/>
      <c r="Q29" s="314"/>
    </row>
    <row r="30" spans="1:17" x14ac:dyDescent="0.3">
      <c r="A30" s="311"/>
      <c r="B30" s="303"/>
      <c r="C30" s="312"/>
      <c r="D30" s="312"/>
      <c r="E30" s="303"/>
      <c r="F30" s="311"/>
      <c r="G30" s="311"/>
      <c r="H30" s="311"/>
      <c r="I30" s="311"/>
      <c r="J30" s="311"/>
      <c r="K30" s="311"/>
      <c r="L30" s="313"/>
      <c r="M30" s="311"/>
      <c r="N30" s="311"/>
      <c r="O30" s="314"/>
      <c r="P30" s="314"/>
      <c r="Q30" s="314"/>
    </row>
    <row r="31" spans="1:17" ht="18.600000000000001" thickBot="1" x14ac:dyDescent="0.35">
      <c r="A31" s="311"/>
      <c r="B31" s="303"/>
      <c r="C31" s="259" t="s">
        <v>327</v>
      </c>
      <c r="D31" s="311"/>
      <c r="E31" s="355"/>
      <c r="F31" s="260"/>
      <c r="G31" s="260"/>
      <c r="H31" s="260"/>
      <c r="I31" s="260"/>
      <c r="J31" s="260"/>
      <c r="K31" s="260"/>
      <c r="L31" s="260"/>
      <c r="M31" s="260"/>
      <c r="N31" s="260"/>
      <c r="O31" s="260"/>
      <c r="P31" s="365"/>
      <c r="Q31" s="314"/>
    </row>
    <row r="32" spans="1:17" x14ac:dyDescent="0.3">
      <c r="A32" s="673" t="s">
        <v>1</v>
      </c>
      <c r="B32" s="676" t="s">
        <v>2</v>
      </c>
      <c r="C32" s="679" t="s">
        <v>4</v>
      </c>
      <c r="D32" s="680" t="s">
        <v>5</v>
      </c>
      <c r="E32" s="681"/>
      <c r="F32" s="681"/>
      <c r="G32" s="681"/>
      <c r="H32" s="681"/>
      <c r="I32" s="681"/>
      <c r="J32" s="682"/>
      <c r="K32" s="664" t="s">
        <v>199</v>
      </c>
      <c r="L32" s="664" t="s">
        <v>200</v>
      </c>
      <c r="M32" s="664" t="s">
        <v>201</v>
      </c>
      <c r="N32" s="664" t="s">
        <v>202</v>
      </c>
      <c r="O32" s="664" t="s">
        <v>203</v>
      </c>
      <c r="P32" s="664" t="s">
        <v>204</v>
      </c>
      <c r="Q32" s="686" t="s">
        <v>205</v>
      </c>
    </row>
    <row r="33" spans="1:17" x14ac:dyDescent="0.3">
      <c r="A33" s="674"/>
      <c r="B33" s="677"/>
      <c r="C33" s="671"/>
      <c r="D33" s="670" t="s">
        <v>10</v>
      </c>
      <c r="E33" s="256"/>
      <c r="F33" s="667" t="s">
        <v>11</v>
      </c>
      <c r="G33" s="668"/>
      <c r="H33" s="668"/>
      <c r="I33" s="669"/>
      <c r="J33" s="683" t="s">
        <v>12</v>
      </c>
      <c r="K33" s="665"/>
      <c r="L33" s="665"/>
      <c r="M33" s="665"/>
      <c r="N33" s="665"/>
      <c r="O33" s="665"/>
      <c r="P33" s="665"/>
      <c r="Q33" s="687"/>
    </row>
    <row r="34" spans="1:17" x14ac:dyDescent="0.3">
      <c r="A34" s="674"/>
      <c r="B34" s="677"/>
      <c r="C34" s="671"/>
      <c r="D34" s="671"/>
      <c r="E34" s="670" t="s">
        <v>269</v>
      </c>
      <c r="F34" s="670" t="s">
        <v>19</v>
      </c>
      <c r="G34" s="667" t="s">
        <v>20</v>
      </c>
      <c r="H34" s="668"/>
      <c r="I34" s="669"/>
      <c r="J34" s="684"/>
      <c r="K34" s="665"/>
      <c r="L34" s="665"/>
      <c r="M34" s="665"/>
      <c r="N34" s="665"/>
      <c r="O34" s="665"/>
      <c r="P34" s="665"/>
      <c r="Q34" s="687"/>
    </row>
    <row r="35" spans="1:17" x14ac:dyDescent="0.3">
      <c r="A35" s="674"/>
      <c r="B35" s="677"/>
      <c r="C35" s="671"/>
      <c r="D35" s="671"/>
      <c r="E35" s="671"/>
      <c r="F35" s="671"/>
      <c r="G35" s="670" t="s">
        <v>22</v>
      </c>
      <c r="H35" s="670" t="s">
        <v>23</v>
      </c>
      <c r="I35" s="670" t="s">
        <v>24</v>
      </c>
      <c r="J35" s="684"/>
      <c r="K35" s="665"/>
      <c r="L35" s="665"/>
      <c r="M35" s="665"/>
      <c r="N35" s="665"/>
      <c r="O35" s="665"/>
      <c r="P35" s="665"/>
      <c r="Q35" s="687"/>
    </row>
    <row r="36" spans="1:17" x14ac:dyDescent="0.3">
      <c r="A36" s="674"/>
      <c r="B36" s="677"/>
      <c r="C36" s="671"/>
      <c r="D36" s="671"/>
      <c r="E36" s="671"/>
      <c r="F36" s="671"/>
      <c r="G36" s="671"/>
      <c r="H36" s="671"/>
      <c r="I36" s="671"/>
      <c r="J36" s="684"/>
      <c r="K36" s="665"/>
      <c r="L36" s="665"/>
      <c r="M36" s="665"/>
      <c r="N36" s="665"/>
      <c r="O36" s="665"/>
      <c r="P36" s="665"/>
      <c r="Q36" s="687"/>
    </row>
    <row r="37" spans="1:17" ht="15" thickBot="1" x14ac:dyDescent="0.35">
      <c r="A37" s="675"/>
      <c r="B37" s="678"/>
      <c r="C37" s="672"/>
      <c r="D37" s="672"/>
      <c r="E37" s="672"/>
      <c r="F37" s="672"/>
      <c r="G37" s="672"/>
      <c r="H37" s="672"/>
      <c r="I37" s="672"/>
      <c r="J37" s="685"/>
      <c r="K37" s="666"/>
      <c r="L37" s="666"/>
      <c r="M37" s="666"/>
      <c r="N37" s="666"/>
      <c r="O37" s="666"/>
      <c r="P37" s="666"/>
      <c r="Q37" s="688"/>
    </row>
    <row r="38" spans="1:17" ht="41.4" x14ac:dyDescent="0.3">
      <c r="A38" s="263" t="s">
        <v>146</v>
      </c>
      <c r="B38" s="264" t="s">
        <v>328</v>
      </c>
      <c r="C38" s="352">
        <v>4</v>
      </c>
      <c r="D38" s="265">
        <v>120</v>
      </c>
      <c r="E38" s="315"/>
      <c r="F38" s="266">
        <f t="shared" ref="F38:F73" si="3">G38+H38+I38</f>
        <v>0</v>
      </c>
      <c r="G38" s="267"/>
      <c r="H38" s="267"/>
      <c r="I38" s="267"/>
      <c r="J38" s="266">
        <f t="shared" ref="J38:J49" si="4">D38-F38</f>
        <v>120</v>
      </c>
      <c r="K38" s="266" t="s">
        <v>272</v>
      </c>
      <c r="L38" s="268" t="s">
        <v>273</v>
      </c>
      <c r="M38" s="268" t="s">
        <v>274</v>
      </c>
      <c r="N38" s="268" t="s">
        <v>275</v>
      </c>
      <c r="O38" s="266"/>
      <c r="P38" s="316" t="s">
        <v>329</v>
      </c>
      <c r="Q38" s="317" t="s">
        <v>279</v>
      </c>
    </row>
    <row r="39" spans="1:17" ht="41.4" x14ac:dyDescent="0.3">
      <c r="A39" s="271" t="s">
        <v>147</v>
      </c>
      <c r="B39" s="289" t="s">
        <v>330</v>
      </c>
      <c r="C39" s="348">
        <v>4</v>
      </c>
      <c r="D39" s="281">
        <v>120</v>
      </c>
      <c r="E39" s="357"/>
      <c r="F39" s="274">
        <f t="shared" si="3"/>
        <v>0</v>
      </c>
      <c r="G39" s="275"/>
      <c r="H39" s="275"/>
      <c r="I39" s="275"/>
      <c r="J39" s="274">
        <f t="shared" si="4"/>
        <v>120</v>
      </c>
      <c r="K39" s="274" t="s">
        <v>272</v>
      </c>
      <c r="L39" s="276" t="s">
        <v>273</v>
      </c>
      <c r="M39" s="277" t="s">
        <v>274</v>
      </c>
      <c r="N39" s="277" t="s">
        <v>275</v>
      </c>
      <c r="O39" s="291"/>
      <c r="P39" s="279" t="s">
        <v>331</v>
      </c>
      <c r="Q39" s="280" t="s">
        <v>279</v>
      </c>
    </row>
    <row r="40" spans="1:17" ht="27.6" x14ac:dyDescent="0.3">
      <c r="A40" s="271" t="s">
        <v>148</v>
      </c>
      <c r="B40" s="283" t="s">
        <v>332</v>
      </c>
      <c r="C40" s="353">
        <v>5</v>
      </c>
      <c r="D40" s="284">
        <v>150</v>
      </c>
      <c r="E40" s="284" t="s">
        <v>333</v>
      </c>
      <c r="F40" s="274">
        <f t="shared" si="3"/>
        <v>0</v>
      </c>
      <c r="G40" s="275"/>
      <c r="H40" s="275"/>
      <c r="I40" s="275"/>
      <c r="J40" s="274">
        <f t="shared" si="4"/>
        <v>150</v>
      </c>
      <c r="K40" s="274" t="s">
        <v>272</v>
      </c>
      <c r="L40" s="276" t="s">
        <v>273</v>
      </c>
      <c r="M40" s="277" t="s">
        <v>274</v>
      </c>
      <c r="N40" s="277" t="s">
        <v>275</v>
      </c>
      <c r="O40" s="285" t="s">
        <v>334</v>
      </c>
      <c r="P40" s="285" t="s">
        <v>206</v>
      </c>
      <c r="Q40" s="288" t="s">
        <v>335</v>
      </c>
    </row>
    <row r="41" spans="1:17" ht="41.4" x14ac:dyDescent="0.3">
      <c r="A41" s="271" t="s">
        <v>149</v>
      </c>
      <c r="B41" s="283" t="s">
        <v>336</v>
      </c>
      <c r="C41" s="353">
        <v>4</v>
      </c>
      <c r="D41" s="284">
        <v>120</v>
      </c>
      <c r="E41" s="284" t="s">
        <v>271</v>
      </c>
      <c r="F41" s="274">
        <f t="shared" si="3"/>
        <v>0</v>
      </c>
      <c r="G41" s="275"/>
      <c r="H41" s="275"/>
      <c r="I41" s="275"/>
      <c r="J41" s="274">
        <f t="shared" si="4"/>
        <v>120</v>
      </c>
      <c r="K41" s="274" t="s">
        <v>272</v>
      </c>
      <c r="L41" s="276" t="s">
        <v>273</v>
      </c>
      <c r="M41" s="277" t="s">
        <v>274</v>
      </c>
      <c r="N41" s="277" t="s">
        <v>275</v>
      </c>
      <c r="O41" s="285" t="s">
        <v>337</v>
      </c>
      <c r="P41" s="285" t="s">
        <v>338</v>
      </c>
      <c r="Q41" s="288" t="s">
        <v>287</v>
      </c>
    </row>
    <row r="42" spans="1:17" ht="27.6" x14ac:dyDescent="0.3">
      <c r="A42" s="271" t="s">
        <v>150</v>
      </c>
      <c r="B42" s="283" t="s">
        <v>339</v>
      </c>
      <c r="C42" s="353">
        <v>4</v>
      </c>
      <c r="D42" s="284">
        <v>120</v>
      </c>
      <c r="E42" s="284" t="s">
        <v>271</v>
      </c>
      <c r="F42" s="274">
        <f t="shared" si="3"/>
        <v>0</v>
      </c>
      <c r="G42" s="275"/>
      <c r="H42" s="275"/>
      <c r="I42" s="275"/>
      <c r="J42" s="274">
        <f t="shared" si="4"/>
        <v>120</v>
      </c>
      <c r="K42" s="274" t="s">
        <v>272</v>
      </c>
      <c r="L42" s="276" t="s">
        <v>273</v>
      </c>
      <c r="M42" s="277" t="s">
        <v>274</v>
      </c>
      <c r="N42" s="277" t="s">
        <v>275</v>
      </c>
      <c r="O42" s="285" t="s">
        <v>340</v>
      </c>
      <c r="P42" s="285" t="s">
        <v>341</v>
      </c>
      <c r="Q42" s="286"/>
    </row>
    <row r="43" spans="1:17" ht="41.4" x14ac:dyDescent="0.3">
      <c r="A43" s="271" t="s">
        <v>151</v>
      </c>
      <c r="B43" s="289" t="s">
        <v>342</v>
      </c>
      <c r="C43" s="348">
        <v>3</v>
      </c>
      <c r="D43" s="281">
        <v>90</v>
      </c>
      <c r="E43" s="357"/>
      <c r="F43" s="274">
        <f t="shared" si="3"/>
        <v>0</v>
      </c>
      <c r="G43" s="275"/>
      <c r="H43" s="275"/>
      <c r="I43" s="275"/>
      <c r="J43" s="274">
        <f t="shared" si="4"/>
        <v>90</v>
      </c>
      <c r="K43" s="274" t="s">
        <v>272</v>
      </c>
      <c r="L43" s="276" t="s">
        <v>273</v>
      </c>
      <c r="M43" s="277" t="s">
        <v>274</v>
      </c>
      <c r="N43" s="277" t="s">
        <v>275</v>
      </c>
      <c r="O43" s="293"/>
      <c r="P43" s="279" t="s">
        <v>343</v>
      </c>
      <c r="Q43" s="280" t="s">
        <v>287</v>
      </c>
    </row>
    <row r="44" spans="1:17" ht="41.4" x14ac:dyDescent="0.3">
      <c r="A44" s="271" t="s">
        <v>152</v>
      </c>
      <c r="B44" s="289" t="s">
        <v>344</v>
      </c>
      <c r="C44" s="348">
        <v>3</v>
      </c>
      <c r="D44" s="281">
        <v>90</v>
      </c>
      <c r="E44" s="357"/>
      <c r="F44" s="274">
        <f t="shared" si="3"/>
        <v>0</v>
      </c>
      <c r="G44" s="275"/>
      <c r="H44" s="275"/>
      <c r="I44" s="275"/>
      <c r="J44" s="274">
        <f t="shared" si="4"/>
        <v>90</v>
      </c>
      <c r="K44" s="274" t="s">
        <v>272</v>
      </c>
      <c r="L44" s="276" t="s">
        <v>273</v>
      </c>
      <c r="M44" s="277" t="s">
        <v>274</v>
      </c>
      <c r="N44" s="277" t="s">
        <v>275</v>
      </c>
      <c r="O44" s="291"/>
      <c r="P44" s="310" t="s">
        <v>345</v>
      </c>
      <c r="Q44" s="280" t="s">
        <v>287</v>
      </c>
    </row>
    <row r="45" spans="1:17" ht="41.4" x14ac:dyDescent="0.3">
      <c r="A45" s="271" t="s">
        <v>153</v>
      </c>
      <c r="B45" s="289" t="s">
        <v>346</v>
      </c>
      <c r="C45" s="348">
        <v>3</v>
      </c>
      <c r="D45" s="281">
        <v>90</v>
      </c>
      <c r="E45" s="357"/>
      <c r="F45" s="274">
        <f t="shared" si="3"/>
        <v>0</v>
      </c>
      <c r="G45" s="275"/>
      <c r="H45" s="275"/>
      <c r="I45" s="275"/>
      <c r="J45" s="274">
        <f t="shared" si="4"/>
        <v>90</v>
      </c>
      <c r="K45" s="274" t="s">
        <v>272</v>
      </c>
      <c r="L45" s="276" t="s">
        <v>273</v>
      </c>
      <c r="M45" s="277" t="s">
        <v>274</v>
      </c>
      <c r="N45" s="277" t="s">
        <v>275</v>
      </c>
      <c r="O45" s="291"/>
      <c r="P45" s="279" t="s">
        <v>347</v>
      </c>
      <c r="Q45" s="280" t="s">
        <v>287</v>
      </c>
    </row>
    <row r="46" spans="1:17" ht="27.6" x14ac:dyDescent="0.3">
      <c r="A46" s="271" t="s">
        <v>217</v>
      </c>
      <c r="B46" s="289" t="s">
        <v>348</v>
      </c>
      <c r="C46" s="348">
        <v>3</v>
      </c>
      <c r="D46" s="281">
        <v>90</v>
      </c>
      <c r="E46" s="357"/>
      <c r="F46" s="274">
        <f t="shared" si="3"/>
        <v>0</v>
      </c>
      <c r="G46" s="275"/>
      <c r="H46" s="275"/>
      <c r="I46" s="275"/>
      <c r="J46" s="274">
        <f t="shared" si="4"/>
        <v>90</v>
      </c>
      <c r="K46" s="274" t="s">
        <v>272</v>
      </c>
      <c r="L46" s="276" t="s">
        <v>273</v>
      </c>
      <c r="M46" s="277" t="s">
        <v>274</v>
      </c>
      <c r="N46" s="277" t="s">
        <v>275</v>
      </c>
      <c r="O46" s="291"/>
      <c r="P46" s="279" t="s">
        <v>245</v>
      </c>
      <c r="Q46" s="280" t="s">
        <v>287</v>
      </c>
    </row>
    <row r="47" spans="1:17" ht="27.6" x14ac:dyDescent="0.3">
      <c r="A47" s="271" t="s">
        <v>218</v>
      </c>
      <c r="B47" s="289" t="s">
        <v>349</v>
      </c>
      <c r="C47" s="348">
        <v>3</v>
      </c>
      <c r="D47" s="281">
        <v>90</v>
      </c>
      <c r="E47" s="357"/>
      <c r="F47" s="274">
        <f t="shared" si="3"/>
        <v>0</v>
      </c>
      <c r="G47" s="275"/>
      <c r="H47" s="275"/>
      <c r="I47" s="275"/>
      <c r="J47" s="274">
        <f t="shared" si="4"/>
        <v>90</v>
      </c>
      <c r="K47" s="274" t="s">
        <v>272</v>
      </c>
      <c r="L47" s="276" t="s">
        <v>273</v>
      </c>
      <c r="M47" s="277" t="s">
        <v>274</v>
      </c>
      <c r="N47" s="277" t="s">
        <v>275</v>
      </c>
      <c r="O47" s="291"/>
      <c r="P47" s="292"/>
      <c r="Q47" s="286"/>
    </row>
    <row r="48" spans="1:17" ht="27.6" x14ac:dyDescent="0.3">
      <c r="A48" s="271" t="s">
        <v>219</v>
      </c>
      <c r="B48" s="289" t="s">
        <v>350</v>
      </c>
      <c r="C48" s="348">
        <v>3</v>
      </c>
      <c r="D48" s="281">
        <v>90</v>
      </c>
      <c r="E48" s="357"/>
      <c r="F48" s="274">
        <f t="shared" si="3"/>
        <v>0</v>
      </c>
      <c r="G48" s="275"/>
      <c r="H48" s="275"/>
      <c r="I48" s="275"/>
      <c r="J48" s="274">
        <f t="shared" si="4"/>
        <v>90</v>
      </c>
      <c r="K48" s="274" t="s">
        <v>272</v>
      </c>
      <c r="L48" s="276" t="s">
        <v>273</v>
      </c>
      <c r="M48" s="277" t="s">
        <v>274</v>
      </c>
      <c r="N48" s="277" t="s">
        <v>275</v>
      </c>
      <c r="O48" s="293"/>
      <c r="P48" s="279" t="s">
        <v>351</v>
      </c>
      <c r="Q48" s="280" t="s">
        <v>287</v>
      </c>
    </row>
    <row r="49" spans="1:17" ht="42" thickBot="1" x14ac:dyDescent="0.35">
      <c r="A49" s="294" t="s">
        <v>220</v>
      </c>
      <c r="B49" s="295" t="s">
        <v>352</v>
      </c>
      <c r="C49" s="350">
        <v>3</v>
      </c>
      <c r="D49" s="296">
        <v>90</v>
      </c>
      <c r="E49" s="358"/>
      <c r="F49" s="297">
        <f t="shared" si="3"/>
        <v>0</v>
      </c>
      <c r="G49" s="298"/>
      <c r="H49" s="298"/>
      <c r="I49" s="298"/>
      <c r="J49" s="297">
        <f t="shared" si="4"/>
        <v>90</v>
      </c>
      <c r="K49" s="297" t="s">
        <v>272</v>
      </c>
      <c r="L49" s="299" t="s">
        <v>273</v>
      </c>
      <c r="M49" s="318" t="s">
        <v>274</v>
      </c>
      <c r="N49" s="318" t="s">
        <v>275</v>
      </c>
      <c r="O49" s="319"/>
      <c r="P49" s="301" t="s">
        <v>353</v>
      </c>
      <c r="Q49" s="342" t="s">
        <v>287</v>
      </c>
    </row>
    <row r="50" spans="1:17" ht="16.2" thickBot="1" x14ac:dyDescent="0.35">
      <c r="A50" s="694" t="s">
        <v>354</v>
      </c>
      <c r="B50" s="695"/>
      <c r="C50" s="695"/>
      <c r="D50" s="695"/>
      <c r="E50" s="695"/>
      <c r="F50" s="695"/>
      <c r="G50" s="695"/>
      <c r="H50" s="695"/>
      <c r="I50" s="695"/>
      <c r="J50" s="695"/>
      <c r="K50" s="695"/>
      <c r="L50" s="695"/>
      <c r="M50" s="695"/>
      <c r="N50" s="695"/>
      <c r="O50" s="695"/>
      <c r="P50" s="695"/>
      <c r="Q50" s="696"/>
    </row>
    <row r="51" spans="1:17" ht="27.6" x14ac:dyDescent="0.3">
      <c r="A51" s="320" t="s">
        <v>221</v>
      </c>
      <c r="B51" s="321" t="s">
        <v>332</v>
      </c>
      <c r="C51" s="351">
        <v>3</v>
      </c>
      <c r="D51" s="322">
        <v>150</v>
      </c>
      <c r="E51" s="360" t="s">
        <v>271</v>
      </c>
      <c r="F51" s="274">
        <f t="shared" si="3"/>
        <v>0</v>
      </c>
      <c r="G51" s="275"/>
      <c r="H51" s="275"/>
      <c r="I51" s="275"/>
      <c r="J51" s="274">
        <v>98</v>
      </c>
      <c r="K51" s="274" t="s">
        <v>272</v>
      </c>
      <c r="L51" s="268" t="s">
        <v>273</v>
      </c>
      <c r="M51" s="268" t="s">
        <v>274</v>
      </c>
      <c r="N51" s="503" t="s">
        <v>275</v>
      </c>
      <c r="O51" s="316"/>
      <c r="P51" s="504" t="s">
        <v>206</v>
      </c>
      <c r="Q51" s="343"/>
    </row>
    <row r="52" spans="1:17" ht="41.4" x14ac:dyDescent="0.3">
      <c r="A52" s="271" t="s">
        <v>222</v>
      </c>
      <c r="B52" s="272" t="s">
        <v>355</v>
      </c>
      <c r="C52" s="348">
        <v>4</v>
      </c>
      <c r="D52" s="281">
        <v>150</v>
      </c>
      <c r="E52" s="361" t="s">
        <v>333</v>
      </c>
      <c r="F52" s="278">
        <f t="shared" si="3"/>
        <v>0</v>
      </c>
      <c r="G52" s="324"/>
      <c r="H52" s="324"/>
      <c r="I52" s="324"/>
      <c r="J52" s="278">
        <v>98</v>
      </c>
      <c r="K52" s="278" t="s">
        <v>272</v>
      </c>
      <c r="L52" s="276" t="s">
        <v>356</v>
      </c>
      <c r="M52" s="276" t="s">
        <v>274</v>
      </c>
      <c r="N52" s="505" t="s">
        <v>275</v>
      </c>
      <c r="O52" s="279" t="s">
        <v>357</v>
      </c>
      <c r="P52" s="504" t="s">
        <v>386</v>
      </c>
      <c r="Q52" s="280" t="s">
        <v>358</v>
      </c>
    </row>
    <row r="53" spans="1:17" ht="27.6" x14ac:dyDescent="0.3">
      <c r="A53" s="271" t="s">
        <v>223</v>
      </c>
      <c r="B53" s="272" t="s">
        <v>244</v>
      </c>
      <c r="C53" s="348">
        <v>5</v>
      </c>
      <c r="D53" s="281">
        <v>150</v>
      </c>
      <c r="E53" s="361" t="s">
        <v>271</v>
      </c>
      <c r="F53" s="278">
        <f t="shared" si="3"/>
        <v>0</v>
      </c>
      <c r="G53" s="324"/>
      <c r="H53" s="324"/>
      <c r="I53" s="324"/>
      <c r="J53" s="278">
        <v>98</v>
      </c>
      <c r="K53" s="278" t="s">
        <v>272</v>
      </c>
      <c r="L53" s="276" t="s">
        <v>356</v>
      </c>
      <c r="M53" s="276" t="s">
        <v>274</v>
      </c>
      <c r="N53" s="505" t="s">
        <v>275</v>
      </c>
      <c r="O53" s="279" t="s">
        <v>359</v>
      </c>
      <c r="P53" s="504" t="s">
        <v>388</v>
      </c>
      <c r="Q53" s="280" t="s">
        <v>360</v>
      </c>
    </row>
    <row r="54" spans="1:17" ht="27.6" x14ac:dyDescent="0.3">
      <c r="A54" s="320" t="s">
        <v>224</v>
      </c>
      <c r="B54" s="321" t="s">
        <v>207</v>
      </c>
      <c r="C54" s="348">
        <v>5</v>
      </c>
      <c r="D54" s="281">
        <v>150</v>
      </c>
      <c r="E54" s="361" t="s">
        <v>361</v>
      </c>
      <c r="F54" s="278">
        <f t="shared" si="3"/>
        <v>0</v>
      </c>
      <c r="G54" s="324"/>
      <c r="H54" s="324"/>
      <c r="I54" s="324"/>
      <c r="J54" s="278">
        <v>100</v>
      </c>
      <c r="K54" s="278" t="s">
        <v>272</v>
      </c>
      <c r="L54" s="276" t="s">
        <v>273</v>
      </c>
      <c r="M54" s="276" t="s">
        <v>274</v>
      </c>
      <c r="N54" s="505" t="s">
        <v>275</v>
      </c>
      <c r="O54" s="279" t="s">
        <v>362</v>
      </c>
      <c r="P54" s="504" t="s">
        <v>387</v>
      </c>
      <c r="Q54" s="280" t="s">
        <v>287</v>
      </c>
    </row>
    <row r="55" spans="1:17" ht="42" thickBot="1" x14ac:dyDescent="0.35">
      <c r="A55" s="294" t="s">
        <v>225</v>
      </c>
      <c r="B55" s="295" t="s">
        <v>336</v>
      </c>
      <c r="C55" s="350">
        <v>5</v>
      </c>
      <c r="D55" s="296">
        <v>150</v>
      </c>
      <c r="E55" s="362" t="s">
        <v>363</v>
      </c>
      <c r="F55" s="297">
        <f t="shared" si="3"/>
        <v>0</v>
      </c>
      <c r="G55" s="325"/>
      <c r="H55" s="325"/>
      <c r="I55" s="325"/>
      <c r="J55" s="326">
        <v>98</v>
      </c>
      <c r="K55" s="297" t="s">
        <v>272</v>
      </c>
      <c r="L55" s="318" t="s">
        <v>273</v>
      </c>
      <c r="M55" s="318" t="s">
        <v>274</v>
      </c>
      <c r="N55" s="506" t="s">
        <v>275</v>
      </c>
      <c r="O55" s="507" t="s">
        <v>364</v>
      </c>
      <c r="P55" s="508" t="s">
        <v>385</v>
      </c>
      <c r="Q55" s="344" t="s">
        <v>287</v>
      </c>
    </row>
    <row r="56" spans="1:17" ht="16.2" thickBot="1" x14ac:dyDescent="0.35">
      <c r="A56" s="697" t="s">
        <v>365</v>
      </c>
      <c r="B56" s="695"/>
      <c r="C56" s="695"/>
      <c r="D56" s="695"/>
      <c r="E56" s="695"/>
      <c r="F56" s="695"/>
      <c r="G56" s="695"/>
      <c r="H56" s="695"/>
      <c r="I56" s="695"/>
      <c r="J56" s="695"/>
      <c r="K56" s="695"/>
      <c r="L56" s="695"/>
      <c r="M56" s="695"/>
      <c r="N56" s="695"/>
      <c r="O56" s="695"/>
      <c r="P56" s="695"/>
      <c r="Q56" s="696"/>
    </row>
    <row r="57" spans="1:17" ht="41.4" x14ac:dyDescent="0.3">
      <c r="A57" s="271" t="s">
        <v>226</v>
      </c>
      <c r="B57" s="272" t="s">
        <v>292</v>
      </c>
      <c r="C57" s="348">
        <v>5</v>
      </c>
      <c r="D57" s="281">
        <v>150</v>
      </c>
      <c r="E57" s="361" t="s">
        <v>271</v>
      </c>
      <c r="F57" s="274">
        <f t="shared" si="3"/>
        <v>0</v>
      </c>
      <c r="G57" s="324"/>
      <c r="H57" s="324"/>
      <c r="I57" s="324"/>
      <c r="J57" s="266">
        <v>98</v>
      </c>
      <c r="K57" s="266" t="s">
        <v>272</v>
      </c>
      <c r="L57" s="268" t="s">
        <v>356</v>
      </c>
      <c r="M57" s="268" t="s">
        <v>274</v>
      </c>
      <c r="N57" s="503" t="s">
        <v>275</v>
      </c>
      <c r="O57" s="316"/>
      <c r="P57" s="504" t="s">
        <v>293</v>
      </c>
      <c r="Q57" s="286"/>
    </row>
    <row r="58" spans="1:17" ht="27.6" x14ac:dyDescent="0.3">
      <c r="A58" s="271" t="s">
        <v>227</v>
      </c>
      <c r="B58" s="272" t="s">
        <v>290</v>
      </c>
      <c r="C58" s="348">
        <v>5</v>
      </c>
      <c r="D58" s="281">
        <v>150</v>
      </c>
      <c r="E58" s="361" t="s">
        <v>333</v>
      </c>
      <c r="F58" s="278">
        <f t="shared" si="3"/>
        <v>0</v>
      </c>
      <c r="G58" s="324"/>
      <c r="H58" s="324"/>
      <c r="I58" s="324"/>
      <c r="J58" s="274">
        <v>98</v>
      </c>
      <c r="K58" s="274" t="s">
        <v>272</v>
      </c>
      <c r="L58" s="277" t="s">
        <v>273</v>
      </c>
      <c r="M58" s="277" t="s">
        <v>274</v>
      </c>
      <c r="N58" s="509" t="s">
        <v>275</v>
      </c>
      <c r="O58" s="510" t="s">
        <v>366</v>
      </c>
      <c r="P58" s="504" t="s">
        <v>291</v>
      </c>
      <c r="Q58" s="280" t="s">
        <v>279</v>
      </c>
    </row>
    <row r="59" spans="1:17" ht="41.4" x14ac:dyDescent="0.3">
      <c r="A59" s="271" t="s">
        <v>228</v>
      </c>
      <c r="B59" s="272" t="s">
        <v>300</v>
      </c>
      <c r="C59" s="348">
        <v>5</v>
      </c>
      <c r="D59" s="281">
        <v>150</v>
      </c>
      <c r="E59" s="361" t="s">
        <v>271</v>
      </c>
      <c r="F59" s="278">
        <f t="shared" si="3"/>
        <v>0</v>
      </c>
      <c r="G59" s="324"/>
      <c r="H59" s="324"/>
      <c r="I59" s="324"/>
      <c r="J59" s="278">
        <v>98</v>
      </c>
      <c r="K59" s="278" t="s">
        <v>272</v>
      </c>
      <c r="L59" s="276" t="s">
        <v>273</v>
      </c>
      <c r="M59" s="276" t="s">
        <v>274</v>
      </c>
      <c r="N59" s="505" t="s">
        <v>275</v>
      </c>
      <c r="O59" s="279"/>
      <c r="P59" s="504" t="s">
        <v>389</v>
      </c>
      <c r="Q59" s="286"/>
    </row>
    <row r="60" spans="1:17" ht="27.6" x14ac:dyDescent="0.3">
      <c r="A60" s="271" t="s">
        <v>229</v>
      </c>
      <c r="B60" s="272" t="s">
        <v>339</v>
      </c>
      <c r="C60" s="348">
        <v>5</v>
      </c>
      <c r="D60" s="281">
        <v>150</v>
      </c>
      <c r="E60" s="361" t="s">
        <v>361</v>
      </c>
      <c r="F60" s="278">
        <f t="shared" si="3"/>
        <v>0</v>
      </c>
      <c r="G60" s="324"/>
      <c r="H60" s="324"/>
      <c r="I60" s="324"/>
      <c r="J60" s="274">
        <v>100</v>
      </c>
      <c r="K60" s="274" t="s">
        <v>272</v>
      </c>
      <c r="L60" s="277" t="s">
        <v>273</v>
      </c>
      <c r="M60" s="277" t="s">
        <v>274</v>
      </c>
      <c r="N60" s="509" t="s">
        <v>275</v>
      </c>
      <c r="O60" s="510" t="s">
        <v>367</v>
      </c>
      <c r="P60" s="504" t="s">
        <v>341</v>
      </c>
      <c r="Q60" s="286"/>
    </row>
    <row r="61" spans="1:17" ht="28.2" thickBot="1" x14ac:dyDescent="0.35">
      <c r="A61" s="271" t="s">
        <v>230</v>
      </c>
      <c r="B61" s="272" t="s">
        <v>295</v>
      </c>
      <c r="C61" s="348">
        <v>5</v>
      </c>
      <c r="D61" s="281">
        <v>150</v>
      </c>
      <c r="E61" s="361" t="s">
        <v>363</v>
      </c>
      <c r="F61" s="297">
        <f t="shared" si="3"/>
        <v>0</v>
      </c>
      <c r="G61" s="324"/>
      <c r="H61" s="324"/>
      <c r="I61" s="324"/>
      <c r="J61" s="274">
        <v>98</v>
      </c>
      <c r="K61" s="274" t="s">
        <v>272</v>
      </c>
      <c r="L61" s="318" t="s">
        <v>273</v>
      </c>
      <c r="M61" s="318" t="s">
        <v>274</v>
      </c>
      <c r="N61" s="506" t="s">
        <v>275</v>
      </c>
      <c r="O61" s="510" t="s">
        <v>368</v>
      </c>
      <c r="P61" s="504" t="s">
        <v>297</v>
      </c>
      <c r="Q61" s="280" t="s">
        <v>298</v>
      </c>
    </row>
    <row r="62" spans="1:17" ht="16.2" thickBot="1" x14ac:dyDescent="0.35">
      <c r="A62" s="697" t="s">
        <v>369</v>
      </c>
      <c r="B62" s="695"/>
      <c r="C62" s="695"/>
      <c r="D62" s="695"/>
      <c r="E62" s="695"/>
      <c r="F62" s="695"/>
      <c r="G62" s="695"/>
      <c r="H62" s="695"/>
      <c r="I62" s="695"/>
      <c r="J62" s="695"/>
      <c r="K62" s="695"/>
      <c r="L62" s="695"/>
      <c r="M62" s="695"/>
      <c r="N62" s="695"/>
      <c r="O62" s="695"/>
      <c r="P62" s="695"/>
      <c r="Q62" s="696"/>
    </row>
    <row r="63" spans="1:17" ht="41.4" x14ac:dyDescent="0.3">
      <c r="A63" s="263" t="s">
        <v>240</v>
      </c>
      <c r="B63" s="327" t="s">
        <v>370</v>
      </c>
      <c r="C63" s="347">
        <v>5</v>
      </c>
      <c r="D63" s="281">
        <v>150</v>
      </c>
      <c r="E63" s="361" t="s">
        <v>271</v>
      </c>
      <c r="F63" s="274">
        <f t="shared" si="3"/>
        <v>0</v>
      </c>
      <c r="G63" s="324"/>
      <c r="H63" s="324"/>
      <c r="I63" s="324"/>
      <c r="J63" s="278">
        <v>98</v>
      </c>
      <c r="K63" s="266" t="s">
        <v>272</v>
      </c>
      <c r="L63" s="268" t="s">
        <v>273</v>
      </c>
      <c r="M63" s="268" t="s">
        <v>274</v>
      </c>
      <c r="N63" s="268" t="s">
        <v>275</v>
      </c>
      <c r="O63" s="328"/>
      <c r="P63" s="323"/>
      <c r="Q63" s="286"/>
    </row>
    <row r="64" spans="1:17" ht="55.2" x14ac:dyDescent="0.3">
      <c r="A64" s="320" t="s">
        <v>241</v>
      </c>
      <c r="B64" s="329" t="s">
        <v>371</v>
      </c>
      <c r="C64" s="351">
        <v>5</v>
      </c>
      <c r="D64" s="281">
        <v>150</v>
      </c>
      <c r="E64" s="361" t="s">
        <v>333</v>
      </c>
      <c r="F64" s="278">
        <f t="shared" si="3"/>
        <v>0</v>
      </c>
      <c r="G64" s="324"/>
      <c r="H64" s="324"/>
      <c r="I64" s="324"/>
      <c r="J64" s="278">
        <v>98</v>
      </c>
      <c r="K64" s="274" t="s">
        <v>272</v>
      </c>
      <c r="L64" s="277" t="s">
        <v>273</v>
      </c>
      <c r="M64" s="277" t="s">
        <v>274</v>
      </c>
      <c r="N64" s="277" t="s">
        <v>275</v>
      </c>
      <c r="O64" s="330"/>
      <c r="P64" s="323"/>
      <c r="Q64" s="286"/>
    </row>
    <row r="65" spans="1:17" ht="27.6" x14ac:dyDescent="0.3">
      <c r="A65" s="271" t="s">
        <v>242</v>
      </c>
      <c r="B65" s="331" t="s">
        <v>372</v>
      </c>
      <c r="C65" s="348">
        <v>5</v>
      </c>
      <c r="D65" s="281">
        <v>150</v>
      </c>
      <c r="E65" s="361" t="s">
        <v>271</v>
      </c>
      <c r="F65" s="278">
        <f t="shared" si="3"/>
        <v>0</v>
      </c>
      <c r="G65" s="324"/>
      <c r="H65" s="324"/>
      <c r="I65" s="324"/>
      <c r="J65" s="278">
        <v>98</v>
      </c>
      <c r="K65" s="274" t="s">
        <v>272</v>
      </c>
      <c r="L65" s="277" t="s">
        <v>273</v>
      </c>
      <c r="M65" s="277" t="s">
        <v>274</v>
      </c>
      <c r="N65" s="277" t="s">
        <v>275</v>
      </c>
      <c r="O65" s="330"/>
      <c r="P65" s="323"/>
      <c r="Q65" s="286"/>
    </row>
    <row r="66" spans="1:17" ht="27.6" x14ac:dyDescent="0.3">
      <c r="A66" s="320" t="s">
        <v>243</v>
      </c>
      <c r="B66" s="329" t="s">
        <v>373</v>
      </c>
      <c r="C66" s="351">
        <v>5</v>
      </c>
      <c r="D66" s="322">
        <v>150</v>
      </c>
      <c r="E66" s="361" t="s">
        <v>333</v>
      </c>
      <c r="F66" s="278">
        <f t="shared" si="3"/>
        <v>0</v>
      </c>
      <c r="G66" s="324"/>
      <c r="H66" s="324"/>
      <c r="I66" s="324"/>
      <c r="J66" s="278">
        <v>98</v>
      </c>
      <c r="K66" s="274" t="s">
        <v>272</v>
      </c>
      <c r="L66" s="277" t="s">
        <v>273</v>
      </c>
      <c r="M66" s="277" t="s">
        <v>274</v>
      </c>
      <c r="N66" s="277" t="s">
        <v>275</v>
      </c>
      <c r="O66" s="330"/>
      <c r="P66" s="323"/>
      <c r="Q66" s="286"/>
    </row>
    <row r="67" spans="1:17" ht="69.599999999999994" thickBot="1" x14ac:dyDescent="0.35">
      <c r="A67" s="320" t="s">
        <v>252</v>
      </c>
      <c r="B67" s="309" t="s">
        <v>374</v>
      </c>
      <c r="C67" s="351">
        <v>5</v>
      </c>
      <c r="D67" s="281">
        <v>150</v>
      </c>
      <c r="E67" s="361" t="s">
        <v>271</v>
      </c>
      <c r="F67" s="297">
        <f t="shared" si="3"/>
        <v>0</v>
      </c>
      <c r="G67" s="324"/>
      <c r="H67" s="324"/>
      <c r="I67" s="324"/>
      <c r="J67" s="278">
        <v>98</v>
      </c>
      <c r="K67" s="274" t="s">
        <v>272</v>
      </c>
      <c r="L67" s="318" t="s">
        <v>273</v>
      </c>
      <c r="M67" s="318" t="s">
        <v>274</v>
      </c>
      <c r="N67" s="318" t="s">
        <v>275</v>
      </c>
      <c r="O67" s="330"/>
      <c r="P67" s="323"/>
      <c r="Q67" s="286"/>
    </row>
    <row r="68" spans="1:17" ht="16.2" thickBot="1" x14ac:dyDescent="0.35">
      <c r="A68" s="697" t="s">
        <v>375</v>
      </c>
      <c r="B68" s="695"/>
      <c r="C68" s="695"/>
      <c r="D68" s="695"/>
      <c r="E68" s="695"/>
      <c r="F68" s="695"/>
      <c r="G68" s="695"/>
      <c r="H68" s="695"/>
      <c r="I68" s="695"/>
      <c r="J68" s="695"/>
      <c r="K68" s="695"/>
      <c r="L68" s="695"/>
      <c r="M68" s="695"/>
      <c r="N68" s="695"/>
      <c r="O68" s="695"/>
      <c r="P68" s="695"/>
      <c r="Q68" s="696"/>
    </row>
    <row r="69" spans="1:17" ht="27.6" x14ac:dyDescent="0.3">
      <c r="A69" s="263" t="s">
        <v>253</v>
      </c>
      <c r="B69" s="327" t="s">
        <v>376</v>
      </c>
      <c r="C69" s="347">
        <v>5</v>
      </c>
      <c r="D69" s="281">
        <v>150</v>
      </c>
      <c r="E69" s="361" t="s">
        <v>271</v>
      </c>
      <c r="F69" s="274">
        <f t="shared" si="3"/>
        <v>0</v>
      </c>
      <c r="G69" s="324"/>
      <c r="H69" s="324"/>
      <c r="I69" s="324"/>
      <c r="J69" s="278">
        <v>98</v>
      </c>
      <c r="K69" s="278" t="s">
        <v>272</v>
      </c>
      <c r="L69" s="268" t="s">
        <v>356</v>
      </c>
      <c r="M69" s="268" t="s">
        <v>274</v>
      </c>
      <c r="N69" s="268" t="s">
        <v>275</v>
      </c>
      <c r="O69" s="328"/>
      <c r="P69" s="323"/>
      <c r="Q69" s="286"/>
    </row>
    <row r="70" spans="1:17" ht="27.6" x14ac:dyDescent="0.3">
      <c r="A70" s="271" t="s">
        <v>254</v>
      </c>
      <c r="B70" s="331" t="s">
        <v>377</v>
      </c>
      <c r="C70" s="348">
        <v>5</v>
      </c>
      <c r="D70" s="281">
        <v>150</v>
      </c>
      <c r="E70" s="361" t="s">
        <v>333</v>
      </c>
      <c r="F70" s="278">
        <f t="shared" si="3"/>
        <v>0</v>
      </c>
      <c r="G70" s="324"/>
      <c r="H70" s="324"/>
      <c r="I70" s="324"/>
      <c r="J70" s="278">
        <v>98</v>
      </c>
      <c r="K70" s="278" t="s">
        <v>272</v>
      </c>
      <c r="L70" s="276" t="s">
        <v>356</v>
      </c>
      <c r="M70" s="276" t="s">
        <v>274</v>
      </c>
      <c r="N70" s="276" t="s">
        <v>275</v>
      </c>
      <c r="O70" s="291"/>
      <c r="P70" s="323"/>
      <c r="Q70" s="286"/>
    </row>
    <row r="71" spans="1:17" ht="41.4" x14ac:dyDescent="0.3">
      <c r="A71" s="271" t="s">
        <v>255</v>
      </c>
      <c r="B71" s="495" t="s">
        <v>378</v>
      </c>
      <c r="C71" s="348">
        <v>5</v>
      </c>
      <c r="D71" s="281">
        <v>150</v>
      </c>
      <c r="E71" s="361" t="s">
        <v>271</v>
      </c>
      <c r="F71" s="278">
        <f t="shared" si="3"/>
        <v>0</v>
      </c>
      <c r="G71" s="324"/>
      <c r="H71" s="324"/>
      <c r="I71" s="324"/>
      <c r="J71" s="278">
        <v>98</v>
      </c>
      <c r="K71" s="278" t="s">
        <v>272</v>
      </c>
      <c r="L71" s="276" t="s">
        <v>356</v>
      </c>
      <c r="M71" s="276" t="s">
        <v>274</v>
      </c>
      <c r="N71" s="276" t="s">
        <v>275</v>
      </c>
      <c r="O71" s="291"/>
      <c r="P71" s="323"/>
      <c r="Q71" s="286"/>
    </row>
    <row r="72" spans="1:17" ht="27.6" x14ac:dyDescent="0.3">
      <c r="A72" s="332" t="s">
        <v>379</v>
      </c>
      <c r="B72" s="496" t="s">
        <v>380</v>
      </c>
      <c r="C72" s="349">
        <v>5</v>
      </c>
      <c r="D72" s="333">
        <v>150</v>
      </c>
      <c r="E72" s="363" t="s">
        <v>333</v>
      </c>
      <c r="F72" s="278">
        <f t="shared" si="3"/>
        <v>0</v>
      </c>
      <c r="G72" s="334"/>
      <c r="H72" s="334"/>
      <c r="I72" s="334"/>
      <c r="J72" s="335">
        <v>98</v>
      </c>
      <c r="K72" s="335" t="s">
        <v>272</v>
      </c>
      <c r="L72" s="336" t="s">
        <v>356</v>
      </c>
      <c r="M72" s="336" t="s">
        <v>274</v>
      </c>
      <c r="N72" s="336" t="s">
        <v>275</v>
      </c>
      <c r="O72" s="337"/>
      <c r="P72" s="338"/>
      <c r="Q72" s="345"/>
    </row>
    <row r="73" spans="1:17" ht="28.2" thickBot="1" x14ac:dyDescent="0.35">
      <c r="A73" s="294" t="s">
        <v>381</v>
      </c>
      <c r="B73" s="497" t="s">
        <v>382</v>
      </c>
      <c r="C73" s="350">
        <v>5</v>
      </c>
      <c r="D73" s="296">
        <v>150</v>
      </c>
      <c r="E73" s="362" t="s">
        <v>271</v>
      </c>
      <c r="F73" s="297">
        <f t="shared" si="3"/>
        <v>0</v>
      </c>
      <c r="G73" s="325"/>
      <c r="H73" s="325"/>
      <c r="I73" s="325"/>
      <c r="J73" s="326">
        <v>98</v>
      </c>
      <c r="K73" s="326" t="s">
        <v>272</v>
      </c>
      <c r="L73" s="299" t="s">
        <v>356</v>
      </c>
      <c r="M73" s="299" t="s">
        <v>274</v>
      </c>
      <c r="N73" s="299" t="s">
        <v>275</v>
      </c>
      <c r="O73" s="319"/>
      <c r="P73" s="339"/>
      <c r="Q73" s="341"/>
    </row>
    <row r="74" spans="1:17" x14ac:dyDescent="0.3">
      <c r="A74" s="311"/>
      <c r="B74" s="340"/>
      <c r="C74" s="312"/>
      <c r="D74" s="312"/>
      <c r="E74" s="303"/>
      <c r="F74" s="311"/>
      <c r="G74" s="311"/>
      <c r="H74" s="311"/>
      <c r="I74" s="311"/>
      <c r="J74" s="311"/>
      <c r="K74" s="311"/>
      <c r="L74" s="313"/>
      <c r="M74" s="311"/>
      <c r="N74" s="311"/>
      <c r="O74" s="340"/>
      <c r="P74" s="314"/>
      <c r="Q74" s="314"/>
    </row>
    <row r="75" spans="1:17" s="502" customFormat="1" x14ac:dyDescent="0.3">
      <c r="A75" s="498"/>
      <c r="B75" s="698" t="s">
        <v>266</v>
      </c>
      <c r="C75" s="698"/>
      <c r="D75" s="698"/>
      <c r="E75" s="499"/>
      <c r="F75" s="498"/>
      <c r="G75" s="498"/>
      <c r="H75" s="498"/>
      <c r="I75" s="498"/>
      <c r="J75" s="498"/>
      <c r="K75" s="498"/>
      <c r="L75" s="500"/>
      <c r="M75" s="498"/>
      <c r="N75" s="498"/>
      <c r="O75" s="698" t="s">
        <v>394</v>
      </c>
      <c r="P75" s="698"/>
      <c r="Q75" s="501"/>
    </row>
    <row r="76" spans="1:17" s="502" customFormat="1" x14ac:dyDescent="0.3">
      <c r="A76" s="498"/>
      <c r="B76" s="692" t="s">
        <v>383</v>
      </c>
      <c r="C76" s="692"/>
      <c r="D76" s="692"/>
      <c r="E76" s="499"/>
      <c r="F76" s="498"/>
      <c r="G76" s="498"/>
      <c r="H76" s="498"/>
      <c r="I76" s="498"/>
      <c r="J76" s="498"/>
      <c r="K76" s="498"/>
      <c r="L76" s="500"/>
      <c r="M76" s="498"/>
      <c r="N76" s="498"/>
      <c r="O76" s="692" t="s">
        <v>384</v>
      </c>
      <c r="P76" s="692"/>
      <c r="Q76" s="501"/>
    </row>
    <row r="77" spans="1:17" x14ac:dyDescent="0.3">
      <c r="A77" s="311"/>
      <c r="B77" s="693"/>
      <c r="C77" s="693"/>
      <c r="D77" s="693"/>
      <c r="E77" s="303"/>
      <c r="F77" s="311"/>
      <c r="G77" s="311"/>
      <c r="H77" s="311"/>
      <c r="I77" s="311"/>
      <c r="J77" s="311"/>
      <c r="K77" s="311"/>
      <c r="L77" s="313"/>
      <c r="M77" s="311"/>
      <c r="N77" s="311"/>
      <c r="O77" s="314"/>
      <c r="P77" s="314"/>
      <c r="Q77" s="314"/>
    </row>
  </sheetData>
  <mergeCells count="50">
    <mergeCell ref="B76:D76"/>
    <mergeCell ref="O76:P76"/>
    <mergeCell ref="B77:D77"/>
    <mergeCell ref="I35:I37"/>
    <mergeCell ref="A50:Q50"/>
    <mergeCell ref="A56:Q56"/>
    <mergeCell ref="A62:Q62"/>
    <mergeCell ref="A68:Q68"/>
    <mergeCell ref="B75:D75"/>
    <mergeCell ref="O75:P75"/>
    <mergeCell ref="P32:P37"/>
    <mergeCell ref="Q32:Q37"/>
    <mergeCell ref="D33:D37"/>
    <mergeCell ref="F33:I33"/>
    <mergeCell ref="J33:J37"/>
    <mergeCell ref="E34:E37"/>
    <mergeCell ref="F34:F37"/>
    <mergeCell ref="G34:I34"/>
    <mergeCell ref="G35:G37"/>
    <mergeCell ref="H35:H37"/>
    <mergeCell ref="A9:Q9"/>
    <mergeCell ref="A32:A37"/>
    <mergeCell ref="B32:B37"/>
    <mergeCell ref="C32:C37"/>
    <mergeCell ref="D32:J32"/>
    <mergeCell ref="K32:K37"/>
    <mergeCell ref="L32:L37"/>
    <mergeCell ref="M32:M37"/>
    <mergeCell ref="N32:N37"/>
    <mergeCell ref="O32:O37"/>
    <mergeCell ref="M2:M7"/>
    <mergeCell ref="N2:N7"/>
    <mergeCell ref="O2:O7"/>
    <mergeCell ref="P2:P7"/>
    <mergeCell ref="Q2:Q7"/>
    <mergeCell ref="A2:A7"/>
    <mergeCell ref="B2:B7"/>
    <mergeCell ref="C2:C7"/>
    <mergeCell ref="D2:J2"/>
    <mergeCell ref="K2:K7"/>
    <mergeCell ref="D3:D7"/>
    <mergeCell ref="F3:I3"/>
    <mergeCell ref="J3:J7"/>
    <mergeCell ref="E4:E7"/>
    <mergeCell ref="F4:F7"/>
    <mergeCell ref="L2:L7"/>
    <mergeCell ref="G4:I4"/>
    <mergeCell ref="G5:G7"/>
    <mergeCell ref="H5:H7"/>
    <mergeCell ref="I5:I7"/>
  </mergeCells>
  <hyperlinks>
    <hyperlink ref="P10" r:id="rId1"/>
    <hyperlink ref="O10" r:id="rId2"/>
    <hyperlink ref="P12" r:id="rId3"/>
    <hyperlink ref="O12" r:id="rId4"/>
    <hyperlink ref="O13" r:id="rId5"/>
    <hyperlink ref="P13" r:id="rId6"/>
    <hyperlink ref="O40" r:id="rId7"/>
    <hyperlink ref="P40" r:id="rId8"/>
    <hyperlink ref="P41" r:id="rId9"/>
    <hyperlink ref="O41" r:id="rId10"/>
    <hyperlink ref="O42" r:id="rId11"/>
    <hyperlink ref="P42" r:id="rId12"/>
    <hyperlink ref="P18" r:id="rId13"/>
    <hyperlink ref="O18" r:id="rId14"/>
    <hyperlink ref="P14" r:id="rId15"/>
    <hyperlink ref="P44" r:id="rId16" display="https://ab.uu.edu.ua/edu-discipline/rozvivalno_korektsiina_robota_z_ditmi_ta_osnovi_inklyuzivnoyi_osviti"/>
    <hyperlink ref="P45" r:id="rId17"/>
    <hyperlink ref="P22" r:id="rId18"/>
    <hyperlink ref="P46" r:id="rId19"/>
    <hyperlink ref="P49" r:id="rId20"/>
    <hyperlink ref="P23" r:id="rId21"/>
    <hyperlink ref="P25" r:id="rId22"/>
    <hyperlink ref="P39" r:id="rId23"/>
    <hyperlink ref="P20" r:id="rId24"/>
    <hyperlink ref="P11" r:id="rId25"/>
    <hyperlink ref="P38" r:id="rId26"/>
    <hyperlink ref="P16" r:id="rId27"/>
    <hyperlink ref="P15" r:id="rId28"/>
    <hyperlink ref="P17" r:id="rId29"/>
    <hyperlink ref="P19" r:id="rId30"/>
    <hyperlink ref="P43" r:id="rId31"/>
    <hyperlink ref="P48" r:id="rId32"/>
    <hyperlink ref="P24" r:id="rId33"/>
    <hyperlink ref="P26" r:id="rId34"/>
    <hyperlink ref="P27" r:id="rId35"/>
    <hyperlink ref="P28" r:id="rId36"/>
    <hyperlink ref="P51" r:id="rId37"/>
    <hyperlink ref="P61" r:id="rId38"/>
    <hyperlink ref="P55" r:id="rId39"/>
    <hyperlink ref="P52" r:id="rId40"/>
    <hyperlink ref="P54" r:id="rId41"/>
    <hyperlink ref="P53" r:id="rId42"/>
    <hyperlink ref="P57" r:id="rId43"/>
    <hyperlink ref="P59" r:id="rId44"/>
    <hyperlink ref="P58" r:id="rId45"/>
    <hyperlink ref="P60" r:id="rId4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Титул бакалавр СО</vt:lpstr>
      <vt:lpstr>бакалавр</vt:lpstr>
      <vt:lpstr>Вибіркові</vt:lpstr>
      <vt:lpstr>бакалавр!Область_друку</vt:lpstr>
      <vt:lpstr>'Титул бакалавр СО'!Область_друку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selector</cp:lastModifiedBy>
  <cp:lastPrinted>2022-05-30T08:18:00Z</cp:lastPrinted>
  <dcterms:created xsi:type="dcterms:W3CDTF">2020-04-16T07:18:29Z</dcterms:created>
  <dcterms:modified xsi:type="dcterms:W3CDTF">2023-08-16T17:17:53Z</dcterms:modified>
</cp:coreProperties>
</file>